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Videos\EXCEL\data analystic\L2H\"/>
    </mc:Choice>
  </mc:AlternateContent>
  <xr:revisionPtr revIDLastSave="0" documentId="13_ncr:1_{E7415A73-1C1C-444A-A9D6-AA185C6BE993}" xr6:coauthVersionLast="47" xr6:coauthVersionMax="47" xr10:uidLastSave="{00000000-0000-0000-0000-000000000000}"/>
  <bookViews>
    <workbookView xWindow="-120" yWindow="-120" windowWidth="20730" windowHeight="11160" firstSheet="5" activeTab="7" xr2:uid="{00000000-000D-0000-FFFF-FFFF00000000}"/>
  </bookViews>
  <sheets>
    <sheet name="Sales_Transactions" sheetId="1" r:id="rId1"/>
    <sheet name="Cleaned_S_T" sheetId="7" r:id="rId2"/>
    <sheet name="Customers" sheetId="3" r:id="rId3"/>
    <sheet name="Products" sheetId="4" r:id="rId4"/>
    <sheet name="Stores" sheetId="5" r:id="rId5"/>
    <sheet name="Pivot Tables" sheetId="8" r:id="rId6"/>
    <sheet name="new dashboard" sheetId="9" r:id="rId7"/>
    <sheet name="new dashboard (2)" sheetId="11" r:id="rId8"/>
    <sheet name="Recommendation" sheetId="10" r:id="rId9"/>
  </sheets>
  <definedNames>
    <definedName name="Slicer_Category">#N/A</definedName>
    <definedName name="Slicer_Channel">#N/A</definedName>
    <definedName name="Slicer_Months__Order_Date">#N/A</definedName>
    <definedName name="Slicer_Regions">#N/A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7" l="1"/>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337" i="7"/>
  <c r="P2338" i="7"/>
  <c r="P2339" i="7"/>
  <c r="P2340" i="7"/>
  <c r="P2341" i="7"/>
  <c r="P2342" i="7"/>
  <c r="P2343" i="7"/>
  <c r="P2344" i="7"/>
  <c r="P2345" i="7"/>
  <c r="P2346" i="7"/>
  <c r="P2347" i="7"/>
  <c r="P2348" i="7"/>
  <c r="P2349" i="7"/>
  <c r="P2350" i="7"/>
  <c r="P2351" i="7"/>
  <c r="P2352" i="7"/>
  <c r="P2353" i="7"/>
  <c r="P2354" i="7"/>
  <c r="P2355" i="7"/>
  <c r="P2356" i="7"/>
  <c r="P2357" i="7"/>
  <c r="P2358" i="7"/>
  <c r="P2359" i="7"/>
  <c r="P2360" i="7"/>
  <c r="P2361" i="7"/>
  <c r="P2362" i="7"/>
  <c r="P2363" i="7"/>
  <c r="P2364" i="7"/>
  <c r="P2365" i="7"/>
  <c r="P2366" i="7"/>
  <c r="P2367" i="7"/>
  <c r="P2368" i="7"/>
  <c r="P2369" i="7"/>
  <c r="P2370" i="7"/>
  <c r="P2371" i="7"/>
  <c r="P2372" i="7"/>
  <c r="P2373" i="7"/>
  <c r="P2374" i="7"/>
  <c r="P2375" i="7"/>
  <c r="P2376" i="7"/>
  <c r="P2377" i="7"/>
  <c r="P2378" i="7"/>
  <c r="P2379" i="7"/>
  <c r="P2380" i="7"/>
  <c r="P2381" i="7"/>
  <c r="P2382" i="7"/>
  <c r="P2383" i="7"/>
  <c r="P2384" i="7"/>
  <c r="P2385" i="7"/>
  <c r="P2386" i="7"/>
  <c r="P2387" i="7"/>
  <c r="P2388" i="7"/>
  <c r="P2389" i="7"/>
  <c r="P2390" i="7"/>
  <c r="P2391" i="7"/>
  <c r="P2392" i="7"/>
  <c r="P2393" i="7"/>
  <c r="P2394" i="7"/>
  <c r="P2395" i="7"/>
  <c r="P2396" i="7"/>
  <c r="P2397" i="7"/>
  <c r="P2398" i="7"/>
  <c r="P2399" i="7"/>
  <c r="P2400" i="7"/>
  <c r="P2401" i="7"/>
  <c r="P2402" i="7"/>
  <c r="P2403" i="7"/>
  <c r="P2404" i="7"/>
  <c r="P2405" i="7"/>
  <c r="P2406" i="7"/>
  <c r="P2407" i="7"/>
  <c r="P2408" i="7"/>
  <c r="P2409" i="7"/>
  <c r="P2410" i="7"/>
  <c r="P2411" i="7"/>
  <c r="P2412" i="7"/>
  <c r="P2413" i="7"/>
  <c r="P2414" i="7"/>
  <c r="P2415" i="7"/>
  <c r="P2416" i="7"/>
  <c r="P2417" i="7"/>
  <c r="P2418" i="7"/>
  <c r="P2419" i="7"/>
  <c r="P2420" i="7"/>
  <c r="P2421" i="7"/>
  <c r="P2422" i="7"/>
  <c r="P2423" i="7"/>
  <c r="P2424" i="7"/>
  <c r="P2425" i="7"/>
  <c r="P2426" i="7"/>
  <c r="P2427" i="7"/>
  <c r="P2428" i="7"/>
  <c r="P2429" i="7"/>
  <c r="P2430" i="7"/>
  <c r="P2431" i="7"/>
  <c r="P2432" i="7"/>
  <c r="P2433" i="7"/>
  <c r="P2434" i="7"/>
  <c r="P2435" i="7"/>
  <c r="P2436" i="7"/>
  <c r="P2437" i="7"/>
  <c r="P2438" i="7"/>
  <c r="P2439" i="7"/>
  <c r="P2440" i="7"/>
  <c r="P2441" i="7"/>
  <c r="P2442" i="7"/>
  <c r="P2443" i="7"/>
  <c r="P2444" i="7"/>
  <c r="P2445" i="7"/>
  <c r="P2446" i="7"/>
  <c r="P2447" i="7"/>
  <c r="P2448" i="7"/>
  <c r="P2449" i="7"/>
  <c r="P2450" i="7"/>
  <c r="P2451" i="7"/>
  <c r="P2452" i="7"/>
  <c r="P2453" i="7"/>
  <c r="P2454" i="7"/>
  <c r="P2455" i="7"/>
  <c r="P2456" i="7"/>
  <c r="P2457" i="7"/>
  <c r="P2458" i="7"/>
  <c r="P2459" i="7"/>
  <c r="P2460" i="7"/>
  <c r="P2461" i="7"/>
  <c r="P2462" i="7"/>
  <c r="P2463" i="7"/>
  <c r="P2464" i="7"/>
  <c r="P2465" i="7"/>
  <c r="P2466" i="7"/>
  <c r="P2467" i="7"/>
  <c r="P2468" i="7"/>
  <c r="P2469" i="7"/>
  <c r="P2470" i="7"/>
  <c r="P2471" i="7"/>
  <c r="P2472" i="7"/>
  <c r="P2473" i="7"/>
  <c r="P2474" i="7"/>
  <c r="P2475" i="7"/>
  <c r="P2476" i="7"/>
  <c r="P2477" i="7"/>
  <c r="P2478" i="7"/>
  <c r="P2479" i="7"/>
  <c r="P2480" i="7"/>
  <c r="P2481" i="7"/>
  <c r="P2482" i="7"/>
  <c r="P2483" i="7"/>
  <c r="P2484" i="7"/>
  <c r="P2485" i="7"/>
  <c r="P2486" i="7"/>
  <c r="P2487" i="7"/>
  <c r="P2488" i="7"/>
  <c r="P2489" i="7"/>
  <c r="P2490" i="7"/>
  <c r="P2491" i="7"/>
  <c r="P2492" i="7"/>
  <c r="P2493" i="7"/>
  <c r="P2494" i="7"/>
  <c r="P2495" i="7"/>
  <c r="P2496" i="7"/>
  <c r="P2497" i="7"/>
  <c r="P2498" i="7"/>
  <c r="P2499" i="7"/>
  <c r="P2500" i="7"/>
  <c r="P2501" i="7"/>
  <c r="P2502" i="7"/>
  <c r="P2503" i="7"/>
  <c r="P2504" i="7"/>
  <c r="P2505" i="7"/>
  <c r="P2506" i="7"/>
  <c r="P2507" i="7"/>
  <c r="P2508" i="7"/>
  <c r="P2509" i="7"/>
  <c r="P2510" i="7"/>
  <c r="P2511" i="7"/>
  <c r="P2512" i="7"/>
  <c r="P2513" i="7"/>
  <c r="P2514" i="7"/>
  <c r="P2515" i="7"/>
  <c r="P2516" i="7"/>
  <c r="P2517" i="7"/>
  <c r="P2518" i="7"/>
  <c r="P2519" i="7"/>
  <c r="P2520" i="7"/>
  <c r="P2521" i="7"/>
  <c r="P2522" i="7"/>
  <c r="P2523" i="7"/>
  <c r="P2524" i="7"/>
  <c r="P2525" i="7"/>
  <c r="P2526" i="7"/>
  <c r="P2527" i="7"/>
  <c r="P2528" i="7"/>
  <c r="P2529" i="7"/>
  <c r="P2530" i="7"/>
  <c r="P2531" i="7"/>
  <c r="P2532" i="7"/>
  <c r="P2533" i="7"/>
  <c r="P2534" i="7"/>
  <c r="P2535" i="7"/>
  <c r="P2536" i="7"/>
  <c r="P2537" i="7"/>
  <c r="P2538" i="7"/>
  <c r="P2539" i="7"/>
  <c r="P2540" i="7"/>
  <c r="P2541" i="7"/>
  <c r="P2542" i="7"/>
  <c r="P2543" i="7"/>
  <c r="P2544" i="7"/>
  <c r="P2545" i="7"/>
  <c r="P2546" i="7"/>
  <c r="P2547" i="7"/>
  <c r="P2548" i="7"/>
  <c r="P2549" i="7"/>
  <c r="P2550" i="7"/>
  <c r="P2551" i="7"/>
  <c r="P2552" i="7"/>
  <c r="P2553" i="7"/>
  <c r="P2554" i="7"/>
  <c r="P2555" i="7"/>
  <c r="P2556" i="7"/>
  <c r="P2557" i="7"/>
  <c r="P2558" i="7"/>
  <c r="P2559" i="7"/>
  <c r="P2560" i="7"/>
  <c r="P2561" i="7"/>
  <c r="P2562" i="7"/>
  <c r="P2563" i="7"/>
  <c r="P2564" i="7"/>
  <c r="P2565" i="7"/>
  <c r="P2566" i="7"/>
  <c r="P2567" i="7"/>
  <c r="P2568" i="7"/>
  <c r="P2569" i="7"/>
  <c r="P2570" i="7"/>
  <c r="P2571" i="7"/>
  <c r="P2572" i="7"/>
  <c r="P2573" i="7"/>
  <c r="P2574" i="7"/>
  <c r="P2575" i="7"/>
  <c r="P2576" i="7"/>
  <c r="P2577" i="7"/>
  <c r="P2578" i="7"/>
  <c r="P2579" i="7"/>
  <c r="P2580" i="7"/>
  <c r="P2581" i="7"/>
  <c r="P2582" i="7"/>
  <c r="P2583" i="7"/>
  <c r="P2584" i="7"/>
  <c r="P2585" i="7"/>
  <c r="P2586" i="7"/>
  <c r="P2587" i="7"/>
  <c r="P2588" i="7"/>
  <c r="P2589" i="7"/>
  <c r="P2590" i="7"/>
  <c r="P2591" i="7"/>
  <c r="P2592" i="7"/>
  <c r="P2593" i="7"/>
  <c r="P2594" i="7"/>
  <c r="P2595" i="7"/>
  <c r="P2596" i="7"/>
  <c r="P2597" i="7"/>
  <c r="P2598" i="7"/>
  <c r="P2599" i="7"/>
  <c r="P2600" i="7"/>
  <c r="P2601" i="7"/>
  <c r="P2602" i="7"/>
  <c r="P2603" i="7"/>
  <c r="P2604" i="7"/>
  <c r="P2605" i="7"/>
  <c r="P2606" i="7"/>
  <c r="P2607" i="7"/>
  <c r="P2608" i="7"/>
  <c r="P2609" i="7"/>
  <c r="P2610" i="7"/>
  <c r="P2611" i="7"/>
  <c r="P2612" i="7"/>
  <c r="P2613" i="7"/>
  <c r="P2614" i="7"/>
  <c r="P2615" i="7"/>
  <c r="P2616" i="7"/>
  <c r="P2617" i="7"/>
  <c r="P2618" i="7"/>
  <c r="P2619" i="7"/>
  <c r="P2620" i="7"/>
  <c r="P2621" i="7"/>
  <c r="P2622" i="7"/>
  <c r="P2623" i="7"/>
  <c r="P2624" i="7"/>
  <c r="P2625" i="7"/>
  <c r="P2626" i="7"/>
  <c r="P2627" i="7"/>
  <c r="P2628" i="7"/>
  <c r="P2629" i="7"/>
  <c r="P2630" i="7"/>
  <c r="P2631" i="7"/>
  <c r="P2632" i="7"/>
  <c r="P2633" i="7"/>
  <c r="P2634" i="7"/>
  <c r="P2635" i="7"/>
  <c r="P2636" i="7"/>
  <c r="P2637" i="7"/>
  <c r="P2638" i="7"/>
  <c r="P2639" i="7"/>
  <c r="P2640" i="7"/>
  <c r="P2641" i="7"/>
  <c r="P2642" i="7"/>
  <c r="P2643" i="7"/>
  <c r="P2644" i="7"/>
  <c r="P2645" i="7"/>
  <c r="P2646" i="7"/>
  <c r="P2647" i="7"/>
  <c r="P2648" i="7"/>
  <c r="P2649" i="7"/>
  <c r="P2650" i="7"/>
  <c r="P2651" i="7"/>
  <c r="P2652" i="7"/>
  <c r="P2653" i="7"/>
  <c r="P2654" i="7"/>
  <c r="P2655" i="7"/>
  <c r="P2656" i="7"/>
  <c r="P2657" i="7"/>
  <c r="P2658" i="7"/>
  <c r="P2659" i="7"/>
  <c r="P2660" i="7"/>
  <c r="P2661" i="7"/>
  <c r="P2662" i="7"/>
  <c r="P2663" i="7"/>
  <c r="P2664" i="7"/>
  <c r="P2665" i="7"/>
  <c r="P2666" i="7"/>
  <c r="P2667" i="7"/>
  <c r="P2668" i="7"/>
  <c r="P2669" i="7"/>
  <c r="P2670" i="7"/>
  <c r="P2671" i="7"/>
  <c r="P2672" i="7"/>
  <c r="P2673" i="7"/>
  <c r="P2674" i="7"/>
  <c r="P2675" i="7"/>
  <c r="P2676" i="7"/>
  <c r="P2677" i="7"/>
  <c r="P2678" i="7"/>
  <c r="P2679" i="7"/>
  <c r="P2680" i="7"/>
  <c r="P2681" i="7"/>
  <c r="P2682" i="7"/>
  <c r="P2683" i="7"/>
  <c r="P2684" i="7"/>
  <c r="P2685" i="7"/>
  <c r="P2686" i="7"/>
  <c r="P2687" i="7"/>
  <c r="P2688" i="7"/>
  <c r="P2689" i="7"/>
  <c r="P2690" i="7"/>
  <c r="P2691" i="7"/>
  <c r="P2692" i="7"/>
  <c r="P2693" i="7"/>
  <c r="P2694" i="7"/>
  <c r="P2695" i="7"/>
  <c r="P2696" i="7"/>
  <c r="P2697" i="7"/>
  <c r="P2698" i="7"/>
  <c r="P2699" i="7"/>
  <c r="P2700" i="7"/>
  <c r="P2701" i="7"/>
  <c r="P2702" i="7"/>
  <c r="P2703" i="7"/>
  <c r="P2704" i="7"/>
  <c r="P2705" i="7"/>
  <c r="P2706" i="7"/>
  <c r="P2707" i="7"/>
  <c r="P2708" i="7"/>
  <c r="P2709" i="7"/>
  <c r="P2710" i="7"/>
  <c r="P2711" i="7"/>
  <c r="P2712" i="7"/>
  <c r="P2713" i="7"/>
  <c r="P2714" i="7"/>
  <c r="P2715" i="7"/>
  <c r="P2716" i="7"/>
  <c r="P2717" i="7"/>
  <c r="P2718" i="7"/>
  <c r="P2719" i="7"/>
  <c r="P2720" i="7"/>
  <c r="P2721" i="7"/>
  <c r="P2722" i="7"/>
  <c r="P2723" i="7"/>
  <c r="P2724" i="7"/>
  <c r="P2725" i="7"/>
  <c r="P2726" i="7"/>
  <c r="P2727" i="7"/>
  <c r="P2728" i="7"/>
  <c r="P2729" i="7"/>
  <c r="P2730" i="7"/>
  <c r="P2731" i="7"/>
  <c r="P2732" i="7"/>
  <c r="P2733" i="7"/>
  <c r="P2734" i="7"/>
  <c r="P2735" i="7"/>
  <c r="P2736" i="7"/>
  <c r="P2737" i="7"/>
  <c r="P2738" i="7"/>
  <c r="P2739" i="7"/>
  <c r="P2740" i="7"/>
  <c r="P2741" i="7"/>
  <c r="P2742" i="7"/>
  <c r="P2743" i="7"/>
  <c r="P2744" i="7"/>
  <c r="P2745" i="7"/>
  <c r="P2746" i="7"/>
  <c r="P2747" i="7"/>
  <c r="P2748" i="7"/>
  <c r="P2749" i="7"/>
  <c r="P2750" i="7"/>
  <c r="P2751" i="7"/>
  <c r="P2752" i="7"/>
  <c r="P2753" i="7"/>
  <c r="P2754" i="7"/>
  <c r="P2755" i="7"/>
  <c r="P2756" i="7"/>
  <c r="P2757" i="7"/>
  <c r="P2758" i="7"/>
  <c r="P2759" i="7"/>
  <c r="P2760" i="7"/>
  <c r="P2761" i="7"/>
  <c r="P2762" i="7"/>
  <c r="P2763" i="7"/>
  <c r="P2764" i="7"/>
  <c r="P2765" i="7"/>
  <c r="P2766" i="7"/>
  <c r="P2767" i="7"/>
  <c r="P2768" i="7"/>
  <c r="P2769" i="7"/>
  <c r="P2770" i="7"/>
  <c r="P2771" i="7"/>
  <c r="P2772" i="7"/>
  <c r="P2773" i="7"/>
  <c r="P2774" i="7"/>
  <c r="P2775" i="7"/>
  <c r="P2776" i="7"/>
  <c r="P2777" i="7"/>
  <c r="P2778" i="7"/>
  <c r="P2779" i="7"/>
  <c r="P2780" i="7"/>
  <c r="P2781" i="7"/>
  <c r="P2782" i="7"/>
  <c r="P2783" i="7"/>
  <c r="P2784" i="7"/>
  <c r="P2785" i="7"/>
  <c r="P2786" i="7"/>
  <c r="P2787" i="7"/>
  <c r="P2788" i="7"/>
  <c r="P2789" i="7"/>
  <c r="P2790" i="7"/>
  <c r="P2791" i="7"/>
  <c r="P2792" i="7"/>
  <c r="P2793" i="7"/>
  <c r="P2794" i="7"/>
  <c r="P2795" i="7"/>
  <c r="P2796" i="7"/>
  <c r="P2797" i="7"/>
  <c r="P2798" i="7"/>
  <c r="P2799" i="7"/>
  <c r="P2800" i="7"/>
  <c r="P2801" i="7"/>
  <c r="P2802" i="7"/>
  <c r="P2803" i="7"/>
  <c r="P2804" i="7"/>
  <c r="P2805" i="7"/>
  <c r="P2806" i="7"/>
  <c r="P2807" i="7"/>
  <c r="P2808" i="7"/>
  <c r="P2809" i="7"/>
  <c r="P2810" i="7"/>
  <c r="P2811" i="7"/>
  <c r="P2812" i="7"/>
  <c r="P2813" i="7"/>
  <c r="P2814" i="7"/>
  <c r="P2815" i="7"/>
  <c r="P2816" i="7"/>
  <c r="P2817" i="7"/>
  <c r="P2818" i="7"/>
  <c r="P2819" i="7"/>
  <c r="P2820" i="7"/>
  <c r="P2821" i="7"/>
  <c r="P2822" i="7"/>
  <c r="P2823" i="7"/>
  <c r="P2824" i="7"/>
  <c r="P2825" i="7"/>
  <c r="P2826" i="7"/>
  <c r="P2827" i="7"/>
  <c r="P2828" i="7"/>
  <c r="P2829" i="7"/>
  <c r="P2830" i="7"/>
  <c r="P2831" i="7"/>
  <c r="P2832" i="7"/>
  <c r="P2833" i="7"/>
  <c r="P2834" i="7"/>
  <c r="P2835" i="7"/>
  <c r="P2836" i="7"/>
  <c r="P2837" i="7"/>
  <c r="P2838" i="7"/>
  <c r="P2839" i="7"/>
  <c r="P2840" i="7"/>
  <c r="P2841" i="7"/>
  <c r="P2842" i="7"/>
  <c r="P2843" i="7"/>
  <c r="P2844" i="7"/>
  <c r="P2845" i="7"/>
  <c r="P2846" i="7"/>
  <c r="P2847" i="7"/>
  <c r="P2848" i="7"/>
  <c r="P2849" i="7"/>
  <c r="P2850" i="7"/>
  <c r="P2851" i="7"/>
  <c r="P2852" i="7"/>
  <c r="P2853" i="7"/>
  <c r="P2854" i="7"/>
  <c r="P2855" i="7"/>
  <c r="P2856" i="7"/>
  <c r="P2857" i="7"/>
  <c r="P2858" i="7"/>
  <c r="P2859" i="7"/>
  <c r="P2860" i="7"/>
  <c r="P2861" i="7"/>
  <c r="P2862" i="7"/>
  <c r="P2863" i="7"/>
  <c r="P2864" i="7"/>
  <c r="P2865" i="7"/>
  <c r="P2866" i="7"/>
  <c r="P2867" i="7"/>
  <c r="P2868" i="7"/>
  <c r="P2869" i="7"/>
  <c r="P2870" i="7"/>
  <c r="P2871" i="7"/>
  <c r="P2872" i="7"/>
  <c r="P2873" i="7"/>
  <c r="P2874" i="7"/>
  <c r="P2875" i="7"/>
  <c r="P2876" i="7"/>
  <c r="P2877" i="7"/>
  <c r="P2878" i="7"/>
  <c r="P2879" i="7"/>
  <c r="P2880" i="7"/>
  <c r="P2881" i="7"/>
  <c r="P2882" i="7"/>
  <c r="P2883" i="7"/>
  <c r="P2884" i="7"/>
  <c r="P2885" i="7"/>
  <c r="P2886" i="7"/>
  <c r="P2887" i="7"/>
  <c r="P2888" i="7"/>
  <c r="P2889" i="7"/>
  <c r="P2890" i="7"/>
  <c r="P2891" i="7"/>
  <c r="P2892" i="7"/>
  <c r="P2893" i="7"/>
  <c r="P2894" i="7"/>
  <c r="P2895" i="7"/>
  <c r="P2896" i="7"/>
  <c r="P2897" i="7"/>
  <c r="P2898" i="7"/>
  <c r="P2899" i="7"/>
  <c r="P2900" i="7"/>
  <c r="P2901" i="7"/>
  <c r="P2902" i="7"/>
  <c r="P2903" i="7"/>
  <c r="P2904" i="7"/>
  <c r="P2905" i="7"/>
  <c r="P2906" i="7"/>
  <c r="P2907" i="7"/>
  <c r="P2908" i="7"/>
  <c r="P2909" i="7"/>
  <c r="P2910" i="7"/>
  <c r="P2911" i="7"/>
  <c r="P2912" i="7"/>
  <c r="P2913" i="7"/>
  <c r="P2914" i="7"/>
  <c r="P2915" i="7"/>
  <c r="P2916" i="7"/>
  <c r="P2917" i="7"/>
  <c r="P2918" i="7"/>
  <c r="P2919" i="7"/>
  <c r="P2920" i="7"/>
  <c r="P2921" i="7"/>
  <c r="P2922" i="7"/>
  <c r="P2923" i="7"/>
  <c r="P2924" i="7"/>
  <c r="P2925" i="7"/>
  <c r="P2926" i="7"/>
  <c r="P2927" i="7"/>
  <c r="P2928" i="7"/>
  <c r="P2929" i="7"/>
  <c r="P2930" i="7"/>
  <c r="P2931" i="7"/>
  <c r="P2932" i="7"/>
  <c r="P2933" i="7"/>
  <c r="P2934" i="7"/>
  <c r="P2935" i="7"/>
  <c r="P2936" i="7"/>
  <c r="P2937" i="7"/>
  <c r="P2938" i="7"/>
  <c r="P2939" i="7"/>
  <c r="P2940" i="7"/>
  <c r="P2941" i="7"/>
  <c r="P2942" i="7"/>
  <c r="P2943" i="7"/>
  <c r="P2944" i="7"/>
  <c r="P2945" i="7"/>
  <c r="P2946" i="7"/>
  <c r="P2947" i="7"/>
  <c r="P2948" i="7"/>
  <c r="P2949" i="7"/>
  <c r="P2950" i="7"/>
  <c r="P2951" i="7"/>
  <c r="P2952" i="7"/>
  <c r="P2953" i="7"/>
  <c r="P2954" i="7"/>
  <c r="P2955" i="7"/>
  <c r="P2956" i="7"/>
  <c r="P2957" i="7"/>
  <c r="P2958" i="7"/>
  <c r="P2959" i="7"/>
  <c r="P2960" i="7"/>
  <c r="P2961" i="7"/>
  <c r="R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1064" i="7"/>
  <c r="R1065" i="7"/>
  <c r="R1066" i="7"/>
  <c r="R1067" i="7"/>
  <c r="R1068" i="7"/>
  <c r="R1069" i="7"/>
  <c r="R1070" i="7"/>
  <c r="R1071" i="7"/>
  <c r="R1072" i="7"/>
  <c r="R1073" i="7"/>
  <c r="R1074" i="7"/>
  <c r="R1075" i="7"/>
  <c r="R1076" i="7"/>
  <c r="R1077" i="7"/>
  <c r="R1078" i="7"/>
  <c r="R1079" i="7"/>
  <c r="R1080" i="7"/>
  <c r="R1081" i="7"/>
  <c r="R1082" i="7"/>
  <c r="R1083" i="7"/>
  <c r="R1084" i="7"/>
  <c r="R1085" i="7"/>
  <c r="R1086" i="7"/>
  <c r="R1087" i="7"/>
  <c r="R1088" i="7"/>
  <c r="R1089" i="7"/>
  <c r="R1090" i="7"/>
  <c r="R1091" i="7"/>
  <c r="R1092" i="7"/>
  <c r="R1093" i="7"/>
  <c r="R1094" i="7"/>
  <c r="R1095" i="7"/>
  <c r="R1096" i="7"/>
  <c r="R1097" i="7"/>
  <c r="R1098" i="7"/>
  <c r="R1099" i="7"/>
  <c r="R1100" i="7"/>
  <c r="R1101" i="7"/>
  <c r="R1102" i="7"/>
  <c r="R1103" i="7"/>
  <c r="R1104" i="7"/>
  <c r="R1105" i="7"/>
  <c r="R1106" i="7"/>
  <c r="R1107" i="7"/>
  <c r="R1108" i="7"/>
  <c r="R1109" i="7"/>
  <c r="R1110" i="7"/>
  <c r="R1111" i="7"/>
  <c r="R1112" i="7"/>
  <c r="R1113" i="7"/>
  <c r="R1114" i="7"/>
  <c r="R1115" i="7"/>
  <c r="R1116" i="7"/>
  <c r="R1117" i="7"/>
  <c r="R1118" i="7"/>
  <c r="R1119" i="7"/>
  <c r="R1120" i="7"/>
  <c r="R1121" i="7"/>
  <c r="R1122" i="7"/>
  <c r="R1123" i="7"/>
  <c r="R1124" i="7"/>
  <c r="R1125" i="7"/>
  <c r="R1126" i="7"/>
  <c r="R1127" i="7"/>
  <c r="R1128" i="7"/>
  <c r="R1129" i="7"/>
  <c r="R1130" i="7"/>
  <c r="R1131" i="7"/>
  <c r="R1132" i="7"/>
  <c r="R1133" i="7"/>
  <c r="R1134" i="7"/>
  <c r="R1135" i="7"/>
  <c r="R1136" i="7"/>
  <c r="R1137" i="7"/>
  <c r="R1138" i="7"/>
  <c r="R1139" i="7"/>
  <c r="R1140" i="7"/>
  <c r="R1141" i="7"/>
  <c r="R1142" i="7"/>
  <c r="R1143" i="7"/>
  <c r="R1144" i="7"/>
  <c r="R1145" i="7"/>
  <c r="R1146" i="7"/>
  <c r="R1147" i="7"/>
  <c r="R1148" i="7"/>
  <c r="R1149" i="7"/>
  <c r="R1150" i="7"/>
  <c r="R1151" i="7"/>
  <c r="R1152" i="7"/>
  <c r="R1153" i="7"/>
  <c r="R1154" i="7"/>
  <c r="R1155" i="7"/>
  <c r="R1156" i="7"/>
  <c r="R1157" i="7"/>
  <c r="R1158" i="7"/>
  <c r="R1159" i="7"/>
  <c r="R1160" i="7"/>
  <c r="R1161" i="7"/>
  <c r="R1162" i="7"/>
  <c r="R1163" i="7"/>
  <c r="R1164" i="7"/>
  <c r="R1165" i="7"/>
  <c r="R1166" i="7"/>
  <c r="R1167" i="7"/>
  <c r="R1168" i="7"/>
  <c r="R1169" i="7"/>
  <c r="R1170" i="7"/>
  <c r="R1171" i="7"/>
  <c r="R1172" i="7"/>
  <c r="R1173" i="7"/>
  <c r="R1174" i="7"/>
  <c r="R1175" i="7"/>
  <c r="R1176" i="7"/>
  <c r="R1177" i="7"/>
  <c r="R1178" i="7"/>
  <c r="R1179" i="7"/>
  <c r="R1180" i="7"/>
  <c r="R1181" i="7"/>
  <c r="R1182" i="7"/>
  <c r="R1183" i="7"/>
  <c r="R1184" i="7"/>
  <c r="R1185" i="7"/>
  <c r="R1186" i="7"/>
  <c r="R1187" i="7"/>
  <c r="R1188" i="7"/>
  <c r="R1189" i="7"/>
  <c r="R1190" i="7"/>
  <c r="R1191" i="7"/>
  <c r="R1192" i="7"/>
  <c r="R1193" i="7"/>
  <c r="R1194" i="7"/>
  <c r="R1195" i="7"/>
  <c r="R1196" i="7"/>
  <c r="R1197" i="7"/>
  <c r="R1198" i="7"/>
  <c r="R1199" i="7"/>
  <c r="R1200" i="7"/>
  <c r="R1201" i="7"/>
  <c r="R1202" i="7"/>
  <c r="R1203" i="7"/>
  <c r="R1204" i="7"/>
  <c r="R1205" i="7"/>
  <c r="R1206" i="7"/>
  <c r="R1207" i="7"/>
  <c r="R1208" i="7"/>
  <c r="R1209" i="7"/>
  <c r="R1210" i="7"/>
  <c r="R1211" i="7"/>
  <c r="R1212" i="7"/>
  <c r="R1213" i="7"/>
  <c r="R1214" i="7"/>
  <c r="R1215" i="7"/>
  <c r="R1216" i="7"/>
  <c r="R1217" i="7"/>
  <c r="R1218" i="7"/>
  <c r="R1219" i="7"/>
  <c r="R1220" i="7"/>
  <c r="R1221" i="7"/>
  <c r="R1222" i="7"/>
  <c r="R1223" i="7"/>
  <c r="R1224" i="7"/>
  <c r="R1225" i="7"/>
  <c r="R1226" i="7"/>
  <c r="R1227" i="7"/>
  <c r="R1228" i="7"/>
  <c r="R1229" i="7"/>
  <c r="R1230" i="7"/>
  <c r="R1231" i="7"/>
  <c r="R1232" i="7"/>
  <c r="R1233" i="7"/>
  <c r="R1234" i="7"/>
  <c r="R1235" i="7"/>
  <c r="R1236" i="7"/>
  <c r="R1237" i="7"/>
  <c r="R1238" i="7"/>
  <c r="R1239" i="7"/>
  <c r="R1240" i="7"/>
  <c r="R1241" i="7"/>
  <c r="R1242" i="7"/>
  <c r="R1243" i="7"/>
  <c r="R1244" i="7"/>
  <c r="R1245" i="7"/>
  <c r="R1246" i="7"/>
  <c r="R1247" i="7"/>
  <c r="R1248" i="7"/>
  <c r="R1249" i="7"/>
  <c r="R1250" i="7"/>
  <c r="R1251" i="7"/>
  <c r="R1252" i="7"/>
  <c r="R1253" i="7"/>
  <c r="R1254" i="7"/>
  <c r="R1255" i="7"/>
  <c r="R1256" i="7"/>
  <c r="R1257" i="7"/>
  <c r="R1258" i="7"/>
  <c r="R1259" i="7"/>
  <c r="R1260" i="7"/>
  <c r="R1261" i="7"/>
  <c r="R1262" i="7"/>
  <c r="R1263" i="7"/>
  <c r="R1264" i="7"/>
  <c r="R1265" i="7"/>
  <c r="R1266" i="7"/>
  <c r="R1267" i="7"/>
  <c r="R1268" i="7"/>
  <c r="R1269" i="7"/>
  <c r="R1270" i="7"/>
  <c r="R1271" i="7"/>
  <c r="R1272" i="7"/>
  <c r="R1273" i="7"/>
  <c r="R1274" i="7"/>
  <c r="R1275" i="7"/>
  <c r="R1276" i="7"/>
  <c r="R1277" i="7"/>
  <c r="R1278" i="7"/>
  <c r="R1279" i="7"/>
  <c r="R1280" i="7"/>
  <c r="R1281" i="7"/>
  <c r="R1282" i="7"/>
  <c r="R1283" i="7"/>
  <c r="R1284" i="7"/>
  <c r="R1285" i="7"/>
  <c r="R1286" i="7"/>
  <c r="R1287" i="7"/>
  <c r="R1288" i="7"/>
  <c r="R1289" i="7"/>
  <c r="R1290" i="7"/>
  <c r="R1291" i="7"/>
  <c r="R1292" i="7"/>
  <c r="R1293" i="7"/>
  <c r="R1294" i="7"/>
  <c r="R1295" i="7"/>
  <c r="R1296" i="7"/>
  <c r="R1297" i="7"/>
  <c r="R1298" i="7"/>
  <c r="R1299" i="7"/>
  <c r="R1300" i="7"/>
  <c r="R1301" i="7"/>
  <c r="R1302" i="7"/>
  <c r="R1303" i="7"/>
  <c r="R1304" i="7"/>
  <c r="R1305" i="7"/>
  <c r="R1306" i="7"/>
  <c r="R1307" i="7"/>
  <c r="R1308" i="7"/>
  <c r="R1309" i="7"/>
  <c r="R1310" i="7"/>
  <c r="R1311" i="7"/>
  <c r="R1312" i="7"/>
  <c r="R1313" i="7"/>
  <c r="R1314" i="7"/>
  <c r="R1315" i="7"/>
  <c r="R1316" i="7"/>
  <c r="R1317" i="7"/>
  <c r="R1318" i="7"/>
  <c r="R1319" i="7"/>
  <c r="R1320" i="7"/>
  <c r="R1321" i="7"/>
  <c r="R1322" i="7"/>
  <c r="R1323" i="7"/>
  <c r="R1324" i="7"/>
  <c r="R1325" i="7"/>
  <c r="R1326" i="7"/>
  <c r="R1327" i="7"/>
  <c r="R1328" i="7"/>
  <c r="R1329" i="7"/>
  <c r="R1330" i="7"/>
  <c r="R1331" i="7"/>
  <c r="R1332" i="7"/>
  <c r="R1333" i="7"/>
  <c r="R1334" i="7"/>
  <c r="R1335" i="7"/>
  <c r="R1336" i="7"/>
  <c r="R1337" i="7"/>
  <c r="R1338" i="7"/>
  <c r="R1339" i="7"/>
  <c r="R1340" i="7"/>
  <c r="R1341" i="7"/>
  <c r="R1342" i="7"/>
  <c r="R1343" i="7"/>
  <c r="R1344" i="7"/>
  <c r="R1345" i="7"/>
  <c r="R1346" i="7"/>
  <c r="R1347" i="7"/>
  <c r="R1348" i="7"/>
  <c r="R1349" i="7"/>
  <c r="R1350" i="7"/>
  <c r="R1351" i="7"/>
  <c r="R1352" i="7"/>
  <c r="R1353" i="7"/>
  <c r="R1354" i="7"/>
  <c r="R1355" i="7"/>
  <c r="R1356" i="7"/>
  <c r="R1357" i="7"/>
  <c r="R1358" i="7"/>
  <c r="R1359" i="7"/>
  <c r="R1360" i="7"/>
  <c r="R1361" i="7"/>
  <c r="R1362" i="7"/>
  <c r="R1363" i="7"/>
  <c r="R1364" i="7"/>
  <c r="R1365" i="7"/>
  <c r="R1366" i="7"/>
  <c r="R1367" i="7"/>
  <c r="R1368" i="7"/>
  <c r="R1369" i="7"/>
  <c r="R1370" i="7"/>
  <c r="R1371" i="7"/>
  <c r="R1372" i="7"/>
  <c r="R1373" i="7"/>
  <c r="R1374" i="7"/>
  <c r="R1375" i="7"/>
  <c r="R1376" i="7"/>
  <c r="R1377" i="7"/>
  <c r="R1378" i="7"/>
  <c r="R1379" i="7"/>
  <c r="R1380" i="7"/>
  <c r="R1381" i="7"/>
  <c r="R1382" i="7"/>
  <c r="R1383" i="7"/>
  <c r="R1384" i="7"/>
  <c r="R1385" i="7"/>
  <c r="R1386" i="7"/>
  <c r="R1387" i="7"/>
  <c r="R1388" i="7"/>
  <c r="R1389" i="7"/>
  <c r="R1390" i="7"/>
  <c r="R1391" i="7"/>
  <c r="R1392" i="7"/>
  <c r="R1393" i="7"/>
  <c r="R1394" i="7"/>
  <c r="R1395" i="7"/>
  <c r="R1396" i="7"/>
  <c r="R1397" i="7"/>
  <c r="R1398" i="7"/>
  <c r="R1399" i="7"/>
  <c r="R1400" i="7"/>
  <c r="R1401" i="7"/>
  <c r="R1402" i="7"/>
  <c r="R1403" i="7"/>
  <c r="R1404" i="7"/>
  <c r="R1405" i="7"/>
  <c r="R1406" i="7"/>
  <c r="R1407" i="7"/>
  <c r="R1408" i="7"/>
  <c r="R1409" i="7"/>
  <c r="R1410" i="7"/>
  <c r="R1411" i="7"/>
  <c r="R1412" i="7"/>
  <c r="R1413" i="7"/>
  <c r="R1414" i="7"/>
  <c r="R1415" i="7"/>
  <c r="R1416" i="7"/>
  <c r="R1417" i="7"/>
  <c r="R1418" i="7"/>
  <c r="R1419" i="7"/>
  <c r="R1420" i="7"/>
  <c r="R1421" i="7"/>
  <c r="R1422" i="7"/>
  <c r="R1423" i="7"/>
  <c r="R1424" i="7"/>
  <c r="R1425" i="7"/>
  <c r="R1426" i="7"/>
  <c r="R1427" i="7"/>
  <c r="R1428" i="7"/>
  <c r="R1429" i="7"/>
  <c r="R1430" i="7"/>
  <c r="R1431" i="7"/>
  <c r="R1432" i="7"/>
  <c r="R1433" i="7"/>
  <c r="R1434" i="7"/>
  <c r="R1435" i="7"/>
  <c r="R1436" i="7"/>
  <c r="R1437" i="7"/>
  <c r="R1438" i="7"/>
  <c r="R1439" i="7"/>
  <c r="R1440" i="7"/>
  <c r="R1441" i="7"/>
  <c r="R1442" i="7"/>
  <c r="R1443" i="7"/>
  <c r="R1444" i="7"/>
  <c r="R1445" i="7"/>
  <c r="R1446" i="7"/>
  <c r="R1447" i="7"/>
  <c r="R1448" i="7"/>
  <c r="R1449" i="7"/>
  <c r="R1450" i="7"/>
  <c r="R1451" i="7"/>
  <c r="R1452" i="7"/>
  <c r="R1453" i="7"/>
  <c r="R1454" i="7"/>
  <c r="R1455" i="7"/>
  <c r="R1456" i="7"/>
  <c r="R1457" i="7"/>
  <c r="R1458" i="7"/>
  <c r="R1459" i="7"/>
  <c r="R1460" i="7"/>
  <c r="R1461" i="7"/>
  <c r="R1462" i="7"/>
  <c r="R1463" i="7"/>
  <c r="R1464" i="7"/>
  <c r="R1465" i="7"/>
  <c r="R1466" i="7"/>
  <c r="R1467" i="7"/>
  <c r="R1468" i="7"/>
  <c r="R1469" i="7"/>
  <c r="R1470" i="7"/>
  <c r="R1471" i="7"/>
  <c r="R1472" i="7"/>
  <c r="R1473" i="7"/>
  <c r="R1474" i="7"/>
  <c r="R1475" i="7"/>
  <c r="R1476" i="7"/>
  <c r="R1477" i="7"/>
  <c r="R1478" i="7"/>
  <c r="R1479" i="7"/>
  <c r="R1480" i="7"/>
  <c r="R1481" i="7"/>
  <c r="R1482" i="7"/>
  <c r="R1483" i="7"/>
  <c r="R1484" i="7"/>
  <c r="R1485" i="7"/>
  <c r="R1486" i="7"/>
  <c r="R1487" i="7"/>
  <c r="R1488" i="7"/>
  <c r="R1489" i="7"/>
  <c r="R1490" i="7"/>
  <c r="R1491" i="7"/>
  <c r="R1492" i="7"/>
  <c r="R1493" i="7"/>
  <c r="R1494" i="7"/>
  <c r="R1495" i="7"/>
  <c r="R1496" i="7"/>
  <c r="R1497" i="7"/>
  <c r="R1498" i="7"/>
  <c r="R1499" i="7"/>
  <c r="R1500" i="7"/>
  <c r="R1501" i="7"/>
  <c r="R1502" i="7"/>
  <c r="R1503" i="7"/>
  <c r="R1504" i="7"/>
  <c r="R1505" i="7"/>
  <c r="R1506" i="7"/>
  <c r="R1507" i="7"/>
  <c r="R1508" i="7"/>
  <c r="R1509" i="7"/>
  <c r="R1510" i="7"/>
  <c r="R1511" i="7"/>
  <c r="R1512" i="7"/>
  <c r="R1513" i="7"/>
  <c r="R1514" i="7"/>
  <c r="R1515" i="7"/>
  <c r="R1516" i="7"/>
  <c r="R1517" i="7"/>
  <c r="R1518" i="7"/>
  <c r="R1519" i="7"/>
  <c r="R1520" i="7"/>
  <c r="R1521" i="7"/>
  <c r="R1522" i="7"/>
  <c r="R1523" i="7"/>
  <c r="R1524" i="7"/>
  <c r="R1525" i="7"/>
  <c r="R1526" i="7"/>
  <c r="R1527" i="7"/>
  <c r="R1528" i="7"/>
  <c r="R1529" i="7"/>
  <c r="R1530" i="7"/>
  <c r="R1531" i="7"/>
  <c r="R1532" i="7"/>
  <c r="R1533" i="7"/>
  <c r="R1534" i="7"/>
  <c r="R1535" i="7"/>
  <c r="R1536" i="7"/>
  <c r="R1537" i="7"/>
  <c r="R1538" i="7"/>
  <c r="R1539" i="7"/>
  <c r="R1540" i="7"/>
  <c r="R1541" i="7"/>
  <c r="R1542" i="7"/>
  <c r="R1543" i="7"/>
  <c r="R1544" i="7"/>
  <c r="R1545" i="7"/>
  <c r="R1546" i="7"/>
  <c r="R1547" i="7"/>
  <c r="R1548" i="7"/>
  <c r="R1549" i="7"/>
  <c r="R1550" i="7"/>
  <c r="R1551" i="7"/>
  <c r="R1552" i="7"/>
  <c r="R1553" i="7"/>
  <c r="R1554" i="7"/>
  <c r="R1555" i="7"/>
  <c r="R1556" i="7"/>
  <c r="R1557" i="7"/>
  <c r="R1558" i="7"/>
  <c r="R1559" i="7"/>
  <c r="R1560" i="7"/>
  <c r="R1561" i="7"/>
  <c r="R1562" i="7"/>
  <c r="R1563" i="7"/>
  <c r="R1564" i="7"/>
  <c r="R1565" i="7"/>
  <c r="R1566" i="7"/>
  <c r="R1567" i="7"/>
  <c r="R1568" i="7"/>
  <c r="R1569" i="7"/>
  <c r="R1570" i="7"/>
  <c r="R1571" i="7"/>
  <c r="R1572" i="7"/>
  <c r="R1573" i="7"/>
  <c r="R1574" i="7"/>
  <c r="R1575" i="7"/>
  <c r="R1576" i="7"/>
  <c r="R1577" i="7"/>
  <c r="R1578" i="7"/>
  <c r="R1579" i="7"/>
  <c r="R1580" i="7"/>
  <c r="R1581" i="7"/>
  <c r="R1582" i="7"/>
  <c r="R1583" i="7"/>
  <c r="R1584" i="7"/>
  <c r="R1585" i="7"/>
  <c r="R1586" i="7"/>
  <c r="R1587" i="7"/>
  <c r="R1588" i="7"/>
  <c r="R1589" i="7"/>
  <c r="R1590" i="7"/>
  <c r="R1591" i="7"/>
  <c r="R1592" i="7"/>
  <c r="R1593" i="7"/>
  <c r="R1594" i="7"/>
  <c r="R1595" i="7"/>
  <c r="R1596" i="7"/>
  <c r="R1597" i="7"/>
  <c r="R1598" i="7"/>
  <c r="R1599" i="7"/>
  <c r="R1600" i="7"/>
  <c r="R1601" i="7"/>
  <c r="R1602" i="7"/>
  <c r="R1603" i="7"/>
  <c r="R1604" i="7"/>
  <c r="R1605" i="7"/>
  <c r="R1606" i="7"/>
  <c r="R1607" i="7"/>
  <c r="R1608" i="7"/>
  <c r="R1609" i="7"/>
  <c r="R1610" i="7"/>
  <c r="R1611" i="7"/>
  <c r="R1612" i="7"/>
  <c r="R1613" i="7"/>
  <c r="R1614" i="7"/>
  <c r="R1615" i="7"/>
  <c r="R1616" i="7"/>
  <c r="R1617" i="7"/>
  <c r="R1618" i="7"/>
  <c r="R1619" i="7"/>
  <c r="R1620" i="7"/>
  <c r="R1621" i="7"/>
  <c r="R1622" i="7"/>
  <c r="R1623" i="7"/>
  <c r="R1624" i="7"/>
  <c r="R1625" i="7"/>
  <c r="R1626" i="7"/>
  <c r="R1627" i="7"/>
  <c r="R1628" i="7"/>
  <c r="R1629" i="7"/>
  <c r="R1630" i="7"/>
  <c r="R1631" i="7"/>
  <c r="R1632" i="7"/>
  <c r="R1633" i="7"/>
  <c r="R1634" i="7"/>
  <c r="R1635" i="7"/>
  <c r="R1636" i="7"/>
  <c r="R1637" i="7"/>
  <c r="R1638" i="7"/>
  <c r="R1639" i="7"/>
  <c r="R1640" i="7"/>
  <c r="R1641" i="7"/>
  <c r="R1642" i="7"/>
  <c r="R1643" i="7"/>
  <c r="R1644" i="7"/>
  <c r="R1645" i="7"/>
  <c r="R1646" i="7"/>
  <c r="R1647" i="7"/>
  <c r="R1648" i="7"/>
  <c r="R1649" i="7"/>
  <c r="R1650" i="7"/>
  <c r="R1651" i="7"/>
  <c r="R1652" i="7"/>
  <c r="R1653" i="7"/>
  <c r="R1654" i="7"/>
  <c r="R1655" i="7"/>
  <c r="R1656" i="7"/>
  <c r="R1657" i="7"/>
  <c r="R1658" i="7"/>
  <c r="R1659" i="7"/>
  <c r="R1660" i="7"/>
  <c r="R1661" i="7"/>
  <c r="R1662" i="7"/>
  <c r="R1663" i="7"/>
  <c r="R1664" i="7"/>
  <c r="R1665" i="7"/>
  <c r="R1666" i="7"/>
  <c r="R1667" i="7"/>
  <c r="R1668" i="7"/>
  <c r="R1669" i="7"/>
  <c r="R1670" i="7"/>
  <c r="R1671" i="7"/>
  <c r="R1672" i="7"/>
  <c r="R1673" i="7"/>
  <c r="R1674" i="7"/>
  <c r="R1675" i="7"/>
  <c r="R1676" i="7"/>
  <c r="R1677" i="7"/>
  <c r="R1678" i="7"/>
  <c r="R1679" i="7"/>
  <c r="R1680" i="7"/>
  <c r="R1681" i="7"/>
  <c r="R1682" i="7"/>
  <c r="R1683" i="7"/>
  <c r="R1684" i="7"/>
  <c r="R1685" i="7"/>
  <c r="R1686" i="7"/>
  <c r="R1687" i="7"/>
  <c r="R1688" i="7"/>
  <c r="R1689" i="7"/>
  <c r="R1690" i="7"/>
  <c r="R1691" i="7"/>
  <c r="R1692" i="7"/>
  <c r="R1693" i="7"/>
  <c r="R1694" i="7"/>
  <c r="R1695" i="7"/>
  <c r="R1696" i="7"/>
  <c r="R1697" i="7"/>
  <c r="R1698" i="7"/>
  <c r="R1699" i="7"/>
  <c r="R1700" i="7"/>
  <c r="R1701" i="7"/>
  <c r="R1702" i="7"/>
  <c r="R1703" i="7"/>
  <c r="R1704" i="7"/>
  <c r="R1705" i="7"/>
  <c r="R1706" i="7"/>
  <c r="R1707" i="7"/>
  <c r="R1708" i="7"/>
  <c r="R1709" i="7"/>
  <c r="R1710" i="7"/>
  <c r="R1711" i="7"/>
  <c r="R1712" i="7"/>
  <c r="R1713" i="7"/>
  <c r="R1714" i="7"/>
  <c r="R1715" i="7"/>
  <c r="R1716" i="7"/>
  <c r="R1717" i="7"/>
  <c r="R1718" i="7"/>
  <c r="R1719" i="7"/>
  <c r="R1720" i="7"/>
  <c r="R1721" i="7"/>
  <c r="R1722" i="7"/>
  <c r="R1723" i="7"/>
  <c r="R1724" i="7"/>
  <c r="R1725" i="7"/>
  <c r="R1726" i="7"/>
  <c r="R1727" i="7"/>
  <c r="R1728" i="7"/>
  <c r="R1729" i="7"/>
  <c r="R1730" i="7"/>
  <c r="R1731" i="7"/>
  <c r="R1732" i="7"/>
  <c r="R1733" i="7"/>
  <c r="R1734" i="7"/>
  <c r="R1735" i="7"/>
  <c r="R1736" i="7"/>
  <c r="R1737" i="7"/>
  <c r="R1738" i="7"/>
  <c r="R1739" i="7"/>
  <c r="R1740" i="7"/>
  <c r="R1741" i="7"/>
  <c r="R1742" i="7"/>
  <c r="R1743" i="7"/>
  <c r="R1744" i="7"/>
  <c r="R1745" i="7"/>
  <c r="R1746" i="7"/>
  <c r="R1747" i="7"/>
  <c r="R1748" i="7"/>
  <c r="R1749" i="7"/>
  <c r="R1750" i="7"/>
  <c r="R1751" i="7"/>
  <c r="R1752" i="7"/>
  <c r="R1753" i="7"/>
  <c r="R1754" i="7"/>
  <c r="R1755" i="7"/>
  <c r="R1756" i="7"/>
  <c r="R1757" i="7"/>
  <c r="R1758" i="7"/>
  <c r="R1759" i="7"/>
  <c r="R1760" i="7"/>
  <c r="R1761" i="7"/>
  <c r="R1762" i="7"/>
  <c r="R1763" i="7"/>
  <c r="R1764" i="7"/>
  <c r="R1765" i="7"/>
  <c r="R1766" i="7"/>
  <c r="R1767" i="7"/>
  <c r="R1768" i="7"/>
  <c r="R1769" i="7"/>
  <c r="R1770" i="7"/>
  <c r="R1771" i="7"/>
  <c r="R1772" i="7"/>
  <c r="R1773" i="7"/>
  <c r="R1774" i="7"/>
  <c r="R1775" i="7"/>
  <c r="R1776" i="7"/>
  <c r="R1777" i="7"/>
  <c r="R1778" i="7"/>
  <c r="R1779" i="7"/>
  <c r="R1780" i="7"/>
  <c r="R1781" i="7"/>
  <c r="R1782" i="7"/>
  <c r="R1783" i="7"/>
  <c r="R1784" i="7"/>
  <c r="R1785" i="7"/>
  <c r="R1786" i="7"/>
  <c r="R1787" i="7"/>
  <c r="R1788" i="7"/>
  <c r="R1789" i="7"/>
  <c r="R1790" i="7"/>
  <c r="R1791" i="7"/>
  <c r="R1792" i="7"/>
  <c r="R1793" i="7"/>
  <c r="R1794" i="7"/>
  <c r="R1795" i="7"/>
  <c r="R1796" i="7"/>
  <c r="R1797" i="7"/>
  <c r="R1798" i="7"/>
  <c r="R1799" i="7"/>
  <c r="R1800" i="7"/>
  <c r="R1801" i="7"/>
  <c r="R1802" i="7"/>
  <c r="R1803" i="7"/>
  <c r="R1804" i="7"/>
  <c r="R1805" i="7"/>
  <c r="R1806" i="7"/>
  <c r="R1807" i="7"/>
  <c r="R1808" i="7"/>
  <c r="R1809" i="7"/>
  <c r="R1810" i="7"/>
  <c r="R1811" i="7"/>
  <c r="R1812" i="7"/>
  <c r="R1813" i="7"/>
  <c r="R1814" i="7"/>
  <c r="R1815" i="7"/>
  <c r="R1816" i="7"/>
  <c r="R1817" i="7"/>
  <c r="R1818" i="7"/>
  <c r="R1819" i="7"/>
  <c r="R1820" i="7"/>
  <c r="R1821" i="7"/>
  <c r="R1822" i="7"/>
  <c r="R1823" i="7"/>
  <c r="R1824" i="7"/>
  <c r="R1825" i="7"/>
  <c r="R1826" i="7"/>
  <c r="R1827" i="7"/>
  <c r="R1828" i="7"/>
  <c r="R1829" i="7"/>
  <c r="R1830" i="7"/>
  <c r="R1831" i="7"/>
  <c r="R1832" i="7"/>
  <c r="R1833" i="7"/>
  <c r="R1834" i="7"/>
  <c r="R1835" i="7"/>
  <c r="R1836" i="7"/>
  <c r="R1837" i="7"/>
  <c r="R1838" i="7"/>
  <c r="R1839" i="7"/>
  <c r="R1840" i="7"/>
  <c r="R1841" i="7"/>
  <c r="R1842" i="7"/>
  <c r="R1843" i="7"/>
  <c r="R1844" i="7"/>
  <c r="R1845" i="7"/>
  <c r="R1846" i="7"/>
  <c r="R1847" i="7"/>
  <c r="R1848" i="7"/>
  <c r="R1849" i="7"/>
  <c r="R1850" i="7"/>
  <c r="R1851" i="7"/>
  <c r="R1852" i="7"/>
  <c r="R1853" i="7"/>
  <c r="R1854" i="7"/>
  <c r="R1855" i="7"/>
  <c r="R1856" i="7"/>
  <c r="R1857" i="7"/>
  <c r="R1858" i="7"/>
  <c r="R1859" i="7"/>
  <c r="R1860" i="7"/>
  <c r="R1861" i="7"/>
  <c r="R1862" i="7"/>
  <c r="R1863" i="7"/>
  <c r="R1864" i="7"/>
  <c r="R1865" i="7"/>
  <c r="R1866" i="7"/>
  <c r="R1867" i="7"/>
  <c r="R1868" i="7"/>
  <c r="R1869" i="7"/>
  <c r="R1870" i="7"/>
  <c r="R1871" i="7"/>
  <c r="R1872" i="7"/>
  <c r="R1873" i="7"/>
  <c r="R1874" i="7"/>
  <c r="R1875" i="7"/>
  <c r="R1876" i="7"/>
  <c r="R1877" i="7"/>
  <c r="R1878" i="7"/>
  <c r="R1879" i="7"/>
  <c r="R1880" i="7"/>
  <c r="R1881" i="7"/>
  <c r="R1882" i="7"/>
  <c r="R1883" i="7"/>
  <c r="R1884" i="7"/>
  <c r="R1885" i="7"/>
  <c r="R1886" i="7"/>
  <c r="R1887" i="7"/>
  <c r="R1888" i="7"/>
  <c r="R1889" i="7"/>
  <c r="R1890" i="7"/>
  <c r="R1891" i="7"/>
  <c r="R1892" i="7"/>
  <c r="R1893" i="7"/>
  <c r="R1894" i="7"/>
  <c r="R1895" i="7"/>
  <c r="R1896" i="7"/>
  <c r="R1897" i="7"/>
  <c r="R1898" i="7"/>
  <c r="R1899" i="7"/>
  <c r="R1900" i="7"/>
  <c r="R1901" i="7"/>
  <c r="R1902" i="7"/>
  <c r="R1903" i="7"/>
  <c r="R1904" i="7"/>
  <c r="R1905" i="7"/>
  <c r="R1906" i="7"/>
  <c r="R1907" i="7"/>
  <c r="R1908" i="7"/>
  <c r="R1909" i="7"/>
  <c r="R1910" i="7"/>
  <c r="R1911" i="7"/>
  <c r="R1912" i="7"/>
  <c r="R1913" i="7"/>
  <c r="R1914" i="7"/>
  <c r="R1915" i="7"/>
  <c r="R1916" i="7"/>
  <c r="R1917" i="7"/>
  <c r="R1918" i="7"/>
  <c r="R1919" i="7"/>
  <c r="R1920" i="7"/>
  <c r="R1921" i="7"/>
  <c r="R1922" i="7"/>
  <c r="R1923" i="7"/>
  <c r="R1924" i="7"/>
  <c r="R1925" i="7"/>
  <c r="R1926" i="7"/>
  <c r="R1927" i="7"/>
  <c r="R1928" i="7"/>
  <c r="R1929" i="7"/>
  <c r="R1930" i="7"/>
  <c r="R1931" i="7"/>
  <c r="R1932" i="7"/>
  <c r="R1933" i="7"/>
  <c r="R1934" i="7"/>
  <c r="R1935" i="7"/>
  <c r="R1936" i="7"/>
  <c r="R1937" i="7"/>
  <c r="R1938" i="7"/>
  <c r="R1939" i="7"/>
  <c r="R1940" i="7"/>
  <c r="R1941" i="7"/>
  <c r="R1942" i="7"/>
  <c r="R1943" i="7"/>
  <c r="R1944" i="7"/>
  <c r="R1945" i="7"/>
  <c r="R1946" i="7"/>
  <c r="R1947" i="7"/>
  <c r="R1948" i="7"/>
  <c r="R1949" i="7"/>
  <c r="R1950" i="7"/>
  <c r="R1951" i="7"/>
  <c r="R1952" i="7"/>
  <c r="R1953" i="7"/>
  <c r="R1954" i="7"/>
  <c r="R1955" i="7"/>
  <c r="R1956" i="7"/>
  <c r="R1957" i="7"/>
  <c r="R1958" i="7"/>
  <c r="R1959" i="7"/>
  <c r="R1960" i="7"/>
  <c r="R1961" i="7"/>
  <c r="R1962" i="7"/>
  <c r="R1963" i="7"/>
  <c r="R1964" i="7"/>
  <c r="R1965" i="7"/>
  <c r="R1966" i="7"/>
  <c r="R1967" i="7"/>
  <c r="R1968" i="7"/>
  <c r="R1969" i="7"/>
  <c r="R1970" i="7"/>
  <c r="R1971" i="7"/>
  <c r="R1972" i="7"/>
  <c r="R1973" i="7"/>
  <c r="R1974" i="7"/>
  <c r="R1975" i="7"/>
  <c r="R1976" i="7"/>
  <c r="R1977" i="7"/>
  <c r="R1978" i="7"/>
  <c r="R1979" i="7"/>
  <c r="R1980" i="7"/>
  <c r="R1981" i="7"/>
  <c r="R1982" i="7"/>
  <c r="R1983" i="7"/>
  <c r="R1984" i="7"/>
  <c r="R1985" i="7"/>
  <c r="R1986" i="7"/>
  <c r="R1987" i="7"/>
  <c r="R1988" i="7"/>
  <c r="R1989" i="7"/>
  <c r="R1990" i="7"/>
  <c r="R1991" i="7"/>
  <c r="R1992" i="7"/>
  <c r="R1993" i="7"/>
  <c r="R1994" i="7"/>
  <c r="R1995" i="7"/>
  <c r="R1996" i="7"/>
  <c r="R1997" i="7"/>
  <c r="R1998" i="7"/>
  <c r="R1999" i="7"/>
  <c r="R2000" i="7"/>
  <c r="R2001" i="7"/>
  <c r="R2002" i="7"/>
  <c r="R2003" i="7"/>
  <c r="R2004" i="7"/>
  <c r="R2005" i="7"/>
  <c r="R2006" i="7"/>
  <c r="R2007" i="7"/>
  <c r="R2008" i="7"/>
  <c r="R2009" i="7"/>
  <c r="R2010" i="7"/>
  <c r="R2011" i="7"/>
  <c r="R2012" i="7"/>
  <c r="R2013" i="7"/>
  <c r="R2014" i="7"/>
  <c r="R2015" i="7"/>
  <c r="R2016" i="7"/>
  <c r="R2017" i="7"/>
  <c r="R2018" i="7"/>
  <c r="R2019" i="7"/>
  <c r="R2020" i="7"/>
  <c r="R2021" i="7"/>
  <c r="R2022" i="7"/>
  <c r="R2023" i="7"/>
  <c r="R2024" i="7"/>
  <c r="R2025" i="7"/>
  <c r="R2026" i="7"/>
  <c r="R2027" i="7"/>
  <c r="R2028" i="7"/>
  <c r="R2029" i="7"/>
  <c r="R2030" i="7"/>
  <c r="R2031" i="7"/>
  <c r="R2032" i="7"/>
  <c r="R2033" i="7"/>
  <c r="R2034" i="7"/>
  <c r="R2035" i="7"/>
  <c r="R2036" i="7"/>
  <c r="R2037" i="7"/>
  <c r="R2038" i="7"/>
  <c r="R2039" i="7"/>
  <c r="R2040" i="7"/>
  <c r="R2041" i="7"/>
  <c r="R2042" i="7"/>
  <c r="R2043" i="7"/>
  <c r="R2044" i="7"/>
  <c r="R2045" i="7"/>
  <c r="R2046" i="7"/>
  <c r="R2047" i="7"/>
  <c r="R2048" i="7"/>
  <c r="R2049" i="7"/>
  <c r="R2050" i="7"/>
  <c r="R2051" i="7"/>
  <c r="R2052" i="7"/>
  <c r="R2053" i="7"/>
  <c r="R2054" i="7"/>
  <c r="R2055" i="7"/>
  <c r="R2056" i="7"/>
  <c r="R2057" i="7"/>
  <c r="R2058" i="7"/>
  <c r="R2059" i="7"/>
  <c r="R2060" i="7"/>
  <c r="R2061" i="7"/>
  <c r="R2062" i="7"/>
  <c r="R2063" i="7"/>
  <c r="R2064" i="7"/>
  <c r="R2065" i="7"/>
  <c r="R2066" i="7"/>
  <c r="R2067" i="7"/>
  <c r="R2068" i="7"/>
  <c r="R2069" i="7"/>
  <c r="R2070" i="7"/>
  <c r="R2071" i="7"/>
  <c r="R2072" i="7"/>
  <c r="R2073" i="7"/>
  <c r="R2074" i="7"/>
  <c r="R2075" i="7"/>
  <c r="R2076" i="7"/>
  <c r="R2077" i="7"/>
  <c r="R2078" i="7"/>
  <c r="R2079" i="7"/>
  <c r="R2080" i="7"/>
  <c r="R2081" i="7"/>
  <c r="R2082" i="7"/>
  <c r="R2083" i="7"/>
  <c r="R2084" i="7"/>
  <c r="R2085" i="7"/>
  <c r="R2086" i="7"/>
  <c r="R2087" i="7"/>
  <c r="R2088" i="7"/>
  <c r="R2089" i="7"/>
  <c r="R2090" i="7"/>
  <c r="R2091" i="7"/>
  <c r="R2092" i="7"/>
  <c r="R2093" i="7"/>
  <c r="R2094" i="7"/>
  <c r="R2095" i="7"/>
  <c r="R2096" i="7"/>
  <c r="R2097" i="7"/>
  <c r="R2098" i="7"/>
  <c r="R2099" i="7"/>
  <c r="R2100" i="7"/>
  <c r="R2101" i="7"/>
  <c r="R2102" i="7"/>
  <c r="R2103" i="7"/>
  <c r="R2104" i="7"/>
  <c r="R2105" i="7"/>
  <c r="R2106" i="7"/>
  <c r="R2107" i="7"/>
  <c r="R2108" i="7"/>
  <c r="R2109" i="7"/>
  <c r="R2110" i="7"/>
  <c r="R2111" i="7"/>
  <c r="R2112" i="7"/>
  <c r="R2113" i="7"/>
  <c r="R2114" i="7"/>
  <c r="R2115" i="7"/>
  <c r="R2116" i="7"/>
  <c r="R2117" i="7"/>
  <c r="R2118" i="7"/>
  <c r="R2119" i="7"/>
  <c r="R2120" i="7"/>
  <c r="R2121" i="7"/>
  <c r="R2122" i="7"/>
  <c r="R2123" i="7"/>
  <c r="R2124" i="7"/>
  <c r="R2125" i="7"/>
  <c r="R2126" i="7"/>
  <c r="R2127" i="7"/>
  <c r="R2128" i="7"/>
  <c r="R2129" i="7"/>
  <c r="R2130" i="7"/>
  <c r="R2131" i="7"/>
  <c r="R2132" i="7"/>
  <c r="R2133" i="7"/>
  <c r="R2134" i="7"/>
  <c r="R2135" i="7"/>
  <c r="R2136" i="7"/>
  <c r="R2137" i="7"/>
  <c r="R2138" i="7"/>
  <c r="R2139" i="7"/>
  <c r="R2140" i="7"/>
  <c r="R2141" i="7"/>
  <c r="R2142" i="7"/>
  <c r="R2143" i="7"/>
  <c r="R2144" i="7"/>
  <c r="R2145" i="7"/>
  <c r="R2146" i="7"/>
  <c r="R2147" i="7"/>
  <c r="R2148" i="7"/>
  <c r="R2149" i="7"/>
  <c r="R2150" i="7"/>
  <c r="R2151" i="7"/>
  <c r="R2152" i="7"/>
  <c r="R2153" i="7"/>
  <c r="R2154" i="7"/>
  <c r="R2155" i="7"/>
  <c r="R2156" i="7"/>
  <c r="R2157" i="7"/>
  <c r="R2158" i="7"/>
  <c r="R2159" i="7"/>
  <c r="R2160" i="7"/>
  <c r="R2161" i="7"/>
  <c r="R2162" i="7"/>
  <c r="R2163" i="7"/>
  <c r="R2164" i="7"/>
  <c r="R2165" i="7"/>
  <c r="R2166" i="7"/>
  <c r="R2167" i="7"/>
  <c r="R2168" i="7"/>
  <c r="R2169" i="7"/>
  <c r="R2170" i="7"/>
  <c r="R2171" i="7"/>
  <c r="R2172" i="7"/>
  <c r="R2173" i="7"/>
  <c r="R2174" i="7"/>
  <c r="R2175" i="7"/>
  <c r="R2176" i="7"/>
  <c r="R2177" i="7"/>
  <c r="R2178" i="7"/>
  <c r="R2179" i="7"/>
  <c r="R2180" i="7"/>
  <c r="R2181" i="7"/>
  <c r="R2182" i="7"/>
  <c r="R2183" i="7"/>
  <c r="R2184" i="7"/>
  <c r="R2185" i="7"/>
  <c r="R2186" i="7"/>
  <c r="R2187" i="7"/>
  <c r="R2188" i="7"/>
  <c r="R2189" i="7"/>
  <c r="R2190" i="7"/>
  <c r="R2191" i="7"/>
  <c r="R2192" i="7"/>
  <c r="R2193" i="7"/>
  <c r="R2194" i="7"/>
  <c r="R2195" i="7"/>
  <c r="R2196" i="7"/>
  <c r="R2197" i="7"/>
  <c r="R2198" i="7"/>
  <c r="R2199" i="7"/>
  <c r="R2200" i="7"/>
  <c r="R2201" i="7"/>
  <c r="R2202" i="7"/>
  <c r="R2203" i="7"/>
  <c r="R2204" i="7"/>
  <c r="R2205" i="7"/>
  <c r="R2206" i="7"/>
  <c r="R2207" i="7"/>
  <c r="R2208" i="7"/>
  <c r="R2209" i="7"/>
  <c r="R2210" i="7"/>
  <c r="R2211" i="7"/>
  <c r="R2212" i="7"/>
  <c r="R2213" i="7"/>
  <c r="R2214" i="7"/>
  <c r="R2215" i="7"/>
  <c r="R2216" i="7"/>
  <c r="R2217" i="7"/>
  <c r="R2218" i="7"/>
  <c r="R2219" i="7"/>
  <c r="R2220" i="7"/>
  <c r="R2221" i="7"/>
  <c r="R2222" i="7"/>
  <c r="R2223" i="7"/>
  <c r="R2224" i="7"/>
  <c r="R2225" i="7"/>
  <c r="R2226" i="7"/>
  <c r="R2227" i="7"/>
  <c r="R2228" i="7"/>
  <c r="R2229" i="7"/>
  <c r="R2230" i="7"/>
  <c r="R2231" i="7"/>
  <c r="R2232" i="7"/>
  <c r="R2233" i="7"/>
  <c r="R2234" i="7"/>
  <c r="R2235" i="7"/>
  <c r="R2236" i="7"/>
  <c r="R2237" i="7"/>
  <c r="R2238" i="7"/>
  <c r="R2239" i="7"/>
  <c r="R2240" i="7"/>
  <c r="R2241" i="7"/>
  <c r="R2242" i="7"/>
  <c r="R2243" i="7"/>
  <c r="R2244" i="7"/>
  <c r="R2245" i="7"/>
  <c r="R2246" i="7"/>
  <c r="R2247" i="7"/>
  <c r="R2248" i="7"/>
  <c r="R2249" i="7"/>
  <c r="R2250" i="7"/>
  <c r="R2251" i="7"/>
  <c r="R2252" i="7"/>
  <c r="R2253" i="7"/>
  <c r="R2254" i="7"/>
  <c r="R2255" i="7"/>
  <c r="R2256" i="7"/>
  <c r="R2257" i="7"/>
  <c r="R2258" i="7"/>
  <c r="R2259" i="7"/>
  <c r="R2260" i="7"/>
  <c r="R2261" i="7"/>
  <c r="R2262" i="7"/>
  <c r="R2263" i="7"/>
  <c r="R2264" i="7"/>
  <c r="R2265" i="7"/>
  <c r="R2266" i="7"/>
  <c r="R2267" i="7"/>
  <c r="R2268" i="7"/>
  <c r="R2269" i="7"/>
  <c r="R2270" i="7"/>
  <c r="R2271" i="7"/>
  <c r="R2272" i="7"/>
  <c r="R2273" i="7"/>
  <c r="R2274" i="7"/>
  <c r="R2275" i="7"/>
  <c r="R2276" i="7"/>
  <c r="R2277" i="7"/>
  <c r="R2278" i="7"/>
  <c r="R2279" i="7"/>
  <c r="R2280" i="7"/>
  <c r="R2281" i="7"/>
  <c r="R2282" i="7"/>
  <c r="R2283" i="7"/>
  <c r="R2284" i="7"/>
  <c r="R2285" i="7"/>
  <c r="R2286" i="7"/>
  <c r="R2287" i="7"/>
  <c r="R2288" i="7"/>
  <c r="R2289" i="7"/>
  <c r="R2290" i="7"/>
  <c r="R2291" i="7"/>
  <c r="R2292" i="7"/>
  <c r="R2293" i="7"/>
  <c r="R2294" i="7"/>
  <c r="R2295" i="7"/>
  <c r="R2296" i="7"/>
  <c r="R2297" i="7"/>
  <c r="R2298" i="7"/>
  <c r="R2299" i="7"/>
  <c r="R2300" i="7"/>
  <c r="R2301" i="7"/>
  <c r="R2302" i="7"/>
  <c r="R2303" i="7"/>
  <c r="R2304" i="7"/>
  <c r="R2305" i="7"/>
  <c r="R2306" i="7"/>
  <c r="R2307" i="7"/>
  <c r="R2308" i="7"/>
  <c r="R2309" i="7"/>
  <c r="R2310" i="7"/>
  <c r="R2311" i="7"/>
  <c r="R2312" i="7"/>
  <c r="R2313" i="7"/>
  <c r="R2314" i="7"/>
  <c r="R2315" i="7"/>
  <c r="R2316" i="7"/>
  <c r="R2317" i="7"/>
  <c r="R2318" i="7"/>
  <c r="R2319" i="7"/>
  <c r="R2320" i="7"/>
  <c r="R2321" i="7"/>
  <c r="R2322" i="7"/>
  <c r="R2323" i="7"/>
  <c r="R2324" i="7"/>
  <c r="R2325" i="7"/>
  <c r="R2326" i="7"/>
  <c r="R2327" i="7"/>
  <c r="R2328" i="7"/>
  <c r="R2329" i="7"/>
  <c r="R2330" i="7"/>
  <c r="R2331" i="7"/>
  <c r="R2332" i="7"/>
  <c r="R2333" i="7"/>
  <c r="R2334" i="7"/>
  <c r="R2335" i="7"/>
  <c r="R2336" i="7"/>
  <c r="R2337" i="7"/>
  <c r="R2338" i="7"/>
  <c r="R2339" i="7"/>
  <c r="R2340" i="7"/>
  <c r="R2341" i="7"/>
  <c r="R2342" i="7"/>
  <c r="R2343" i="7"/>
  <c r="R2344" i="7"/>
  <c r="R2345" i="7"/>
  <c r="R2346" i="7"/>
  <c r="R2347" i="7"/>
  <c r="R2348" i="7"/>
  <c r="R2349" i="7"/>
  <c r="R2350" i="7"/>
  <c r="R2351" i="7"/>
  <c r="R2352" i="7"/>
  <c r="R2353" i="7"/>
  <c r="R2354" i="7"/>
  <c r="R2355" i="7"/>
  <c r="R2356" i="7"/>
  <c r="R2357" i="7"/>
  <c r="R2358" i="7"/>
  <c r="R2359" i="7"/>
  <c r="R2360" i="7"/>
  <c r="R2361" i="7"/>
  <c r="R2362" i="7"/>
  <c r="R2363" i="7"/>
  <c r="R2364" i="7"/>
  <c r="R2365" i="7"/>
  <c r="R2366" i="7"/>
  <c r="R2367" i="7"/>
  <c r="R2368" i="7"/>
  <c r="R2369" i="7"/>
  <c r="R2370" i="7"/>
  <c r="R2371" i="7"/>
  <c r="R2372" i="7"/>
  <c r="R2373" i="7"/>
  <c r="R2374" i="7"/>
  <c r="R2375" i="7"/>
  <c r="R2376" i="7"/>
  <c r="R2377" i="7"/>
  <c r="R2378" i="7"/>
  <c r="R2379" i="7"/>
  <c r="R2380" i="7"/>
  <c r="R2381" i="7"/>
  <c r="R2382" i="7"/>
  <c r="R2383" i="7"/>
  <c r="R2384" i="7"/>
  <c r="R2385" i="7"/>
  <c r="R2386" i="7"/>
  <c r="R2387" i="7"/>
  <c r="R2388" i="7"/>
  <c r="R2389" i="7"/>
  <c r="R2390" i="7"/>
  <c r="R2391" i="7"/>
  <c r="R2392" i="7"/>
  <c r="R2393" i="7"/>
  <c r="R2394" i="7"/>
  <c r="R2395" i="7"/>
  <c r="R2396" i="7"/>
  <c r="R2397" i="7"/>
  <c r="R2398" i="7"/>
  <c r="R2399" i="7"/>
  <c r="R2400" i="7"/>
  <c r="R2401" i="7"/>
  <c r="R2402" i="7"/>
  <c r="R2403" i="7"/>
  <c r="R2404" i="7"/>
  <c r="R2405" i="7"/>
  <c r="R2406" i="7"/>
  <c r="R2407" i="7"/>
  <c r="R2408" i="7"/>
  <c r="R2409" i="7"/>
  <c r="R2410" i="7"/>
  <c r="R2411" i="7"/>
  <c r="R2412" i="7"/>
  <c r="R2413" i="7"/>
  <c r="R2414" i="7"/>
  <c r="R2415" i="7"/>
  <c r="R2416" i="7"/>
  <c r="R2417" i="7"/>
  <c r="R2418" i="7"/>
  <c r="R2419" i="7"/>
  <c r="R2420" i="7"/>
  <c r="R2421" i="7"/>
  <c r="R2422" i="7"/>
  <c r="R2423" i="7"/>
  <c r="R2424" i="7"/>
  <c r="R2425" i="7"/>
  <c r="R2426" i="7"/>
  <c r="R2427" i="7"/>
  <c r="R2428" i="7"/>
  <c r="R2429" i="7"/>
  <c r="R2430" i="7"/>
  <c r="R2431" i="7"/>
  <c r="R2432" i="7"/>
  <c r="R2433" i="7"/>
  <c r="R2434" i="7"/>
  <c r="R2435" i="7"/>
  <c r="R2436" i="7"/>
  <c r="R2437" i="7"/>
  <c r="R2438" i="7"/>
  <c r="R2439" i="7"/>
  <c r="R2440" i="7"/>
  <c r="R2441" i="7"/>
  <c r="R2442" i="7"/>
  <c r="R2443" i="7"/>
  <c r="R2444" i="7"/>
  <c r="R2445" i="7"/>
  <c r="R2446" i="7"/>
  <c r="R2447" i="7"/>
  <c r="R2448" i="7"/>
  <c r="R2449" i="7"/>
  <c r="R2450" i="7"/>
  <c r="R2451" i="7"/>
  <c r="R2452" i="7"/>
  <c r="R2453" i="7"/>
  <c r="R2454" i="7"/>
  <c r="R2455" i="7"/>
  <c r="R2456" i="7"/>
  <c r="R2457" i="7"/>
  <c r="R2458" i="7"/>
  <c r="R2459" i="7"/>
  <c r="R2460" i="7"/>
  <c r="R2461" i="7"/>
  <c r="R2462" i="7"/>
  <c r="R2463" i="7"/>
  <c r="R2464" i="7"/>
  <c r="R2465" i="7"/>
  <c r="R2466" i="7"/>
  <c r="R2467" i="7"/>
  <c r="R2468" i="7"/>
  <c r="R2469" i="7"/>
  <c r="R2470" i="7"/>
  <c r="R2471" i="7"/>
  <c r="R2472" i="7"/>
  <c r="R2473" i="7"/>
  <c r="R2474" i="7"/>
  <c r="R2475" i="7"/>
  <c r="R2476" i="7"/>
  <c r="R2477" i="7"/>
  <c r="R2478" i="7"/>
  <c r="R2479" i="7"/>
  <c r="R2480" i="7"/>
  <c r="R2481" i="7"/>
  <c r="R2482" i="7"/>
  <c r="R2483" i="7"/>
  <c r="R2484" i="7"/>
  <c r="R2485" i="7"/>
  <c r="R2486" i="7"/>
  <c r="R2487" i="7"/>
  <c r="R2488" i="7"/>
  <c r="R2489" i="7"/>
  <c r="R2490" i="7"/>
  <c r="R2491" i="7"/>
  <c r="R2492" i="7"/>
  <c r="R2493" i="7"/>
  <c r="R2494" i="7"/>
  <c r="R2495" i="7"/>
  <c r="R2496" i="7"/>
  <c r="R2497" i="7"/>
  <c r="R2498" i="7"/>
  <c r="R2499" i="7"/>
  <c r="R2500" i="7"/>
  <c r="R2501" i="7"/>
  <c r="R2502" i="7"/>
  <c r="R2503" i="7"/>
  <c r="R2504" i="7"/>
  <c r="R2505" i="7"/>
  <c r="R2506" i="7"/>
  <c r="R2507" i="7"/>
  <c r="R2508" i="7"/>
  <c r="R2509" i="7"/>
  <c r="R2510" i="7"/>
  <c r="R2511" i="7"/>
  <c r="R2512" i="7"/>
  <c r="R2513" i="7"/>
  <c r="R2514" i="7"/>
  <c r="R2515" i="7"/>
  <c r="R2516" i="7"/>
  <c r="R2517" i="7"/>
  <c r="R2518" i="7"/>
  <c r="R2519" i="7"/>
  <c r="R2520" i="7"/>
  <c r="R2521" i="7"/>
  <c r="R2522" i="7"/>
  <c r="R2523" i="7"/>
  <c r="R2524" i="7"/>
  <c r="R2525" i="7"/>
  <c r="R2526" i="7"/>
  <c r="R2527" i="7"/>
  <c r="R2528" i="7"/>
  <c r="R2529" i="7"/>
  <c r="R2530" i="7"/>
  <c r="R2531" i="7"/>
  <c r="R2532" i="7"/>
  <c r="R2533" i="7"/>
  <c r="R2534" i="7"/>
  <c r="R2535" i="7"/>
  <c r="R2536" i="7"/>
  <c r="R2537" i="7"/>
  <c r="R2538" i="7"/>
  <c r="R2539" i="7"/>
  <c r="R2540" i="7"/>
  <c r="R2541" i="7"/>
  <c r="R2542" i="7"/>
  <c r="R2543" i="7"/>
  <c r="R2544" i="7"/>
  <c r="R2545" i="7"/>
  <c r="R2546" i="7"/>
  <c r="R2547" i="7"/>
  <c r="R2548" i="7"/>
  <c r="R2549" i="7"/>
  <c r="R2550" i="7"/>
  <c r="R2551" i="7"/>
  <c r="R2552" i="7"/>
  <c r="R2553" i="7"/>
  <c r="R2554" i="7"/>
  <c r="R2555" i="7"/>
  <c r="R2556" i="7"/>
  <c r="R2557" i="7"/>
  <c r="R2558" i="7"/>
  <c r="R2559" i="7"/>
  <c r="R2560" i="7"/>
  <c r="R2561" i="7"/>
  <c r="R2562" i="7"/>
  <c r="R2563" i="7"/>
  <c r="R2564" i="7"/>
  <c r="R2565" i="7"/>
  <c r="R2566" i="7"/>
  <c r="R2567" i="7"/>
  <c r="R2568" i="7"/>
  <c r="R2569" i="7"/>
  <c r="R2570" i="7"/>
  <c r="R2571" i="7"/>
  <c r="R2572" i="7"/>
  <c r="R2573" i="7"/>
  <c r="R2574" i="7"/>
  <c r="R2575" i="7"/>
  <c r="R2576" i="7"/>
  <c r="R2577" i="7"/>
  <c r="R2578" i="7"/>
  <c r="R2579" i="7"/>
  <c r="R2580" i="7"/>
  <c r="R2581" i="7"/>
  <c r="R2582" i="7"/>
  <c r="R2583" i="7"/>
  <c r="R2584" i="7"/>
  <c r="R2585" i="7"/>
  <c r="R2586" i="7"/>
  <c r="R2587" i="7"/>
  <c r="R2588" i="7"/>
  <c r="R2589" i="7"/>
  <c r="R2590" i="7"/>
  <c r="R2591" i="7"/>
  <c r="R2592" i="7"/>
  <c r="R2593" i="7"/>
  <c r="R2594" i="7"/>
  <c r="R2595" i="7"/>
  <c r="R2596" i="7"/>
  <c r="R2597" i="7"/>
  <c r="R2598" i="7"/>
  <c r="R2599" i="7"/>
  <c r="R2600" i="7"/>
  <c r="R2601" i="7"/>
  <c r="R2602" i="7"/>
  <c r="R2603" i="7"/>
  <c r="R2604" i="7"/>
  <c r="R2605" i="7"/>
  <c r="R2606" i="7"/>
  <c r="R2607" i="7"/>
  <c r="R2608" i="7"/>
  <c r="R2609" i="7"/>
  <c r="R2610" i="7"/>
  <c r="R2611" i="7"/>
  <c r="R2612" i="7"/>
  <c r="R2613" i="7"/>
  <c r="R2614" i="7"/>
  <c r="R2615" i="7"/>
  <c r="R2616" i="7"/>
  <c r="R2617" i="7"/>
  <c r="R2618" i="7"/>
  <c r="R2619" i="7"/>
  <c r="R2620" i="7"/>
  <c r="R2621" i="7"/>
  <c r="R2622" i="7"/>
  <c r="R2623" i="7"/>
  <c r="R2624" i="7"/>
  <c r="R2625" i="7"/>
  <c r="R2626" i="7"/>
  <c r="R2627" i="7"/>
  <c r="R2628" i="7"/>
  <c r="R2629" i="7"/>
  <c r="R2630" i="7"/>
  <c r="R2631" i="7"/>
  <c r="R2632" i="7"/>
  <c r="R2633" i="7"/>
  <c r="R2634" i="7"/>
  <c r="R2635" i="7"/>
  <c r="R2636" i="7"/>
  <c r="R2637" i="7"/>
  <c r="R2638" i="7"/>
  <c r="R2639" i="7"/>
  <c r="R2640" i="7"/>
  <c r="R2641" i="7"/>
  <c r="R2642" i="7"/>
  <c r="R2643" i="7"/>
  <c r="R2644" i="7"/>
  <c r="R2645" i="7"/>
  <c r="R2646" i="7"/>
  <c r="R2647" i="7"/>
  <c r="R2648" i="7"/>
  <c r="R2649" i="7"/>
  <c r="R2650" i="7"/>
  <c r="R2651" i="7"/>
  <c r="R2652" i="7"/>
  <c r="R2653" i="7"/>
  <c r="R2654" i="7"/>
  <c r="R2655" i="7"/>
  <c r="R2656" i="7"/>
  <c r="R2657" i="7"/>
  <c r="R2658" i="7"/>
  <c r="R2659" i="7"/>
  <c r="R2660" i="7"/>
  <c r="R2661" i="7"/>
  <c r="R2662" i="7"/>
  <c r="R2663" i="7"/>
  <c r="R2664" i="7"/>
  <c r="R2665" i="7"/>
  <c r="R2666" i="7"/>
  <c r="R2667" i="7"/>
  <c r="R2668" i="7"/>
  <c r="R2669" i="7"/>
  <c r="R2670" i="7"/>
  <c r="R2671" i="7"/>
  <c r="R2672" i="7"/>
  <c r="R2673" i="7"/>
  <c r="R2674" i="7"/>
  <c r="R2675" i="7"/>
  <c r="R2676" i="7"/>
  <c r="R2677" i="7"/>
  <c r="R2678" i="7"/>
  <c r="R2679" i="7"/>
  <c r="R2680" i="7"/>
  <c r="R2681" i="7"/>
  <c r="R2682" i="7"/>
  <c r="R2683" i="7"/>
  <c r="R2684" i="7"/>
  <c r="R2685" i="7"/>
  <c r="R2686" i="7"/>
  <c r="R2687" i="7"/>
  <c r="R2688" i="7"/>
  <c r="R2689" i="7"/>
  <c r="R2690" i="7"/>
  <c r="R2691" i="7"/>
  <c r="R2692" i="7"/>
  <c r="R2693" i="7"/>
  <c r="R2694" i="7"/>
  <c r="R2695" i="7"/>
  <c r="R2696" i="7"/>
  <c r="R2697" i="7"/>
  <c r="R2698" i="7"/>
  <c r="R2699" i="7"/>
  <c r="R2700" i="7"/>
  <c r="R2701" i="7"/>
  <c r="R2702" i="7"/>
  <c r="R2703" i="7"/>
  <c r="R2704" i="7"/>
  <c r="R2705" i="7"/>
  <c r="R2706" i="7"/>
  <c r="R2707" i="7"/>
  <c r="R2708" i="7"/>
  <c r="R2709" i="7"/>
  <c r="R2710" i="7"/>
  <c r="R2711" i="7"/>
  <c r="R2712" i="7"/>
  <c r="R2713" i="7"/>
  <c r="R2714" i="7"/>
  <c r="R2715" i="7"/>
  <c r="R2716" i="7"/>
  <c r="R2717" i="7"/>
  <c r="R2718" i="7"/>
  <c r="R2719" i="7"/>
  <c r="R2720" i="7"/>
  <c r="R2721" i="7"/>
  <c r="R2722" i="7"/>
  <c r="R2723" i="7"/>
  <c r="R2724" i="7"/>
  <c r="R2725" i="7"/>
  <c r="R2726" i="7"/>
  <c r="R2727" i="7"/>
  <c r="R2728" i="7"/>
  <c r="R2729" i="7"/>
  <c r="R2730" i="7"/>
  <c r="R2731" i="7"/>
  <c r="R2732" i="7"/>
  <c r="R2733" i="7"/>
  <c r="R2734" i="7"/>
  <c r="R2735" i="7"/>
  <c r="R2736" i="7"/>
  <c r="R2737" i="7"/>
  <c r="R2738" i="7"/>
  <c r="R2739" i="7"/>
  <c r="R2740" i="7"/>
  <c r="R2741" i="7"/>
  <c r="R2742" i="7"/>
  <c r="R2743" i="7"/>
  <c r="R2744" i="7"/>
  <c r="R2745" i="7"/>
  <c r="R2746" i="7"/>
  <c r="R2747" i="7"/>
  <c r="R2748" i="7"/>
  <c r="R2749" i="7"/>
  <c r="R2750" i="7"/>
  <c r="R2751" i="7"/>
  <c r="R2752" i="7"/>
  <c r="R2753" i="7"/>
  <c r="R2754" i="7"/>
  <c r="R2755" i="7"/>
  <c r="R2756" i="7"/>
  <c r="R2757" i="7"/>
  <c r="R2758" i="7"/>
  <c r="R2759" i="7"/>
  <c r="R2760" i="7"/>
  <c r="R2761" i="7"/>
  <c r="R2762" i="7"/>
  <c r="R2763" i="7"/>
  <c r="R2764" i="7"/>
  <c r="R2765" i="7"/>
  <c r="R2766" i="7"/>
  <c r="R2767" i="7"/>
  <c r="R2768" i="7"/>
  <c r="R2769" i="7"/>
  <c r="R2770" i="7"/>
  <c r="R2771" i="7"/>
  <c r="R2772" i="7"/>
  <c r="R2773" i="7"/>
  <c r="R2774" i="7"/>
  <c r="R2775" i="7"/>
  <c r="R2776" i="7"/>
  <c r="R2777" i="7"/>
  <c r="R2778" i="7"/>
  <c r="R2779" i="7"/>
  <c r="R2780" i="7"/>
  <c r="R2781" i="7"/>
  <c r="R2782" i="7"/>
  <c r="R2783" i="7"/>
  <c r="R2784" i="7"/>
  <c r="R2785" i="7"/>
  <c r="R2786" i="7"/>
  <c r="R2787" i="7"/>
  <c r="R2788" i="7"/>
  <c r="R2789" i="7"/>
  <c r="R2790" i="7"/>
  <c r="R2791" i="7"/>
  <c r="R2792" i="7"/>
  <c r="R2793" i="7"/>
  <c r="R2794" i="7"/>
  <c r="R2795" i="7"/>
  <c r="R2796" i="7"/>
  <c r="R2797" i="7"/>
  <c r="R2798" i="7"/>
  <c r="R2799" i="7"/>
  <c r="R2800" i="7"/>
  <c r="R2801" i="7"/>
  <c r="R2802" i="7"/>
  <c r="R2803" i="7"/>
  <c r="R2804" i="7"/>
  <c r="R2805" i="7"/>
  <c r="R2806" i="7"/>
  <c r="R2807" i="7"/>
  <c r="R2808" i="7"/>
  <c r="R2809" i="7"/>
  <c r="R2810" i="7"/>
  <c r="R2811" i="7"/>
  <c r="R2812" i="7"/>
  <c r="R2813" i="7"/>
  <c r="R2814" i="7"/>
  <c r="R2815" i="7"/>
  <c r="R2816" i="7"/>
  <c r="R2817" i="7"/>
  <c r="R2818" i="7"/>
  <c r="R2819" i="7"/>
  <c r="R2820" i="7"/>
  <c r="R2821" i="7"/>
  <c r="R2822" i="7"/>
  <c r="R2823" i="7"/>
  <c r="R2824" i="7"/>
  <c r="R2825" i="7"/>
  <c r="R2826" i="7"/>
  <c r="R2827" i="7"/>
  <c r="R2828" i="7"/>
  <c r="R2829" i="7"/>
  <c r="R2830" i="7"/>
  <c r="R2831" i="7"/>
  <c r="R2832" i="7"/>
  <c r="R2833" i="7"/>
  <c r="R2834" i="7"/>
  <c r="R2835" i="7"/>
  <c r="R2836" i="7"/>
  <c r="R2837" i="7"/>
  <c r="R2838" i="7"/>
  <c r="R2839" i="7"/>
  <c r="R2840" i="7"/>
  <c r="R2841" i="7"/>
  <c r="R2842" i="7"/>
  <c r="R2843" i="7"/>
  <c r="R2844" i="7"/>
  <c r="R2845" i="7"/>
  <c r="R2846" i="7"/>
  <c r="R2847" i="7"/>
  <c r="R2848" i="7"/>
  <c r="R2849" i="7"/>
  <c r="R2850" i="7"/>
  <c r="R2851" i="7"/>
  <c r="R2852" i="7"/>
  <c r="R2853" i="7"/>
  <c r="R2854" i="7"/>
  <c r="R2855" i="7"/>
  <c r="R2856" i="7"/>
  <c r="R2857" i="7"/>
  <c r="R2858" i="7"/>
  <c r="R2859" i="7"/>
  <c r="R2860" i="7"/>
  <c r="R2861" i="7"/>
  <c r="R2862" i="7"/>
  <c r="R2863" i="7"/>
  <c r="R2864" i="7"/>
  <c r="R2865" i="7"/>
  <c r="R2866" i="7"/>
  <c r="R2867" i="7"/>
  <c r="R2868" i="7"/>
  <c r="R2869" i="7"/>
  <c r="R2870" i="7"/>
  <c r="R2871" i="7"/>
  <c r="R2872" i="7"/>
  <c r="R2873" i="7"/>
  <c r="R2874" i="7"/>
  <c r="R2875" i="7"/>
  <c r="R2876" i="7"/>
  <c r="R2877" i="7"/>
  <c r="R2878" i="7"/>
  <c r="R2879" i="7"/>
  <c r="R2880" i="7"/>
  <c r="R2881" i="7"/>
  <c r="R2882" i="7"/>
  <c r="R2883" i="7"/>
  <c r="R2884" i="7"/>
  <c r="R2885" i="7"/>
  <c r="R2886" i="7"/>
  <c r="R2887" i="7"/>
  <c r="R2888" i="7"/>
  <c r="R2889" i="7"/>
  <c r="R2890" i="7"/>
  <c r="R2891" i="7"/>
  <c r="R2892" i="7"/>
  <c r="R2893" i="7"/>
  <c r="R2894" i="7"/>
  <c r="R2895" i="7"/>
  <c r="R2896" i="7"/>
  <c r="R2897" i="7"/>
  <c r="R2898" i="7"/>
  <c r="R2899" i="7"/>
  <c r="R2900" i="7"/>
  <c r="R2901" i="7"/>
  <c r="R2902" i="7"/>
  <c r="R2903" i="7"/>
  <c r="R2904" i="7"/>
  <c r="R2905" i="7"/>
  <c r="R2906" i="7"/>
  <c r="R2907" i="7"/>
  <c r="R2908" i="7"/>
  <c r="R2909" i="7"/>
  <c r="R2910" i="7"/>
  <c r="R2911" i="7"/>
  <c r="R2912" i="7"/>
  <c r="R2913" i="7"/>
  <c r="R2914" i="7"/>
  <c r="R2915" i="7"/>
  <c r="R2916" i="7"/>
  <c r="R2917" i="7"/>
  <c r="R2918" i="7"/>
  <c r="R2919" i="7"/>
  <c r="R2920" i="7"/>
  <c r="R2921" i="7"/>
  <c r="R2922" i="7"/>
  <c r="R2923" i="7"/>
  <c r="R2924" i="7"/>
  <c r="R2925" i="7"/>
  <c r="R2926" i="7"/>
  <c r="R2927" i="7"/>
  <c r="R2928" i="7"/>
  <c r="R2929" i="7"/>
  <c r="R2930" i="7"/>
  <c r="R2931" i="7"/>
  <c r="R2932" i="7"/>
  <c r="R2933" i="7"/>
  <c r="R2934" i="7"/>
  <c r="R2935" i="7"/>
  <c r="R2936" i="7"/>
  <c r="R2937" i="7"/>
  <c r="R2938" i="7"/>
  <c r="R2939" i="7"/>
  <c r="R2940" i="7"/>
  <c r="R2941" i="7"/>
  <c r="R2942" i="7"/>
  <c r="R2943" i="7"/>
  <c r="R2944" i="7"/>
  <c r="R2945" i="7"/>
  <c r="R2946" i="7"/>
  <c r="R2947" i="7"/>
  <c r="R2948" i="7"/>
  <c r="R2949" i="7"/>
  <c r="R2950" i="7"/>
  <c r="R2951" i="7"/>
  <c r="R2952" i="7"/>
  <c r="R2953" i="7"/>
  <c r="R2954" i="7"/>
  <c r="R2955" i="7"/>
  <c r="R2956" i="7"/>
  <c r="R2957" i="7"/>
  <c r="R2958" i="7"/>
  <c r="R2959" i="7"/>
  <c r="R2960" i="7"/>
  <c r="R2961" i="7"/>
  <c r="D5" i="8"/>
  <c r="F2950" i="7" l="1"/>
  <c r="F2806" i="7"/>
  <c r="F2549" i="7"/>
  <c r="F2489" i="7"/>
  <c r="F2443" i="7"/>
  <c r="F2437" i="7"/>
  <c r="F2350" i="7"/>
  <c r="F2226" i="7"/>
  <c r="F2110" i="7"/>
  <c r="F2104" i="7"/>
  <c r="F2085" i="7"/>
  <c r="F2024" i="7"/>
  <c r="F1796" i="7"/>
  <c r="F1792" i="7"/>
  <c r="F1728" i="7"/>
  <c r="F1665" i="7"/>
  <c r="F1326" i="7"/>
  <c r="F1293" i="7"/>
  <c r="F1266" i="7"/>
  <c r="F1058" i="7"/>
  <c r="F1044" i="7"/>
  <c r="F1037" i="7"/>
  <c r="F1005" i="7"/>
  <c r="F813" i="7"/>
  <c r="F686" i="7"/>
  <c r="F633" i="7"/>
  <c r="F498" i="7"/>
  <c r="F413" i="7"/>
  <c r="F258" i="7"/>
  <c r="F208" i="7"/>
  <c r="F122" i="7"/>
  <c r="F50" i="7"/>
  <c r="F14" i="7"/>
  <c r="F2" i="7"/>
  <c r="F3" i="7"/>
  <c r="F4" i="7"/>
  <c r="F5" i="7"/>
  <c r="F6" i="7"/>
  <c r="F7" i="7"/>
  <c r="F8" i="7"/>
  <c r="F9" i="7"/>
  <c r="F10" i="7"/>
  <c r="F11" i="7"/>
  <c r="F12" i="7"/>
  <c r="F13"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8" i="7"/>
  <c r="F1039" i="7"/>
  <c r="F1040" i="7"/>
  <c r="F1041" i="7"/>
  <c r="F1042" i="7"/>
  <c r="F1043" i="7"/>
  <c r="F1045" i="7"/>
  <c r="F1046" i="7"/>
  <c r="F1047" i="7"/>
  <c r="F1048" i="7"/>
  <c r="F1049" i="7"/>
  <c r="F1050" i="7"/>
  <c r="F1051" i="7"/>
  <c r="F1052" i="7"/>
  <c r="F1053" i="7"/>
  <c r="F1054" i="7"/>
  <c r="F1055" i="7"/>
  <c r="F1056" i="7"/>
  <c r="F1057"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3" i="7"/>
  <c r="F1794" i="7"/>
  <c r="F1795"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6" i="7"/>
  <c r="F2087" i="7"/>
  <c r="F2088" i="7"/>
  <c r="F2089" i="7"/>
  <c r="F2090" i="7"/>
  <c r="F2091" i="7"/>
  <c r="F2092" i="7"/>
  <c r="F2093" i="7"/>
  <c r="F2094" i="7"/>
  <c r="F2095" i="7"/>
  <c r="F2096" i="7"/>
  <c r="F2097" i="7"/>
  <c r="F2098" i="7"/>
  <c r="F2099" i="7"/>
  <c r="F2100" i="7"/>
  <c r="F2101" i="7"/>
  <c r="F2102" i="7"/>
  <c r="F2103" i="7"/>
  <c r="F2105" i="7"/>
  <c r="F2106" i="7"/>
  <c r="F2107" i="7"/>
  <c r="F2108" i="7"/>
  <c r="F2109"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337" i="7"/>
  <c r="F2338" i="7"/>
  <c r="F2339" i="7"/>
  <c r="F2340" i="7"/>
  <c r="F2341" i="7"/>
  <c r="F2342" i="7"/>
  <c r="F2343" i="7"/>
  <c r="F2344" i="7"/>
  <c r="F2345" i="7"/>
  <c r="F2346" i="7"/>
  <c r="F2347" i="7"/>
  <c r="F2348" i="7"/>
  <c r="F2349" i="7"/>
  <c r="F2351" i="7"/>
  <c r="F2352" i="7"/>
  <c r="F2353" i="7"/>
  <c r="F2354" i="7"/>
  <c r="F2355" i="7"/>
  <c r="F2356" i="7"/>
  <c r="F2357" i="7"/>
  <c r="F2358" i="7"/>
  <c r="F2359" i="7"/>
  <c r="F2360" i="7"/>
  <c r="F2361" i="7"/>
  <c r="F2362" i="7"/>
  <c r="F2363" i="7"/>
  <c r="F2364" i="7"/>
  <c r="F2365" i="7"/>
  <c r="F2366" i="7"/>
  <c r="F2367" i="7"/>
  <c r="F2368" i="7"/>
  <c r="F2369" i="7"/>
  <c r="F2370" i="7"/>
  <c r="F2371" i="7"/>
  <c r="F2372" i="7"/>
  <c r="F2373" i="7"/>
  <c r="F2374" i="7"/>
  <c r="F2375" i="7"/>
  <c r="F2376" i="7"/>
  <c r="F2377" i="7"/>
  <c r="F2378" i="7"/>
  <c r="F2379" i="7"/>
  <c r="F2380" i="7"/>
  <c r="F2381" i="7"/>
  <c r="F2382" i="7"/>
  <c r="F2383" i="7"/>
  <c r="F2384" i="7"/>
  <c r="F2385" i="7"/>
  <c r="F2386" i="7"/>
  <c r="F2387" i="7"/>
  <c r="F2388" i="7"/>
  <c r="F2389" i="7"/>
  <c r="F2390" i="7"/>
  <c r="F2391" i="7"/>
  <c r="F2392" i="7"/>
  <c r="F2393" i="7"/>
  <c r="F2394" i="7"/>
  <c r="F2395" i="7"/>
  <c r="F2396" i="7"/>
  <c r="F2397" i="7"/>
  <c r="F2398" i="7"/>
  <c r="F2399" i="7"/>
  <c r="F2400" i="7"/>
  <c r="F2401" i="7"/>
  <c r="F2402" i="7"/>
  <c r="F2403" i="7"/>
  <c r="F2404" i="7"/>
  <c r="F2405" i="7"/>
  <c r="F2406" i="7"/>
  <c r="F2407" i="7"/>
  <c r="F2408" i="7"/>
  <c r="F2409" i="7"/>
  <c r="F2410" i="7"/>
  <c r="F2411" i="7"/>
  <c r="F2412" i="7"/>
  <c r="F2413" i="7"/>
  <c r="F2414" i="7"/>
  <c r="F2415" i="7"/>
  <c r="F2416" i="7"/>
  <c r="F2417" i="7"/>
  <c r="F2418" i="7"/>
  <c r="F2419" i="7"/>
  <c r="F2420" i="7"/>
  <c r="F2421" i="7"/>
  <c r="F2422" i="7"/>
  <c r="F2423" i="7"/>
  <c r="F2424" i="7"/>
  <c r="F2425" i="7"/>
  <c r="F2426" i="7"/>
  <c r="F2427" i="7"/>
  <c r="F2428" i="7"/>
  <c r="F2429" i="7"/>
  <c r="F2430" i="7"/>
  <c r="F2431" i="7"/>
  <c r="F2432" i="7"/>
  <c r="F2433" i="7"/>
  <c r="F2434" i="7"/>
  <c r="F2435" i="7"/>
  <c r="F2436" i="7"/>
  <c r="F2438" i="7"/>
  <c r="F2439" i="7"/>
  <c r="F2440" i="7"/>
  <c r="F2441" i="7"/>
  <c r="F2442" i="7"/>
  <c r="F2444" i="7"/>
  <c r="F2445" i="7"/>
  <c r="F2446" i="7"/>
  <c r="F2447" i="7"/>
  <c r="F2448" i="7"/>
  <c r="F2449" i="7"/>
  <c r="F2450" i="7"/>
  <c r="F2451" i="7"/>
  <c r="F2452" i="7"/>
  <c r="F2453" i="7"/>
  <c r="F2454" i="7"/>
  <c r="F2455" i="7"/>
  <c r="F2456" i="7"/>
  <c r="F2457" i="7"/>
  <c r="F2458" i="7"/>
  <c r="F2459" i="7"/>
  <c r="F2460" i="7"/>
  <c r="F2461" i="7"/>
  <c r="F2462" i="7"/>
  <c r="F2463" i="7"/>
  <c r="F2464" i="7"/>
  <c r="F2465" i="7"/>
  <c r="F2466" i="7"/>
  <c r="F2467" i="7"/>
  <c r="F2468" i="7"/>
  <c r="F2469" i="7"/>
  <c r="F2470" i="7"/>
  <c r="F2471" i="7"/>
  <c r="F2472" i="7"/>
  <c r="F2473" i="7"/>
  <c r="F2474" i="7"/>
  <c r="F2475" i="7"/>
  <c r="F2476" i="7"/>
  <c r="F2477" i="7"/>
  <c r="F2478" i="7"/>
  <c r="F2479" i="7"/>
  <c r="F2480" i="7"/>
  <c r="F2481" i="7"/>
  <c r="F2482" i="7"/>
  <c r="F2483" i="7"/>
  <c r="F2484" i="7"/>
  <c r="F2485" i="7"/>
  <c r="F2486" i="7"/>
  <c r="F2487" i="7"/>
  <c r="F2488" i="7"/>
  <c r="F2490" i="7"/>
  <c r="F2491" i="7"/>
  <c r="F2492" i="7"/>
  <c r="F2493" i="7"/>
  <c r="F2494" i="7"/>
  <c r="F2495" i="7"/>
  <c r="F2496" i="7"/>
  <c r="F2497" i="7"/>
  <c r="F2498" i="7"/>
  <c r="F2499" i="7"/>
  <c r="F2500" i="7"/>
  <c r="F2501" i="7"/>
  <c r="F2502" i="7"/>
  <c r="F2503" i="7"/>
  <c r="F2504" i="7"/>
  <c r="F2505" i="7"/>
  <c r="F2506" i="7"/>
  <c r="F2507" i="7"/>
  <c r="F2508" i="7"/>
  <c r="F2509" i="7"/>
  <c r="F2510" i="7"/>
  <c r="F2511" i="7"/>
  <c r="F2512" i="7"/>
  <c r="F2513" i="7"/>
  <c r="F2514" i="7"/>
  <c r="F2515" i="7"/>
  <c r="F2516" i="7"/>
  <c r="F2517" i="7"/>
  <c r="F2518" i="7"/>
  <c r="F2519" i="7"/>
  <c r="F2520" i="7"/>
  <c r="F2521" i="7"/>
  <c r="F2522" i="7"/>
  <c r="F2523" i="7"/>
  <c r="F2524" i="7"/>
  <c r="F2525" i="7"/>
  <c r="F2526" i="7"/>
  <c r="F2527" i="7"/>
  <c r="F2528" i="7"/>
  <c r="F2529" i="7"/>
  <c r="F2530" i="7"/>
  <c r="F2531" i="7"/>
  <c r="F2532" i="7"/>
  <c r="F2533" i="7"/>
  <c r="F2534" i="7"/>
  <c r="F2535" i="7"/>
  <c r="F2536" i="7"/>
  <c r="F2537" i="7"/>
  <c r="F2538" i="7"/>
  <c r="F2539" i="7"/>
  <c r="F2540" i="7"/>
  <c r="F2541" i="7"/>
  <c r="F2542" i="7"/>
  <c r="F2543" i="7"/>
  <c r="F2544" i="7"/>
  <c r="F2545" i="7"/>
  <c r="F2546" i="7"/>
  <c r="F2547" i="7"/>
  <c r="F2548" i="7"/>
  <c r="F2550" i="7"/>
  <c r="F2551" i="7"/>
  <c r="F2552" i="7"/>
  <c r="F2553" i="7"/>
  <c r="F2554" i="7"/>
  <c r="F2555" i="7"/>
  <c r="F2556" i="7"/>
  <c r="F2557" i="7"/>
  <c r="F2558" i="7"/>
  <c r="F2559" i="7"/>
  <c r="F2560" i="7"/>
  <c r="F2561" i="7"/>
  <c r="F2562" i="7"/>
  <c r="F2563" i="7"/>
  <c r="F2564" i="7"/>
  <c r="F2565" i="7"/>
  <c r="F2566" i="7"/>
  <c r="F2567" i="7"/>
  <c r="F2568" i="7"/>
  <c r="F2569" i="7"/>
  <c r="F2570" i="7"/>
  <c r="F2571" i="7"/>
  <c r="F2572" i="7"/>
  <c r="F2573" i="7"/>
  <c r="F2574" i="7"/>
  <c r="F2575" i="7"/>
  <c r="F2576" i="7"/>
  <c r="F2577" i="7"/>
  <c r="F2578" i="7"/>
  <c r="F2579" i="7"/>
  <c r="F2580" i="7"/>
  <c r="F2581" i="7"/>
  <c r="F2582" i="7"/>
  <c r="F2583" i="7"/>
  <c r="F2584" i="7"/>
  <c r="F2585" i="7"/>
  <c r="F2586" i="7"/>
  <c r="F2587" i="7"/>
  <c r="F2588" i="7"/>
  <c r="F2589" i="7"/>
  <c r="F2590" i="7"/>
  <c r="F2591" i="7"/>
  <c r="F2592" i="7"/>
  <c r="F2593" i="7"/>
  <c r="F2594" i="7"/>
  <c r="F2595" i="7"/>
  <c r="F2596" i="7"/>
  <c r="F2597" i="7"/>
  <c r="F2598" i="7"/>
  <c r="F2599" i="7"/>
  <c r="F2600" i="7"/>
  <c r="F2601" i="7"/>
  <c r="F2602" i="7"/>
  <c r="F2603" i="7"/>
  <c r="F2604" i="7"/>
  <c r="F2605" i="7"/>
  <c r="F2606" i="7"/>
  <c r="F2607" i="7"/>
  <c r="F2608" i="7"/>
  <c r="F2609" i="7"/>
  <c r="F2610" i="7"/>
  <c r="F2611" i="7"/>
  <c r="F2612" i="7"/>
  <c r="F2613" i="7"/>
  <c r="F2614" i="7"/>
  <c r="F2615" i="7"/>
  <c r="F2616" i="7"/>
  <c r="F2617" i="7"/>
  <c r="F2618" i="7"/>
  <c r="F2619" i="7"/>
  <c r="F2620" i="7"/>
  <c r="F2621" i="7"/>
  <c r="F2622" i="7"/>
  <c r="F2623" i="7"/>
  <c r="F2624" i="7"/>
  <c r="F2625" i="7"/>
  <c r="F2626" i="7"/>
  <c r="F2627" i="7"/>
  <c r="F2628" i="7"/>
  <c r="F2629" i="7"/>
  <c r="F2630" i="7"/>
  <c r="F2631" i="7"/>
  <c r="F2632" i="7"/>
  <c r="F2633" i="7"/>
  <c r="F2634" i="7"/>
  <c r="F2635" i="7"/>
  <c r="F2636" i="7"/>
  <c r="F2637" i="7"/>
  <c r="F2638" i="7"/>
  <c r="F2639" i="7"/>
  <c r="F2640" i="7"/>
  <c r="F2641" i="7"/>
  <c r="F2642" i="7"/>
  <c r="F2643" i="7"/>
  <c r="F2644" i="7"/>
  <c r="F2645" i="7"/>
  <c r="F2646" i="7"/>
  <c r="F2647" i="7"/>
  <c r="F2648" i="7"/>
  <c r="F2649" i="7"/>
  <c r="F2650" i="7"/>
  <c r="F2651" i="7"/>
  <c r="F2652" i="7"/>
  <c r="F2653" i="7"/>
  <c r="F2654" i="7"/>
  <c r="F2655" i="7"/>
  <c r="F2656" i="7"/>
  <c r="F2657" i="7"/>
  <c r="F2658" i="7"/>
  <c r="F2659" i="7"/>
  <c r="F2660" i="7"/>
  <c r="F2661" i="7"/>
  <c r="F2662" i="7"/>
  <c r="F2663" i="7"/>
  <c r="F2664" i="7"/>
  <c r="F2665" i="7"/>
  <c r="F2666" i="7"/>
  <c r="F2667" i="7"/>
  <c r="F2668" i="7"/>
  <c r="F2669" i="7"/>
  <c r="F2670" i="7"/>
  <c r="F2671" i="7"/>
  <c r="F2672" i="7"/>
  <c r="F2673" i="7"/>
  <c r="F2674" i="7"/>
  <c r="F2675" i="7"/>
  <c r="F2676" i="7"/>
  <c r="F2677" i="7"/>
  <c r="F2678" i="7"/>
  <c r="F2679" i="7"/>
  <c r="F2680" i="7"/>
  <c r="F2681" i="7"/>
  <c r="F2682" i="7"/>
  <c r="F2683" i="7"/>
  <c r="F2684" i="7"/>
  <c r="F2685" i="7"/>
  <c r="F2686" i="7"/>
  <c r="F2687" i="7"/>
  <c r="F2688" i="7"/>
  <c r="F2689" i="7"/>
  <c r="F2690" i="7"/>
  <c r="F2691" i="7"/>
  <c r="F2692" i="7"/>
  <c r="F2693" i="7"/>
  <c r="F2694" i="7"/>
  <c r="F2695" i="7"/>
  <c r="F2696" i="7"/>
  <c r="F2697" i="7"/>
  <c r="F2698" i="7"/>
  <c r="F2699" i="7"/>
  <c r="F2700" i="7"/>
  <c r="F2701" i="7"/>
  <c r="F2702" i="7"/>
  <c r="F2703" i="7"/>
  <c r="F2704" i="7"/>
  <c r="F2705" i="7"/>
  <c r="F2706" i="7"/>
  <c r="F2707" i="7"/>
  <c r="F2708" i="7"/>
  <c r="F2709" i="7"/>
  <c r="F2710" i="7"/>
  <c r="F2711" i="7"/>
  <c r="F2712" i="7"/>
  <c r="F2713" i="7"/>
  <c r="F2714" i="7"/>
  <c r="F2715" i="7"/>
  <c r="F2716" i="7"/>
  <c r="F2717" i="7"/>
  <c r="F2718" i="7"/>
  <c r="F2719" i="7"/>
  <c r="F2720" i="7"/>
  <c r="F2721" i="7"/>
  <c r="F2722" i="7"/>
  <c r="F2723" i="7"/>
  <c r="F2724" i="7"/>
  <c r="F2725" i="7"/>
  <c r="F2726" i="7"/>
  <c r="F2727" i="7"/>
  <c r="F2728" i="7"/>
  <c r="F2729" i="7"/>
  <c r="F2730" i="7"/>
  <c r="F2731" i="7"/>
  <c r="F2732" i="7"/>
  <c r="F2733" i="7"/>
  <c r="F2734" i="7"/>
  <c r="F2735" i="7"/>
  <c r="F2736" i="7"/>
  <c r="F2737" i="7"/>
  <c r="F2738" i="7"/>
  <c r="F2739" i="7"/>
  <c r="F2740" i="7"/>
  <c r="F2741" i="7"/>
  <c r="F2742" i="7"/>
  <c r="F2743" i="7"/>
  <c r="F2744" i="7"/>
  <c r="F2745" i="7"/>
  <c r="F2746" i="7"/>
  <c r="F2747" i="7"/>
  <c r="F2748" i="7"/>
  <c r="F2749" i="7"/>
  <c r="F2750" i="7"/>
  <c r="F2751" i="7"/>
  <c r="F2752" i="7"/>
  <c r="F2753" i="7"/>
  <c r="F2754" i="7"/>
  <c r="F2755" i="7"/>
  <c r="F2756" i="7"/>
  <c r="F2757" i="7"/>
  <c r="F2758" i="7"/>
  <c r="F2759" i="7"/>
  <c r="F2760" i="7"/>
  <c r="F2761" i="7"/>
  <c r="F2762" i="7"/>
  <c r="F2763" i="7"/>
  <c r="F2764" i="7"/>
  <c r="F2765" i="7"/>
  <c r="F2766" i="7"/>
  <c r="F2767" i="7"/>
  <c r="F2768" i="7"/>
  <c r="F2769" i="7"/>
  <c r="F2770" i="7"/>
  <c r="F2771" i="7"/>
  <c r="F2772" i="7"/>
  <c r="F2773" i="7"/>
  <c r="F2774" i="7"/>
  <c r="F2775" i="7"/>
  <c r="F2776" i="7"/>
  <c r="F2777" i="7"/>
  <c r="F2778" i="7"/>
  <c r="F2779" i="7"/>
  <c r="F2780" i="7"/>
  <c r="F2781" i="7"/>
  <c r="F2782" i="7"/>
  <c r="F2783" i="7"/>
  <c r="F2784" i="7"/>
  <c r="F2785" i="7"/>
  <c r="F2786" i="7"/>
  <c r="F2787" i="7"/>
  <c r="F2788" i="7"/>
  <c r="F2789" i="7"/>
  <c r="F2790" i="7"/>
  <c r="F2791" i="7"/>
  <c r="F2792" i="7"/>
  <c r="F2793" i="7"/>
  <c r="F2794" i="7"/>
  <c r="F2795" i="7"/>
  <c r="F2796" i="7"/>
  <c r="F2797" i="7"/>
  <c r="F2798" i="7"/>
  <c r="F2799" i="7"/>
  <c r="F2800" i="7"/>
  <c r="F2801" i="7"/>
  <c r="F2802" i="7"/>
  <c r="F2803" i="7"/>
  <c r="F2804" i="7"/>
  <c r="F2805" i="7"/>
  <c r="F2807" i="7"/>
  <c r="F2808" i="7"/>
  <c r="F2809" i="7"/>
  <c r="F2810" i="7"/>
  <c r="F2811" i="7"/>
  <c r="F2812" i="7"/>
  <c r="F2813" i="7"/>
  <c r="F2814" i="7"/>
  <c r="F2815" i="7"/>
  <c r="F2816" i="7"/>
  <c r="F2817" i="7"/>
  <c r="F2818" i="7"/>
  <c r="F2819" i="7"/>
  <c r="F2820" i="7"/>
  <c r="F2821" i="7"/>
  <c r="F2822" i="7"/>
  <c r="F2823" i="7"/>
  <c r="F2824" i="7"/>
  <c r="F2825" i="7"/>
  <c r="F2826" i="7"/>
  <c r="F2827" i="7"/>
  <c r="F2828" i="7"/>
  <c r="F2829" i="7"/>
  <c r="F2830" i="7"/>
  <c r="F2831" i="7"/>
  <c r="F2832" i="7"/>
  <c r="F2833" i="7"/>
  <c r="F2834" i="7"/>
  <c r="F2835" i="7"/>
  <c r="F2836" i="7"/>
  <c r="F2837" i="7"/>
  <c r="F2838" i="7"/>
  <c r="F2839" i="7"/>
  <c r="F2840" i="7"/>
  <c r="F2841" i="7"/>
  <c r="F2842" i="7"/>
  <c r="F2843" i="7"/>
  <c r="F2844" i="7"/>
  <c r="F2845" i="7"/>
  <c r="F2846" i="7"/>
  <c r="F2847" i="7"/>
  <c r="F2848" i="7"/>
  <c r="F2849" i="7"/>
  <c r="F2850" i="7"/>
  <c r="F2851" i="7"/>
  <c r="F2852" i="7"/>
  <c r="F2853" i="7"/>
  <c r="F2854" i="7"/>
  <c r="F2855" i="7"/>
  <c r="F2856" i="7"/>
  <c r="F2857" i="7"/>
  <c r="F2858" i="7"/>
  <c r="F2859" i="7"/>
  <c r="F2860" i="7"/>
  <c r="F2861" i="7"/>
  <c r="F2862" i="7"/>
  <c r="F2863" i="7"/>
  <c r="F2864" i="7"/>
  <c r="F2865" i="7"/>
  <c r="F2866" i="7"/>
  <c r="F2867" i="7"/>
  <c r="F2868" i="7"/>
  <c r="F2869" i="7"/>
  <c r="F2870" i="7"/>
  <c r="F2871" i="7"/>
  <c r="F2872" i="7"/>
  <c r="F2873" i="7"/>
  <c r="F2874" i="7"/>
  <c r="F2875" i="7"/>
  <c r="F2876" i="7"/>
  <c r="F2877" i="7"/>
  <c r="F2878" i="7"/>
  <c r="F2879" i="7"/>
  <c r="F2880" i="7"/>
  <c r="F2881" i="7"/>
  <c r="F2882" i="7"/>
  <c r="F2883" i="7"/>
  <c r="F2884" i="7"/>
  <c r="F2885" i="7"/>
  <c r="F2886" i="7"/>
  <c r="F2887" i="7"/>
  <c r="F2888" i="7"/>
  <c r="F2889" i="7"/>
  <c r="F2890" i="7"/>
  <c r="F2891" i="7"/>
  <c r="F2892" i="7"/>
  <c r="F2893" i="7"/>
  <c r="F2894" i="7"/>
  <c r="F2895" i="7"/>
  <c r="F2896" i="7"/>
  <c r="F2897" i="7"/>
  <c r="F2898" i="7"/>
  <c r="F2899" i="7"/>
  <c r="F2900" i="7"/>
  <c r="F2901" i="7"/>
  <c r="F2902" i="7"/>
  <c r="F2903" i="7"/>
  <c r="F2904" i="7"/>
  <c r="F2905" i="7"/>
  <c r="F2906" i="7"/>
  <c r="F2907" i="7"/>
  <c r="F2908" i="7"/>
  <c r="F2909" i="7"/>
  <c r="F2910" i="7"/>
  <c r="F2911" i="7"/>
  <c r="F2912" i="7"/>
  <c r="F2913" i="7"/>
  <c r="F2914" i="7"/>
  <c r="F2915" i="7"/>
  <c r="F2916" i="7"/>
  <c r="F2917" i="7"/>
  <c r="F2918" i="7"/>
  <c r="F2919" i="7"/>
  <c r="F2920" i="7"/>
  <c r="F2921" i="7"/>
  <c r="F2922" i="7"/>
  <c r="F2923" i="7"/>
  <c r="F2924" i="7"/>
  <c r="F2925" i="7"/>
  <c r="F2926" i="7"/>
  <c r="F2927" i="7"/>
  <c r="F2928" i="7"/>
  <c r="F2929" i="7"/>
  <c r="F2930" i="7"/>
  <c r="F2931" i="7"/>
  <c r="F2932" i="7"/>
  <c r="F2933" i="7"/>
  <c r="F2934" i="7"/>
  <c r="F2935" i="7"/>
  <c r="F2936" i="7"/>
  <c r="F2937" i="7"/>
  <c r="F2938" i="7"/>
  <c r="F2939" i="7"/>
  <c r="F2940" i="7"/>
  <c r="F2941" i="7"/>
  <c r="F2942" i="7"/>
  <c r="F2943" i="7"/>
  <c r="F2944" i="7"/>
  <c r="F2945" i="7"/>
  <c r="F2946" i="7"/>
  <c r="F2947" i="7"/>
  <c r="F2948" i="7"/>
  <c r="F2949" i="7"/>
  <c r="F2951" i="7"/>
  <c r="F2952" i="7"/>
  <c r="F2953" i="7"/>
  <c r="F2954" i="7"/>
  <c r="F2955" i="7"/>
  <c r="F2956" i="7"/>
  <c r="F2957" i="7"/>
  <c r="F2958" i="7"/>
  <c r="F2959" i="7"/>
  <c r="F2960" i="7"/>
  <c r="F2961" i="7"/>
  <c r="D12" i="7"/>
  <c r="D13" i="7"/>
  <c r="D14" i="7"/>
  <c r="D15" i="7"/>
  <c r="D16" i="7"/>
  <c r="D17" i="7"/>
  <c r="D18" i="7"/>
  <c r="D19" i="7"/>
  <c r="D20" i="7"/>
  <c r="D21" i="7"/>
  <c r="D22" i="7"/>
  <c r="D23" i="7"/>
  <c r="D24" i="7"/>
  <c r="D25" i="7"/>
  <c r="D2" i="7"/>
  <c r="D3" i="7"/>
  <c r="D4" i="7"/>
  <c r="D5" i="7"/>
  <c r="D6" i="7"/>
  <c r="D7" i="7"/>
  <c r="D8" i="7"/>
  <c r="D9" i="7"/>
  <c r="D10"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7" i="7"/>
  <c r="D1108" i="7"/>
  <c r="D1109" i="7"/>
  <c r="D1110" i="7"/>
  <c r="D1111" i="7"/>
  <c r="D1112" i="7"/>
  <c r="D1113" i="7"/>
  <c r="D1114" i="7"/>
  <c r="D1115" i="7"/>
  <c r="D1116" i="7"/>
  <c r="D1117" i="7"/>
  <c r="D1118" i="7"/>
  <c r="D1119" i="7"/>
  <c r="D1120" i="7"/>
  <c r="D1121" i="7"/>
  <c r="D1122" i="7"/>
  <c r="D1123" i="7"/>
  <c r="D1124"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8" i="7"/>
  <c r="D1400" i="7"/>
  <c r="D1401" i="7"/>
  <c r="D1402" i="7"/>
  <c r="D1403" i="7"/>
  <c r="D1404"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5" i="7"/>
  <c r="D1926" i="7"/>
  <c r="D1927" i="7"/>
  <c r="D1928" i="7"/>
  <c r="D1929" i="7"/>
  <c r="D1930" i="7"/>
  <c r="D1931" i="7"/>
  <c r="D1932" i="7"/>
  <c r="D1933" i="7"/>
  <c r="D1934"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337" i="7"/>
  <c r="D2338" i="7"/>
  <c r="D2339" i="7"/>
  <c r="D2340" i="7"/>
  <c r="D2341" i="7"/>
  <c r="D2342" i="7"/>
  <c r="D2343" i="7"/>
  <c r="D2344" i="7"/>
  <c r="D2345" i="7"/>
  <c r="D2346" i="7"/>
  <c r="D2347" i="7"/>
  <c r="D2348" i="7"/>
  <c r="D2349" i="7"/>
  <c r="D2350" i="7"/>
  <c r="D2351" i="7"/>
  <c r="D2352" i="7"/>
  <c r="D2353" i="7"/>
  <c r="D2354" i="7"/>
  <c r="D2355" i="7"/>
  <c r="D2356" i="7"/>
  <c r="D2357" i="7"/>
  <c r="D2358" i="7"/>
  <c r="D2359" i="7"/>
  <c r="D2360" i="7"/>
  <c r="D2361" i="7"/>
  <c r="D2362" i="7"/>
  <c r="D2363" i="7"/>
  <c r="D2364" i="7"/>
  <c r="D2365" i="7"/>
  <c r="D2366" i="7"/>
  <c r="D2367" i="7"/>
  <c r="D2368" i="7"/>
  <c r="D2369" i="7"/>
  <c r="D2370" i="7"/>
  <c r="D2371" i="7"/>
  <c r="D2372" i="7"/>
  <c r="D2373" i="7"/>
  <c r="D2374" i="7"/>
  <c r="D2375" i="7"/>
  <c r="D2376" i="7"/>
  <c r="D2377" i="7"/>
  <c r="D2378" i="7"/>
  <c r="D2379" i="7"/>
  <c r="D2380" i="7"/>
  <c r="D2381" i="7"/>
  <c r="D2382" i="7"/>
  <c r="D2383" i="7"/>
  <c r="D2384" i="7"/>
  <c r="D2385" i="7"/>
  <c r="D2386" i="7"/>
  <c r="D2387" i="7"/>
  <c r="D2388" i="7"/>
  <c r="D2389" i="7"/>
  <c r="D2390" i="7"/>
  <c r="D2391" i="7"/>
  <c r="D2392" i="7"/>
  <c r="D2393" i="7"/>
  <c r="D2394" i="7"/>
  <c r="D2395" i="7"/>
  <c r="D2396" i="7"/>
  <c r="D2397" i="7"/>
  <c r="D2398" i="7"/>
  <c r="D2399" i="7"/>
  <c r="D2400" i="7"/>
  <c r="D2401" i="7"/>
  <c r="D2402" i="7"/>
  <c r="D2403" i="7"/>
  <c r="D2404" i="7"/>
  <c r="D2405" i="7"/>
  <c r="D2406" i="7"/>
  <c r="D2407" i="7"/>
  <c r="D2408" i="7"/>
  <c r="D2409" i="7"/>
  <c r="D2410" i="7"/>
  <c r="D2411" i="7"/>
  <c r="D2412" i="7"/>
  <c r="D2413" i="7"/>
  <c r="D2414" i="7"/>
  <c r="D2415" i="7"/>
  <c r="D2416" i="7"/>
  <c r="D2417" i="7"/>
  <c r="D2418" i="7"/>
  <c r="D2419" i="7"/>
  <c r="D2420" i="7"/>
  <c r="D2421" i="7"/>
  <c r="D2422" i="7"/>
  <c r="D2423" i="7"/>
  <c r="D2424" i="7"/>
  <c r="D2425" i="7"/>
  <c r="D2426" i="7"/>
  <c r="D2427" i="7"/>
  <c r="D2428" i="7"/>
  <c r="D2429" i="7"/>
  <c r="D2430" i="7"/>
  <c r="D2431" i="7"/>
  <c r="D2432" i="7"/>
  <c r="D2433" i="7"/>
  <c r="D2434" i="7"/>
  <c r="D2435" i="7"/>
  <c r="D2436" i="7"/>
  <c r="D2437" i="7"/>
  <c r="D2438" i="7"/>
  <c r="D2439" i="7"/>
  <c r="D2440" i="7"/>
  <c r="D2441" i="7"/>
  <c r="D2442" i="7"/>
  <c r="D2443" i="7"/>
  <c r="D2444" i="7"/>
  <c r="D2445" i="7"/>
  <c r="D2446" i="7"/>
  <c r="D2447" i="7"/>
  <c r="D2448" i="7"/>
  <c r="D2449" i="7"/>
  <c r="D2450" i="7"/>
  <c r="D2451" i="7"/>
  <c r="D2452" i="7"/>
  <c r="D2453" i="7"/>
  <c r="D2454" i="7"/>
  <c r="D2455" i="7"/>
  <c r="D2456" i="7"/>
  <c r="D2457" i="7"/>
  <c r="D2458" i="7"/>
  <c r="D2459" i="7"/>
  <c r="D2460" i="7"/>
  <c r="D2461" i="7"/>
  <c r="D2462" i="7"/>
  <c r="D2463" i="7"/>
  <c r="D2464" i="7"/>
  <c r="D2465" i="7"/>
  <c r="D2466" i="7"/>
  <c r="D2467" i="7"/>
  <c r="D2468" i="7"/>
  <c r="D2469" i="7"/>
  <c r="D2470" i="7"/>
  <c r="D2471" i="7"/>
  <c r="D2472" i="7"/>
  <c r="D2473" i="7"/>
  <c r="D2474" i="7"/>
  <c r="D2475" i="7"/>
  <c r="D2476" i="7"/>
  <c r="D2477" i="7"/>
  <c r="D2478" i="7"/>
  <c r="D2479" i="7"/>
  <c r="D2480" i="7"/>
  <c r="D2481" i="7"/>
  <c r="D2482" i="7"/>
  <c r="D2483" i="7"/>
  <c r="D2484" i="7"/>
  <c r="D2485" i="7"/>
  <c r="D2486" i="7"/>
  <c r="D2487" i="7"/>
  <c r="D2488" i="7"/>
  <c r="D2489" i="7"/>
  <c r="D2490" i="7"/>
  <c r="D2491" i="7"/>
  <c r="D2492" i="7"/>
  <c r="D2493" i="7"/>
  <c r="D2494" i="7"/>
  <c r="D2495" i="7"/>
  <c r="D2496" i="7"/>
  <c r="D2497" i="7"/>
  <c r="D2498" i="7"/>
  <c r="D2499" i="7"/>
  <c r="D2500" i="7"/>
  <c r="D2501" i="7"/>
  <c r="D2502" i="7"/>
  <c r="D2503" i="7"/>
  <c r="D2504" i="7"/>
  <c r="D2505" i="7"/>
  <c r="D2506" i="7"/>
  <c r="D2507" i="7"/>
  <c r="D2508" i="7"/>
  <c r="D2509" i="7"/>
  <c r="D2510" i="7"/>
  <c r="D2511" i="7"/>
  <c r="D2512" i="7"/>
  <c r="D2513" i="7"/>
  <c r="D2514" i="7"/>
  <c r="D2515" i="7"/>
  <c r="D2516" i="7"/>
  <c r="D2517" i="7"/>
  <c r="D2518" i="7"/>
  <c r="D2519" i="7"/>
  <c r="D2520" i="7"/>
  <c r="D2521" i="7"/>
  <c r="D2522" i="7"/>
  <c r="D2523" i="7"/>
  <c r="D2524" i="7"/>
  <c r="D2525" i="7"/>
  <c r="D2526" i="7"/>
  <c r="D2527" i="7"/>
  <c r="D2528" i="7"/>
  <c r="D2529" i="7"/>
  <c r="D2530" i="7"/>
  <c r="D2531" i="7"/>
  <c r="D2532" i="7"/>
  <c r="D2533" i="7"/>
  <c r="D2534" i="7"/>
  <c r="D2535" i="7"/>
  <c r="D2536" i="7"/>
  <c r="D2537" i="7"/>
  <c r="D2538" i="7"/>
  <c r="D2539" i="7"/>
  <c r="D2540" i="7"/>
  <c r="D2541" i="7"/>
  <c r="D2542" i="7"/>
  <c r="D2543" i="7"/>
  <c r="D2544" i="7"/>
  <c r="D2545" i="7"/>
  <c r="D2546" i="7"/>
  <c r="D2547" i="7"/>
  <c r="D2548" i="7"/>
  <c r="D2549" i="7"/>
  <c r="D2550" i="7"/>
  <c r="D2551" i="7"/>
  <c r="D2552" i="7"/>
  <c r="D2553" i="7"/>
  <c r="D2554" i="7"/>
  <c r="D2555" i="7"/>
  <c r="D2556" i="7"/>
  <c r="D2557" i="7"/>
  <c r="D2558" i="7"/>
  <c r="D2559" i="7"/>
  <c r="D2560" i="7"/>
  <c r="D2561" i="7"/>
  <c r="D2562" i="7"/>
  <c r="D2563" i="7"/>
  <c r="D2564" i="7"/>
  <c r="D2565" i="7"/>
  <c r="D2566" i="7"/>
  <c r="D2567" i="7"/>
  <c r="D2568" i="7"/>
  <c r="D2569" i="7"/>
  <c r="D2570" i="7"/>
  <c r="D2571" i="7"/>
  <c r="D2572" i="7"/>
  <c r="D2573" i="7"/>
  <c r="D2574" i="7"/>
  <c r="D2575" i="7"/>
  <c r="D2576" i="7"/>
  <c r="D2577" i="7"/>
  <c r="D2578" i="7"/>
  <c r="D2579" i="7"/>
  <c r="D2580" i="7"/>
  <c r="D2581" i="7"/>
  <c r="D2582" i="7"/>
  <c r="D2583" i="7"/>
  <c r="D2584" i="7"/>
  <c r="D2585" i="7"/>
  <c r="D2586" i="7"/>
  <c r="D2587" i="7"/>
  <c r="D2588" i="7"/>
  <c r="D2589" i="7"/>
  <c r="D2590" i="7"/>
  <c r="D2591" i="7"/>
  <c r="D2592" i="7"/>
  <c r="D2593" i="7"/>
  <c r="D2594" i="7"/>
  <c r="D2595" i="7"/>
  <c r="D2596" i="7"/>
  <c r="D2597" i="7"/>
  <c r="D2598" i="7"/>
  <c r="D2599" i="7"/>
  <c r="D2600" i="7"/>
  <c r="D2601" i="7"/>
  <c r="D2602" i="7"/>
  <c r="D2603" i="7"/>
  <c r="D2604" i="7"/>
  <c r="D2605" i="7"/>
  <c r="D2606" i="7"/>
  <c r="D2607" i="7"/>
  <c r="D2608" i="7"/>
  <c r="D2609" i="7"/>
  <c r="D2610" i="7"/>
  <c r="D2611" i="7"/>
  <c r="D2612" i="7"/>
  <c r="D2613" i="7"/>
  <c r="D2614" i="7"/>
  <c r="D2615" i="7"/>
  <c r="D2616" i="7"/>
  <c r="D2617" i="7"/>
  <c r="D2618" i="7"/>
  <c r="D2619" i="7"/>
  <c r="D2620" i="7"/>
  <c r="D2621" i="7"/>
  <c r="D2622" i="7"/>
  <c r="D2623" i="7"/>
  <c r="D2624" i="7"/>
  <c r="D2625" i="7"/>
  <c r="D2626" i="7"/>
  <c r="D2627" i="7"/>
  <c r="D2628" i="7"/>
  <c r="D2629" i="7"/>
  <c r="D2630" i="7"/>
  <c r="D2631" i="7"/>
  <c r="D2632" i="7"/>
  <c r="D2633" i="7"/>
  <c r="D2634" i="7"/>
  <c r="D2635" i="7"/>
  <c r="D2636" i="7"/>
  <c r="D2637" i="7"/>
  <c r="D2638" i="7"/>
  <c r="D2639" i="7"/>
  <c r="D2640" i="7"/>
  <c r="D2641" i="7"/>
  <c r="D2642" i="7"/>
  <c r="D2643" i="7"/>
  <c r="D2644" i="7"/>
  <c r="D2645" i="7"/>
  <c r="D2646" i="7"/>
  <c r="D2647" i="7"/>
  <c r="D2648" i="7"/>
  <c r="D2649" i="7"/>
  <c r="D2650" i="7"/>
  <c r="D2651" i="7"/>
  <c r="D2652" i="7"/>
  <c r="D2653" i="7"/>
  <c r="D2654" i="7"/>
  <c r="D2655" i="7"/>
  <c r="D2656" i="7"/>
  <c r="D2657" i="7"/>
  <c r="D2658" i="7"/>
  <c r="D2659" i="7"/>
  <c r="D2660" i="7"/>
  <c r="D2661" i="7"/>
  <c r="D2662" i="7"/>
  <c r="D2663" i="7"/>
  <c r="D2664" i="7"/>
  <c r="D2665" i="7"/>
  <c r="D2666" i="7"/>
  <c r="D2667" i="7"/>
  <c r="D2668" i="7"/>
  <c r="D2669" i="7"/>
  <c r="D2670" i="7"/>
  <c r="D2671" i="7"/>
  <c r="D2672" i="7"/>
  <c r="D2673" i="7"/>
  <c r="D2674" i="7"/>
  <c r="D2675" i="7"/>
  <c r="D2676" i="7"/>
  <c r="D2677" i="7"/>
  <c r="D2678" i="7"/>
  <c r="D2679" i="7"/>
  <c r="D2680" i="7"/>
  <c r="D2681" i="7"/>
  <c r="D2682" i="7"/>
  <c r="D2683" i="7"/>
  <c r="D2684" i="7"/>
  <c r="D2685" i="7"/>
  <c r="D2686" i="7"/>
  <c r="D2687" i="7"/>
  <c r="D2688" i="7"/>
  <c r="D2689" i="7"/>
  <c r="D2690" i="7"/>
  <c r="D2691" i="7"/>
  <c r="D2692" i="7"/>
  <c r="D2693" i="7"/>
  <c r="D2694" i="7"/>
  <c r="D2695" i="7"/>
  <c r="D2696" i="7"/>
  <c r="D2697" i="7"/>
  <c r="D2698" i="7"/>
  <c r="D2699" i="7"/>
  <c r="D2700" i="7"/>
  <c r="D2701" i="7"/>
  <c r="D2702" i="7"/>
  <c r="D2703" i="7"/>
  <c r="D2704" i="7"/>
  <c r="D2705" i="7"/>
  <c r="D2706" i="7"/>
  <c r="D2707" i="7"/>
  <c r="D2708" i="7"/>
  <c r="D2709" i="7"/>
  <c r="D2710" i="7"/>
  <c r="D2711" i="7"/>
  <c r="D2712" i="7"/>
  <c r="D2713" i="7"/>
  <c r="D2714" i="7"/>
  <c r="D2715" i="7"/>
  <c r="D2716" i="7"/>
  <c r="D2717" i="7"/>
  <c r="D2718" i="7"/>
  <c r="D2719" i="7"/>
  <c r="D2720" i="7"/>
  <c r="D2721" i="7"/>
  <c r="D2722" i="7"/>
  <c r="D2723" i="7"/>
  <c r="D2724" i="7"/>
  <c r="D2725" i="7"/>
  <c r="D2726" i="7"/>
  <c r="D2727" i="7"/>
  <c r="D2728" i="7"/>
  <c r="D2729" i="7"/>
  <c r="D2730" i="7"/>
  <c r="D2731" i="7"/>
  <c r="D2732" i="7"/>
  <c r="D2733" i="7"/>
  <c r="D2734" i="7"/>
  <c r="D2735" i="7"/>
  <c r="D2736" i="7"/>
  <c r="D2737" i="7"/>
  <c r="D2738" i="7"/>
  <c r="D2739" i="7"/>
  <c r="D2740" i="7"/>
  <c r="D2741" i="7"/>
  <c r="D2742" i="7"/>
  <c r="D2743" i="7"/>
  <c r="D2744" i="7"/>
  <c r="D2745" i="7"/>
  <c r="D2746" i="7"/>
  <c r="D2747" i="7"/>
  <c r="D2748" i="7"/>
  <c r="D2749" i="7"/>
  <c r="D2750" i="7"/>
  <c r="D2751" i="7"/>
  <c r="D2752" i="7"/>
  <c r="D2753" i="7"/>
  <c r="D2754" i="7"/>
  <c r="D2755" i="7"/>
  <c r="D2756" i="7"/>
  <c r="D2757" i="7"/>
  <c r="D2758" i="7"/>
  <c r="D2759" i="7"/>
  <c r="D2760" i="7"/>
  <c r="D2761" i="7"/>
  <c r="D2762" i="7"/>
  <c r="D2763" i="7"/>
  <c r="D2764" i="7"/>
  <c r="D2765" i="7"/>
  <c r="D2766" i="7"/>
  <c r="D2767" i="7"/>
  <c r="D2768" i="7"/>
  <c r="D2769" i="7"/>
  <c r="D2770" i="7"/>
  <c r="D2771" i="7"/>
  <c r="D2772" i="7"/>
  <c r="D2773" i="7"/>
  <c r="D2774" i="7"/>
  <c r="D2775" i="7"/>
  <c r="D2776" i="7"/>
  <c r="D2777" i="7"/>
  <c r="D2778" i="7"/>
  <c r="D2779" i="7"/>
  <c r="D2780" i="7"/>
  <c r="D2781" i="7"/>
  <c r="D2782" i="7"/>
  <c r="D2783" i="7"/>
  <c r="D2784" i="7"/>
  <c r="D2785" i="7"/>
  <c r="D2786" i="7"/>
  <c r="D2787" i="7"/>
  <c r="D2788" i="7"/>
  <c r="D2789" i="7"/>
  <c r="D2790" i="7"/>
  <c r="D2791" i="7"/>
  <c r="D2792" i="7"/>
  <c r="D2793" i="7"/>
  <c r="D2794" i="7"/>
  <c r="D2795" i="7"/>
  <c r="D2796" i="7"/>
  <c r="D2797" i="7"/>
  <c r="D2798" i="7"/>
  <c r="D2799" i="7"/>
  <c r="D2800" i="7"/>
  <c r="D2801" i="7"/>
  <c r="D2802" i="7"/>
  <c r="D2803" i="7"/>
  <c r="D2804" i="7"/>
  <c r="D2805" i="7"/>
  <c r="D2806" i="7"/>
  <c r="D2807" i="7"/>
  <c r="D2808" i="7"/>
  <c r="D2809" i="7"/>
  <c r="D2810" i="7"/>
  <c r="D2811" i="7"/>
  <c r="D2812" i="7"/>
  <c r="D2813" i="7"/>
  <c r="D2814" i="7"/>
  <c r="D2815" i="7"/>
  <c r="D2816" i="7"/>
  <c r="D2817" i="7"/>
  <c r="D2818" i="7"/>
  <c r="D2819" i="7"/>
  <c r="D2820" i="7"/>
  <c r="D2821" i="7"/>
  <c r="D2822" i="7"/>
  <c r="D2823" i="7"/>
  <c r="D2824" i="7"/>
  <c r="D2825" i="7"/>
  <c r="D2826" i="7"/>
  <c r="D2827" i="7"/>
  <c r="D2828" i="7"/>
  <c r="D2829" i="7"/>
  <c r="D2830" i="7"/>
  <c r="D2831" i="7"/>
  <c r="D2832" i="7"/>
  <c r="D2833" i="7"/>
  <c r="D2834" i="7"/>
  <c r="D2835" i="7"/>
  <c r="D2836" i="7"/>
  <c r="D2837" i="7"/>
  <c r="D2838" i="7"/>
  <c r="D2839" i="7"/>
  <c r="D2840" i="7"/>
  <c r="D2841" i="7"/>
  <c r="D2842" i="7"/>
  <c r="D2843" i="7"/>
  <c r="D2844" i="7"/>
  <c r="D2845" i="7"/>
  <c r="D2846" i="7"/>
  <c r="D2847" i="7"/>
  <c r="D2848" i="7"/>
  <c r="D2849" i="7"/>
  <c r="D2850" i="7"/>
  <c r="D2851" i="7"/>
  <c r="D2852" i="7"/>
  <c r="D2853" i="7"/>
  <c r="D2854" i="7"/>
  <c r="D2855" i="7"/>
  <c r="D2856" i="7"/>
  <c r="D2857" i="7"/>
  <c r="D2858" i="7"/>
  <c r="D2859" i="7"/>
  <c r="D2860" i="7"/>
  <c r="D2861" i="7"/>
  <c r="D2862" i="7"/>
  <c r="D2863" i="7"/>
  <c r="D2864" i="7"/>
  <c r="D2865" i="7"/>
  <c r="D2866" i="7"/>
  <c r="D2867" i="7"/>
  <c r="D2868" i="7"/>
  <c r="D2869" i="7"/>
  <c r="D2870" i="7"/>
  <c r="D2871" i="7"/>
  <c r="D2872" i="7"/>
  <c r="D2873" i="7"/>
  <c r="D2874" i="7"/>
  <c r="D2875" i="7"/>
  <c r="D2876" i="7"/>
  <c r="D2877" i="7"/>
  <c r="D2878" i="7"/>
  <c r="D2879" i="7"/>
  <c r="D2880" i="7"/>
  <c r="D2881" i="7"/>
  <c r="D2882" i="7"/>
  <c r="D2883" i="7"/>
  <c r="D2884" i="7"/>
  <c r="D2885" i="7"/>
  <c r="D2886" i="7"/>
  <c r="D2887" i="7"/>
  <c r="D2888" i="7"/>
  <c r="D2889" i="7"/>
  <c r="D2890" i="7"/>
  <c r="D2891" i="7"/>
  <c r="D2892" i="7"/>
  <c r="D2893" i="7"/>
  <c r="D2894" i="7"/>
  <c r="D2895" i="7"/>
  <c r="D2896" i="7"/>
  <c r="D2897" i="7"/>
  <c r="D2898" i="7"/>
  <c r="D2899" i="7"/>
  <c r="D2900" i="7"/>
  <c r="D2901" i="7"/>
  <c r="D2902" i="7"/>
  <c r="D2903" i="7"/>
  <c r="D2904" i="7"/>
  <c r="D2905" i="7"/>
  <c r="D2906" i="7"/>
  <c r="D2907" i="7"/>
  <c r="D2908" i="7"/>
  <c r="D2909" i="7"/>
  <c r="D2910" i="7"/>
  <c r="D2911" i="7"/>
  <c r="D2912" i="7"/>
  <c r="D2913" i="7"/>
  <c r="D2914" i="7"/>
  <c r="D2915" i="7"/>
  <c r="D2916" i="7"/>
  <c r="D2917" i="7"/>
  <c r="D2918" i="7"/>
  <c r="D2919" i="7"/>
  <c r="D2920" i="7"/>
  <c r="D2921" i="7"/>
  <c r="D2922" i="7"/>
  <c r="D2923" i="7"/>
  <c r="D2924" i="7"/>
  <c r="D2925" i="7"/>
  <c r="D2926" i="7"/>
  <c r="D2927" i="7"/>
  <c r="D2928" i="7"/>
  <c r="D2929" i="7"/>
  <c r="D2930" i="7"/>
  <c r="D2931" i="7"/>
  <c r="D2932" i="7"/>
  <c r="D2933" i="7"/>
  <c r="D2934" i="7"/>
  <c r="D2935" i="7"/>
  <c r="D2936" i="7"/>
  <c r="D2937" i="7"/>
  <c r="D2938" i="7"/>
  <c r="D2939" i="7"/>
  <c r="D2940" i="7"/>
  <c r="D2941" i="7"/>
  <c r="D2942" i="7"/>
  <c r="D2943" i="7"/>
  <c r="D2944" i="7"/>
  <c r="D2945" i="7"/>
  <c r="D2946" i="7"/>
  <c r="D2947" i="7"/>
  <c r="D2948" i="7"/>
  <c r="D2949" i="7"/>
  <c r="D2950" i="7"/>
  <c r="D2951" i="7"/>
  <c r="D2952" i="7"/>
  <c r="D2953" i="7"/>
  <c r="D2954" i="7"/>
  <c r="D2955" i="7"/>
  <c r="D2956" i="7"/>
  <c r="D2957" i="7"/>
  <c r="D2958" i="7"/>
  <c r="D2959" i="7"/>
  <c r="D2960" i="7"/>
  <c r="D2961" i="7"/>
  <c r="G170" i="7"/>
  <c r="G2400" i="7"/>
  <c r="G162" i="7"/>
  <c r="G71" i="7"/>
  <c r="G2662" i="7"/>
  <c r="G2629" i="7"/>
  <c r="G2246" i="7"/>
  <c r="G2030" i="7"/>
  <c r="G1712" i="7"/>
  <c r="G1467" i="7"/>
  <c r="G1459" i="7"/>
  <c r="G1372" i="7"/>
  <c r="G1058" i="7"/>
  <c r="G771" i="7"/>
  <c r="G696" i="7"/>
  <c r="G558" i="7"/>
  <c r="G454" i="7"/>
  <c r="G370" i="7"/>
  <c r="G288" i="7"/>
  <c r="G3" i="7"/>
  <c r="G4" i="7"/>
  <c r="G5" i="7"/>
  <c r="G6" i="7"/>
  <c r="G7" i="7"/>
  <c r="G8" i="7"/>
  <c r="G10" i="7"/>
  <c r="G11" i="7"/>
  <c r="G12" i="7"/>
  <c r="G13" i="7"/>
  <c r="G15" i="7"/>
  <c r="G16" i="7"/>
  <c r="G17" i="7"/>
  <c r="G19" i="7"/>
  <c r="G20" i="7"/>
  <c r="G22" i="7"/>
  <c r="G23" i="7"/>
  <c r="G24" i="7"/>
  <c r="G25" i="7"/>
  <c r="G26" i="7"/>
  <c r="G27" i="7"/>
  <c r="G29" i="7"/>
  <c r="G30" i="7"/>
  <c r="G31" i="7"/>
  <c r="G32" i="7"/>
  <c r="G33" i="7"/>
  <c r="G34" i="7"/>
  <c r="G35" i="7"/>
  <c r="G37" i="7"/>
  <c r="G38" i="7"/>
  <c r="G39" i="7"/>
  <c r="G40" i="7"/>
  <c r="G41" i="7"/>
  <c r="G42" i="7"/>
  <c r="G43" i="7"/>
  <c r="G44" i="7"/>
  <c r="G45" i="7"/>
  <c r="G46" i="7"/>
  <c r="G47" i="7"/>
  <c r="G49" i="7"/>
  <c r="G51" i="7"/>
  <c r="G52" i="7"/>
  <c r="G53" i="7"/>
  <c r="G54" i="7"/>
  <c r="G55" i="7"/>
  <c r="G56" i="7"/>
  <c r="G60" i="7"/>
  <c r="G61" i="7"/>
  <c r="G62" i="7"/>
  <c r="G64" i="7"/>
  <c r="G65" i="7"/>
  <c r="G67" i="7"/>
  <c r="G68" i="7"/>
  <c r="G69" i="7"/>
  <c r="G70" i="7"/>
  <c r="G73" i="7"/>
  <c r="G75" i="7"/>
  <c r="G76" i="7"/>
  <c r="G77" i="7"/>
  <c r="G78" i="7"/>
  <c r="G80" i="7"/>
  <c r="G81" i="7"/>
  <c r="G82" i="7"/>
  <c r="G84" i="7"/>
  <c r="G87" i="7"/>
  <c r="G88" i="7"/>
  <c r="G89" i="7"/>
  <c r="G90" i="7"/>
  <c r="G91" i="7"/>
  <c r="G92" i="7"/>
  <c r="G93" i="7"/>
  <c r="G94" i="7"/>
  <c r="G95" i="7"/>
  <c r="G98" i="7"/>
  <c r="G99" i="7"/>
  <c r="G100" i="7"/>
  <c r="G101" i="7"/>
  <c r="G102" i="7"/>
  <c r="G103" i="7"/>
  <c r="G104" i="7"/>
  <c r="G106" i="7"/>
  <c r="G108" i="7"/>
  <c r="G109" i="7"/>
  <c r="G110" i="7"/>
  <c r="G111" i="7"/>
  <c r="G112" i="7"/>
  <c r="G113" i="7"/>
  <c r="G115" i="7"/>
  <c r="G117" i="7"/>
  <c r="G119" i="7"/>
  <c r="G121" i="7"/>
  <c r="G122" i="7"/>
  <c r="G123" i="7"/>
  <c r="G124" i="7"/>
  <c r="G125" i="7"/>
  <c r="G126" i="7"/>
  <c r="G128" i="7"/>
  <c r="G129" i="7"/>
  <c r="G131" i="7"/>
  <c r="G134" i="7"/>
  <c r="G135" i="7"/>
  <c r="G137" i="7"/>
  <c r="G138" i="7"/>
  <c r="G139" i="7"/>
  <c r="G140" i="7"/>
  <c r="G142" i="7"/>
  <c r="G143" i="7"/>
  <c r="G144" i="7"/>
  <c r="G145" i="7"/>
  <c r="G148" i="7"/>
  <c r="G149" i="7"/>
  <c r="G151" i="7"/>
  <c r="G152" i="7"/>
  <c r="G154" i="7"/>
  <c r="G155" i="7"/>
  <c r="G156" i="7"/>
  <c r="G157" i="7"/>
  <c r="G158" i="7"/>
  <c r="G159" i="7"/>
  <c r="G160" i="7"/>
  <c r="G161" i="7"/>
  <c r="G163" i="7"/>
  <c r="G164" i="7"/>
  <c r="G165" i="7"/>
  <c r="G166" i="7"/>
  <c r="G167" i="7"/>
  <c r="G168" i="7"/>
  <c r="G169" i="7"/>
  <c r="G172" i="7"/>
  <c r="G174" i="7"/>
  <c r="G175" i="7"/>
  <c r="G178" i="7"/>
  <c r="G179" i="7"/>
  <c r="G181" i="7"/>
  <c r="G183" i="7"/>
  <c r="G184" i="7"/>
  <c r="G186" i="7"/>
  <c r="G187" i="7"/>
  <c r="G188" i="7"/>
  <c r="G189" i="7"/>
  <c r="G190" i="7"/>
  <c r="G191" i="7"/>
  <c r="G192" i="7"/>
  <c r="G193" i="7"/>
  <c r="G194" i="7"/>
  <c r="G195" i="7"/>
  <c r="G198" i="7"/>
  <c r="G200" i="7"/>
  <c r="G201" i="7"/>
  <c r="G203" i="7"/>
  <c r="G205" i="7"/>
  <c r="G206" i="7"/>
  <c r="G207" i="7"/>
  <c r="G208" i="7"/>
  <c r="G210" i="7"/>
  <c r="G211" i="7"/>
  <c r="G212" i="7"/>
  <c r="G213" i="7"/>
  <c r="G214" i="7"/>
  <c r="G215" i="7"/>
  <c r="G218" i="7"/>
  <c r="G219" i="7"/>
  <c r="G220" i="7"/>
  <c r="G221" i="7"/>
  <c r="G227" i="7"/>
  <c r="G228" i="7"/>
  <c r="G229" i="7"/>
  <c r="G231" i="7"/>
  <c r="G233" i="7"/>
  <c r="G234" i="7"/>
  <c r="G235" i="7"/>
  <c r="G236" i="7"/>
  <c r="G237" i="7"/>
  <c r="G239" i="7"/>
  <c r="G240" i="7"/>
  <c r="G241" i="7"/>
  <c r="G242" i="7"/>
  <c r="G243" i="7"/>
  <c r="G245" i="7"/>
  <c r="G246" i="7"/>
  <c r="G247" i="7"/>
  <c r="G248" i="7"/>
  <c r="G250" i="7"/>
  <c r="G251" i="7"/>
  <c r="G252" i="7"/>
  <c r="G253" i="7"/>
  <c r="G255" i="7"/>
  <c r="G256" i="7"/>
  <c r="G259" i="7"/>
  <c r="G260" i="7"/>
  <c r="G261" i="7"/>
  <c r="G262" i="7"/>
  <c r="G263" i="7"/>
  <c r="G264" i="7"/>
  <c r="G265" i="7"/>
  <c r="G266" i="7"/>
  <c r="G267" i="7"/>
  <c r="G268" i="7"/>
  <c r="G269" i="7"/>
  <c r="G270" i="7"/>
  <c r="G271" i="7"/>
  <c r="G273" i="7"/>
  <c r="G275" i="7"/>
  <c r="G276" i="7"/>
  <c r="G277" i="7"/>
  <c r="G278" i="7"/>
  <c r="G279" i="7"/>
  <c r="G280" i="7"/>
  <c r="G281" i="7"/>
  <c r="G283" i="7"/>
  <c r="G284" i="7"/>
  <c r="G286" i="7"/>
  <c r="G290" i="7"/>
  <c r="G291" i="7"/>
  <c r="G292" i="7"/>
  <c r="G294" i="7"/>
  <c r="G295" i="7"/>
  <c r="G296" i="7"/>
  <c r="G297" i="7"/>
  <c r="G298" i="7"/>
  <c r="G299" i="7"/>
  <c r="G300" i="7"/>
  <c r="G301" i="7"/>
  <c r="G303" i="7"/>
  <c r="G304" i="7"/>
  <c r="G305" i="7"/>
  <c r="G306" i="7"/>
  <c r="G307" i="7"/>
  <c r="G308" i="7"/>
  <c r="G309" i="7"/>
  <c r="G310" i="7"/>
  <c r="G311" i="7"/>
  <c r="G313" i="7"/>
  <c r="G315" i="7"/>
  <c r="G316" i="7"/>
  <c r="G317" i="7"/>
  <c r="G318" i="7"/>
  <c r="G319" i="7"/>
  <c r="G320" i="7"/>
  <c r="G321" i="7"/>
  <c r="G322" i="7"/>
  <c r="G323" i="7"/>
  <c r="G324" i="7"/>
  <c r="G325" i="7"/>
  <c r="G326" i="7"/>
  <c r="G327" i="7"/>
  <c r="G330" i="7"/>
  <c r="G332" i="7"/>
  <c r="G333" i="7"/>
  <c r="G334" i="7"/>
  <c r="G335" i="7"/>
  <c r="G336" i="7"/>
  <c r="G337" i="7"/>
  <c r="G338" i="7"/>
  <c r="G339" i="7"/>
  <c r="G340" i="7"/>
  <c r="G342" i="7"/>
  <c r="G343" i="7"/>
  <c r="G346" i="7"/>
  <c r="G347" i="7"/>
  <c r="G348" i="7"/>
  <c r="G349" i="7"/>
  <c r="G350" i="7"/>
  <c r="G351" i="7"/>
  <c r="G353" i="7"/>
  <c r="G355" i="7"/>
  <c r="G356" i="7"/>
  <c r="G359" i="7"/>
  <c r="G362" i="7"/>
  <c r="G364" i="7"/>
  <c r="G367" i="7"/>
  <c r="G369" i="7"/>
  <c r="G371" i="7"/>
  <c r="G372" i="7"/>
  <c r="G373" i="7"/>
  <c r="G375" i="7"/>
  <c r="G376" i="7"/>
  <c r="G377" i="7"/>
  <c r="G378" i="7"/>
  <c r="G379" i="7"/>
  <c r="G382" i="7"/>
  <c r="G384" i="7"/>
  <c r="G385" i="7"/>
  <c r="G388" i="7"/>
  <c r="G390" i="7"/>
  <c r="G391" i="7"/>
  <c r="G392" i="7"/>
  <c r="G393" i="7"/>
  <c r="G394" i="7"/>
  <c r="G397" i="7"/>
  <c r="G398" i="7"/>
  <c r="G399" i="7"/>
  <c r="G401" i="7"/>
  <c r="G402" i="7"/>
  <c r="G403" i="7"/>
  <c r="G404" i="7"/>
  <c r="G405" i="7"/>
  <c r="G406" i="7"/>
  <c r="G407" i="7"/>
  <c r="G409" i="7"/>
  <c r="G410" i="7"/>
  <c r="G411" i="7"/>
  <c r="G412" i="7"/>
  <c r="G416" i="7"/>
  <c r="G418" i="7"/>
  <c r="G420" i="7"/>
  <c r="G421" i="7"/>
  <c r="G422" i="7"/>
  <c r="G423" i="7"/>
  <c r="G424" i="7"/>
  <c r="G425" i="7"/>
  <c r="G427" i="7"/>
  <c r="G428" i="7"/>
  <c r="G430" i="7"/>
  <c r="G431" i="7"/>
  <c r="G433" i="7"/>
  <c r="G434" i="7"/>
  <c r="G435" i="7"/>
  <c r="G436" i="7"/>
  <c r="G437" i="7"/>
  <c r="G438" i="7"/>
  <c r="G439" i="7"/>
  <c r="G440" i="7"/>
  <c r="G441" i="7"/>
  <c r="G443" i="7"/>
  <c r="G444" i="7"/>
  <c r="G446" i="7"/>
  <c r="G447" i="7"/>
  <c r="G449" i="7"/>
  <c r="G450" i="7"/>
  <c r="G451" i="7"/>
  <c r="G452" i="7"/>
  <c r="G453" i="7"/>
  <c r="G457" i="7"/>
  <c r="G458" i="7"/>
  <c r="G459" i="7"/>
  <c r="G463" i="7"/>
  <c r="G465" i="7"/>
  <c r="G466" i="7"/>
  <c r="G468" i="7"/>
  <c r="G469" i="7"/>
  <c r="G470" i="7"/>
  <c r="G471" i="7"/>
  <c r="G472" i="7"/>
  <c r="G473" i="7"/>
  <c r="G474" i="7"/>
  <c r="G475" i="7"/>
  <c r="G476" i="7"/>
  <c r="G477" i="7"/>
  <c r="G478" i="7"/>
  <c r="G479" i="7"/>
  <c r="G480" i="7"/>
  <c r="G481" i="7"/>
  <c r="G482" i="7"/>
  <c r="G483" i="7"/>
  <c r="G484" i="7"/>
  <c r="G485" i="7"/>
  <c r="G487" i="7"/>
  <c r="G489" i="7"/>
  <c r="G490" i="7"/>
  <c r="G491" i="7"/>
  <c r="G492" i="7"/>
  <c r="G493" i="7"/>
  <c r="G494" i="7"/>
  <c r="G495" i="7"/>
  <c r="G496" i="7"/>
  <c r="G497" i="7"/>
  <c r="G498" i="7"/>
  <c r="G500" i="7"/>
  <c r="G502" i="7"/>
  <c r="G503" i="7"/>
  <c r="G504" i="7"/>
  <c r="G505" i="7"/>
  <c r="G506" i="7"/>
  <c r="G508" i="7"/>
  <c r="G509" i="7"/>
  <c r="G510" i="7"/>
  <c r="G511" i="7"/>
  <c r="G512" i="7"/>
  <c r="G513" i="7"/>
  <c r="G516" i="7"/>
  <c r="G517" i="7"/>
  <c r="G518" i="7"/>
  <c r="G519" i="7"/>
  <c r="G520" i="7"/>
  <c r="G521" i="7"/>
  <c r="G522" i="7"/>
  <c r="G523" i="7"/>
  <c r="G524" i="7"/>
  <c r="G525" i="7"/>
  <c r="G527" i="7"/>
  <c r="G528" i="7"/>
  <c r="G529" i="7"/>
  <c r="G532" i="7"/>
  <c r="G533" i="7"/>
  <c r="G535" i="7"/>
  <c r="G536" i="7"/>
  <c r="G537" i="7"/>
  <c r="G539" i="7"/>
  <c r="G540" i="7"/>
  <c r="G541" i="7"/>
  <c r="G543" i="7"/>
  <c r="G544" i="7"/>
  <c r="G545" i="7"/>
  <c r="G547" i="7"/>
  <c r="G548" i="7"/>
  <c r="G549" i="7"/>
  <c r="G551" i="7"/>
  <c r="G552" i="7"/>
  <c r="G553" i="7"/>
  <c r="G554" i="7"/>
  <c r="G555" i="7"/>
  <c r="G556" i="7"/>
  <c r="G557" i="7"/>
  <c r="G559" i="7"/>
  <c r="G560" i="7"/>
  <c r="G561" i="7"/>
  <c r="G562" i="7"/>
  <c r="G563" i="7"/>
  <c r="G564" i="7"/>
  <c r="G565" i="7"/>
  <c r="G570" i="7"/>
  <c r="G571" i="7"/>
  <c r="G572" i="7"/>
  <c r="G573" i="7"/>
  <c r="G574" i="7"/>
  <c r="G578" i="7"/>
  <c r="G579" i="7"/>
  <c r="G581" i="7"/>
  <c r="G582" i="7"/>
  <c r="G584" i="7"/>
  <c r="G585" i="7"/>
  <c r="G587" i="7"/>
  <c r="G589" i="7"/>
  <c r="G591" i="7"/>
  <c r="G594" i="7"/>
  <c r="G595" i="7"/>
  <c r="G597" i="7"/>
  <c r="G598" i="7"/>
  <c r="G599" i="7"/>
  <c r="G600" i="7"/>
  <c r="G601" i="7"/>
  <c r="G602" i="7"/>
  <c r="G605" i="7"/>
  <c r="G606" i="7"/>
  <c r="G608" i="7"/>
  <c r="G609" i="7"/>
  <c r="G610" i="7"/>
  <c r="G611" i="7"/>
  <c r="G612" i="7"/>
  <c r="G613" i="7"/>
  <c r="G615" i="7"/>
  <c r="G617" i="7"/>
  <c r="G618" i="7"/>
  <c r="G620" i="7"/>
  <c r="G621" i="7"/>
  <c r="G622" i="7"/>
  <c r="G624" i="7"/>
  <c r="G627" i="7"/>
  <c r="G629" i="7"/>
  <c r="G630" i="7"/>
  <c r="G631" i="7"/>
  <c r="G632" i="7"/>
  <c r="G633" i="7"/>
  <c r="G634" i="7"/>
  <c r="G635" i="7"/>
  <c r="G636" i="7"/>
  <c r="G637" i="7"/>
  <c r="G638" i="7"/>
  <c r="G639" i="7"/>
  <c r="G640" i="7"/>
  <c r="G641" i="7"/>
  <c r="G642" i="7"/>
  <c r="G645" i="7"/>
  <c r="G646" i="7"/>
  <c r="G647" i="7"/>
  <c r="G650" i="7"/>
  <c r="G652" i="7"/>
  <c r="G660" i="7"/>
  <c r="G661" i="7"/>
  <c r="G662" i="7"/>
  <c r="G664" i="7"/>
  <c r="G666" i="7"/>
  <c r="G667" i="7"/>
  <c r="G669" i="7"/>
  <c r="G670" i="7"/>
  <c r="G671" i="7"/>
  <c r="G673" i="7"/>
  <c r="G674" i="7"/>
  <c r="G675" i="7"/>
  <c r="G677" i="7"/>
  <c r="G678" i="7"/>
  <c r="G679" i="7"/>
  <c r="G680" i="7"/>
  <c r="G681" i="7"/>
  <c r="G682" i="7"/>
  <c r="G683" i="7"/>
  <c r="G684" i="7"/>
  <c r="G685" i="7"/>
  <c r="G686" i="7"/>
  <c r="G687" i="7"/>
  <c r="G688" i="7"/>
  <c r="G689" i="7"/>
  <c r="G690" i="7"/>
  <c r="G693" i="7"/>
  <c r="G694" i="7"/>
  <c r="G695" i="7"/>
  <c r="G697" i="7"/>
  <c r="G698" i="7"/>
  <c r="G699" i="7"/>
  <c r="G700" i="7"/>
  <c r="G701" i="7"/>
  <c r="G702" i="7"/>
  <c r="G704" i="7"/>
  <c r="G707" i="7"/>
  <c r="G708" i="7"/>
  <c r="G709" i="7"/>
  <c r="G710" i="7"/>
  <c r="G711" i="7"/>
  <c r="G712" i="7"/>
  <c r="G713" i="7"/>
  <c r="G714" i="7"/>
  <c r="G715" i="7"/>
  <c r="G716" i="7"/>
  <c r="G717" i="7"/>
  <c r="G718" i="7"/>
  <c r="G719" i="7"/>
  <c r="G722" i="7"/>
  <c r="G723" i="7"/>
  <c r="G724" i="7"/>
  <c r="G725" i="7"/>
  <c r="G726" i="7"/>
  <c r="G727" i="7"/>
  <c r="G728" i="7"/>
  <c r="G729" i="7"/>
  <c r="G730" i="7"/>
  <c r="G732" i="7"/>
  <c r="G733" i="7"/>
  <c r="G734" i="7"/>
  <c r="G736" i="7"/>
  <c r="G737" i="7"/>
  <c r="G738" i="7"/>
  <c r="G740" i="7"/>
  <c r="G741" i="7"/>
  <c r="G742" i="7"/>
  <c r="G743" i="7"/>
  <c r="G744" i="7"/>
  <c r="G746" i="7"/>
  <c r="G747" i="7"/>
  <c r="G748" i="7"/>
  <c r="G749" i="7"/>
  <c r="G750" i="7"/>
  <c r="G751" i="7"/>
  <c r="G753" i="7"/>
  <c r="G754" i="7"/>
  <c r="G756" i="7"/>
  <c r="G757" i="7"/>
  <c r="G759" i="7"/>
  <c r="G760" i="7"/>
  <c r="G761" i="7"/>
  <c r="G762" i="7"/>
  <c r="G763" i="7"/>
  <c r="G765" i="7"/>
  <c r="G767" i="7"/>
  <c r="G768" i="7"/>
  <c r="G770" i="7"/>
  <c r="G772" i="7"/>
  <c r="G773" i="7"/>
  <c r="G774" i="7"/>
  <c r="G776" i="7"/>
  <c r="G778" i="7"/>
  <c r="G779" i="7"/>
  <c r="G780" i="7"/>
  <c r="G781" i="7"/>
  <c r="G783" i="7"/>
  <c r="G784" i="7"/>
  <c r="G785" i="7"/>
  <c r="G786" i="7"/>
  <c r="G788" i="7"/>
  <c r="G789" i="7"/>
  <c r="G791" i="7"/>
  <c r="G792" i="7"/>
  <c r="G793" i="7"/>
  <c r="G794" i="7"/>
  <c r="G795" i="7"/>
  <c r="G796" i="7"/>
  <c r="G798" i="7"/>
  <c r="G799" i="7"/>
  <c r="G800" i="7"/>
  <c r="G801" i="7"/>
  <c r="G802" i="7"/>
  <c r="G803" i="7"/>
  <c r="G804" i="7"/>
  <c r="G805" i="7"/>
  <c r="G806" i="7"/>
  <c r="G807" i="7"/>
  <c r="G810" i="7"/>
  <c r="G812" i="7"/>
  <c r="G813" i="7"/>
  <c r="G814" i="7"/>
  <c r="G817" i="7"/>
  <c r="G819" i="7"/>
  <c r="G820" i="7"/>
  <c r="G821" i="7"/>
  <c r="G823" i="7"/>
  <c r="G824" i="7"/>
  <c r="G825" i="7"/>
  <c r="G826" i="7"/>
  <c r="G828" i="7"/>
  <c r="G829" i="7"/>
  <c r="G831" i="7"/>
  <c r="G832" i="7"/>
  <c r="G834" i="7"/>
  <c r="G835" i="7"/>
  <c r="G836" i="7"/>
  <c r="G837" i="7"/>
  <c r="G839" i="7"/>
  <c r="G841" i="7"/>
  <c r="G842" i="7"/>
  <c r="G843" i="7"/>
  <c r="G845" i="7"/>
  <c r="G847" i="7"/>
  <c r="G848" i="7"/>
  <c r="G849" i="7"/>
  <c r="G850" i="7"/>
  <c r="G852" i="7"/>
  <c r="G853" i="7"/>
  <c r="G854" i="7"/>
  <c r="G855" i="7"/>
  <c r="G856" i="7"/>
  <c r="G857" i="7"/>
  <c r="G858" i="7"/>
  <c r="G859" i="7"/>
  <c r="G860" i="7"/>
  <c r="G862" i="7"/>
  <c r="G863" i="7"/>
  <c r="G864" i="7"/>
  <c r="G865" i="7"/>
  <c r="G866" i="7"/>
  <c r="G867" i="7"/>
  <c r="G869" i="7"/>
  <c r="G870" i="7"/>
  <c r="G871" i="7"/>
  <c r="G873" i="7"/>
  <c r="G874" i="7"/>
  <c r="G875" i="7"/>
  <c r="G876" i="7"/>
  <c r="G877" i="7"/>
  <c r="G878" i="7"/>
  <c r="G879" i="7"/>
  <c r="G883" i="7"/>
  <c r="G884" i="7"/>
  <c r="G886" i="7"/>
  <c r="G887" i="7"/>
  <c r="G888" i="7"/>
  <c r="G889" i="7"/>
  <c r="G890" i="7"/>
  <c r="G892" i="7"/>
  <c r="G893" i="7"/>
  <c r="G895" i="7"/>
  <c r="G896" i="7"/>
  <c r="G898" i="7"/>
  <c r="G899" i="7"/>
  <c r="G901" i="7"/>
  <c r="G903" i="7"/>
  <c r="G905" i="7"/>
  <c r="G907" i="7"/>
  <c r="G908" i="7"/>
  <c r="G909" i="7"/>
  <c r="G910" i="7"/>
  <c r="G911" i="7"/>
  <c r="G913" i="7"/>
  <c r="G914" i="7"/>
  <c r="G916" i="7"/>
  <c r="G917" i="7"/>
  <c r="G918" i="7"/>
  <c r="G920" i="7"/>
  <c r="G921" i="7"/>
  <c r="G922" i="7"/>
  <c r="G924" i="7"/>
  <c r="G925" i="7"/>
  <c r="G926" i="7"/>
  <c r="G927" i="7"/>
  <c r="G928" i="7"/>
  <c r="G929" i="7"/>
  <c r="G931" i="7"/>
  <c r="G932" i="7"/>
  <c r="G934" i="7"/>
  <c r="G936" i="7"/>
  <c r="G937" i="7"/>
  <c r="G939" i="7"/>
  <c r="G940" i="7"/>
  <c r="G941" i="7"/>
  <c r="G942" i="7"/>
  <c r="G943" i="7"/>
  <c r="G946" i="7"/>
  <c r="G948" i="7"/>
  <c r="G949" i="7"/>
  <c r="G950" i="7"/>
  <c r="G952" i="7"/>
  <c r="G953" i="7"/>
  <c r="G954" i="7"/>
  <c r="G955" i="7"/>
  <c r="G956" i="7"/>
  <c r="G957" i="7"/>
  <c r="G958" i="7"/>
  <c r="G960" i="7"/>
  <c r="G961" i="7"/>
  <c r="G963" i="7"/>
  <c r="G965" i="7"/>
  <c r="G967" i="7"/>
  <c r="G968" i="7"/>
  <c r="G969" i="7"/>
  <c r="G971" i="7"/>
  <c r="G972" i="7"/>
  <c r="G974" i="7"/>
  <c r="G975" i="7"/>
  <c r="G976" i="7"/>
  <c r="G977" i="7"/>
  <c r="G979" i="7"/>
  <c r="G980" i="7"/>
  <c r="G981" i="7"/>
  <c r="G983" i="7"/>
  <c r="G984" i="7"/>
  <c r="G985" i="7"/>
  <c r="G987" i="7"/>
  <c r="G988" i="7"/>
  <c r="G989" i="7"/>
  <c r="G990" i="7"/>
  <c r="G993" i="7"/>
  <c r="G994" i="7"/>
  <c r="G995" i="7"/>
  <c r="G996" i="7"/>
  <c r="G997" i="7"/>
  <c r="G999" i="7"/>
  <c r="G1001" i="7"/>
  <c r="G1002" i="7"/>
  <c r="G1003" i="7"/>
  <c r="G1004" i="7"/>
  <c r="G1005" i="7"/>
  <c r="G1006" i="7"/>
  <c r="G1007" i="7"/>
  <c r="G1008" i="7"/>
  <c r="G1013" i="7"/>
  <c r="G1014" i="7"/>
  <c r="G1015" i="7"/>
  <c r="G1016" i="7"/>
  <c r="G1017" i="7"/>
  <c r="G1021" i="7"/>
  <c r="G1022" i="7"/>
  <c r="G1024" i="7"/>
  <c r="G1027" i="7"/>
  <c r="G1028" i="7"/>
  <c r="G1029" i="7"/>
  <c r="G1030" i="7"/>
  <c r="G1032" i="7"/>
  <c r="G1033" i="7"/>
  <c r="G1034" i="7"/>
  <c r="G1035" i="7"/>
  <c r="G1037" i="7"/>
  <c r="G1038" i="7"/>
  <c r="G1039" i="7"/>
  <c r="G1040" i="7"/>
  <c r="G1041" i="7"/>
  <c r="G1042" i="7"/>
  <c r="G1043" i="7"/>
  <c r="G1044" i="7"/>
  <c r="G1046" i="7"/>
  <c r="G1047" i="7"/>
  <c r="G1048" i="7"/>
  <c r="G1049" i="7"/>
  <c r="G1050" i="7"/>
  <c r="G1051" i="7"/>
  <c r="G1052" i="7"/>
  <c r="G1053" i="7"/>
  <c r="G1054" i="7"/>
  <c r="G1055" i="7"/>
  <c r="G1056" i="7"/>
  <c r="G1057" i="7"/>
  <c r="G1059" i="7"/>
  <c r="G1060" i="7"/>
  <c r="G1062" i="7"/>
  <c r="G1065" i="7"/>
  <c r="G1069" i="7"/>
  <c r="G1071" i="7"/>
  <c r="G1072" i="7"/>
  <c r="G1073" i="7"/>
  <c r="G1076" i="7"/>
  <c r="G1077" i="7"/>
  <c r="G1078" i="7"/>
  <c r="G1081" i="7"/>
  <c r="G1082" i="7"/>
  <c r="G1083" i="7"/>
  <c r="G1084" i="7"/>
  <c r="G1085" i="7"/>
  <c r="G1086" i="7"/>
  <c r="G1087" i="7"/>
  <c r="G1088" i="7"/>
  <c r="G1089" i="7"/>
  <c r="G1091" i="7"/>
  <c r="G1092" i="7"/>
  <c r="G1093" i="7"/>
  <c r="G1094" i="7"/>
  <c r="G1095" i="7"/>
  <c r="G1096" i="7"/>
  <c r="G1098" i="7"/>
  <c r="G1099" i="7"/>
  <c r="G1100" i="7"/>
  <c r="G1101" i="7"/>
  <c r="G1102" i="7"/>
  <c r="G1103" i="7"/>
  <c r="G1105" i="7"/>
  <c r="G1106" i="7"/>
  <c r="G1107" i="7"/>
  <c r="G1108" i="7"/>
  <c r="G1109" i="7"/>
  <c r="G1111" i="7"/>
  <c r="G1115" i="7"/>
  <c r="G1116" i="7"/>
  <c r="G1117" i="7"/>
  <c r="G1118" i="7"/>
  <c r="G1119" i="7"/>
  <c r="G1120" i="7"/>
  <c r="G1122" i="7"/>
  <c r="G1123" i="7"/>
  <c r="G1124" i="7"/>
  <c r="G1125" i="7"/>
  <c r="G1126" i="7"/>
  <c r="G1127" i="7"/>
  <c r="G1128" i="7"/>
  <c r="G1129" i="7"/>
  <c r="G1131" i="7"/>
  <c r="G1133" i="7"/>
  <c r="G1134" i="7"/>
  <c r="G1135" i="7"/>
  <c r="G1137" i="7"/>
  <c r="G1138" i="7"/>
  <c r="G1139" i="7"/>
  <c r="G1140" i="7"/>
  <c r="G1141" i="7"/>
  <c r="G1142" i="7"/>
  <c r="G1144" i="7"/>
  <c r="G1145" i="7"/>
  <c r="G1146" i="7"/>
  <c r="G1147" i="7"/>
  <c r="G1148" i="7"/>
  <c r="G1149" i="7"/>
  <c r="G1150" i="7"/>
  <c r="G1151" i="7"/>
  <c r="G1153" i="7"/>
  <c r="G1154" i="7"/>
  <c r="G1156" i="7"/>
  <c r="G1157" i="7"/>
  <c r="G1160" i="7"/>
  <c r="G1161" i="7"/>
  <c r="G1162" i="7"/>
  <c r="G1164" i="7"/>
  <c r="G1168" i="7"/>
  <c r="G1169" i="7"/>
  <c r="G1170" i="7"/>
  <c r="G1171" i="7"/>
  <c r="G1172" i="7"/>
  <c r="G1173" i="7"/>
  <c r="G1174" i="7"/>
  <c r="G1176" i="7"/>
  <c r="G1177" i="7"/>
  <c r="G1178" i="7"/>
  <c r="G1179" i="7"/>
  <c r="G1181" i="7"/>
  <c r="G1183" i="7"/>
  <c r="G1185" i="7"/>
  <c r="G1186" i="7"/>
  <c r="G1187" i="7"/>
  <c r="G1188" i="7"/>
  <c r="G1189" i="7"/>
  <c r="G1190" i="7"/>
  <c r="G1191" i="7"/>
  <c r="G1192" i="7"/>
  <c r="G1193" i="7"/>
  <c r="G1197" i="7"/>
  <c r="G1199" i="7"/>
  <c r="G1200" i="7"/>
  <c r="G1202" i="7"/>
  <c r="G1205" i="7"/>
  <c r="G1206" i="7"/>
  <c r="G1208" i="7"/>
  <c r="G1211" i="7"/>
  <c r="G1213" i="7"/>
  <c r="G1214" i="7"/>
  <c r="G1216" i="7"/>
  <c r="G1217" i="7"/>
  <c r="G1218" i="7"/>
  <c r="G1219" i="7"/>
  <c r="G1220" i="7"/>
  <c r="G1222" i="7"/>
  <c r="G1223" i="7"/>
  <c r="G1224" i="7"/>
  <c r="G1226" i="7"/>
  <c r="G1227" i="7"/>
  <c r="G1228" i="7"/>
  <c r="G1230" i="7"/>
  <c r="G1231" i="7"/>
  <c r="G1232" i="7"/>
  <c r="G1233" i="7"/>
  <c r="G1235" i="7"/>
  <c r="G1236" i="7"/>
  <c r="G1237" i="7"/>
  <c r="G1241" i="7"/>
  <c r="G1242" i="7"/>
  <c r="G1243" i="7"/>
  <c r="G1244" i="7"/>
  <c r="G1246" i="7"/>
  <c r="G1249" i="7"/>
  <c r="G1250" i="7"/>
  <c r="G1251" i="7"/>
  <c r="G1252" i="7"/>
  <c r="G1253" i="7"/>
  <c r="G1254" i="7"/>
  <c r="G1255" i="7"/>
  <c r="G1256" i="7"/>
  <c r="G1257" i="7"/>
  <c r="G1260" i="7"/>
  <c r="G1262" i="7"/>
  <c r="G1263" i="7"/>
  <c r="G1264" i="7"/>
  <c r="G1265" i="7"/>
  <c r="G1266" i="7"/>
  <c r="G1267" i="7"/>
  <c r="G1268" i="7"/>
  <c r="G1269" i="7"/>
  <c r="G1271" i="7"/>
  <c r="G1274" i="7"/>
  <c r="G1275" i="7"/>
  <c r="G1276" i="7"/>
  <c r="G1277" i="7"/>
  <c r="G1278" i="7"/>
  <c r="G1279" i="7"/>
  <c r="G1280" i="7"/>
  <c r="G1282" i="7"/>
  <c r="G1283" i="7"/>
  <c r="G1284" i="7"/>
  <c r="G1287" i="7"/>
  <c r="G1288" i="7"/>
  <c r="G1289" i="7"/>
  <c r="G1290" i="7"/>
  <c r="G1291" i="7"/>
  <c r="G1292" i="7"/>
  <c r="G1293" i="7"/>
  <c r="G1294" i="7"/>
  <c r="G1295" i="7"/>
  <c r="G1296" i="7"/>
  <c r="G1297" i="7"/>
  <c r="G1298" i="7"/>
  <c r="G1299" i="7"/>
  <c r="G1300" i="7"/>
  <c r="G1301" i="7"/>
  <c r="G1303" i="7"/>
  <c r="G1304" i="7"/>
  <c r="G1306" i="7"/>
  <c r="G1307" i="7"/>
  <c r="G1308" i="7"/>
  <c r="G1309" i="7"/>
  <c r="G1310" i="7"/>
  <c r="G1311" i="7"/>
  <c r="G1312" i="7"/>
  <c r="G1314" i="7"/>
  <c r="G1315" i="7"/>
  <c r="G1317" i="7"/>
  <c r="G1318" i="7"/>
  <c r="G1319" i="7"/>
  <c r="G1322" i="7"/>
  <c r="G1325" i="7"/>
  <c r="G1326" i="7"/>
  <c r="G1328" i="7"/>
  <c r="G1329" i="7"/>
  <c r="G1331" i="7"/>
  <c r="G1332" i="7"/>
  <c r="G1334" i="7"/>
  <c r="G1336" i="7"/>
  <c r="G1338" i="7"/>
  <c r="G1339" i="7"/>
  <c r="G1340" i="7"/>
  <c r="G1341" i="7"/>
  <c r="G1342" i="7"/>
  <c r="G1343" i="7"/>
  <c r="G1344" i="7"/>
  <c r="G1345" i="7"/>
  <c r="G1347" i="7"/>
  <c r="G1348" i="7"/>
  <c r="G1349" i="7"/>
  <c r="G1350" i="7"/>
  <c r="G1351" i="7"/>
  <c r="G1352" i="7"/>
  <c r="G1353" i="7"/>
  <c r="G1355" i="7"/>
  <c r="G1356" i="7"/>
  <c r="G1357" i="7"/>
  <c r="G1359" i="7"/>
  <c r="G1360" i="7"/>
  <c r="G1361" i="7"/>
  <c r="G1362" i="7"/>
  <c r="G1363" i="7"/>
  <c r="G1365" i="7"/>
  <c r="G1366" i="7"/>
  <c r="G1367" i="7"/>
  <c r="G1368" i="7"/>
  <c r="G1369" i="7"/>
  <c r="G1370" i="7"/>
  <c r="G1373" i="7"/>
  <c r="G1375" i="7"/>
  <c r="G1376" i="7"/>
  <c r="G1377" i="7"/>
  <c r="G1379" i="7"/>
  <c r="G1380" i="7"/>
  <c r="G1381" i="7"/>
  <c r="G1382" i="7"/>
  <c r="G1383" i="7"/>
  <c r="G1384" i="7"/>
  <c r="G1385" i="7"/>
  <c r="G1386" i="7"/>
  <c r="G1387" i="7"/>
  <c r="G1390" i="7"/>
  <c r="G1391" i="7"/>
  <c r="G1392" i="7"/>
  <c r="G1393" i="7"/>
  <c r="G1394" i="7"/>
  <c r="G1395" i="7"/>
  <c r="G1396" i="7"/>
  <c r="G1397" i="7"/>
  <c r="G1398" i="7"/>
  <c r="G1399" i="7"/>
  <c r="G1400" i="7"/>
  <c r="G1401" i="7"/>
  <c r="G1403" i="7"/>
  <c r="G1404" i="7"/>
  <c r="G1405" i="7"/>
  <c r="G1407" i="7"/>
  <c r="G1408" i="7"/>
  <c r="G1409" i="7"/>
  <c r="G1410" i="7"/>
  <c r="G1411" i="7"/>
  <c r="G1412" i="7"/>
  <c r="G1413" i="7"/>
  <c r="G1414" i="7"/>
  <c r="G1415" i="7"/>
  <c r="G1417" i="7"/>
  <c r="G1418" i="7"/>
  <c r="G1419" i="7"/>
  <c r="G1420" i="7"/>
  <c r="G1421" i="7"/>
  <c r="G1423" i="7"/>
  <c r="G1426" i="7"/>
  <c r="G1428" i="7"/>
  <c r="G1429" i="7"/>
  <c r="G1431" i="7"/>
  <c r="G1432" i="7"/>
  <c r="G1433" i="7"/>
  <c r="G1435" i="7"/>
  <c r="G1436" i="7"/>
  <c r="G1439" i="7"/>
  <c r="G1440" i="7"/>
  <c r="G1441" i="7"/>
  <c r="G1442" i="7"/>
  <c r="G1443" i="7"/>
  <c r="G1444" i="7"/>
  <c r="G1446" i="7"/>
  <c r="G1448" i="7"/>
  <c r="G1449" i="7"/>
  <c r="G1450" i="7"/>
  <c r="G1452" i="7"/>
  <c r="G1453" i="7"/>
  <c r="G1456" i="7"/>
  <c r="G1458" i="7"/>
  <c r="G1460" i="7"/>
  <c r="G1461" i="7"/>
  <c r="G1462" i="7"/>
  <c r="G1463" i="7"/>
  <c r="G1464" i="7"/>
  <c r="G1465" i="7"/>
  <c r="G1466" i="7"/>
  <c r="G1468" i="7"/>
  <c r="G1469" i="7"/>
  <c r="G1472" i="7"/>
  <c r="G1473" i="7"/>
  <c r="G1479" i="7"/>
  <c r="G1480" i="7"/>
  <c r="G1481" i="7"/>
  <c r="G1482" i="7"/>
  <c r="G1483" i="7"/>
  <c r="G1488" i="7"/>
  <c r="G1489" i="7"/>
  <c r="G1490" i="7"/>
  <c r="G1492" i="7"/>
  <c r="G1494" i="7"/>
  <c r="G1496" i="7"/>
  <c r="G1497" i="7"/>
  <c r="G1499" i="7"/>
  <c r="G1500" i="7"/>
  <c r="G1501" i="7"/>
  <c r="G1502" i="7"/>
  <c r="G1503" i="7"/>
  <c r="G1504" i="7"/>
  <c r="G1505" i="7"/>
  <c r="G1506" i="7"/>
  <c r="G1507" i="7"/>
  <c r="G1509" i="7"/>
  <c r="G1510" i="7"/>
  <c r="G1511" i="7"/>
  <c r="G1515" i="7"/>
  <c r="G1516" i="7"/>
  <c r="G1517" i="7"/>
  <c r="G1518" i="7"/>
  <c r="G1519" i="7"/>
  <c r="G1520" i="7"/>
  <c r="G1522" i="7"/>
  <c r="G1524" i="7"/>
  <c r="G1525" i="7"/>
  <c r="G1526" i="7"/>
  <c r="G1527" i="7"/>
  <c r="G1528" i="7"/>
  <c r="G1530" i="7"/>
  <c r="G1533" i="7"/>
  <c r="G1535" i="7"/>
  <c r="G1536" i="7"/>
  <c r="G1537" i="7"/>
  <c r="G1538" i="7"/>
  <c r="G1539" i="7"/>
  <c r="G1541" i="7"/>
  <c r="G1543" i="7"/>
  <c r="G1544" i="7"/>
  <c r="G1545" i="7"/>
  <c r="G1546" i="7"/>
  <c r="G1547" i="7"/>
  <c r="G1548" i="7"/>
  <c r="G1550" i="7"/>
  <c r="G1551" i="7"/>
  <c r="G1552" i="7"/>
  <c r="G1554" i="7"/>
  <c r="G1555" i="7"/>
  <c r="G1557" i="7"/>
  <c r="G1558" i="7"/>
  <c r="G1560" i="7"/>
  <c r="G1561" i="7"/>
  <c r="G1562" i="7"/>
  <c r="G1563" i="7"/>
  <c r="G1564" i="7"/>
  <c r="G1565" i="7"/>
  <c r="G1566" i="7"/>
  <c r="G1567" i="7"/>
  <c r="G1568" i="7"/>
  <c r="G1571" i="7"/>
  <c r="G1572" i="7"/>
  <c r="G1573" i="7"/>
  <c r="G1574" i="7"/>
  <c r="G1575" i="7"/>
  <c r="G1576" i="7"/>
  <c r="G1577" i="7"/>
  <c r="G1579" i="7"/>
  <c r="G1580" i="7"/>
  <c r="G1582" i="7"/>
  <c r="G1583" i="7"/>
  <c r="G1584" i="7"/>
  <c r="G1585" i="7"/>
  <c r="G1587" i="7"/>
  <c r="G1592" i="7"/>
  <c r="G1593" i="7"/>
  <c r="G1594" i="7"/>
  <c r="G1595" i="7"/>
  <c r="G1596" i="7"/>
  <c r="G1597" i="7"/>
  <c r="G1598" i="7"/>
  <c r="G1599" i="7"/>
  <c r="G1600" i="7"/>
  <c r="G1602" i="7"/>
  <c r="G1604" i="7"/>
  <c r="G1605" i="7"/>
  <c r="G1607" i="7"/>
  <c r="G1608" i="7"/>
  <c r="G1609" i="7"/>
  <c r="G1610" i="7"/>
  <c r="G1612" i="7"/>
  <c r="G1614" i="7"/>
  <c r="G1615" i="7"/>
  <c r="G1618" i="7"/>
  <c r="G1619" i="7"/>
  <c r="G1620" i="7"/>
  <c r="G1621" i="7"/>
  <c r="G1623" i="7"/>
  <c r="G1624" i="7"/>
  <c r="G1625" i="7"/>
  <c r="G1626" i="7"/>
  <c r="G1627" i="7"/>
  <c r="G1628" i="7"/>
  <c r="G1629" i="7"/>
  <c r="G1630" i="7"/>
  <c r="G1631" i="7"/>
  <c r="G1632" i="7"/>
  <c r="G1633" i="7"/>
  <c r="G1634" i="7"/>
  <c r="G1636" i="7"/>
  <c r="G1637" i="7"/>
  <c r="G1638" i="7"/>
  <c r="G1639" i="7"/>
  <c r="G1640" i="7"/>
  <c r="G1642" i="7"/>
  <c r="G1643" i="7"/>
  <c r="G1645" i="7"/>
  <c r="G1647" i="7"/>
  <c r="G1648" i="7"/>
  <c r="G1649" i="7"/>
  <c r="G1650" i="7"/>
  <c r="G1651" i="7"/>
  <c r="G1653" i="7"/>
  <c r="G1654" i="7"/>
  <c r="G1655" i="7"/>
  <c r="G1657" i="7"/>
  <c r="G1658" i="7"/>
  <c r="G1659" i="7"/>
  <c r="G1660" i="7"/>
  <c r="G1661" i="7"/>
  <c r="G1663" i="7"/>
  <c r="G1666" i="7"/>
  <c r="G1667" i="7"/>
  <c r="G1668" i="7"/>
  <c r="G1671" i="7"/>
  <c r="G1672" i="7"/>
  <c r="G1673" i="7"/>
  <c r="G1675" i="7"/>
  <c r="G1676" i="7"/>
  <c r="G1677" i="7"/>
  <c r="G1678" i="7"/>
  <c r="G1680" i="7"/>
  <c r="G1682" i="7"/>
  <c r="G1683" i="7"/>
  <c r="G1685" i="7"/>
  <c r="G1686" i="7"/>
  <c r="G1688" i="7"/>
  <c r="G1690" i="7"/>
  <c r="G1691" i="7"/>
  <c r="G1692" i="7"/>
  <c r="G1693" i="7"/>
  <c r="G1694" i="7"/>
  <c r="G1695" i="7"/>
  <c r="G1697" i="7"/>
  <c r="G1698" i="7"/>
  <c r="G1699" i="7"/>
  <c r="G1700" i="7"/>
  <c r="G1701" i="7"/>
  <c r="G1703" i="7"/>
  <c r="G1704" i="7"/>
  <c r="G1705" i="7"/>
  <c r="G1706" i="7"/>
  <c r="G1707" i="7"/>
  <c r="G1708" i="7"/>
  <c r="G1709" i="7"/>
  <c r="G1710" i="7"/>
  <c r="G1711" i="7"/>
  <c r="G1714" i="7"/>
  <c r="G1715" i="7"/>
  <c r="G1717" i="7"/>
  <c r="G1718" i="7"/>
  <c r="G1720" i="7"/>
  <c r="G1721" i="7"/>
  <c r="G1722" i="7"/>
  <c r="G1724" i="7"/>
  <c r="G1725" i="7"/>
  <c r="G1727" i="7"/>
  <c r="G1728" i="7"/>
  <c r="G1729" i="7"/>
  <c r="G1730" i="7"/>
  <c r="G1731" i="7"/>
  <c r="G1732" i="7"/>
  <c r="G1733" i="7"/>
  <c r="G1734" i="7"/>
  <c r="G1735" i="7"/>
  <c r="G1736" i="7"/>
  <c r="G1737" i="7"/>
  <c r="G1738" i="7"/>
  <c r="G1740" i="7"/>
  <c r="G1741" i="7"/>
  <c r="G1742" i="7"/>
  <c r="G1743" i="7"/>
  <c r="G1744" i="7"/>
  <c r="G1746" i="7"/>
  <c r="G1747" i="7"/>
  <c r="G1748" i="7"/>
  <c r="G1749" i="7"/>
  <c r="G1750" i="7"/>
  <c r="G1751" i="7"/>
  <c r="G1752" i="7"/>
  <c r="G1753" i="7"/>
  <c r="G1755" i="7"/>
  <c r="G1756" i="7"/>
  <c r="G1758" i="7"/>
  <c r="G1759" i="7"/>
  <c r="G1760" i="7"/>
  <c r="G1762" i="7"/>
  <c r="G1763" i="7"/>
  <c r="G1766" i="7"/>
  <c r="G1767" i="7"/>
  <c r="G1768" i="7"/>
  <c r="G1769" i="7"/>
  <c r="G1771" i="7"/>
  <c r="G1772" i="7"/>
  <c r="G1774" i="7"/>
  <c r="G1775" i="7"/>
  <c r="G1776" i="7"/>
  <c r="G1778" i="7"/>
  <c r="G1779" i="7"/>
  <c r="G1780" i="7"/>
  <c r="G1781" i="7"/>
  <c r="G1782" i="7"/>
  <c r="G1783" i="7"/>
  <c r="G1784" i="7"/>
  <c r="G1787" i="7"/>
  <c r="G1789" i="7"/>
  <c r="G1790" i="7"/>
  <c r="G1791" i="7"/>
  <c r="G1792" i="7"/>
  <c r="G1793" i="7"/>
  <c r="G1794" i="7"/>
  <c r="G1795" i="7"/>
  <c r="G1796" i="7"/>
  <c r="G1797" i="7"/>
  <c r="G1798" i="7"/>
  <c r="G1800" i="7"/>
  <c r="G1804" i="7"/>
  <c r="G1807" i="7"/>
  <c r="G1809" i="7"/>
  <c r="G1810" i="7"/>
  <c r="G1811" i="7"/>
  <c r="G1813" i="7"/>
  <c r="G1814" i="7"/>
  <c r="G1820" i="7"/>
  <c r="G1821" i="7"/>
  <c r="G1822" i="7"/>
  <c r="G1823" i="7"/>
  <c r="G1824" i="7"/>
  <c r="G1825" i="7"/>
  <c r="G1827" i="7"/>
  <c r="G1829" i="7"/>
  <c r="G1830" i="7"/>
  <c r="G1831" i="7"/>
  <c r="G1833" i="7"/>
  <c r="G1834" i="7"/>
  <c r="G1835" i="7"/>
  <c r="G1836" i="7"/>
  <c r="G1837" i="7"/>
  <c r="G1839" i="7"/>
  <c r="G1842" i="7"/>
  <c r="G1843" i="7"/>
  <c r="G1844" i="7"/>
  <c r="G1846" i="7"/>
  <c r="G1847" i="7"/>
  <c r="G1848" i="7"/>
  <c r="G1849" i="7"/>
  <c r="G1850" i="7"/>
  <c r="G1851" i="7"/>
  <c r="G1853" i="7"/>
  <c r="G1854" i="7"/>
  <c r="G1855" i="7"/>
  <c r="G1856" i="7"/>
  <c r="G1859" i="7"/>
  <c r="G1860" i="7"/>
  <c r="G1861" i="7"/>
  <c r="G1862" i="7"/>
  <c r="G1863" i="7"/>
  <c r="G1864" i="7"/>
  <c r="G1865" i="7"/>
  <c r="G1866" i="7"/>
  <c r="G1869" i="7"/>
  <c r="G1870" i="7"/>
  <c r="G1871" i="7"/>
  <c r="G1872" i="7"/>
  <c r="G1873" i="7"/>
  <c r="G1875" i="7"/>
  <c r="G1876" i="7"/>
  <c r="G1877" i="7"/>
  <c r="G1878" i="7"/>
  <c r="G1880" i="7"/>
  <c r="G1881" i="7"/>
  <c r="G1882" i="7"/>
  <c r="G1883" i="7"/>
  <c r="G1884" i="7"/>
  <c r="G1885" i="7"/>
  <c r="G1886" i="7"/>
  <c r="G1887" i="7"/>
  <c r="G1888" i="7"/>
  <c r="G1889" i="7"/>
  <c r="G1890" i="7"/>
  <c r="G1891" i="7"/>
  <c r="G1893" i="7"/>
  <c r="G1894" i="7"/>
  <c r="G1895" i="7"/>
  <c r="G1896" i="7"/>
  <c r="G1897" i="7"/>
  <c r="G1899" i="7"/>
  <c r="G1901" i="7"/>
  <c r="G1902" i="7"/>
  <c r="G1903" i="7"/>
  <c r="G1905" i="7"/>
  <c r="G1906" i="7"/>
  <c r="G1907" i="7"/>
  <c r="G1908" i="7"/>
  <c r="G1909" i="7"/>
  <c r="G1911" i="7"/>
  <c r="G1912" i="7"/>
  <c r="G1914" i="7"/>
  <c r="G1915" i="7"/>
  <c r="G1916" i="7"/>
  <c r="G1917" i="7"/>
  <c r="G1919" i="7"/>
  <c r="G1921" i="7"/>
  <c r="G1923" i="7"/>
  <c r="G1924" i="7"/>
  <c r="G1928" i="7"/>
  <c r="G1929" i="7"/>
  <c r="G1930" i="7"/>
  <c r="G1935" i="7"/>
  <c r="G1936" i="7"/>
  <c r="G1937" i="7"/>
  <c r="G1938" i="7"/>
  <c r="G1940" i="7"/>
  <c r="G1942" i="7"/>
  <c r="G1943" i="7"/>
  <c r="G1944" i="7"/>
  <c r="G1945" i="7"/>
  <c r="G1947" i="7"/>
  <c r="G1948" i="7"/>
  <c r="G1949" i="7"/>
  <c r="G1950" i="7"/>
  <c r="G1952" i="7"/>
  <c r="G1954" i="7"/>
  <c r="G1955" i="7"/>
  <c r="G1956" i="7"/>
  <c r="G1958" i="7"/>
  <c r="G1959" i="7"/>
  <c r="G1960" i="7"/>
  <c r="G1962" i="7"/>
  <c r="G1963" i="7"/>
  <c r="G1964" i="7"/>
  <c r="G1965" i="7"/>
  <c r="G1966" i="7"/>
  <c r="G1967" i="7"/>
  <c r="G1968" i="7"/>
  <c r="G1969" i="7"/>
  <c r="G1970" i="7"/>
  <c r="G1971" i="7"/>
  <c r="G1972" i="7"/>
  <c r="G1973" i="7"/>
  <c r="G1974" i="7"/>
  <c r="G1975" i="7"/>
  <c r="G1977" i="7"/>
  <c r="G1978" i="7"/>
  <c r="G1979" i="7"/>
  <c r="G1980" i="7"/>
  <c r="G1981" i="7"/>
  <c r="G1982" i="7"/>
  <c r="G1983" i="7"/>
  <c r="G1986" i="7"/>
  <c r="G1989" i="7"/>
  <c r="G1990" i="7"/>
  <c r="G1991" i="7"/>
  <c r="G1993" i="7"/>
  <c r="G1994" i="7"/>
  <c r="G1995" i="7"/>
  <c r="G1996" i="7"/>
  <c r="G1998" i="7"/>
  <c r="G1999" i="7"/>
  <c r="G2001" i="7"/>
  <c r="G2004" i="7"/>
  <c r="G2005" i="7"/>
  <c r="G2006" i="7"/>
  <c r="G2007" i="7"/>
  <c r="G2008" i="7"/>
  <c r="G2009" i="7"/>
  <c r="G2010" i="7"/>
  <c r="G2014" i="7"/>
  <c r="G2016" i="7"/>
  <c r="G2017" i="7"/>
  <c r="G2018" i="7"/>
  <c r="G2019" i="7"/>
  <c r="G2020" i="7"/>
  <c r="G2021" i="7"/>
  <c r="G2023" i="7"/>
  <c r="G2024" i="7"/>
  <c r="G2026" i="7"/>
  <c r="G2027" i="7"/>
  <c r="G2028" i="7"/>
  <c r="G2029" i="7"/>
  <c r="G2033" i="7"/>
  <c r="G2034" i="7"/>
  <c r="G2035" i="7"/>
  <c r="G2036" i="7"/>
  <c r="G2037" i="7"/>
  <c r="G2038" i="7"/>
  <c r="G2039" i="7"/>
  <c r="G2040" i="7"/>
  <c r="G2041" i="7"/>
  <c r="G2043" i="7"/>
  <c r="G2044" i="7"/>
  <c r="G2046" i="7"/>
  <c r="G2047" i="7"/>
  <c r="G2048" i="7"/>
  <c r="G2049" i="7"/>
  <c r="G2050" i="7"/>
  <c r="G2051" i="7"/>
  <c r="G2052" i="7"/>
  <c r="G2055" i="7"/>
  <c r="G2057" i="7"/>
  <c r="G2058" i="7"/>
  <c r="G2059" i="7"/>
  <c r="G2060" i="7"/>
  <c r="G2061" i="7"/>
  <c r="G2062" i="7"/>
  <c r="G2063" i="7"/>
  <c r="G2064" i="7"/>
  <c r="G2065" i="7"/>
  <c r="G2066" i="7"/>
  <c r="G2067" i="7"/>
  <c r="G2068" i="7"/>
  <c r="G2071" i="7"/>
  <c r="G2072" i="7"/>
  <c r="G2073" i="7"/>
  <c r="G2074" i="7"/>
  <c r="G2075" i="7"/>
  <c r="G2076" i="7"/>
  <c r="G2077" i="7"/>
  <c r="G2079" i="7"/>
  <c r="G2081" i="7"/>
  <c r="G2082" i="7"/>
  <c r="G2083" i="7"/>
  <c r="G2085" i="7"/>
  <c r="G2086" i="7"/>
  <c r="G2087" i="7"/>
  <c r="G2088" i="7"/>
  <c r="G2089" i="7"/>
  <c r="G2090" i="7"/>
  <c r="G2091" i="7"/>
  <c r="G2092" i="7"/>
  <c r="G2093" i="7"/>
  <c r="G2094" i="7"/>
  <c r="G2095" i="7"/>
  <c r="G2096" i="7"/>
  <c r="G2098" i="7"/>
  <c r="G2100" i="7"/>
  <c r="G2103" i="7"/>
  <c r="G2104" i="7"/>
  <c r="G2105" i="7"/>
  <c r="G2106" i="7"/>
  <c r="G2107" i="7"/>
  <c r="G2108" i="7"/>
  <c r="G2109" i="7"/>
  <c r="G2110" i="7"/>
  <c r="G2111" i="7"/>
  <c r="G2112"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1" i="7"/>
  <c r="G2142" i="7"/>
  <c r="G2144" i="7"/>
  <c r="G2145" i="7"/>
  <c r="G2146" i="7"/>
  <c r="G2147" i="7"/>
  <c r="G2148" i="7"/>
  <c r="G2149" i="7"/>
  <c r="G2150" i="7"/>
  <c r="G2152" i="7"/>
  <c r="G2154" i="7"/>
  <c r="G2155" i="7"/>
  <c r="G2156" i="7"/>
  <c r="G2157" i="7"/>
  <c r="G2160" i="7"/>
  <c r="G2161" i="7"/>
  <c r="G2163" i="7"/>
  <c r="G2165" i="7"/>
  <c r="G2167" i="7"/>
  <c r="G2168" i="7"/>
  <c r="G2169" i="7"/>
  <c r="G2170" i="7"/>
  <c r="G2171" i="7"/>
  <c r="G2172" i="7"/>
  <c r="G2173" i="7"/>
  <c r="G2174" i="7"/>
  <c r="G2176" i="7"/>
  <c r="G2177" i="7"/>
  <c r="G2178" i="7"/>
  <c r="G2179" i="7"/>
  <c r="G2180" i="7"/>
  <c r="G2181" i="7"/>
  <c r="G2182" i="7"/>
  <c r="G2183" i="7"/>
  <c r="G2184" i="7"/>
  <c r="G2185" i="7"/>
  <c r="G2186" i="7"/>
  <c r="G2187" i="7"/>
  <c r="G2188" i="7"/>
  <c r="G2190" i="7"/>
  <c r="G2191" i="7"/>
  <c r="G2193" i="7"/>
  <c r="G2194" i="7"/>
  <c r="G2196" i="7"/>
  <c r="G2197" i="7"/>
  <c r="G2198" i="7"/>
  <c r="G2199" i="7"/>
  <c r="G2200" i="7"/>
  <c r="G2201" i="7"/>
  <c r="G2202" i="7"/>
  <c r="G2203" i="7"/>
  <c r="G2204" i="7"/>
  <c r="G2206" i="7"/>
  <c r="G2207" i="7"/>
  <c r="G2208" i="7"/>
  <c r="G2209" i="7"/>
  <c r="G2210" i="7"/>
  <c r="G2212" i="7"/>
  <c r="G2213" i="7"/>
  <c r="G2214" i="7"/>
  <c r="G2215" i="7"/>
  <c r="G2216" i="7"/>
  <c r="G2217" i="7"/>
  <c r="G2218" i="7"/>
  <c r="G2220" i="7"/>
  <c r="G2222" i="7"/>
  <c r="G2223" i="7"/>
  <c r="G2224" i="7"/>
  <c r="G2225" i="7"/>
  <c r="G2226" i="7"/>
  <c r="G2227" i="7"/>
  <c r="G2229" i="7"/>
  <c r="G2230" i="7"/>
  <c r="G2231" i="7"/>
  <c r="G2232" i="7"/>
  <c r="G2233" i="7"/>
  <c r="G2234" i="7"/>
  <c r="G2235" i="7"/>
  <c r="G2238" i="7"/>
  <c r="G2240" i="7"/>
  <c r="G2242" i="7"/>
  <c r="G2243" i="7"/>
  <c r="G2244" i="7"/>
  <c r="G2247" i="7"/>
  <c r="G2248" i="7"/>
  <c r="G2249" i="7"/>
  <c r="G2250" i="7"/>
  <c r="G2251" i="7"/>
  <c r="G2252" i="7"/>
  <c r="G2253" i="7"/>
  <c r="G2254" i="7"/>
  <c r="G2255" i="7"/>
  <c r="G2256" i="7"/>
  <c r="G2257" i="7"/>
  <c r="G2258" i="7"/>
  <c r="G2260" i="7"/>
  <c r="G2262" i="7"/>
  <c r="G2265" i="7"/>
  <c r="G2266" i="7"/>
  <c r="G2268" i="7"/>
  <c r="G2269" i="7"/>
  <c r="G2270" i="7"/>
  <c r="G2272" i="7"/>
  <c r="G2273" i="7"/>
  <c r="G2274" i="7"/>
  <c r="G2275" i="7"/>
  <c r="G2276" i="7"/>
  <c r="G2277" i="7"/>
  <c r="G2280" i="7"/>
  <c r="G2281" i="7"/>
  <c r="G2282" i="7"/>
  <c r="G2283" i="7"/>
  <c r="G2285" i="7"/>
  <c r="G2286" i="7"/>
  <c r="G2289" i="7"/>
  <c r="G2290" i="7"/>
  <c r="G2291" i="7"/>
  <c r="G2292" i="7"/>
  <c r="G2293" i="7"/>
  <c r="G2294" i="7"/>
  <c r="G2295" i="7"/>
  <c r="G2296" i="7"/>
  <c r="G2297" i="7"/>
  <c r="G2299" i="7"/>
  <c r="G2300" i="7"/>
  <c r="G2303" i="7"/>
  <c r="G2304" i="7"/>
  <c r="G2305" i="7"/>
  <c r="G2306" i="7"/>
  <c r="G2308" i="7"/>
  <c r="G2309" i="7"/>
  <c r="G2310" i="7"/>
  <c r="G2311" i="7"/>
  <c r="G2312" i="7"/>
  <c r="G2313" i="7"/>
  <c r="G2314" i="7"/>
  <c r="G2315" i="7"/>
  <c r="G2316" i="7"/>
  <c r="G2317" i="7"/>
  <c r="G2319" i="7"/>
  <c r="G2320" i="7"/>
  <c r="G2321" i="7"/>
  <c r="G2322" i="7"/>
  <c r="G2323" i="7"/>
  <c r="G2324" i="7"/>
  <c r="G2325" i="7"/>
  <c r="G2327" i="7"/>
  <c r="G2329" i="7"/>
  <c r="G2330" i="7"/>
  <c r="G2332" i="7"/>
  <c r="G2333" i="7"/>
  <c r="G2334" i="7"/>
  <c r="G2335" i="7"/>
  <c r="G2336" i="7"/>
  <c r="G2337" i="7"/>
  <c r="G2338" i="7"/>
  <c r="G2339" i="7"/>
  <c r="G2340" i="7"/>
  <c r="G2342" i="7"/>
  <c r="G2344" i="7"/>
  <c r="G2345" i="7"/>
  <c r="G2346" i="7"/>
  <c r="G2347" i="7"/>
  <c r="G2348" i="7"/>
  <c r="G2349" i="7"/>
  <c r="G2350" i="7"/>
  <c r="G2351" i="7"/>
  <c r="G2353" i="7"/>
  <c r="G2354" i="7"/>
  <c r="G2356" i="7"/>
  <c r="G2357" i="7"/>
  <c r="G2358" i="7"/>
  <c r="G2359" i="7"/>
  <c r="G2360" i="7"/>
  <c r="G2361" i="7"/>
  <c r="G2362" i="7"/>
  <c r="G2363" i="7"/>
  <c r="G2364" i="7"/>
  <c r="G2365" i="7"/>
  <c r="G2366" i="7"/>
  <c r="G2367" i="7"/>
  <c r="G2368" i="7"/>
  <c r="G2369" i="7"/>
  <c r="G2370" i="7"/>
  <c r="G2372" i="7"/>
  <c r="G2373" i="7"/>
  <c r="G2374" i="7"/>
  <c r="G2375" i="7"/>
  <c r="G2376" i="7"/>
  <c r="G2377" i="7"/>
  <c r="G2378" i="7"/>
  <c r="G2379" i="7"/>
  <c r="G2380" i="7"/>
  <c r="G2381" i="7"/>
  <c r="G2382" i="7"/>
  <c r="G2384" i="7"/>
  <c r="G2386" i="7"/>
  <c r="G2387" i="7"/>
  <c r="G2388" i="7"/>
  <c r="G2389" i="7"/>
  <c r="G2391" i="7"/>
  <c r="G2392" i="7"/>
  <c r="G2393" i="7"/>
  <c r="G2394" i="7"/>
  <c r="G2395" i="7"/>
  <c r="G2396" i="7"/>
  <c r="G2397" i="7"/>
  <c r="G2398" i="7"/>
  <c r="G2401" i="7"/>
  <c r="G2404" i="7"/>
  <c r="G2405" i="7"/>
  <c r="G2406" i="7"/>
  <c r="G2407" i="7"/>
  <c r="G2408" i="7"/>
  <c r="G2409" i="7"/>
  <c r="G2410" i="7"/>
  <c r="G2411" i="7"/>
  <c r="G2412" i="7"/>
  <c r="G2413" i="7"/>
  <c r="G2414" i="7"/>
  <c r="G2415" i="7"/>
  <c r="G2416" i="7"/>
  <c r="G2417" i="7"/>
  <c r="G2418" i="7"/>
  <c r="G2420" i="7"/>
  <c r="G2421" i="7"/>
  <c r="G2423" i="7"/>
  <c r="G2424" i="7"/>
  <c r="G2425" i="7"/>
  <c r="G2426" i="7"/>
  <c r="G2430" i="7"/>
  <c r="G2432" i="7"/>
  <c r="G2433" i="7"/>
  <c r="G2434" i="7"/>
  <c r="G2435" i="7"/>
  <c r="G2436" i="7"/>
  <c r="G2437" i="7"/>
  <c r="G2438" i="7"/>
  <c r="G2439" i="7"/>
  <c r="G2440" i="7"/>
  <c r="G2442" i="7"/>
  <c r="G2444" i="7"/>
  <c r="G2445" i="7"/>
  <c r="G2446" i="7"/>
  <c r="G2447" i="7"/>
  <c r="G2448" i="7"/>
  <c r="G2449" i="7"/>
  <c r="G2450" i="7"/>
  <c r="G2451" i="7"/>
  <c r="G2453" i="7"/>
  <c r="G2454" i="7"/>
  <c r="G2455" i="7"/>
  <c r="G2457" i="7"/>
  <c r="G2458" i="7"/>
  <c r="G2459" i="7"/>
  <c r="G2461" i="7"/>
  <c r="G2462" i="7"/>
  <c r="G2463" i="7"/>
  <c r="G2464" i="7"/>
  <c r="G2465" i="7"/>
  <c r="G2467" i="7"/>
  <c r="G2471" i="7"/>
  <c r="G2472" i="7"/>
  <c r="G2473" i="7"/>
  <c r="G2474" i="7"/>
  <c r="G2475" i="7"/>
  <c r="G2477" i="7"/>
  <c r="G2478" i="7"/>
  <c r="G2479" i="7"/>
  <c r="G2480" i="7"/>
  <c r="G2481" i="7"/>
  <c r="G2482" i="7"/>
  <c r="G2483" i="7"/>
  <c r="G2486" i="7"/>
  <c r="G2487" i="7"/>
  <c r="G2488" i="7"/>
  <c r="G2489" i="7"/>
  <c r="G2491" i="7"/>
  <c r="G2492" i="7"/>
  <c r="G2494" i="7"/>
  <c r="G2495" i="7"/>
  <c r="G2496" i="7"/>
  <c r="G2497" i="7"/>
  <c r="G2498" i="7"/>
  <c r="G2499" i="7"/>
  <c r="G2500" i="7"/>
  <c r="G2503" i="7"/>
  <c r="G2504" i="7"/>
  <c r="G2505" i="7"/>
  <c r="G2506" i="7"/>
  <c r="G2507" i="7"/>
  <c r="G2508" i="7"/>
  <c r="G2509" i="7"/>
  <c r="G2510" i="7"/>
  <c r="G2511" i="7"/>
  <c r="G2512" i="7"/>
  <c r="G2513" i="7"/>
  <c r="G2514" i="7"/>
  <c r="G2515" i="7"/>
  <c r="G2516" i="7"/>
  <c r="G2517" i="7"/>
  <c r="G2518" i="7"/>
  <c r="G2520" i="7"/>
  <c r="G2521" i="7"/>
  <c r="G2522" i="7"/>
  <c r="G2523" i="7"/>
  <c r="G2524" i="7"/>
  <c r="G2528" i="7"/>
  <c r="G2529" i="7"/>
  <c r="G2531" i="7"/>
  <c r="G2532" i="7"/>
  <c r="G2533" i="7"/>
  <c r="G2534" i="7"/>
  <c r="G2535" i="7"/>
  <c r="G2536" i="7"/>
  <c r="G2537" i="7"/>
  <c r="G2538" i="7"/>
  <c r="G2539" i="7"/>
  <c r="G2540" i="7"/>
  <c r="G2541" i="7"/>
  <c r="G2542" i="7"/>
  <c r="G2543" i="7"/>
  <c r="G2544" i="7"/>
  <c r="G2545" i="7"/>
  <c r="G2546" i="7"/>
  <c r="G2548" i="7"/>
  <c r="G2549" i="7"/>
  <c r="G2550" i="7"/>
  <c r="G2551" i="7"/>
  <c r="G2552" i="7"/>
  <c r="G2553" i="7"/>
  <c r="G2554" i="7"/>
  <c r="G2555" i="7"/>
  <c r="G2556" i="7"/>
  <c r="G2559" i="7"/>
  <c r="G2560" i="7"/>
  <c r="G2561" i="7"/>
  <c r="G2562" i="7"/>
  <c r="G2563" i="7"/>
  <c r="G2565" i="7"/>
  <c r="G2566" i="7"/>
  <c r="G2567" i="7"/>
  <c r="G2568" i="7"/>
  <c r="G2570" i="7"/>
  <c r="G2571" i="7"/>
  <c r="G2572" i="7"/>
  <c r="G2573" i="7"/>
  <c r="G2575" i="7"/>
  <c r="G2576" i="7"/>
  <c r="G2577" i="7"/>
  <c r="G2578" i="7"/>
  <c r="G2581" i="7"/>
  <c r="G2582" i="7"/>
  <c r="G2583" i="7"/>
  <c r="G2585" i="7"/>
  <c r="G2587" i="7"/>
  <c r="G2588" i="7"/>
  <c r="G2589" i="7"/>
  <c r="G2591" i="7"/>
  <c r="G2592" i="7"/>
  <c r="G2593" i="7"/>
  <c r="G2594" i="7"/>
  <c r="G2595" i="7"/>
  <c r="G2596" i="7"/>
  <c r="G2597" i="7"/>
  <c r="G2598" i="7"/>
  <c r="G2599" i="7"/>
  <c r="G2601" i="7"/>
  <c r="G2602" i="7"/>
  <c r="G2603" i="7"/>
  <c r="G2604" i="7"/>
  <c r="G2605" i="7"/>
  <c r="G2606" i="7"/>
  <c r="G2608" i="7"/>
  <c r="G2609" i="7"/>
  <c r="G2610" i="7"/>
  <c r="G2611" i="7"/>
  <c r="G2612" i="7"/>
  <c r="G2613" i="7"/>
  <c r="G2614" i="7"/>
  <c r="G2615" i="7"/>
  <c r="G2616" i="7"/>
  <c r="G2617" i="7"/>
  <c r="G2618" i="7"/>
  <c r="G2620" i="7"/>
  <c r="G2621" i="7"/>
  <c r="G2622" i="7"/>
  <c r="G2623" i="7"/>
  <c r="G2624" i="7"/>
  <c r="G2625" i="7"/>
  <c r="G2626" i="7"/>
  <c r="G2628" i="7"/>
  <c r="G2630" i="7"/>
  <c r="G2633" i="7"/>
  <c r="G2634" i="7"/>
  <c r="G2635" i="7"/>
  <c r="G2637" i="7"/>
  <c r="G2638" i="7"/>
  <c r="G2640" i="7"/>
  <c r="G2641" i="7"/>
  <c r="G2642" i="7"/>
  <c r="G2643" i="7"/>
  <c r="G2645" i="7"/>
  <c r="G2646" i="7"/>
  <c r="G2647" i="7"/>
  <c r="G2648" i="7"/>
  <c r="G2649" i="7"/>
  <c r="G2650" i="7"/>
  <c r="G2651" i="7"/>
  <c r="G2653" i="7"/>
  <c r="G2654" i="7"/>
  <c r="G2655" i="7"/>
  <c r="G2656" i="7"/>
  <c r="G2657" i="7"/>
  <c r="G2658" i="7"/>
  <c r="G2659" i="7"/>
  <c r="G2660" i="7"/>
  <c r="G2661" i="7"/>
  <c r="G2664" i="7"/>
  <c r="G2665" i="7"/>
  <c r="G2666" i="7"/>
  <c r="G2668" i="7"/>
  <c r="G2669" i="7"/>
  <c r="G2670" i="7"/>
  <c r="G2671" i="7"/>
  <c r="G2672" i="7"/>
  <c r="G2673" i="7"/>
  <c r="G2674" i="7"/>
  <c r="G2675" i="7"/>
  <c r="G2676" i="7"/>
  <c r="G2677" i="7"/>
  <c r="G2678" i="7"/>
  <c r="G2680" i="7"/>
  <c r="G2681" i="7"/>
  <c r="G2682" i="7"/>
  <c r="G2683" i="7"/>
  <c r="G2684" i="7"/>
  <c r="G2685" i="7"/>
  <c r="G2686" i="7"/>
  <c r="G2687" i="7"/>
  <c r="G2689" i="7"/>
  <c r="G2690" i="7"/>
  <c r="G2691" i="7"/>
  <c r="G2692" i="7"/>
  <c r="G2693" i="7"/>
  <c r="G2694" i="7"/>
  <c r="G2695" i="7"/>
  <c r="G2696" i="7"/>
  <c r="G2697" i="7"/>
  <c r="G2698" i="7"/>
  <c r="G2699" i="7"/>
  <c r="G2700" i="7"/>
  <c r="G2702" i="7"/>
  <c r="G2703" i="7"/>
  <c r="G2704" i="7"/>
  <c r="G2705" i="7"/>
  <c r="G2706" i="7"/>
  <c r="G2707" i="7"/>
  <c r="G2708" i="7"/>
  <c r="G2709" i="7"/>
  <c r="G2710" i="7"/>
  <c r="G2711" i="7"/>
  <c r="G2712" i="7"/>
  <c r="G2713" i="7"/>
  <c r="G2714" i="7"/>
  <c r="G2716" i="7"/>
  <c r="G2717" i="7"/>
  <c r="G2721" i="7"/>
  <c r="G2722" i="7"/>
  <c r="G2723" i="7"/>
  <c r="G2724" i="7"/>
  <c r="G2725" i="7"/>
  <c r="G2726" i="7"/>
  <c r="G2727" i="7"/>
  <c r="G2728" i="7"/>
  <c r="G2729" i="7"/>
  <c r="G2730" i="7"/>
  <c r="G2731" i="7"/>
  <c r="G2732" i="7"/>
  <c r="G2733" i="7"/>
  <c r="G2734" i="7"/>
  <c r="G2738" i="7"/>
  <c r="G2739" i="7"/>
  <c r="G2740" i="7"/>
  <c r="G2741" i="7"/>
  <c r="G2743" i="7"/>
  <c r="G2744" i="7"/>
  <c r="G2745" i="7"/>
  <c r="G2746" i="7"/>
  <c r="G2747" i="7"/>
  <c r="G2750" i="7"/>
  <c r="G2752" i="7"/>
  <c r="G2753" i="7"/>
  <c r="G2754" i="7"/>
  <c r="G2755" i="7"/>
  <c r="G2756" i="7"/>
  <c r="G2757" i="7"/>
  <c r="G2759" i="7"/>
  <c r="G2760" i="7"/>
  <c r="G2761" i="7"/>
  <c r="G2762" i="7"/>
  <c r="G2764" i="7"/>
  <c r="G2765" i="7"/>
  <c r="G2767" i="7"/>
  <c r="G2768" i="7"/>
  <c r="G2770" i="7"/>
  <c r="G2772" i="7"/>
  <c r="G2773" i="7"/>
  <c r="G2774" i="7"/>
  <c r="G2776" i="7"/>
  <c r="G2778" i="7"/>
  <c r="G2779" i="7"/>
  <c r="G2780" i="7"/>
  <c r="G2783" i="7"/>
  <c r="G2784" i="7"/>
  <c r="G2785" i="7"/>
  <c r="G2787" i="7"/>
  <c r="G2789" i="7"/>
  <c r="G2791" i="7"/>
  <c r="G2792" i="7"/>
  <c r="G2793" i="7"/>
  <c r="G2794" i="7"/>
  <c r="G2796" i="7"/>
  <c r="G2797" i="7"/>
  <c r="G2802" i="7"/>
  <c r="G2803" i="7"/>
  <c r="G2804" i="7"/>
  <c r="G2805" i="7"/>
  <c r="G2807" i="7"/>
  <c r="G2808" i="7"/>
  <c r="G2809" i="7"/>
  <c r="G2810" i="7"/>
  <c r="G2811" i="7"/>
  <c r="G2813" i="7"/>
  <c r="G2814" i="7"/>
  <c r="G2817" i="7"/>
  <c r="G2819" i="7"/>
  <c r="G2820" i="7"/>
  <c r="G2821" i="7"/>
  <c r="G2823" i="7"/>
  <c r="G2824" i="7"/>
  <c r="G2826" i="7"/>
  <c r="G2827" i="7"/>
  <c r="G2829" i="7"/>
  <c r="G2830" i="7"/>
  <c r="G2831" i="7"/>
  <c r="G2833" i="7"/>
  <c r="G2834" i="7"/>
  <c r="G2836" i="7"/>
  <c r="G2837" i="7"/>
  <c r="G2838" i="7"/>
  <c r="G2839" i="7"/>
  <c r="G2841" i="7"/>
  <c r="G2842" i="7"/>
  <c r="G2844" i="7"/>
  <c r="G2845" i="7"/>
  <c r="G2846" i="7"/>
  <c r="G2847" i="7"/>
  <c r="G2848" i="7"/>
  <c r="G2850" i="7"/>
  <c r="G2851" i="7"/>
  <c r="G2853" i="7"/>
  <c r="G2854" i="7"/>
  <c r="G2855" i="7"/>
  <c r="G2856" i="7"/>
  <c r="G2857" i="7"/>
  <c r="G2858" i="7"/>
  <c r="G2859" i="7"/>
  <c r="G2860" i="7"/>
  <c r="G2861" i="7"/>
  <c r="G2862" i="7"/>
  <c r="G2863" i="7"/>
  <c r="G2864" i="7"/>
  <c r="G2865" i="7"/>
  <c r="G2866" i="7"/>
  <c r="G2867" i="7"/>
  <c r="G2868" i="7"/>
  <c r="G2869" i="7"/>
  <c r="G2870" i="7"/>
  <c r="G2871" i="7"/>
  <c r="G2872" i="7"/>
  <c r="G2873" i="7"/>
  <c r="G2874" i="7"/>
  <c r="G2875" i="7"/>
  <c r="G2876" i="7"/>
  <c r="G2878" i="7"/>
  <c r="G2879" i="7"/>
  <c r="G2881" i="7"/>
  <c r="G2882" i="7"/>
  <c r="G2884" i="7"/>
  <c r="G2885" i="7"/>
  <c r="G2887" i="7"/>
  <c r="G2889" i="7"/>
  <c r="G2890" i="7"/>
  <c r="G2891" i="7"/>
  <c r="G2892" i="7"/>
  <c r="G2893" i="7"/>
  <c r="G2894" i="7"/>
  <c r="G2896" i="7"/>
  <c r="G2898" i="7"/>
  <c r="G2899" i="7"/>
  <c r="G2900" i="7"/>
  <c r="G2901" i="7"/>
  <c r="G2902" i="7"/>
  <c r="G2903" i="7"/>
  <c r="G2904" i="7"/>
  <c r="G2905" i="7"/>
  <c r="G2906" i="7"/>
  <c r="G2907" i="7"/>
  <c r="G2908" i="7"/>
  <c r="G2909" i="7"/>
  <c r="G2910" i="7"/>
  <c r="G2911" i="7"/>
  <c r="G2912" i="7"/>
  <c r="G2914" i="7"/>
  <c r="G2916" i="7"/>
  <c r="G2917" i="7"/>
  <c r="G2918" i="7"/>
  <c r="G2919" i="7"/>
  <c r="G2920" i="7"/>
  <c r="G2921" i="7"/>
  <c r="G2922" i="7"/>
  <c r="G2923" i="7"/>
  <c r="G2924" i="7"/>
  <c r="G2925" i="7"/>
  <c r="G2926" i="7"/>
  <c r="G2927" i="7"/>
  <c r="G2928" i="7"/>
  <c r="G2930" i="7"/>
  <c r="G2931" i="7"/>
  <c r="G2932" i="7"/>
  <c r="G2933" i="7"/>
  <c r="G2934" i="7"/>
  <c r="G2935" i="7"/>
  <c r="G2936" i="7"/>
  <c r="G2937" i="7"/>
  <c r="G2939" i="7"/>
  <c r="G2940" i="7"/>
  <c r="G2941" i="7"/>
  <c r="G2942" i="7"/>
  <c r="G2943" i="7"/>
  <c r="G2944" i="7"/>
  <c r="G2945" i="7"/>
  <c r="G2946" i="7"/>
  <c r="G2947" i="7"/>
  <c r="G2950" i="7"/>
  <c r="G2951" i="7"/>
  <c r="G2952" i="7"/>
  <c r="G2953" i="7"/>
  <c r="G2955" i="7"/>
  <c r="G2956" i="7"/>
  <c r="G2959" i="7"/>
  <c r="G2960" i="7"/>
  <c r="O2" i="7"/>
  <c r="O3" i="7"/>
  <c r="O4" i="7"/>
  <c r="O5" i="7"/>
  <c r="O6" i="7"/>
  <c r="O7" i="7"/>
  <c r="O8" i="7"/>
  <c r="O9" i="7"/>
  <c r="O10" i="7"/>
  <c r="O11" i="7"/>
  <c r="O12" i="7"/>
  <c r="O13"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8" i="7"/>
  <c r="O1039" i="7"/>
  <c r="O1040" i="7"/>
  <c r="O1041" i="7"/>
  <c r="O1042" i="7"/>
  <c r="O1043" i="7"/>
  <c r="O1045" i="7"/>
  <c r="O1046" i="7"/>
  <c r="O1047" i="7"/>
  <c r="O1048" i="7"/>
  <c r="O1049" i="7"/>
  <c r="O1050" i="7"/>
  <c r="O1051" i="7"/>
  <c r="O1052" i="7"/>
  <c r="O1053" i="7"/>
  <c r="O1054" i="7"/>
  <c r="O1055" i="7"/>
  <c r="O1056" i="7"/>
  <c r="O1057"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3" i="7"/>
  <c r="O1794" i="7"/>
  <c r="O1795"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6" i="7"/>
  <c r="O2087" i="7"/>
  <c r="O2088" i="7"/>
  <c r="O2089" i="7"/>
  <c r="O2090" i="7"/>
  <c r="O2091" i="7"/>
  <c r="O2092" i="7"/>
  <c r="O2093" i="7"/>
  <c r="O2094" i="7"/>
  <c r="O2095" i="7"/>
  <c r="O2096" i="7"/>
  <c r="O2097" i="7"/>
  <c r="O2098" i="7"/>
  <c r="O2099" i="7"/>
  <c r="O2100" i="7"/>
  <c r="O2101" i="7"/>
  <c r="O2102" i="7"/>
  <c r="O2103" i="7"/>
  <c r="O2105" i="7"/>
  <c r="O2106" i="7"/>
  <c r="O2107" i="7"/>
  <c r="O2108" i="7"/>
  <c r="O2109"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8" i="7"/>
  <c r="O2439" i="7"/>
  <c r="O2440" i="7"/>
  <c r="O2441" i="7"/>
  <c r="O2442"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O2486" i="7"/>
  <c r="O2487" i="7"/>
  <c r="O2488" i="7"/>
  <c r="O2490" i="7"/>
  <c r="O2491" i="7"/>
  <c r="O2492" i="7"/>
  <c r="O2493" i="7"/>
  <c r="O2494" i="7"/>
  <c r="O2495" i="7"/>
  <c r="O2496" i="7"/>
  <c r="O2497" i="7"/>
  <c r="O2498" i="7"/>
  <c r="O2499" i="7"/>
  <c r="O2500" i="7"/>
  <c r="O2501" i="7"/>
  <c r="O2502" i="7"/>
  <c r="O2503" i="7"/>
  <c r="O2504" i="7"/>
  <c r="O2505" i="7"/>
  <c r="O2506" i="7"/>
  <c r="O2507" i="7"/>
  <c r="O2508" i="7"/>
  <c r="O2509" i="7"/>
  <c r="O2510" i="7"/>
  <c r="O2511" i="7"/>
  <c r="O2512" i="7"/>
  <c r="O2513" i="7"/>
  <c r="O2514" i="7"/>
  <c r="O2515" i="7"/>
  <c r="O2516" i="7"/>
  <c r="O2517" i="7"/>
  <c r="O2518" i="7"/>
  <c r="O2519" i="7"/>
  <c r="O2520" i="7"/>
  <c r="O2521" i="7"/>
  <c r="O2522" i="7"/>
  <c r="O2523" i="7"/>
  <c r="O2524" i="7"/>
  <c r="O2525" i="7"/>
  <c r="O2526" i="7"/>
  <c r="O2527" i="7"/>
  <c r="O2528" i="7"/>
  <c r="O2529" i="7"/>
  <c r="O2530" i="7"/>
  <c r="O2531" i="7"/>
  <c r="O2532" i="7"/>
  <c r="O2533" i="7"/>
  <c r="O2534" i="7"/>
  <c r="O2535" i="7"/>
  <c r="O2536" i="7"/>
  <c r="O2537" i="7"/>
  <c r="O2538" i="7"/>
  <c r="O2539" i="7"/>
  <c r="O2540" i="7"/>
  <c r="O2541" i="7"/>
  <c r="O2542" i="7"/>
  <c r="O2543" i="7"/>
  <c r="O2544" i="7"/>
  <c r="O2545" i="7"/>
  <c r="O2546" i="7"/>
  <c r="O2547" i="7"/>
  <c r="O2548" i="7"/>
  <c r="O2550" i="7"/>
  <c r="O2551" i="7"/>
  <c r="O2552" i="7"/>
  <c r="O2553" i="7"/>
  <c r="O2554" i="7"/>
  <c r="O2555" i="7"/>
  <c r="O2556" i="7"/>
  <c r="O2557" i="7"/>
  <c r="O2558" i="7"/>
  <c r="O2559" i="7"/>
  <c r="O2560" i="7"/>
  <c r="O2561" i="7"/>
  <c r="O2562" i="7"/>
  <c r="O2563" i="7"/>
  <c r="O2564" i="7"/>
  <c r="O2565" i="7"/>
  <c r="O2566" i="7"/>
  <c r="O2567" i="7"/>
  <c r="O2568" i="7"/>
  <c r="O2569" i="7"/>
  <c r="O2570" i="7"/>
  <c r="O2571" i="7"/>
  <c r="O2572" i="7"/>
  <c r="O2573" i="7"/>
  <c r="O2574" i="7"/>
  <c r="O2575" i="7"/>
  <c r="O2576" i="7"/>
  <c r="O2577" i="7"/>
  <c r="O2578" i="7"/>
  <c r="O2579" i="7"/>
  <c r="O2580" i="7"/>
  <c r="O2581" i="7"/>
  <c r="O2582" i="7"/>
  <c r="O2583" i="7"/>
  <c r="O2584" i="7"/>
  <c r="O2585" i="7"/>
  <c r="O2586" i="7"/>
  <c r="O2587" i="7"/>
  <c r="O2588" i="7"/>
  <c r="O2589" i="7"/>
  <c r="O2590" i="7"/>
  <c r="O2591" i="7"/>
  <c r="O2592" i="7"/>
  <c r="O2593" i="7"/>
  <c r="O2594" i="7"/>
  <c r="O2595" i="7"/>
  <c r="O2596" i="7"/>
  <c r="O2597" i="7"/>
  <c r="O2598" i="7"/>
  <c r="O2599" i="7"/>
  <c r="O2600" i="7"/>
  <c r="O2601" i="7"/>
  <c r="O2602" i="7"/>
  <c r="O2603" i="7"/>
  <c r="O2604" i="7"/>
  <c r="O2605" i="7"/>
  <c r="O2606" i="7"/>
  <c r="O2607" i="7"/>
  <c r="O2608" i="7"/>
  <c r="O2609" i="7"/>
  <c r="O2610" i="7"/>
  <c r="O2611" i="7"/>
  <c r="O2612" i="7"/>
  <c r="O2613" i="7"/>
  <c r="O2614" i="7"/>
  <c r="O2615" i="7"/>
  <c r="O2616" i="7"/>
  <c r="O2617" i="7"/>
  <c r="O2618" i="7"/>
  <c r="O2619" i="7"/>
  <c r="O2620" i="7"/>
  <c r="O2621" i="7"/>
  <c r="O2622" i="7"/>
  <c r="O2623" i="7"/>
  <c r="O2624" i="7"/>
  <c r="O2625" i="7"/>
  <c r="O2626" i="7"/>
  <c r="O2627" i="7"/>
  <c r="O2628" i="7"/>
  <c r="O2629" i="7"/>
  <c r="O2630" i="7"/>
  <c r="O2631" i="7"/>
  <c r="O2632" i="7"/>
  <c r="O2633" i="7"/>
  <c r="O2634" i="7"/>
  <c r="O2635" i="7"/>
  <c r="O2636" i="7"/>
  <c r="O2637" i="7"/>
  <c r="O2638" i="7"/>
  <c r="O2639" i="7"/>
  <c r="O2640" i="7"/>
  <c r="O2641" i="7"/>
  <c r="O2642" i="7"/>
  <c r="O2643" i="7"/>
  <c r="O2644" i="7"/>
  <c r="O2645" i="7"/>
  <c r="O2646" i="7"/>
  <c r="O2647" i="7"/>
  <c r="O2648" i="7"/>
  <c r="O2649" i="7"/>
  <c r="O2650" i="7"/>
  <c r="O2651" i="7"/>
  <c r="O2652" i="7"/>
  <c r="O2653" i="7"/>
  <c r="O2654" i="7"/>
  <c r="O2655" i="7"/>
  <c r="O2656" i="7"/>
  <c r="O2657" i="7"/>
  <c r="O2658" i="7"/>
  <c r="O2659" i="7"/>
  <c r="O2660" i="7"/>
  <c r="O2661" i="7"/>
  <c r="O2662" i="7"/>
  <c r="O2663" i="7"/>
  <c r="O2664" i="7"/>
  <c r="O2665" i="7"/>
  <c r="O2666" i="7"/>
  <c r="O2667" i="7"/>
  <c r="O2668" i="7"/>
  <c r="O2669" i="7"/>
  <c r="O2670" i="7"/>
  <c r="O2671" i="7"/>
  <c r="O2672" i="7"/>
  <c r="O2673" i="7"/>
  <c r="O2674" i="7"/>
  <c r="O2675" i="7"/>
  <c r="O2676" i="7"/>
  <c r="O2677" i="7"/>
  <c r="O2678" i="7"/>
  <c r="O2679" i="7"/>
  <c r="O2680" i="7"/>
  <c r="O2681" i="7"/>
  <c r="O2682" i="7"/>
  <c r="O2683" i="7"/>
  <c r="O2684" i="7"/>
  <c r="O2685" i="7"/>
  <c r="O2686" i="7"/>
  <c r="O2687" i="7"/>
  <c r="O2688" i="7"/>
  <c r="O2689" i="7"/>
  <c r="O2690" i="7"/>
  <c r="O2691" i="7"/>
  <c r="O2692" i="7"/>
  <c r="O2693" i="7"/>
  <c r="O2694" i="7"/>
  <c r="O2695" i="7"/>
  <c r="O2696" i="7"/>
  <c r="O2697" i="7"/>
  <c r="O2698" i="7"/>
  <c r="O2699" i="7"/>
  <c r="O2700" i="7"/>
  <c r="O2701" i="7"/>
  <c r="O2702" i="7"/>
  <c r="O2703" i="7"/>
  <c r="O2704" i="7"/>
  <c r="O2705" i="7"/>
  <c r="O2706" i="7"/>
  <c r="O2707" i="7"/>
  <c r="O2708" i="7"/>
  <c r="O2709" i="7"/>
  <c r="O2710" i="7"/>
  <c r="O2711" i="7"/>
  <c r="O2712" i="7"/>
  <c r="O2713" i="7"/>
  <c r="O2714" i="7"/>
  <c r="O2715" i="7"/>
  <c r="O2716" i="7"/>
  <c r="O2717" i="7"/>
  <c r="O2718" i="7"/>
  <c r="O2719" i="7"/>
  <c r="O2720" i="7"/>
  <c r="O2721" i="7"/>
  <c r="O2722" i="7"/>
  <c r="O2723" i="7"/>
  <c r="O2724" i="7"/>
  <c r="O2725" i="7"/>
  <c r="O2726" i="7"/>
  <c r="O2727" i="7"/>
  <c r="O2728" i="7"/>
  <c r="O2729" i="7"/>
  <c r="O2730" i="7"/>
  <c r="O2731" i="7"/>
  <c r="O2732" i="7"/>
  <c r="O2733" i="7"/>
  <c r="O2734" i="7"/>
  <c r="O2735" i="7"/>
  <c r="O2736" i="7"/>
  <c r="O2737" i="7"/>
  <c r="O2738" i="7"/>
  <c r="O2739" i="7"/>
  <c r="O2740" i="7"/>
  <c r="O2741" i="7"/>
  <c r="O2742" i="7"/>
  <c r="O2743" i="7"/>
  <c r="O2744" i="7"/>
  <c r="O2745" i="7"/>
  <c r="O2746" i="7"/>
  <c r="O2747" i="7"/>
  <c r="O2748" i="7"/>
  <c r="O2749" i="7"/>
  <c r="O2750" i="7"/>
  <c r="O2751" i="7"/>
  <c r="O2752" i="7"/>
  <c r="O2753" i="7"/>
  <c r="O2754" i="7"/>
  <c r="O2755" i="7"/>
  <c r="O2756" i="7"/>
  <c r="O2757" i="7"/>
  <c r="O2758" i="7"/>
  <c r="O2759" i="7"/>
  <c r="O2760" i="7"/>
  <c r="O2761" i="7"/>
  <c r="O2762" i="7"/>
  <c r="O2763" i="7"/>
  <c r="O2764" i="7"/>
  <c r="O2765" i="7"/>
  <c r="O2766" i="7"/>
  <c r="O2767" i="7"/>
  <c r="O2768" i="7"/>
  <c r="O2769" i="7"/>
  <c r="O2770" i="7"/>
  <c r="O2771" i="7"/>
  <c r="O2772" i="7"/>
  <c r="O2773" i="7"/>
  <c r="O2774" i="7"/>
  <c r="O2775" i="7"/>
  <c r="O2776" i="7"/>
  <c r="O2777" i="7"/>
  <c r="O2778" i="7"/>
  <c r="O2779" i="7"/>
  <c r="O2780" i="7"/>
  <c r="O2781" i="7"/>
  <c r="O2782" i="7"/>
  <c r="O2783" i="7"/>
  <c r="O2784" i="7"/>
  <c r="O2785" i="7"/>
  <c r="O2786" i="7"/>
  <c r="O2787" i="7"/>
  <c r="O2788" i="7"/>
  <c r="O2789" i="7"/>
  <c r="O2790" i="7"/>
  <c r="O2791" i="7"/>
  <c r="O2792" i="7"/>
  <c r="O2793" i="7"/>
  <c r="O2794" i="7"/>
  <c r="O2795" i="7"/>
  <c r="O2796" i="7"/>
  <c r="O2797" i="7"/>
  <c r="O2798" i="7"/>
  <c r="O2799" i="7"/>
  <c r="O2800" i="7"/>
  <c r="O2801" i="7"/>
  <c r="O2802" i="7"/>
  <c r="O2803" i="7"/>
  <c r="O2804" i="7"/>
  <c r="O2805" i="7"/>
  <c r="O2807" i="7"/>
  <c r="O2808" i="7"/>
  <c r="O2809" i="7"/>
  <c r="O2810" i="7"/>
  <c r="O2811" i="7"/>
  <c r="O2812" i="7"/>
  <c r="O2813" i="7"/>
  <c r="O2814" i="7"/>
  <c r="O2815" i="7"/>
  <c r="O2816" i="7"/>
  <c r="O2817" i="7"/>
  <c r="O2818" i="7"/>
  <c r="O2819" i="7"/>
  <c r="O2820" i="7"/>
  <c r="O2821" i="7"/>
  <c r="O2822" i="7"/>
  <c r="O2823" i="7"/>
  <c r="O2824" i="7"/>
  <c r="O2825" i="7"/>
  <c r="O2826" i="7"/>
  <c r="O2827" i="7"/>
  <c r="O2828" i="7"/>
  <c r="O2829" i="7"/>
  <c r="O2830" i="7"/>
  <c r="O2831" i="7"/>
  <c r="O2832" i="7"/>
  <c r="O2833" i="7"/>
  <c r="O2834" i="7"/>
  <c r="O2835" i="7"/>
  <c r="O2836" i="7"/>
  <c r="O2837" i="7"/>
  <c r="O2838" i="7"/>
  <c r="O2839" i="7"/>
  <c r="O2840" i="7"/>
  <c r="O2841" i="7"/>
  <c r="O2842" i="7"/>
  <c r="O2843" i="7"/>
  <c r="O2844" i="7"/>
  <c r="O2845" i="7"/>
  <c r="O2846" i="7"/>
  <c r="O2847" i="7"/>
  <c r="O2848" i="7"/>
  <c r="O2849" i="7"/>
  <c r="O2850" i="7"/>
  <c r="O2851" i="7"/>
  <c r="O2852" i="7"/>
  <c r="O2853" i="7"/>
  <c r="O2854" i="7"/>
  <c r="O2855" i="7"/>
  <c r="O2856" i="7"/>
  <c r="O2857" i="7"/>
  <c r="O2858" i="7"/>
  <c r="O2859" i="7"/>
  <c r="O2860" i="7"/>
  <c r="O2861" i="7"/>
  <c r="O2862" i="7"/>
  <c r="O2863" i="7"/>
  <c r="O2864" i="7"/>
  <c r="O2865" i="7"/>
  <c r="O2866" i="7"/>
  <c r="O2867" i="7"/>
  <c r="O2868" i="7"/>
  <c r="O2869" i="7"/>
  <c r="O2870" i="7"/>
  <c r="O2871" i="7"/>
  <c r="O2872" i="7"/>
  <c r="O2873" i="7"/>
  <c r="O2874" i="7"/>
  <c r="O2875" i="7"/>
  <c r="O2876" i="7"/>
  <c r="O2877" i="7"/>
  <c r="O2878" i="7"/>
  <c r="O2879" i="7"/>
  <c r="O2880" i="7"/>
  <c r="O2881" i="7"/>
  <c r="O2882" i="7"/>
  <c r="O2883" i="7"/>
  <c r="O2884" i="7"/>
  <c r="O2885" i="7"/>
  <c r="O2886" i="7"/>
  <c r="O2887" i="7"/>
  <c r="O2888" i="7"/>
  <c r="O2889" i="7"/>
  <c r="O2890" i="7"/>
  <c r="O2891" i="7"/>
  <c r="O2892" i="7"/>
  <c r="O2893" i="7"/>
  <c r="O2894" i="7"/>
  <c r="O2895" i="7"/>
  <c r="O2896" i="7"/>
  <c r="O2897" i="7"/>
  <c r="O2898" i="7"/>
  <c r="O2899" i="7"/>
  <c r="O2900" i="7"/>
  <c r="O2901" i="7"/>
  <c r="O2902" i="7"/>
  <c r="O2903" i="7"/>
  <c r="O2904" i="7"/>
  <c r="O2905" i="7"/>
  <c r="O2906" i="7"/>
  <c r="O2907" i="7"/>
  <c r="O2908" i="7"/>
  <c r="O2909" i="7"/>
  <c r="O2910" i="7"/>
  <c r="O2911" i="7"/>
  <c r="O2912" i="7"/>
  <c r="O2913" i="7"/>
  <c r="O2914" i="7"/>
  <c r="O2915" i="7"/>
  <c r="O2916" i="7"/>
  <c r="O2917" i="7"/>
  <c r="O2918" i="7"/>
  <c r="O2919" i="7"/>
  <c r="O2920" i="7"/>
  <c r="O2921" i="7"/>
  <c r="O2922" i="7"/>
  <c r="O2923" i="7"/>
  <c r="O2924" i="7"/>
  <c r="O2925" i="7"/>
  <c r="O2926" i="7"/>
  <c r="O2927" i="7"/>
  <c r="O2928" i="7"/>
  <c r="O2929" i="7"/>
  <c r="O2930" i="7"/>
  <c r="O2931" i="7"/>
  <c r="O2932" i="7"/>
  <c r="O2933" i="7"/>
  <c r="O2934" i="7"/>
  <c r="O2935" i="7"/>
  <c r="O2936" i="7"/>
  <c r="O2937" i="7"/>
  <c r="O2938" i="7"/>
  <c r="O2939" i="7"/>
  <c r="O2940" i="7"/>
  <c r="O2941" i="7"/>
  <c r="O2942" i="7"/>
  <c r="O2943" i="7"/>
  <c r="O2944" i="7"/>
  <c r="O2945" i="7"/>
  <c r="O2946" i="7"/>
  <c r="O2947" i="7"/>
  <c r="O2948" i="7"/>
  <c r="O2949" i="7"/>
  <c r="O2951" i="7"/>
  <c r="O2952" i="7"/>
  <c r="O2953" i="7"/>
  <c r="O2954" i="7"/>
  <c r="O2955" i="7"/>
  <c r="O2956" i="7"/>
  <c r="O2957" i="7"/>
  <c r="O2958" i="7"/>
  <c r="O2959" i="7"/>
  <c r="O2960" i="7"/>
  <c r="O2961" i="7"/>
  <c r="A13" i="8"/>
  <c r="C5" i="8"/>
  <c r="A5" i="8"/>
  <c r="B9" i="8"/>
  <c r="B17" i="8" l="1"/>
  <c r="B18" i="8" s="1"/>
  <c r="Q1588" i="7"/>
  <c r="Q1652" i="7"/>
  <c r="Q1628" i="7"/>
  <c r="Q1620" i="7"/>
  <c r="Q1596" i="7"/>
  <c r="Q1524" i="7"/>
  <c r="Q1556" i="7"/>
  <c r="Q2960" i="7"/>
  <c r="Q2480" i="7"/>
  <c r="Q2160" i="7"/>
  <c r="Q2132" i="7"/>
  <c r="Q2000" i="7"/>
  <c r="Q1984" i="7"/>
  <c r="Q1856" i="7"/>
  <c r="Q2952" i="7"/>
  <c r="Q2484" i="7"/>
  <c r="Q2448" i="7"/>
  <c r="Q2224" i="7"/>
  <c r="Q2192" i="7"/>
  <c r="Q2128" i="7"/>
  <c r="Q2004" i="7"/>
  <c r="Q1920" i="7"/>
  <c r="Q1840" i="7"/>
  <c r="Q1812" i="7"/>
  <c r="Q964" i="7"/>
  <c r="Q936" i="7"/>
  <c r="Q719" i="7"/>
  <c r="Q2944" i="7"/>
  <c r="Q2928" i="7"/>
  <c r="Q2912" i="7"/>
  <c r="Q2888" i="7"/>
  <c r="Q2872" i="7"/>
  <c r="Q2856" i="7"/>
  <c r="Q2840" i="7"/>
  <c r="Q2824" i="7"/>
  <c r="Q2808" i="7"/>
  <c r="Q2936" i="7"/>
  <c r="Q2920" i="7"/>
  <c r="Q2904" i="7"/>
  <c r="Q2896" i="7"/>
  <c r="Q2880" i="7"/>
  <c r="Q2864" i="7"/>
  <c r="Q2848" i="7"/>
  <c r="Q2832" i="7"/>
  <c r="Q2816" i="7"/>
  <c r="Q2544" i="7"/>
  <c r="Q2516" i="7"/>
  <c r="Q2512" i="7"/>
  <c r="Q2320" i="7"/>
  <c r="Q2288" i="7"/>
  <c r="Q2260" i="7"/>
  <c r="Q2256" i="7"/>
  <c r="Q2228" i="7"/>
  <c r="Q2143" i="7"/>
  <c r="Q2064" i="7"/>
  <c r="Q2032" i="7"/>
  <c r="Q2015" i="7"/>
  <c r="Q1947" i="7"/>
  <c r="Q1724" i="7"/>
  <c r="Q1716" i="7"/>
  <c r="Q1684" i="7"/>
  <c r="Q1479" i="7"/>
  <c r="Q1463" i="7"/>
  <c r="Q1415" i="7"/>
  <c r="Q1399" i="7"/>
  <c r="Q1335" i="7"/>
  <c r="Q2784" i="7"/>
  <c r="Q2760" i="7"/>
  <c r="Q2712" i="7"/>
  <c r="Q2680" i="7"/>
  <c r="Q2656" i="7"/>
  <c r="Q2616" i="7"/>
  <c r="Q2584" i="7"/>
  <c r="Q2552" i="7"/>
  <c r="Q2388" i="7"/>
  <c r="Q1223" i="7"/>
  <c r="Q1207" i="7"/>
  <c r="Q1143" i="7"/>
  <c r="Q2768" i="7"/>
  <c r="Q2752" i="7"/>
  <c r="Q2744" i="7"/>
  <c r="Q2728" i="7"/>
  <c r="Q2696" i="7"/>
  <c r="Q2688" i="7"/>
  <c r="Q2664" i="7"/>
  <c r="Q2648" i="7"/>
  <c r="Q2640" i="7"/>
  <c r="Q2600" i="7"/>
  <c r="Q2592" i="7"/>
  <c r="Q2576" i="7"/>
  <c r="Q2560" i="7"/>
  <c r="Q2384" i="7"/>
  <c r="Q2356" i="7"/>
  <c r="Q2100" i="7"/>
  <c r="Q2047" i="7"/>
  <c r="Q1780" i="7"/>
  <c r="Q1756" i="7"/>
  <c r="Q1159" i="7"/>
  <c r="Q1271" i="7"/>
  <c r="Q1015" i="7"/>
  <c r="Q2800" i="7"/>
  <c r="Q2792" i="7"/>
  <c r="Q2776" i="7"/>
  <c r="Q2736" i="7"/>
  <c r="Q2720" i="7"/>
  <c r="Q2704" i="7"/>
  <c r="Q2672" i="7"/>
  <c r="Q2632" i="7"/>
  <c r="Q2624" i="7"/>
  <c r="Q2608" i="7"/>
  <c r="Q2568" i="7"/>
  <c r="Q2416" i="7"/>
  <c r="Q2352" i="7"/>
  <c r="Q2096" i="7"/>
  <c r="Q1748" i="7"/>
  <c r="Q1079" i="7"/>
  <c r="G58" i="7"/>
  <c r="G66" i="7"/>
  <c r="G79" i="7"/>
  <c r="G171" i="7"/>
  <c r="G199" i="7"/>
  <c r="G381" i="7"/>
  <c r="G550" i="7"/>
  <c r="G619" i="7"/>
  <c r="G659" i="7"/>
  <c r="G720" i="7"/>
  <c r="G861" i="7"/>
  <c r="G1074" i="7"/>
  <c r="G1114" i="7"/>
  <c r="G116" i="7"/>
  <c r="G132" i="7"/>
  <c r="G204" i="7"/>
  <c r="G244" i="7"/>
  <c r="G414" i="7"/>
  <c r="G426" i="7"/>
  <c r="G576" i="7"/>
  <c r="G648" i="7"/>
  <c r="G782" i="7"/>
  <c r="G790" i="7"/>
  <c r="G818" i="7"/>
  <c r="G906" i="7"/>
  <c r="G1010" i="7"/>
  <c r="G1063" i="7"/>
  <c r="G97" i="7"/>
  <c r="G173" i="7"/>
  <c r="G257" i="7"/>
  <c r="G354" i="7"/>
  <c r="G415" i="7"/>
  <c r="G456" i="7"/>
  <c r="G569" i="7"/>
  <c r="G625" i="7"/>
  <c r="G653" i="7"/>
  <c r="G657" i="7"/>
  <c r="G787" i="7"/>
  <c r="G915" i="7"/>
  <c r="G947" i="7"/>
  <c r="G501" i="7"/>
  <c r="G735" i="7"/>
  <c r="G880" i="7"/>
  <c r="G912" i="7"/>
  <c r="G964" i="7"/>
  <c r="G904" i="7"/>
  <c r="G1023" i="7"/>
  <c r="G1121" i="7"/>
  <c r="G1225" i="7"/>
  <c r="G1261" i="7"/>
  <c r="G1422" i="7"/>
  <c r="G1438" i="7"/>
  <c r="G1454" i="7"/>
  <c r="G1616" i="7"/>
  <c r="G1644" i="7"/>
  <c r="G1656" i="7"/>
  <c r="G1801" i="7"/>
  <c r="G1805" i="7"/>
  <c r="G1933" i="7"/>
  <c r="G1953" i="7"/>
  <c r="G2078" i="7"/>
  <c r="G222" i="7"/>
  <c r="G238" i="7"/>
  <c r="G408" i="7"/>
  <c r="G614" i="7"/>
  <c r="G992" i="7"/>
  <c r="G1238" i="7"/>
  <c r="G1270" i="7"/>
  <c r="G1302" i="7"/>
  <c r="G1330" i="7"/>
  <c r="G1358" i="7"/>
  <c r="G1493" i="7"/>
  <c r="G1613" i="7"/>
  <c r="G1641" i="7"/>
  <c r="G1665" i="7"/>
  <c r="G1726" i="7"/>
  <c r="G1770" i="7"/>
  <c r="G1926" i="7"/>
  <c r="G1946" i="7"/>
  <c r="G2002" i="7"/>
  <c r="G2022" i="7"/>
  <c r="G2099" i="7"/>
  <c r="G2143" i="7"/>
  <c r="G1679" i="7"/>
  <c r="G1932" i="7"/>
  <c r="G1988" i="7"/>
  <c r="G2470" i="7"/>
  <c r="G2574" i="7"/>
  <c r="G2586" i="7"/>
  <c r="G2639" i="7"/>
  <c r="G2736" i="7"/>
  <c r="G1320" i="7"/>
  <c r="G1603" i="7"/>
  <c r="G1163" i="7"/>
  <c r="G1324" i="7"/>
  <c r="G1424" i="7"/>
  <c r="G1495" i="7"/>
  <c r="G1570" i="7"/>
  <c r="G1739" i="7"/>
  <c r="G1984" i="7"/>
  <c r="G2011" i="7"/>
  <c r="G2101" i="7"/>
  <c r="G2259" i="7"/>
  <c r="G2287" i="7"/>
  <c r="G2355" i="7"/>
  <c r="G2443" i="7"/>
  <c r="G2652" i="7"/>
  <c r="G2749" i="7"/>
  <c r="G118" i="7"/>
  <c r="G1080" i="7"/>
  <c r="G1097" i="7"/>
  <c r="G1622" i="7"/>
  <c r="G1852" i="7"/>
  <c r="G127" i="7"/>
  <c r="G360" i="7"/>
  <c r="G368" i="7"/>
  <c r="G445" i="7"/>
  <c r="G486" i="7"/>
  <c r="G538" i="7"/>
  <c r="G546" i="7"/>
  <c r="G575" i="7"/>
  <c r="G797" i="7"/>
  <c r="G833" i="7"/>
  <c r="G945" i="7"/>
  <c r="G973" i="7"/>
  <c r="G1070" i="7"/>
  <c r="G1090" i="7"/>
  <c r="G136" i="7"/>
  <c r="G341" i="7"/>
  <c r="G361" i="7"/>
  <c r="G455" i="7"/>
  <c r="G596" i="7"/>
  <c r="G604" i="7"/>
  <c r="G616" i="7"/>
  <c r="G644" i="7"/>
  <c r="G692" i="7"/>
  <c r="G822" i="7"/>
  <c r="G894" i="7"/>
  <c r="G982" i="7"/>
  <c r="G1018" i="7"/>
  <c r="G1075" i="7"/>
  <c r="G1155" i="7"/>
  <c r="G153" i="7"/>
  <c r="G177" i="7"/>
  <c r="G185" i="7"/>
  <c r="G249" i="7"/>
  <c r="G395" i="7"/>
  <c r="G665" i="7"/>
  <c r="G758" i="7"/>
  <c r="G811" i="7"/>
  <c r="G851" i="7"/>
  <c r="G919" i="7"/>
  <c r="G86" i="7"/>
  <c r="G114" i="7"/>
  <c r="G150" i="7"/>
  <c r="G380" i="7"/>
  <c r="G658" i="7"/>
  <c r="G731" i="7"/>
  <c r="G868" i="7"/>
  <c r="G146" i="7"/>
  <c r="G586" i="7"/>
  <c r="G944" i="7"/>
  <c r="G1064" i="7"/>
  <c r="G1209" i="7"/>
  <c r="G1245" i="7"/>
  <c r="G1305" i="7"/>
  <c r="G1313" i="7"/>
  <c r="G1337" i="7"/>
  <c r="G1378" i="7"/>
  <c r="G1430" i="7"/>
  <c r="G1476" i="7"/>
  <c r="G1532" i="7"/>
  <c r="G1556" i="7"/>
  <c r="G1652" i="7"/>
  <c r="G1684" i="7"/>
  <c r="G1696" i="7"/>
  <c r="G1713" i="7"/>
  <c r="G1761" i="7"/>
  <c r="G1841" i="7"/>
  <c r="G1997" i="7"/>
  <c r="G2070" i="7"/>
  <c r="G2114" i="7"/>
  <c r="G2166" i="7"/>
  <c r="G396" i="7"/>
  <c r="G900" i="7"/>
  <c r="G1020" i="7"/>
  <c r="G1152" i="7"/>
  <c r="G1477" i="7"/>
  <c r="G1485" i="7"/>
  <c r="G1553" i="7"/>
  <c r="G1689" i="7"/>
  <c r="G1786" i="7"/>
  <c r="G1806" i="7"/>
  <c r="G1818" i="7"/>
  <c r="G1838" i="7"/>
  <c r="G1934" i="7"/>
  <c r="G74" i="7"/>
  <c r="G230" i="7"/>
  <c r="G1036" i="7"/>
  <c r="G1204" i="7"/>
  <c r="G1239" i="7"/>
  <c r="G1498" i="7"/>
  <c r="G1840" i="7"/>
  <c r="G1992" i="7"/>
  <c r="G2241" i="7"/>
  <c r="G2298" i="7"/>
  <c r="G2302" i="7"/>
  <c r="G2390" i="7"/>
  <c r="G2490" i="7"/>
  <c r="G2888" i="7"/>
  <c r="G1196" i="7"/>
  <c r="G1475" i="7"/>
  <c r="G1491" i="7"/>
  <c r="G1764" i="7"/>
  <c r="G1159" i="7"/>
  <c r="G1195" i="7"/>
  <c r="G1272" i="7"/>
  <c r="G1470" i="7"/>
  <c r="G1578" i="7"/>
  <c r="G1803" i="7"/>
  <c r="G2003" i="7"/>
  <c r="G2153" i="7"/>
  <c r="G2343" i="7"/>
  <c r="G2383" i="7"/>
  <c r="G2399" i="7"/>
  <c r="G2607" i="7"/>
  <c r="G2777" i="7"/>
  <c r="G2801" i="7"/>
  <c r="G2849" i="7"/>
  <c r="G2929" i="7"/>
  <c r="G2949" i="7"/>
  <c r="G1212" i="7"/>
  <c r="G1416" i="7"/>
  <c r="G1425" i="7"/>
  <c r="G1471" i="7"/>
  <c r="G1590" i="7"/>
  <c r="G2954" i="7"/>
  <c r="G2815" i="7"/>
  <c r="G2806" i="7"/>
  <c r="G2742" i="7"/>
  <c r="G2719" i="7"/>
  <c r="G2580" i="7"/>
  <c r="G2452" i="7"/>
  <c r="G2352" i="7"/>
  <c r="G2284" i="7"/>
  <c r="G2239" i="7"/>
  <c r="G2097" i="7"/>
  <c r="G1931" i="7"/>
  <c r="G1920" i="7"/>
  <c r="G1815" i="7"/>
  <c r="G1716" i="7"/>
  <c r="G1702" i="7"/>
  <c r="G2958" i="7"/>
  <c r="G2883" i="7"/>
  <c r="G2843" i="7"/>
  <c r="G2799" i="7"/>
  <c r="G2795" i="7"/>
  <c r="G2786" i="7"/>
  <c r="G2782" i="7"/>
  <c r="G2763" i="7"/>
  <c r="G2751" i="7"/>
  <c r="G2735" i="7"/>
  <c r="G2718" i="7"/>
  <c r="G2569" i="7"/>
  <c r="G2485" i="7"/>
  <c r="G2468" i="7"/>
  <c r="G2429" i="7"/>
  <c r="G2301" i="7"/>
  <c r="G2288" i="7"/>
  <c r="G2195" i="7"/>
  <c r="G2012" i="7"/>
  <c r="G1904" i="7"/>
  <c r="G1900" i="7"/>
  <c r="G1799" i="7"/>
  <c r="G1247" i="7"/>
  <c r="G1207" i="7"/>
  <c r="G1175" i="7"/>
  <c r="G1167" i="7"/>
  <c r="G1031" i="7"/>
  <c r="G429" i="7"/>
  <c r="G462" i="7"/>
  <c r="G514" i="7"/>
  <c r="G530" i="7"/>
  <c r="G542" i="7"/>
  <c r="G752" i="7"/>
  <c r="G764" i="7"/>
  <c r="G933" i="7"/>
  <c r="G63" i="7"/>
  <c r="G72" i="7"/>
  <c r="G96" i="7"/>
  <c r="G232" i="7"/>
  <c r="G272" i="7"/>
  <c r="G293" i="7"/>
  <c r="G329" i="7"/>
  <c r="G345" i="7"/>
  <c r="G442" i="7"/>
  <c r="G499" i="7"/>
  <c r="G580" i="7"/>
  <c r="G588" i="7"/>
  <c r="G676" i="7"/>
  <c r="G721" i="7"/>
  <c r="G745" i="7"/>
  <c r="G830" i="7"/>
  <c r="G838" i="7"/>
  <c r="G938" i="7"/>
  <c r="G966" i="7"/>
  <c r="G970" i="7"/>
  <c r="G998" i="7"/>
  <c r="G1067" i="7"/>
  <c r="G1079" i="7"/>
  <c r="G28" i="7"/>
  <c r="G141" i="7"/>
  <c r="G225" i="7"/>
  <c r="G302" i="7"/>
  <c r="G314" i="7"/>
  <c r="G577" i="7"/>
  <c r="G649" i="7"/>
  <c r="G766" i="7"/>
  <c r="G827" i="7"/>
  <c r="G935" i="7"/>
  <c r="G57" i="7"/>
  <c r="G590" i="7"/>
  <c r="G703" i="7"/>
  <c r="G739" i="7"/>
  <c r="G872" i="7"/>
  <c r="G816" i="7"/>
  <c r="G1000" i="7"/>
  <c r="G1019" i="7"/>
  <c r="G1165" i="7"/>
  <c r="G1374" i="7"/>
  <c r="G1402" i="7"/>
  <c r="G1484" i="7"/>
  <c r="G1664" i="7"/>
  <c r="G1845" i="7"/>
  <c r="G1941" i="7"/>
  <c r="G2054" i="7"/>
  <c r="G9" i="7"/>
  <c r="G182" i="7"/>
  <c r="G461" i="7"/>
  <c r="G626" i="7"/>
  <c r="G755" i="7"/>
  <c r="G1011" i="7"/>
  <c r="G1104" i="7"/>
  <c r="G1194" i="7"/>
  <c r="G1198" i="7"/>
  <c r="G1234" i="7"/>
  <c r="G1258" i="7"/>
  <c r="G1286" i="7"/>
  <c r="G1427" i="7"/>
  <c r="G1521" i="7"/>
  <c r="G1529" i="7"/>
  <c r="G1549" i="7"/>
  <c r="G1858" i="7"/>
  <c r="G1898" i="7"/>
  <c r="G1918" i="7"/>
  <c r="G2031" i="7"/>
  <c r="G1180" i="7"/>
  <c r="G1586" i="7"/>
  <c r="G1646" i="7"/>
  <c r="G1816" i="7"/>
  <c r="G2069" i="7"/>
  <c r="G2205" i="7"/>
  <c r="G2221" i="7"/>
  <c r="G2245" i="7"/>
  <c r="G2318" i="7"/>
  <c r="G2326" i="7"/>
  <c r="G2402" i="7"/>
  <c r="G2526" i="7"/>
  <c r="G2631" i="7"/>
  <c r="G2688" i="7"/>
  <c r="G2720" i="7"/>
  <c r="G2812" i="7"/>
  <c r="G2852" i="7"/>
  <c r="G654" i="7"/>
  <c r="G1068" i="7"/>
  <c r="G1723" i="7"/>
  <c r="G1879" i="7"/>
  <c r="G1215" i="7"/>
  <c r="G1240" i="7"/>
  <c r="G1514" i="7"/>
  <c r="G1819" i="7"/>
  <c r="G1828" i="7"/>
  <c r="G1832" i="7"/>
  <c r="G2053" i="7"/>
  <c r="G2084" i="7"/>
  <c r="G2164" i="7"/>
  <c r="G2263" i="7"/>
  <c r="G2403" i="7"/>
  <c r="G2419" i="7"/>
  <c r="G2427" i="7"/>
  <c r="G2579" i="7"/>
  <c r="G2619" i="7"/>
  <c r="G2627" i="7"/>
  <c r="G2632" i="7"/>
  <c r="G2781" i="7"/>
  <c r="G2961" i="7"/>
  <c r="G432" i="7"/>
  <c r="G1132" i="7"/>
  <c r="G1316" i="7"/>
  <c r="G1335" i="7"/>
  <c r="G1487" i="7"/>
  <c r="G14" i="7"/>
  <c r="G83" i="7"/>
  <c r="G107" i="7"/>
  <c r="G223" i="7"/>
  <c r="G287" i="7"/>
  <c r="G352" i="7"/>
  <c r="G413" i="7"/>
  <c r="G417" i="7"/>
  <c r="G526" i="7"/>
  <c r="G583" i="7"/>
  <c r="G607" i="7"/>
  <c r="G623" i="7"/>
  <c r="G651" i="7"/>
  <c r="G655" i="7"/>
  <c r="G691" i="7"/>
  <c r="G777" i="7"/>
  <c r="G809" i="7"/>
  <c r="G885" i="7"/>
  <c r="G897" i="7"/>
  <c r="G1009" i="7"/>
  <c r="G1045" i="7"/>
  <c r="G1110" i="7"/>
  <c r="G1130" i="7"/>
  <c r="G120" i="7"/>
  <c r="G196" i="7"/>
  <c r="G216" i="7"/>
  <c r="G224" i="7"/>
  <c r="G357" i="7"/>
  <c r="G365" i="7"/>
  <c r="G467" i="7"/>
  <c r="G507" i="7"/>
  <c r="G568" i="7"/>
  <c r="G592" i="7"/>
  <c r="G628" i="7"/>
  <c r="G656" i="7"/>
  <c r="G668" i="7"/>
  <c r="G672" i="7"/>
  <c r="G705" i="7"/>
  <c r="G769" i="7"/>
  <c r="G846" i="7"/>
  <c r="G882" i="7"/>
  <c r="G962" i="7"/>
  <c r="G978" i="7"/>
  <c r="G1026" i="7"/>
  <c r="G48" i="7"/>
  <c r="G105" i="7"/>
  <c r="G133" i="7"/>
  <c r="G197" i="7"/>
  <c r="G383" i="7"/>
  <c r="G419" i="7"/>
  <c r="G460" i="7"/>
  <c r="G593" i="7"/>
  <c r="G891" i="7"/>
  <c r="G923" i="7"/>
  <c r="G959" i="7"/>
  <c r="G21" i="7"/>
  <c r="G254" i="7"/>
  <c r="G363" i="7"/>
  <c r="G808" i="7"/>
  <c r="G331" i="7"/>
  <c r="G566" i="7"/>
  <c r="G1221" i="7"/>
  <c r="G1229" i="7"/>
  <c r="G1281" i="7"/>
  <c r="G1406" i="7"/>
  <c r="G1512" i="7"/>
  <c r="G1785" i="7"/>
  <c r="G1817" i="7"/>
  <c r="G1925" i="7"/>
  <c r="G1957" i="7"/>
  <c r="G1985" i="7"/>
  <c r="G2013" i="7"/>
  <c r="G2042" i="7"/>
  <c r="G2158" i="7"/>
  <c r="G202" i="7"/>
  <c r="G274" i="7"/>
  <c r="G282" i="7"/>
  <c r="G1182" i="7"/>
  <c r="G1346" i="7"/>
  <c r="G1451" i="7"/>
  <c r="G1455" i="7"/>
  <c r="G1581" i="7"/>
  <c r="G1601" i="7"/>
  <c r="G1617" i="7"/>
  <c r="G1681" i="7"/>
  <c r="G1802" i="7"/>
  <c r="G1910" i="7"/>
  <c r="G1922" i="7"/>
  <c r="G2151" i="7"/>
  <c r="G226" i="7"/>
  <c r="G1248" i="7"/>
  <c r="G1327" i="7"/>
  <c r="G1388" i="7"/>
  <c r="G1531" i="7"/>
  <c r="G1812" i="7"/>
  <c r="G2530" i="7"/>
  <c r="G2558" i="7"/>
  <c r="G2748" i="7"/>
  <c r="G2800" i="7"/>
  <c r="G2832" i="7"/>
  <c r="G2840" i="7"/>
  <c r="G2880" i="7"/>
  <c r="G1012" i="7"/>
  <c r="G1136" i="7"/>
  <c r="G1259" i="7"/>
  <c r="G1457" i="7"/>
  <c r="G1662" i="7"/>
  <c r="G1976" i="7"/>
  <c r="G2080" i="7"/>
  <c r="G2271" i="7"/>
  <c r="G2307" i="7"/>
  <c r="G2331" i="7"/>
  <c r="G2371" i="7"/>
  <c r="G2527" i="7"/>
  <c r="G2547" i="7"/>
  <c r="G2636" i="7"/>
  <c r="G2737" i="7"/>
  <c r="G2825" i="7"/>
  <c r="G2897" i="7"/>
  <c r="G258" i="7"/>
  <c r="G1371" i="7"/>
  <c r="G1445" i="7"/>
  <c r="G1534" i="7"/>
  <c r="G2" i="7"/>
  <c r="G18" i="7"/>
  <c r="G50" i="7"/>
  <c r="G147" i="7"/>
  <c r="G312" i="7"/>
  <c r="G328" i="7"/>
  <c r="G344" i="7"/>
  <c r="G389" i="7"/>
  <c r="G534" i="7"/>
  <c r="G567" i="7"/>
  <c r="G603" i="7"/>
  <c r="G643" i="7"/>
  <c r="G663" i="7"/>
  <c r="G881" i="7"/>
  <c r="G1025" i="7"/>
  <c r="G1066" i="7"/>
  <c r="G1158" i="7"/>
  <c r="G59" i="7"/>
  <c r="G176" i="7"/>
  <c r="G180" i="7"/>
  <c r="G289" i="7"/>
  <c r="G374" i="7"/>
  <c r="G386" i="7"/>
  <c r="G515" i="7"/>
  <c r="G531" i="7"/>
  <c r="G902" i="7"/>
  <c r="G930" i="7"/>
  <c r="G986" i="7"/>
  <c r="G1143" i="7"/>
  <c r="G36" i="7"/>
  <c r="G85" i="7"/>
  <c r="G209" i="7"/>
  <c r="G217" i="7"/>
  <c r="G285" i="7"/>
  <c r="G358" i="7"/>
  <c r="G366" i="7"/>
  <c r="G387" i="7"/>
  <c r="G464" i="7"/>
  <c r="G488" i="7"/>
  <c r="G706" i="7"/>
  <c r="G775" i="7"/>
  <c r="G815" i="7"/>
  <c r="G951" i="7"/>
  <c r="G130" i="7"/>
  <c r="G448" i="7"/>
  <c r="G991" i="7"/>
  <c r="G1112" i="7"/>
  <c r="G1201" i="7"/>
  <c r="G1273" i="7"/>
  <c r="G1285" i="7"/>
  <c r="G1321" i="7"/>
  <c r="G1333" i="7"/>
  <c r="G1434" i="7"/>
  <c r="G1508" i="7"/>
  <c r="G1540" i="7"/>
  <c r="G1588" i="7"/>
  <c r="G1745" i="7"/>
  <c r="G1757" i="7"/>
  <c r="G1765" i="7"/>
  <c r="G1773" i="7"/>
  <c r="G1777" i="7"/>
  <c r="G1857" i="7"/>
  <c r="G1913" i="7"/>
  <c r="G1961" i="7"/>
  <c r="G2025" i="7"/>
  <c r="G2102" i="7"/>
  <c r="G2162" i="7"/>
  <c r="G400" i="7"/>
  <c r="G1113" i="7"/>
  <c r="G1166" i="7"/>
  <c r="G1210" i="7"/>
  <c r="G1354" i="7"/>
  <c r="G1447" i="7"/>
  <c r="G1513" i="7"/>
  <c r="G1569" i="7"/>
  <c r="G1589" i="7"/>
  <c r="G1669" i="7"/>
  <c r="G1754" i="7"/>
  <c r="G1826" i="7"/>
  <c r="G1874" i="7"/>
  <c r="G2159" i="7"/>
  <c r="G2175" i="7"/>
  <c r="G1323" i="7"/>
  <c r="G1788" i="7"/>
  <c r="G1808" i="7"/>
  <c r="G1868" i="7"/>
  <c r="G2015" i="7"/>
  <c r="G2113" i="7"/>
  <c r="G2189" i="7"/>
  <c r="G2237" i="7"/>
  <c r="G2278" i="7"/>
  <c r="G2422" i="7"/>
  <c r="G2466" i="7"/>
  <c r="G2502" i="7"/>
  <c r="G2590" i="7"/>
  <c r="G2788" i="7"/>
  <c r="G2816" i="7"/>
  <c r="G2828" i="7"/>
  <c r="G2948" i="7"/>
  <c r="G840" i="7"/>
  <c r="G1389" i="7"/>
  <c r="G1474" i="7"/>
  <c r="G1486" i="7"/>
  <c r="G1523" i="7"/>
  <c r="G1542" i="7"/>
  <c r="G1606" i="7"/>
  <c r="G1939" i="7"/>
  <c r="G2032" i="7"/>
  <c r="G2045" i="7"/>
  <c r="G2267" i="7"/>
  <c r="G2279" i="7"/>
  <c r="G2431" i="7"/>
  <c r="G2519" i="7"/>
  <c r="G2644" i="7"/>
  <c r="G2701" i="7"/>
  <c r="G2769" i="7"/>
  <c r="G2877" i="7"/>
  <c r="G2913" i="7"/>
  <c r="G2957" i="7"/>
  <c r="G844" i="7"/>
  <c r="G1611" i="7"/>
  <c r="G1687" i="7"/>
  <c r="G1719" i="7"/>
  <c r="G2915" i="7"/>
  <c r="G2835" i="7"/>
  <c r="G2715" i="7"/>
  <c r="G2584" i="7"/>
  <c r="G2557" i="7"/>
  <c r="G2525" i="7"/>
  <c r="G2469" i="7"/>
  <c r="G2460" i="7"/>
  <c r="G2456" i="7"/>
  <c r="G2264" i="7"/>
  <c r="G2192" i="7"/>
  <c r="G2056" i="7"/>
  <c r="G1987" i="7"/>
  <c r="G1927" i="7"/>
  <c r="G1892" i="7"/>
  <c r="G1635" i="7"/>
  <c r="G1591" i="7"/>
  <c r="G1559" i="7"/>
  <c r="G1437" i="7"/>
  <c r="G1203" i="7"/>
  <c r="G2938" i="7"/>
  <c r="G2895" i="7"/>
  <c r="G2886" i="7"/>
  <c r="G2822" i="7"/>
  <c r="G2818" i="7"/>
  <c r="G2798" i="7"/>
  <c r="G2790" i="7"/>
  <c r="G2775" i="7"/>
  <c r="G2771" i="7"/>
  <c r="G2766" i="7"/>
  <c r="G2758" i="7"/>
  <c r="G2679" i="7"/>
  <c r="G2667" i="7"/>
  <c r="G2663" i="7"/>
  <c r="G2600" i="7"/>
  <c r="G2564" i="7"/>
  <c r="G2501" i="7"/>
  <c r="G2493" i="7"/>
  <c r="G2484" i="7"/>
  <c r="G2476" i="7"/>
  <c r="G2441" i="7"/>
  <c r="G2428" i="7"/>
  <c r="G2385" i="7"/>
  <c r="G2341" i="7"/>
  <c r="G2328" i="7"/>
  <c r="G2261" i="7"/>
  <c r="G2236" i="7"/>
  <c r="G2228" i="7"/>
  <c r="G2219" i="7"/>
  <c r="G2211" i="7"/>
  <c r="G2140" i="7"/>
  <c r="G2000" i="7"/>
  <c r="G1951" i="7"/>
  <c r="G1867" i="7"/>
  <c r="G1674" i="7"/>
  <c r="G1670" i="7"/>
  <c r="G1478" i="7"/>
  <c r="G1364" i="7"/>
  <c r="G1184" i="7"/>
  <c r="G1061" i="7"/>
  <c r="Q2931" i="7"/>
  <c r="Q2675" i="7"/>
  <c r="Q2239" i="7"/>
  <c r="Q2121" i="7"/>
  <c r="Q2867" i="7"/>
  <c r="Q2803" i="7"/>
  <c r="Q2739" i="7"/>
  <c r="Q2611" i="7"/>
  <c r="Q2547" i="7"/>
  <c r="Q2335" i="7"/>
  <c r="Q1883" i="7"/>
  <c r="Q1287" i="7"/>
  <c r="Q2505" i="7"/>
  <c r="Q1989" i="7"/>
  <c r="Q2452" i="7"/>
  <c r="Q2420" i="7"/>
  <c r="Q2324" i="7"/>
  <c r="Q2292" i="7"/>
  <c r="Q2196" i="7"/>
  <c r="Q2164" i="7"/>
  <c r="Q2068" i="7"/>
  <c r="Q2036" i="7"/>
  <c r="Q1968" i="7"/>
  <c r="Q1904" i="7"/>
  <c r="Q1788" i="7"/>
  <c r="Q1692" i="7"/>
  <c r="Q1660" i="7"/>
  <c r="Q1564" i="7"/>
  <c r="Q1532" i="7"/>
  <c r="Q804" i="7"/>
  <c r="Q2377" i="7"/>
  <c r="Q2249" i="7"/>
  <c r="Q2955" i="7"/>
  <c r="Q2923" i="7"/>
  <c r="Q2899" i="7"/>
  <c r="Q2891" i="7"/>
  <c r="Q2859" i="7"/>
  <c r="Q2835" i="7"/>
  <c r="Q2827" i="7"/>
  <c r="Q2771" i="7"/>
  <c r="Q2763" i="7"/>
  <c r="Q2731" i="7"/>
  <c r="Q2707" i="7"/>
  <c r="Q2699" i="7"/>
  <c r="Q2667" i="7"/>
  <c r="Q2643" i="7"/>
  <c r="Q2635" i="7"/>
  <c r="Q2603" i="7"/>
  <c r="Q2579" i="7"/>
  <c r="Q2571" i="7"/>
  <c r="Q2495" i="7"/>
  <c r="Q2463" i="7"/>
  <c r="Q2367" i="7"/>
  <c r="Q2207" i="7"/>
  <c r="Q2111" i="7"/>
  <c r="Q2079" i="7"/>
  <c r="Q1819" i="7"/>
  <c r="Q1351" i="7"/>
  <c r="Q1095" i="7"/>
  <c r="Q1031" i="7"/>
  <c r="Q2947" i="7"/>
  <c r="Q2915" i="7"/>
  <c r="Q2883" i="7"/>
  <c r="Q2851" i="7"/>
  <c r="Q2819" i="7"/>
  <c r="Q2787" i="7"/>
  <c r="Q2755" i="7"/>
  <c r="Q2715" i="7"/>
  <c r="Q2683" i="7"/>
  <c r="Q2651" i="7"/>
  <c r="Q2627" i="7"/>
  <c r="Q2595" i="7"/>
  <c r="Q2555" i="7"/>
  <c r="Q2527" i="7"/>
  <c r="Q2431" i="7"/>
  <c r="Q2303" i="7"/>
  <c r="Q2939" i="7"/>
  <c r="Q2907" i="7"/>
  <c r="Q2875" i="7"/>
  <c r="Q2843" i="7"/>
  <c r="Q2811" i="7"/>
  <c r="Q2779" i="7"/>
  <c r="Q2747" i="7"/>
  <c r="Q2723" i="7"/>
  <c r="Q2691" i="7"/>
  <c r="Q2659" i="7"/>
  <c r="Q2619" i="7"/>
  <c r="Q2587" i="7"/>
  <c r="Q2563" i="7"/>
  <c r="Q2399" i="7"/>
  <c r="Q2271" i="7"/>
  <c r="Q2175" i="7"/>
  <c r="Q2537" i="7"/>
  <c r="Q2473" i="7"/>
  <c r="Q2441" i="7"/>
  <c r="Q2409" i="7"/>
  <c r="Q2345" i="7"/>
  <c r="Q2313" i="7"/>
  <c r="Q2281" i="7"/>
  <c r="Q2217" i="7"/>
  <c r="Q2185" i="7"/>
  <c r="Q2153" i="7"/>
  <c r="Q2089" i="7"/>
  <c r="Q2057" i="7"/>
  <c r="Q2025" i="7"/>
  <c r="Q1925" i="7"/>
  <c r="Q1861" i="7"/>
  <c r="Q2958" i="7"/>
  <c r="Q2942" i="7"/>
  <c r="Q2934" i="7"/>
  <c r="Q2926" i="7"/>
  <c r="Q2918" i="7"/>
  <c r="Q2910" i="7"/>
  <c r="Q2902" i="7"/>
  <c r="Q2894" i="7"/>
  <c r="Q2886" i="7"/>
  <c r="Q2878" i="7"/>
  <c r="Q2870" i="7"/>
  <c r="Q2862" i="7"/>
  <c r="Q2854" i="7"/>
  <c r="Q2846" i="7"/>
  <c r="Q2838" i="7"/>
  <c r="Q2826" i="7"/>
  <c r="Q2818" i="7"/>
  <c r="Q2810" i="7"/>
  <c r="Q2802" i="7"/>
  <c r="Q2794" i="7"/>
  <c r="Q2786" i="7"/>
  <c r="Q2778" i="7"/>
  <c r="Q2770" i="7"/>
  <c r="Q2762" i="7"/>
  <c r="Q2750" i="7"/>
  <c r="Q2742" i="7"/>
  <c r="Q2734" i="7"/>
  <c r="Q2726" i="7"/>
  <c r="Q2718" i="7"/>
  <c r="Q2710" i="7"/>
  <c r="Q2702" i="7"/>
  <c r="Q2694" i="7"/>
  <c r="Q2686" i="7"/>
  <c r="Q2678" i="7"/>
  <c r="Q2670" i="7"/>
  <c r="Q2662" i="7"/>
  <c r="Q2654" i="7"/>
  <c r="Q2646" i="7"/>
  <c r="Q2638" i="7"/>
  <c r="Q2630" i="7"/>
  <c r="Q2622" i="7"/>
  <c r="Q2610" i="7"/>
  <c r="Q2602" i="7"/>
  <c r="Q2594" i="7"/>
  <c r="Q2586" i="7"/>
  <c r="Q2578" i="7"/>
  <c r="Q2570" i="7"/>
  <c r="Q2562" i="7"/>
  <c r="Q2554" i="7"/>
  <c r="Q2546" i="7"/>
  <c r="Q2538" i="7"/>
  <c r="Q2530" i="7"/>
  <c r="Q2522" i="7"/>
  <c r="Q2514" i="7"/>
  <c r="Q2506" i="7"/>
  <c r="Q2498" i="7"/>
  <c r="Q2490" i="7"/>
  <c r="Q2482" i="7"/>
  <c r="Q2474" i="7"/>
  <c r="Q2466" i="7"/>
  <c r="Q2458" i="7"/>
  <c r="Q2450" i="7"/>
  <c r="Q2442" i="7"/>
  <c r="Q2434" i="7"/>
  <c r="Q2422" i="7"/>
  <c r="Q2414" i="7"/>
  <c r="Q2406" i="7"/>
  <c r="Q2398" i="7"/>
  <c r="Q2390" i="7"/>
  <c r="Q2382" i="7"/>
  <c r="Q2374" i="7"/>
  <c r="Q2366" i="7"/>
  <c r="Q2358" i="7"/>
  <c r="Q2346" i="7"/>
  <c r="Q2338" i="7"/>
  <c r="Q2330" i="7"/>
  <c r="Q2322" i="7"/>
  <c r="Q2314" i="7"/>
  <c r="Q2306" i="7"/>
  <c r="Q2298" i="7"/>
  <c r="Q2290" i="7"/>
  <c r="Q2282" i="7"/>
  <c r="Q2270" i="7"/>
  <c r="Q2262" i="7"/>
  <c r="Q2254" i="7"/>
  <c r="Q2246" i="7"/>
  <c r="Q2238" i="7"/>
  <c r="Q2230" i="7"/>
  <c r="Q2222" i="7"/>
  <c r="Q2214" i="7"/>
  <c r="Q2206" i="7"/>
  <c r="Q2198" i="7"/>
  <c r="Q2190" i="7"/>
  <c r="Q2182" i="7"/>
  <c r="Q2170" i="7"/>
  <c r="Q2162" i="7"/>
  <c r="Q2154" i="7"/>
  <c r="Q2146" i="7"/>
  <c r="Q2138" i="7"/>
  <c r="Q2130" i="7"/>
  <c r="Q2122" i="7"/>
  <c r="Q2114" i="7"/>
  <c r="Q2106" i="7"/>
  <c r="Q2098" i="7"/>
  <c r="Q2090" i="7"/>
  <c r="Q2078" i="7"/>
  <c r="Q2070" i="7"/>
  <c r="Q2062" i="7"/>
  <c r="Q2054" i="7"/>
  <c r="Q2046" i="7"/>
  <c r="Q2038" i="7"/>
  <c r="Q2030" i="7"/>
  <c r="Q2022" i="7"/>
  <c r="Q2014" i="7"/>
  <c r="Q2002" i="7"/>
  <c r="Q1994" i="7"/>
  <c r="Q1986" i="7"/>
  <c r="Q1978" i="7"/>
  <c r="Q1970" i="7"/>
  <c r="Q1962" i="7"/>
  <c r="Q1954" i="7"/>
  <c r="Q1946" i="7"/>
  <c r="Q1938" i="7"/>
  <c r="Q1930" i="7"/>
  <c r="Q1922" i="7"/>
  <c r="Q1914" i="7"/>
  <c r="Q1906" i="7"/>
  <c r="Q1898" i="7"/>
  <c r="Q1890" i="7"/>
  <c r="Q1882" i="7"/>
  <c r="Q1874" i="7"/>
  <c r="Q1862" i="7"/>
  <c r="Q1854" i="7"/>
  <c r="Q1846" i="7"/>
  <c r="Q1838" i="7"/>
  <c r="Q1830" i="7"/>
  <c r="Q1822" i="7"/>
  <c r="Q1814" i="7"/>
  <c r="Q1806" i="7"/>
  <c r="Q1798" i="7"/>
  <c r="Q1790" i="7"/>
  <c r="Q1778" i="7"/>
  <c r="Q1770" i="7"/>
  <c r="Q1762" i="7"/>
  <c r="Q1754" i="7"/>
  <c r="Q1746" i="7"/>
  <c r="Q1738" i="7"/>
  <c r="Q1730" i="7"/>
  <c r="Q1722" i="7"/>
  <c r="Q1714" i="7"/>
  <c r="Q1706" i="7"/>
  <c r="Q1698" i="7"/>
  <c r="Q1690" i="7"/>
  <c r="Q1682" i="7"/>
  <c r="Q1674" i="7"/>
  <c r="Q1666" i="7"/>
  <c r="Q1658" i="7"/>
  <c r="Q1650" i="7"/>
  <c r="Q1642" i="7"/>
  <c r="Q1634" i="7"/>
  <c r="Q1626" i="7"/>
  <c r="Q1618" i="7"/>
  <c r="Q1606" i="7"/>
  <c r="Q1602" i="7"/>
  <c r="Q1594" i="7"/>
  <c r="Q1582" i="7"/>
  <c r="Q1574" i="7"/>
  <c r="Q1566" i="7"/>
  <c r="Q1558" i="7"/>
  <c r="Q1550" i="7"/>
  <c r="Q1542" i="7"/>
  <c r="Q1538" i="7"/>
  <c r="Q1530" i="7"/>
  <c r="Q1526" i="7"/>
  <c r="Q1522" i="7"/>
  <c r="Q1518" i="7"/>
  <c r="Q1514" i="7"/>
  <c r="Q1510" i="7"/>
  <c r="Q1506" i="7"/>
  <c r="Q1502" i="7"/>
  <c r="Q1498" i="7"/>
  <c r="Q1494" i="7"/>
  <c r="Q1490" i="7"/>
  <c r="Q1486" i="7"/>
  <c r="Q1482" i="7"/>
  <c r="Q1478" i="7"/>
  <c r="Q1474" i="7"/>
  <c r="Q1470" i="7"/>
  <c r="Q1466" i="7"/>
  <c r="Q1462" i="7"/>
  <c r="Q1458" i="7"/>
  <c r="Q1454" i="7"/>
  <c r="Q1450" i="7"/>
  <c r="Q1446" i="7"/>
  <c r="Q1442" i="7"/>
  <c r="Q1438" i="7"/>
  <c r="Q1434" i="7"/>
  <c r="Q1426" i="7"/>
  <c r="Q1422" i="7"/>
  <c r="Q1418" i="7"/>
  <c r="Q1414" i="7"/>
  <c r="Q1410" i="7"/>
  <c r="Q1406" i="7"/>
  <c r="Q1402" i="7"/>
  <c r="Q1398" i="7"/>
  <c r="Q1394" i="7"/>
  <c r="Q1390" i="7"/>
  <c r="Q1386" i="7"/>
  <c r="Q1382" i="7"/>
  <c r="Q1378" i="7"/>
  <c r="Q1374" i="7"/>
  <c r="Q1370" i="7"/>
  <c r="Q1366" i="7"/>
  <c r="Q1362" i="7"/>
  <c r="Q1358" i="7"/>
  <c r="Q1354" i="7"/>
  <c r="Q1350" i="7"/>
  <c r="Q1346" i="7"/>
  <c r="Q1342" i="7"/>
  <c r="Q1338" i="7"/>
  <c r="Q1334" i="7"/>
  <c r="Q1330" i="7"/>
  <c r="Q1322" i="7"/>
  <c r="Q1318" i="7"/>
  <c r="Q1314" i="7"/>
  <c r="Q1310" i="7"/>
  <c r="Q1306" i="7"/>
  <c r="Q1302" i="7"/>
  <c r="Q1298" i="7"/>
  <c r="Q1294" i="7"/>
  <c r="Q1290" i="7"/>
  <c r="Q1286" i="7"/>
  <c r="Q1282" i="7"/>
  <c r="Q1278" i="7"/>
  <c r="Q1274" i="7"/>
  <c r="Q1270" i="7"/>
  <c r="Q1262" i="7"/>
  <c r="Q1258" i="7"/>
  <c r="Q1254" i="7"/>
  <c r="Q1250" i="7"/>
  <c r="Q1246" i="7"/>
  <c r="Q1242" i="7"/>
  <c r="Q2954" i="7"/>
  <c r="Q2946" i="7"/>
  <c r="Q2938" i="7"/>
  <c r="Q2930" i="7"/>
  <c r="Q2922" i="7"/>
  <c r="Q2914" i="7"/>
  <c r="Q2906" i="7"/>
  <c r="Q2898" i="7"/>
  <c r="Q2890" i="7"/>
  <c r="Q2882" i="7"/>
  <c r="Q2874" i="7"/>
  <c r="Q2866" i="7"/>
  <c r="Q2858" i="7"/>
  <c r="Q2850" i="7"/>
  <c r="Q2842" i="7"/>
  <c r="Q2834" i="7"/>
  <c r="Q2830" i="7"/>
  <c r="Q2822" i="7"/>
  <c r="Q2814" i="7"/>
  <c r="Q2798" i="7"/>
  <c r="Q2790" i="7"/>
  <c r="Q2782" i="7"/>
  <c r="Q2774" i="7"/>
  <c r="Q2766" i="7"/>
  <c r="Q2758" i="7"/>
  <c r="Q2754" i="7"/>
  <c r="Q2746" i="7"/>
  <c r="Q2738" i="7"/>
  <c r="Q2730" i="7"/>
  <c r="Q2722" i="7"/>
  <c r="Q2714" i="7"/>
  <c r="Q2706" i="7"/>
  <c r="Q2698" i="7"/>
  <c r="Q2690" i="7"/>
  <c r="Q2682" i="7"/>
  <c r="Q2674" i="7"/>
  <c r="Q2666" i="7"/>
  <c r="Q2658" i="7"/>
  <c r="Q2650" i="7"/>
  <c r="Q2642" i="7"/>
  <c r="Q2634" i="7"/>
  <c r="Q2626" i="7"/>
  <c r="Q2618" i="7"/>
  <c r="Q2614" i="7"/>
  <c r="Q2606" i="7"/>
  <c r="Q2598" i="7"/>
  <c r="Q2590" i="7"/>
  <c r="Q2582" i="7"/>
  <c r="Q2574" i="7"/>
  <c r="Q2566" i="7"/>
  <c r="Q2558" i="7"/>
  <c r="Q2550" i="7"/>
  <c r="Q2542" i="7"/>
  <c r="Q2534" i="7"/>
  <c r="Q2526" i="7"/>
  <c r="Q2518" i="7"/>
  <c r="Q2510" i="7"/>
  <c r="Q2502" i="7"/>
  <c r="Q2494" i="7"/>
  <c r="Q2486" i="7"/>
  <c r="Q2478" i="7"/>
  <c r="Q2470" i="7"/>
  <c r="Q2462" i="7"/>
  <c r="Q2454" i="7"/>
  <c r="Q2446" i="7"/>
  <c r="Q2438" i="7"/>
  <c r="Q2430" i="7"/>
  <c r="Q2426" i="7"/>
  <c r="Q2418" i="7"/>
  <c r="Q2410" i="7"/>
  <c r="Q2402" i="7"/>
  <c r="Q2394" i="7"/>
  <c r="Q2386" i="7"/>
  <c r="Q2378" i="7"/>
  <c r="Q2370" i="7"/>
  <c r="Q2362" i="7"/>
  <c r="Q2354" i="7"/>
  <c r="Q2342" i="7"/>
  <c r="Q2334" i="7"/>
  <c r="Q2326" i="7"/>
  <c r="Q2318" i="7"/>
  <c r="Q2310" i="7"/>
  <c r="Q2302" i="7"/>
  <c r="Q2294" i="7"/>
  <c r="Q2286" i="7"/>
  <c r="Q2278" i="7"/>
  <c r="Q2274" i="7"/>
  <c r="Q2266" i="7"/>
  <c r="Q2258" i="7"/>
  <c r="Q2250" i="7"/>
  <c r="Q2242" i="7"/>
  <c r="Q2234" i="7"/>
  <c r="Q2218" i="7"/>
  <c r="Q2210" i="7"/>
  <c r="Q2202" i="7"/>
  <c r="Q2194" i="7"/>
  <c r="Q2186" i="7"/>
  <c r="Q2178" i="7"/>
  <c r="Q2174" i="7"/>
  <c r="Q2166" i="7"/>
  <c r="Q2158" i="7"/>
  <c r="Q2150" i="7"/>
  <c r="Q2142" i="7"/>
  <c r="Q2134" i="7"/>
  <c r="Q2126" i="7"/>
  <c r="Q2118" i="7"/>
  <c r="Q2102" i="7"/>
  <c r="Q2094" i="7"/>
  <c r="Q2086" i="7"/>
  <c r="Q2082" i="7"/>
  <c r="Q2074" i="7"/>
  <c r="Q2066" i="7"/>
  <c r="Q2058" i="7"/>
  <c r="Q2050" i="7"/>
  <c r="Q2042" i="7"/>
  <c r="Q2034" i="7"/>
  <c r="Q2026" i="7"/>
  <c r="Q2018" i="7"/>
  <c r="Q2010" i="7"/>
  <c r="Q2006" i="7"/>
  <c r="Q1998" i="7"/>
  <c r="Q1990" i="7"/>
  <c r="Q1982" i="7"/>
  <c r="Q1974" i="7"/>
  <c r="Q1966" i="7"/>
  <c r="Q1958" i="7"/>
  <c r="Q1950" i="7"/>
  <c r="Q1942" i="7"/>
  <c r="Q1934" i="7"/>
  <c r="Q1926" i="7"/>
  <c r="Q1918" i="7"/>
  <c r="Q1910" i="7"/>
  <c r="Q1902" i="7"/>
  <c r="Q1894" i="7"/>
  <c r="Q1886" i="7"/>
  <c r="Q1878" i="7"/>
  <c r="Q1870" i="7"/>
  <c r="Q1866" i="7"/>
  <c r="Q1858" i="7"/>
  <c r="Q1850" i="7"/>
  <c r="Q1842" i="7"/>
  <c r="Q1834" i="7"/>
  <c r="Q1826" i="7"/>
  <c r="Q1818" i="7"/>
  <c r="Q1810" i="7"/>
  <c r="Q1802" i="7"/>
  <c r="Q1794" i="7"/>
  <c r="Q1786" i="7"/>
  <c r="Q1782" i="7"/>
  <c r="Q1774" i="7"/>
  <c r="Q1766" i="7"/>
  <c r="Q1758" i="7"/>
  <c r="Q1750" i="7"/>
  <c r="Q1742" i="7"/>
  <c r="Q1734" i="7"/>
  <c r="Q1726" i="7"/>
  <c r="Q1718" i="7"/>
  <c r="Q1710" i="7"/>
  <c r="Q1702" i="7"/>
  <c r="Q1694" i="7"/>
  <c r="Q1686" i="7"/>
  <c r="Q1678" i="7"/>
  <c r="Q1670" i="7"/>
  <c r="Q1662" i="7"/>
  <c r="Q1654" i="7"/>
  <c r="Q1646" i="7"/>
  <c r="Q1638" i="7"/>
  <c r="Q1630" i="7"/>
  <c r="Q1622" i="7"/>
  <c r="Q1614" i="7"/>
  <c r="Q1610" i="7"/>
  <c r="Q1598" i="7"/>
  <c r="Q1590" i="7"/>
  <c r="Q1586" i="7"/>
  <c r="Q1578" i="7"/>
  <c r="Q1570" i="7"/>
  <c r="Q1562" i="7"/>
  <c r="Q1554" i="7"/>
  <c r="Q1546" i="7"/>
  <c r="Q1534" i="7"/>
  <c r="Q1430" i="7"/>
  <c r="Q1234" i="7"/>
  <c r="Q1226" i="7"/>
  <c r="Q1218" i="7"/>
  <c r="Q1210" i="7"/>
  <c r="Q1202" i="7"/>
  <c r="Q1194" i="7"/>
  <c r="Q1186" i="7"/>
  <c r="Q1178" i="7"/>
  <c r="Q1170" i="7"/>
  <c r="Q1158" i="7"/>
  <c r="Q1150" i="7"/>
  <c r="Q1142" i="7"/>
  <c r="Q1134" i="7"/>
  <c r="Q1126" i="7"/>
  <c r="Q1118" i="7"/>
  <c r="Q1110" i="7"/>
  <c r="Q1102" i="7"/>
  <c r="Q1094" i="7"/>
  <c r="Q1086" i="7"/>
  <c r="Q1078" i="7"/>
  <c r="Q1070" i="7"/>
  <c r="Q1062" i="7"/>
  <c r="Q1054" i="7"/>
  <c r="Q1046" i="7"/>
  <c r="Q1038" i="7"/>
  <c r="Q1030" i="7"/>
  <c r="Q1022" i="7"/>
  <c r="Q1014" i="7"/>
  <c r="Q1006" i="7"/>
  <c r="Q998" i="7"/>
  <c r="Q990" i="7"/>
  <c r="Q982" i="7"/>
  <c r="Q970" i="7"/>
  <c r="Q962" i="7"/>
  <c r="Q954" i="7"/>
  <c r="Q946" i="7"/>
  <c r="Q938" i="7"/>
  <c r="Q930" i="7"/>
  <c r="Q922" i="7"/>
  <c r="Q914" i="7"/>
  <c r="Q906" i="7"/>
  <c r="Q898" i="7"/>
  <c r="Q890" i="7"/>
  <c r="Q882" i="7"/>
  <c r="Q874" i="7"/>
  <c r="Q866" i="7"/>
  <c r="Q858" i="7"/>
  <c r="Q850" i="7"/>
  <c r="Q834" i="7"/>
  <c r="Q826" i="7"/>
  <c r="Q818" i="7"/>
  <c r="Q810" i="7"/>
  <c r="Q802" i="7"/>
  <c r="Q794" i="7"/>
  <c r="Q786" i="7"/>
  <c r="Q778" i="7"/>
  <c r="Q770" i="7"/>
  <c r="Q762" i="7"/>
  <c r="Q750" i="7"/>
  <c r="Q742" i="7"/>
  <c r="Q734" i="7"/>
  <c r="Q726" i="7"/>
  <c r="Q718" i="7"/>
  <c r="Q710" i="7"/>
  <c r="Q702" i="7"/>
  <c r="Q694" i="7"/>
  <c r="Q678" i="7"/>
  <c r="Q670" i="7"/>
  <c r="Q662" i="7"/>
  <c r="Q654" i="7"/>
  <c r="Q646" i="7"/>
  <c r="Q634" i="7"/>
  <c r="Q626" i="7"/>
  <c r="Q618" i="7"/>
  <c r="Q610" i="7"/>
  <c r="Q602" i="7"/>
  <c r="Q594" i="7"/>
  <c r="Q586" i="7"/>
  <c r="Q578" i="7"/>
  <c r="Q570" i="7"/>
  <c r="Q562" i="7"/>
  <c r="Q554" i="7"/>
  <c r="Q546" i="7"/>
  <c r="Q538" i="7"/>
  <c r="Q530" i="7"/>
  <c r="Q518" i="7"/>
  <c r="Q510" i="7"/>
  <c r="Q502" i="7"/>
  <c r="Q494" i="7"/>
  <c r="Q486" i="7"/>
  <c r="Q478" i="7"/>
  <c r="Q470" i="7"/>
  <c r="Q462" i="7"/>
  <c r="Q454" i="7"/>
  <c r="Q446" i="7"/>
  <c r="Q438" i="7"/>
  <c r="Q430" i="7"/>
  <c r="Q422" i="7"/>
  <c r="Q414" i="7"/>
  <c r="Q406" i="7"/>
  <c r="Q398" i="7"/>
  <c r="Q390" i="7"/>
  <c r="Q378" i="7"/>
  <c r="Q370" i="7"/>
  <c r="Q362" i="7"/>
  <c r="Q358" i="7"/>
  <c r="Q350" i="7"/>
  <c r="Q342" i="7"/>
  <c r="Q334" i="7"/>
  <c r="Q326" i="7"/>
  <c r="Q318" i="7"/>
  <c r="Q306" i="7"/>
  <c r="Q298" i="7"/>
  <c r="Q290" i="7"/>
  <c r="Q282" i="7"/>
  <c r="Q274" i="7"/>
  <c r="Q266" i="7"/>
  <c r="Q250" i="7"/>
  <c r="Q242" i="7"/>
  <c r="Q234" i="7"/>
  <c r="Q226" i="7"/>
  <c r="Q218" i="7"/>
  <c r="Q210" i="7"/>
  <c r="Q198" i="7"/>
  <c r="Q190" i="7"/>
  <c r="Q182" i="7"/>
  <c r="Q174" i="7"/>
  <c r="Q170" i="7"/>
  <c r="Q166" i="7"/>
  <c r="Q158" i="7"/>
  <c r="Q154" i="7"/>
  <c r="Q150" i="7"/>
  <c r="Q146" i="7"/>
  <c r="Q142" i="7"/>
  <c r="Q138" i="7"/>
  <c r="Q134" i="7"/>
  <c r="Q130" i="7"/>
  <c r="Q126" i="7"/>
  <c r="Q118" i="7"/>
  <c r="Q114" i="7"/>
  <c r="Q110" i="7"/>
  <c r="Q106" i="7"/>
  <c r="Q2957" i="7"/>
  <c r="Q2949" i="7"/>
  <c r="Q2941" i="7"/>
  <c r="Q2933" i="7"/>
  <c r="Q2925" i="7"/>
  <c r="Q2917" i="7"/>
  <c r="Q2913" i="7"/>
  <c r="Q2909" i="7"/>
  <c r="Q2901" i="7"/>
  <c r="Q2897" i="7"/>
  <c r="Q2893" i="7"/>
  <c r="Q2889" i="7"/>
  <c r="Q2885" i="7"/>
  <c r="Q2881" i="7"/>
  <c r="Q2877" i="7"/>
  <c r="Q2873" i="7"/>
  <c r="Q2869" i="7"/>
  <c r="Q2865" i="7"/>
  <c r="Q2861" i="7"/>
  <c r="Q2857" i="7"/>
  <c r="Q2853" i="7"/>
  <c r="Q2849" i="7"/>
  <c r="Q2845" i="7"/>
  <c r="Q2841" i="7"/>
  <c r="Q2837" i="7"/>
  <c r="Q2833" i="7"/>
  <c r="Q2829" i="7"/>
  <c r="Q2825" i="7"/>
  <c r="Q2821" i="7"/>
  <c r="Q2817" i="7"/>
  <c r="Q2813" i="7"/>
  <c r="Q2809" i="7"/>
  <c r="Q2805" i="7"/>
  <c r="Q2801" i="7"/>
  <c r="Q2797" i="7"/>
  <c r="Q2793" i="7"/>
  <c r="Q2789" i="7"/>
  <c r="Q2785" i="7"/>
  <c r="Q2781" i="7"/>
  <c r="Q2777" i="7"/>
  <c r="Q2773" i="7"/>
  <c r="Q2769" i="7"/>
  <c r="Q2765" i="7"/>
  <c r="Q2761" i="7"/>
  <c r="Q2757" i="7"/>
  <c r="Q2753" i="7"/>
  <c r="Q2749" i="7"/>
  <c r="Q2745" i="7"/>
  <c r="Q2741" i="7"/>
  <c r="Q2737" i="7"/>
  <c r="Q2733" i="7"/>
  <c r="Q2729" i="7"/>
  <c r="Q2725" i="7"/>
  <c r="Q2721" i="7"/>
  <c r="Q2717" i="7"/>
  <c r="Q2713" i="7"/>
  <c r="Q2709" i="7"/>
  <c r="Q2705" i="7"/>
  <c r="Q2701" i="7"/>
  <c r="Q2697" i="7"/>
  <c r="Q2693" i="7"/>
  <c r="Q2689" i="7"/>
  <c r="Q2685" i="7"/>
  <c r="Q2681" i="7"/>
  <c r="Q2677" i="7"/>
  <c r="Q2673" i="7"/>
  <c r="Q2669" i="7"/>
  <c r="Q2665" i="7"/>
  <c r="Q2661" i="7"/>
  <c r="Q2657" i="7"/>
  <c r="Q2653" i="7"/>
  <c r="Q2649" i="7"/>
  <c r="Q2645" i="7"/>
  <c r="Q2641" i="7"/>
  <c r="Q2637" i="7"/>
  <c r="Q2633" i="7"/>
  <c r="Q2629" i="7"/>
  <c r="Q2625" i="7"/>
  <c r="Q2621" i="7"/>
  <c r="Q2617" i="7"/>
  <c r="Q2613" i="7"/>
  <c r="Q2609" i="7"/>
  <c r="Q2605" i="7"/>
  <c r="Q2601" i="7"/>
  <c r="Q2597" i="7"/>
  <c r="Q2581" i="7"/>
  <c r="Q2565" i="7"/>
  <c r="Q2557" i="7"/>
  <c r="Q2545" i="7"/>
  <c r="Q2529" i="7"/>
  <c r="Q2521" i="7"/>
  <c r="Q2513" i="7"/>
  <c r="Q2501" i="7"/>
  <c r="Q2493" i="7"/>
  <c r="Q2485" i="7"/>
  <c r="Q2477" i="7"/>
  <c r="Q2469" i="7"/>
  <c r="Q2461" i="7"/>
  <c r="Q2453" i="7"/>
  <c r="Q2445" i="7"/>
  <c r="Q2429" i="7"/>
  <c r="Q2413" i="7"/>
  <c r="Q2405" i="7"/>
  <c r="Q2397" i="7"/>
  <c r="Q2389" i="7"/>
  <c r="Q2381" i="7"/>
  <c r="Q2369" i="7"/>
  <c r="Q2361" i="7"/>
  <c r="Q2353" i="7"/>
  <c r="Q2341" i="7"/>
  <c r="Q2337" i="7"/>
  <c r="Q2329" i="7"/>
  <c r="Q2321" i="7"/>
  <c r="Q2309" i="7"/>
  <c r="Q2301" i="7"/>
  <c r="Q2293" i="7"/>
  <c r="Q2285" i="7"/>
  <c r="Q2277" i="7"/>
  <c r="Q2269" i="7"/>
  <c r="Q2261" i="7"/>
  <c r="Q2253" i="7"/>
  <c r="Q2241" i="7"/>
  <c r="Q2233" i="7"/>
  <c r="Q2225" i="7"/>
  <c r="Q2213" i="7"/>
  <c r="Q2205" i="7"/>
  <c r="Q2197" i="7"/>
  <c r="Q2189" i="7"/>
  <c r="Q2181" i="7"/>
  <c r="Q2173" i="7"/>
  <c r="Q2165" i="7"/>
  <c r="Q2157" i="7"/>
  <c r="Q2149" i="7"/>
  <c r="Q2141" i="7"/>
  <c r="Q2133" i="7"/>
  <c r="Q2125" i="7"/>
  <c r="Q2113" i="7"/>
  <c r="Q2105" i="7"/>
  <c r="Q2097" i="7"/>
  <c r="Q2077" i="7"/>
  <c r="Q2069" i="7"/>
  <c r="Q2061" i="7"/>
  <c r="Q2049" i="7"/>
  <c r="Q2041" i="7"/>
  <c r="Q2033" i="7"/>
  <c r="Q2017" i="7"/>
  <c r="Q2009" i="7"/>
  <c r="Q2001" i="7"/>
  <c r="Q1993" i="7"/>
  <c r="Q1981" i="7"/>
  <c r="Q1973" i="7"/>
  <c r="Q1965" i="7"/>
  <c r="Q1957" i="7"/>
  <c r="Q1949" i="7"/>
  <c r="Q1937" i="7"/>
  <c r="Q1929" i="7"/>
  <c r="Q1917" i="7"/>
  <c r="Q1909" i="7"/>
  <c r="Q1893" i="7"/>
  <c r="Q1885" i="7"/>
  <c r="Q1873" i="7"/>
  <c r="Q1865" i="7"/>
  <c r="Q1853" i="7"/>
  <c r="Q1845" i="7"/>
  <c r="Q1833" i="7"/>
  <c r="Q1829" i="7"/>
  <c r="Q1821" i="7"/>
  <c r="Q1809" i="7"/>
  <c r="Q1801" i="7"/>
  <c r="Q1797" i="7"/>
  <c r="Q1789" i="7"/>
  <c r="Q1781" i="7"/>
  <c r="Q1773" i="7"/>
  <c r="Q1765" i="7"/>
  <c r="Q1757" i="7"/>
  <c r="Q1749" i="7"/>
  <c r="Q1741" i="7"/>
  <c r="Q1729" i="7"/>
  <c r="Q1721" i="7"/>
  <c r="Q1713" i="7"/>
  <c r="Q1705" i="7"/>
  <c r="Q1697" i="7"/>
  <c r="Q1689" i="7"/>
  <c r="Q1681" i="7"/>
  <c r="Q1673" i="7"/>
  <c r="Q1657" i="7"/>
  <c r="Q1653" i="7"/>
  <c r="Q1645" i="7"/>
  <c r="Q1637" i="7"/>
  <c r="Q1625" i="7"/>
  <c r="Q1617" i="7"/>
  <c r="Q1609" i="7"/>
  <c r="Q1601" i="7"/>
  <c r="Q1593" i="7"/>
  <c r="Q1585" i="7"/>
  <c r="Q1581" i="7"/>
  <c r="Q1573" i="7"/>
  <c r="Q1569" i="7"/>
  <c r="Q1565" i="7"/>
  <c r="Q1561" i="7"/>
  <c r="Q1557" i="7"/>
  <c r="Q1553" i="7"/>
  <c r="Q1549" i="7"/>
  <c r="Q1545" i="7"/>
  <c r="Q1541" i="7"/>
  <c r="Q1537" i="7"/>
  <c r="Q1533" i="7"/>
  <c r="Q1529" i="7"/>
  <c r="Q1525" i="7"/>
  <c r="Q1521" i="7"/>
  <c r="Q1517" i="7"/>
  <c r="Q1513" i="7"/>
  <c r="Q1509" i="7"/>
  <c r="Q1505" i="7"/>
  <c r="Q1501" i="7"/>
  <c r="Q1497" i="7"/>
  <c r="Q1493" i="7"/>
  <c r="Q1489" i="7"/>
  <c r="Q1485" i="7"/>
  <c r="Q1481" i="7"/>
  <c r="Q1477" i="7"/>
  <c r="Q1473" i="7"/>
  <c r="Q1469" i="7"/>
  <c r="Q1465" i="7"/>
  <c r="Q1461" i="7"/>
  <c r="Q1457" i="7"/>
  <c r="Q1453" i="7"/>
  <c r="Q1449" i="7"/>
  <c r="Q1445" i="7"/>
  <c r="Q1441" i="7"/>
  <c r="Q1437" i="7"/>
  <c r="Q1433" i="7"/>
  <c r="Q1429" i="7"/>
  <c r="Q1425" i="7"/>
  <c r="Q1421" i="7"/>
  <c r="Q1417" i="7"/>
  <c r="Q1413" i="7"/>
  <c r="Q1409" i="7"/>
  <c r="Q1401" i="7"/>
  <c r="Q1393" i="7"/>
  <c r="Q1385" i="7"/>
  <c r="Q1377" i="7"/>
  <c r="Q1369" i="7"/>
  <c r="Q1361" i="7"/>
  <c r="Q1353" i="7"/>
  <c r="Q1345" i="7"/>
  <c r="Q1337" i="7"/>
  <c r="Q1329" i="7"/>
  <c r="Q1321" i="7"/>
  <c r="Q1313" i="7"/>
  <c r="Q1305" i="7"/>
  <c r="Q1297" i="7"/>
  <c r="Q1289" i="7"/>
  <c r="Q1281" i="7"/>
  <c r="Q1273" i="7"/>
  <c r="Q1269" i="7"/>
  <c r="Q1261" i="7"/>
  <c r="Q1253" i="7"/>
  <c r="Q1245" i="7"/>
  <c r="Q1241" i="7"/>
  <c r="Q1233" i="7"/>
  <c r="Q1229" i="7"/>
  <c r="Q1225" i="7"/>
  <c r="Q1221" i="7"/>
  <c r="Q1217" i="7"/>
  <c r="Q1213" i="7"/>
  <c r="Q1209" i="7"/>
  <c r="Q1205" i="7"/>
  <c r="Q1201" i="7"/>
  <c r="Q1197" i="7"/>
  <c r="Q1193" i="7"/>
  <c r="Q1189" i="7"/>
  <c r="Q1169" i="7"/>
  <c r="Q1161" i="7"/>
  <c r="Q1153" i="7"/>
  <c r="Q1145" i="7"/>
  <c r="Q1137" i="7"/>
  <c r="Q1129" i="7"/>
  <c r="Q1121" i="7"/>
  <c r="Q1113" i="7"/>
  <c r="Q1105" i="7"/>
  <c r="Q1097" i="7"/>
  <c r="Q1085" i="7"/>
  <c r="Q1077" i="7"/>
  <c r="Q1069" i="7"/>
  <c r="Q1061" i="7"/>
  <c r="Q1053" i="7"/>
  <c r="Q1045" i="7"/>
  <c r="Q1025" i="7"/>
  <c r="Q1017" i="7"/>
  <c r="Q1009" i="7"/>
  <c r="Q997" i="7"/>
  <c r="Q989" i="7"/>
  <c r="Q981" i="7"/>
  <c r="Q973" i="7"/>
  <c r="Q965" i="7"/>
  <c r="Q957" i="7"/>
  <c r="Q949" i="7"/>
  <c r="Q933" i="7"/>
  <c r="Q925" i="7"/>
  <c r="Q917" i="7"/>
  <c r="Q909" i="7"/>
  <c r="Q897" i="7"/>
  <c r="Q889" i="7"/>
  <c r="Q881" i="7"/>
  <c r="Q873" i="7"/>
  <c r="Q865" i="7"/>
  <c r="Q857" i="7"/>
  <c r="Q849" i="7"/>
  <c r="Q841" i="7"/>
  <c r="Q833" i="7"/>
  <c r="Q825" i="7"/>
  <c r="Q817" i="7"/>
  <c r="Q809" i="7"/>
  <c r="Q801" i="7"/>
  <c r="Q793" i="7"/>
  <c r="Q785" i="7"/>
  <c r="Q773" i="7"/>
  <c r="Q765" i="7"/>
  <c r="Q757" i="7"/>
  <c r="Q749" i="7"/>
  <c r="Q741" i="7"/>
  <c r="Q733" i="7"/>
  <c r="Q725" i="7"/>
  <c r="Q717" i="7"/>
  <c r="Q709" i="7"/>
  <c r="Q701" i="7"/>
  <c r="Q693" i="7"/>
  <c r="Q685" i="7"/>
  <c r="Q677" i="7"/>
  <c r="Q669" i="7"/>
  <c r="Q661" i="7"/>
  <c r="Q653" i="7"/>
  <c r="Q645" i="7"/>
  <c r="Q637" i="7"/>
  <c r="Q629" i="7"/>
  <c r="Q617" i="7"/>
  <c r="Q609" i="7"/>
  <c r="Q601" i="7"/>
  <c r="Q593" i="7"/>
  <c r="Q585" i="7"/>
  <c r="Q577" i="7"/>
  <c r="Q569" i="7"/>
  <c r="Q561" i="7"/>
  <c r="Q553" i="7"/>
  <c r="Q545" i="7"/>
  <c r="Q537" i="7"/>
  <c r="Q529" i="7"/>
  <c r="Q521" i="7"/>
  <c r="Q513" i="7"/>
  <c r="Q505" i="7"/>
  <c r="Q497" i="7"/>
  <c r="Q489" i="7"/>
  <c r="Q477" i="7"/>
  <c r="Q461" i="7"/>
  <c r="Q453" i="7"/>
  <c r="Q445" i="7"/>
  <c r="Q437" i="7"/>
  <c r="Q429" i="7"/>
  <c r="Q421" i="7"/>
  <c r="Q405" i="7"/>
  <c r="Q397" i="7"/>
  <c r="Q389" i="7"/>
  <c r="Q381" i="7"/>
  <c r="Q373" i="7"/>
  <c r="Q365" i="7"/>
  <c r="Q357" i="7"/>
  <c r="Q349" i="7"/>
  <c r="Q341" i="7"/>
  <c r="Q333" i="7"/>
  <c r="Q325" i="7"/>
  <c r="Q317" i="7"/>
  <c r="Q305" i="7"/>
  <c r="Q297" i="7"/>
  <c r="Q289" i="7"/>
  <c r="Q281" i="7"/>
  <c r="Q273" i="7"/>
  <c r="Q249" i="7"/>
  <c r="Q241" i="7"/>
  <c r="Q2956" i="7"/>
  <c r="Q2948" i="7"/>
  <c r="Q2940" i="7"/>
  <c r="Q2932" i="7"/>
  <c r="Q2924" i="7"/>
  <c r="Q2916" i="7"/>
  <c r="Q2908" i="7"/>
  <c r="Q2892" i="7"/>
  <c r="Q2884" i="7"/>
  <c r="Q2868" i="7"/>
  <c r="Q2860" i="7"/>
  <c r="Q2852" i="7"/>
  <c r="Q2844" i="7"/>
  <c r="Q2836" i="7"/>
  <c r="Q2828" i="7"/>
  <c r="Q2820" i="7"/>
  <c r="Q2812" i="7"/>
  <c r="Q2804" i="7"/>
  <c r="Q2796" i="7"/>
  <c r="Q2788" i="7"/>
  <c r="Q2780" i="7"/>
  <c r="Q2772" i="7"/>
  <c r="Q2764" i="7"/>
  <c r="Q2756" i="7"/>
  <c r="Q2748" i="7"/>
  <c r="Q2740" i="7"/>
  <c r="Q2732" i="7"/>
  <c r="Q2724" i="7"/>
  <c r="Q2716" i="7"/>
  <c r="Q2708" i="7"/>
  <c r="Q2700" i="7"/>
  <c r="Q2692" i="7"/>
  <c r="Q2684" i="7"/>
  <c r="Q2676" i="7"/>
  <c r="Q2668" i="7"/>
  <c r="Q2660" i="7"/>
  <c r="Q2652" i="7"/>
  <c r="Q2644" i="7"/>
  <c r="Q2636" i="7"/>
  <c r="Q2628" i="7"/>
  <c r="Q2620" i="7"/>
  <c r="Q2612" i="7"/>
  <c r="Q2604" i="7"/>
  <c r="Q2596" i="7"/>
  <c r="Q2588" i="7"/>
  <c r="Q2580" i="7"/>
  <c r="Q2572" i="7"/>
  <c r="Q2564" i="7"/>
  <c r="Q2556" i="7"/>
  <c r="Q2548" i="7"/>
  <c r="Q2532" i="7"/>
  <c r="Q2528" i="7"/>
  <c r="Q2500" i="7"/>
  <c r="Q2496" i="7"/>
  <c r="Q2468" i="7"/>
  <c r="Q2464" i="7"/>
  <c r="Q2436" i="7"/>
  <c r="Q2432" i="7"/>
  <c r="Q2404" i="7"/>
  <c r="Q2400" i="7"/>
  <c r="Q2372" i="7"/>
  <c r="Q2368" i="7"/>
  <c r="Q2340" i="7"/>
  <c r="Q2336" i="7"/>
  <c r="Q2308" i="7"/>
  <c r="Q2304" i="7"/>
  <c r="Q2276" i="7"/>
  <c r="Q2272" i="7"/>
  <c r="Q2244" i="7"/>
  <c r="Q2240" i="7"/>
  <c r="Q2212" i="7"/>
  <c r="Q2208" i="7"/>
  <c r="Q2180" i="7"/>
  <c r="Q2176" i="7"/>
  <c r="Q2148" i="7"/>
  <c r="Q2144" i="7"/>
  <c r="Q2116" i="7"/>
  <c r="Q2112" i="7"/>
  <c r="Q2084" i="7"/>
  <c r="Q2080" i="7"/>
  <c r="Q2052" i="7"/>
  <c r="Q2048" i="7"/>
  <c r="Q2020" i="7"/>
  <c r="Q2016" i="7"/>
  <c r="Q1952" i="7"/>
  <c r="Q1936" i="7"/>
  <c r="Q1888" i="7"/>
  <c r="Q1872" i="7"/>
  <c r="Q1824" i="7"/>
  <c r="Q1804" i="7"/>
  <c r="Q1772" i="7"/>
  <c r="Q1764" i="7"/>
  <c r="Q1740" i="7"/>
  <c r="Q1732" i="7"/>
  <c r="Q1708" i="7"/>
  <c r="Q1700" i="7"/>
  <c r="Q1676" i="7"/>
  <c r="Q1668" i="7"/>
  <c r="Q1644" i="7"/>
  <c r="Q1636" i="7"/>
  <c r="Q1612" i="7"/>
  <c r="Q1604" i="7"/>
  <c r="Q1580" i="7"/>
  <c r="Q1572" i="7"/>
  <c r="Q1548" i="7"/>
  <c r="Q1540" i="7"/>
  <c r="Q860" i="7"/>
  <c r="Q1238" i="7"/>
  <c r="Q1230" i="7"/>
  <c r="Q1222" i="7"/>
  <c r="Q1214" i="7"/>
  <c r="Q1206" i="7"/>
  <c r="Q1198" i="7"/>
  <c r="Q1190" i="7"/>
  <c r="Q1182" i="7"/>
  <c r="Q1174" i="7"/>
  <c r="Q1166" i="7"/>
  <c r="Q1162" i="7"/>
  <c r="Q1154" i="7"/>
  <c r="Q1146" i="7"/>
  <c r="Q1138" i="7"/>
  <c r="Q1130" i="7"/>
  <c r="Q1122" i="7"/>
  <c r="Q1114" i="7"/>
  <c r="Q1106" i="7"/>
  <c r="Q1098" i="7"/>
  <c r="Q1090" i="7"/>
  <c r="Q1082" i="7"/>
  <c r="Q1074" i="7"/>
  <c r="Q1066" i="7"/>
  <c r="Q1050" i="7"/>
  <c r="Q1042" i="7"/>
  <c r="Q1034" i="7"/>
  <c r="Q1026" i="7"/>
  <c r="Q1018" i="7"/>
  <c r="Q1010" i="7"/>
  <c r="Q1002" i="7"/>
  <c r="Q994" i="7"/>
  <c r="Q986" i="7"/>
  <c r="Q978" i="7"/>
  <c r="Q974" i="7"/>
  <c r="Q966" i="7"/>
  <c r="Q958" i="7"/>
  <c r="Q950" i="7"/>
  <c r="Q942" i="7"/>
  <c r="Q934" i="7"/>
  <c r="Q926" i="7"/>
  <c r="Q918" i="7"/>
  <c r="Q910" i="7"/>
  <c r="Q902" i="7"/>
  <c r="Q894" i="7"/>
  <c r="Q886" i="7"/>
  <c r="Q878" i="7"/>
  <c r="Q870" i="7"/>
  <c r="Q862" i="7"/>
  <c r="Q854" i="7"/>
  <c r="Q846" i="7"/>
  <c r="Q838" i="7"/>
  <c r="Q830" i="7"/>
  <c r="Q822" i="7"/>
  <c r="Q814" i="7"/>
  <c r="Q806" i="7"/>
  <c r="Q798" i="7"/>
  <c r="Q790" i="7"/>
  <c r="Q782" i="7"/>
  <c r="Q774" i="7"/>
  <c r="Q766" i="7"/>
  <c r="Q758" i="7"/>
  <c r="Q754" i="7"/>
  <c r="Q746" i="7"/>
  <c r="Q738" i="7"/>
  <c r="Q730" i="7"/>
  <c r="Q722" i="7"/>
  <c r="Q714" i="7"/>
  <c r="Q706" i="7"/>
  <c r="Q698" i="7"/>
  <c r="Q690" i="7"/>
  <c r="Q682" i="7"/>
  <c r="Q674" i="7"/>
  <c r="Q666" i="7"/>
  <c r="Q658" i="7"/>
  <c r="Q650" i="7"/>
  <c r="Q642" i="7"/>
  <c r="Q638" i="7"/>
  <c r="Q630" i="7"/>
  <c r="Q622" i="7"/>
  <c r="Q614" i="7"/>
  <c r="Q606" i="7"/>
  <c r="Q598" i="7"/>
  <c r="Q590" i="7"/>
  <c r="Q582" i="7"/>
  <c r="Q574" i="7"/>
  <c r="Q566" i="7"/>
  <c r="Q558" i="7"/>
  <c r="Q550" i="7"/>
  <c r="Q542" i="7"/>
  <c r="Q534" i="7"/>
  <c r="Q526" i="7"/>
  <c r="Q522" i="7"/>
  <c r="Q514" i="7"/>
  <c r="Q506" i="7"/>
  <c r="Q490" i="7"/>
  <c r="Q482" i="7"/>
  <c r="Q474" i="7"/>
  <c r="Q466" i="7"/>
  <c r="Q458" i="7"/>
  <c r="Q450" i="7"/>
  <c r="Q442" i="7"/>
  <c r="Q434" i="7"/>
  <c r="Q426" i="7"/>
  <c r="Q418" i="7"/>
  <c r="Q410" i="7"/>
  <c r="Q402" i="7"/>
  <c r="Q394" i="7"/>
  <c r="Q386" i="7"/>
  <c r="Q382" i="7"/>
  <c r="Q374" i="7"/>
  <c r="Q366" i="7"/>
  <c r="Q354" i="7"/>
  <c r="Q346" i="7"/>
  <c r="Q338" i="7"/>
  <c r="Q330" i="7"/>
  <c r="Q322" i="7"/>
  <c r="Q314" i="7"/>
  <c r="Q310" i="7"/>
  <c r="Q302" i="7"/>
  <c r="Q294" i="7"/>
  <c r="Q286" i="7"/>
  <c r="Q278" i="7"/>
  <c r="Q270" i="7"/>
  <c r="Q262" i="7"/>
  <c r="Q254" i="7"/>
  <c r="Q246" i="7"/>
  <c r="Q238" i="7"/>
  <c r="Q230" i="7"/>
  <c r="Q222" i="7"/>
  <c r="Q214" i="7"/>
  <c r="Q206" i="7"/>
  <c r="Q202" i="7"/>
  <c r="Q194" i="7"/>
  <c r="Q186" i="7"/>
  <c r="Q178" i="7"/>
  <c r="Q162" i="7"/>
  <c r="Q102" i="7"/>
  <c r="Q98" i="7"/>
  <c r="Q2961" i="7"/>
  <c r="Q2953" i="7"/>
  <c r="Q2945" i="7"/>
  <c r="Q2937" i="7"/>
  <c r="Q2929" i="7"/>
  <c r="Q2921" i="7"/>
  <c r="Q2905" i="7"/>
  <c r="Q2593" i="7"/>
  <c r="Q2589" i="7"/>
  <c r="Q2585" i="7"/>
  <c r="Q2577" i="7"/>
  <c r="Q2569" i="7"/>
  <c r="Q2561" i="7"/>
  <c r="Q2553" i="7"/>
  <c r="Q2541" i="7"/>
  <c r="Q2533" i="7"/>
  <c r="Q2525" i="7"/>
  <c r="Q2517" i="7"/>
  <c r="Q2509" i="7"/>
  <c r="Q2497" i="7"/>
  <c r="Q2481" i="7"/>
  <c r="Q2465" i="7"/>
  <c r="Q2457" i="7"/>
  <c r="Q2449" i="7"/>
  <c r="Q2433" i="7"/>
  <c r="Q2425" i="7"/>
  <c r="Q2417" i="7"/>
  <c r="Q2401" i="7"/>
  <c r="Q2393" i="7"/>
  <c r="Q2385" i="7"/>
  <c r="Q2373" i="7"/>
  <c r="Q2365" i="7"/>
  <c r="Q2357" i="7"/>
  <c r="Q2349" i="7"/>
  <c r="Q2333" i="7"/>
  <c r="Q2325" i="7"/>
  <c r="Q2317" i="7"/>
  <c r="Q2305" i="7"/>
  <c r="Q2297" i="7"/>
  <c r="Q2289" i="7"/>
  <c r="Q2273" i="7"/>
  <c r="Q2265" i="7"/>
  <c r="Q2257" i="7"/>
  <c r="Q2245" i="7"/>
  <c r="Q2237" i="7"/>
  <c r="Q2229" i="7"/>
  <c r="Q2221" i="7"/>
  <c r="Q2209" i="7"/>
  <c r="Q2201" i="7"/>
  <c r="Q2193" i="7"/>
  <c r="Q2177" i="7"/>
  <c r="Q2169" i="7"/>
  <c r="Q2161" i="7"/>
  <c r="Q2145" i="7"/>
  <c r="Q2137" i="7"/>
  <c r="Q2129" i="7"/>
  <c r="Q2117" i="7"/>
  <c r="Q2109" i="7"/>
  <c r="Q2101" i="7"/>
  <c r="Q2093" i="7"/>
  <c r="Q2081" i="7"/>
  <c r="Q2073" i="7"/>
  <c r="Q2065" i="7"/>
  <c r="Q2053" i="7"/>
  <c r="Q2045" i="7"/>
  <c r="Q2037" i="7"/>
  <c r="Q2029" i="7"/>
  <c r="Q2021" i="7"/>
  <c r="Q2013" i="7"/>
  <c r="Q2005" i="7"/>
  <c r="Q1997" i="7"/>
  <c r="Q1985" i="7"/>
  <c r="Q1977" i="7"/>
  <c r="Q1969" i="7"/>
  <c r="Q1961" i="7"/>
  <c r="Q1953" i="7"/>
  <c r="Q1945" i="7"/>
  <c r="Q1941" i="7"/>
  <c r="Q1933" i="7"/>
  <c r="Q1921" i="7"/>
  <c r="Q1913" i="7"/>
  <c r="Q1905" i="7"/>
  <c r="Q1897" i="7"/>
  <c r="Q1889" i="7"/>
  <c r="Q1881" i="7"/>
  <c r="Q1877" i="7"/>
  <c r="Q1869" i="7"/>
  <c r="Q1857" i="7"/>
  <c r="Q1849" i="7"/>
  <c r="Q1841" i="7"/>
  <c r="Q1837" i="7"/>
  <c r="Q1825" i="7"/>
  <c r="Q1817" i="7"/>
  <c r="Q1813" i="7"/>
  <c r="Q1805" i="7"/>
  <c r="Q1793" i="7"/>
  <c r="Q1785" i="7"/>
  <c r="Q1777" i="7"/>
  <c r="Q1769" i="7"/>
  <c r="Q1761" i="7"/>
  <c r="Q1753" i="7"/>
  <c r="Q1745" i="7"/>
  <c r="Q1737" i="7"/>
  <c r="Q1733" i="7"/>
  <c r="Q1725" i="7"/>
  <c r="Q1717" i="7"/>
  <c r="Q1709" i="7"/>
  <c r="Q1701" i="7"/>
  <c r="Q1693" i="7"/>
  <c r="Q1685" i="7"/>
  <c r="Q1677" i="7"/>
  <c r="Q1669" i="7"/>
  <c r="Q1661" i="7"/>
  <c r="Q1649" i="7"/>
  <c r="Q1641" i="7"/>
  <c r="Q1633" i="7"/>
  <c r="Q1629" i="7"/>
  <c r="Q1621" i="7"/>
  <c r="Q1613" i="7"/>
  <c r="Q1605" i="7"/>
  <c r="Q1597" i="7"/>
  <c r="Q1589" i="7"/>
  <c r="Q1577" i="7"/>
  <c r="Q1405" i="7"/>
  <c r="Q1397" i="7"/>
  <c r="Q1389" i="7"/>
  <c r="Q1381" i="7"/>
  <c r="Q1373" i="7"/>
  <c r="Q1365" i="7"/>
  <c r="Q1357" i="7"/>
  <c r="Q1349" i="7"/>
  <c r="Q1341" i="7"/>
  <c r="Q1333" i="7"/>
  <c r="Q1325" i="7"/>
  <c r="Q1317" i="7"/>
  <c r="Q1309" i="7"/>
  <c r="Q1301" i="7"/>
  <c r="Q1285" i="7"/>
  <c r="Q1277" i="7"/>
  <c r="Q1265" i="7"/>
  <c r="Q1257" i="7"/>
  <c r="Q1249" i="7"/>
  <c r="Q1237" i="7"/>
  <c r="Q1185" i="7"/>
  <c r="Q1181" i="7"/>
  <c r="Q1177" i="7"/>
  <c r="Q1173" i="7"/>
  <c r="Q1165" i="7"/>
  <c r="Q1157" i="7"/>
  <c r="Q1149" i="7"/>
  <c r="Q1141" i="7"/>
  <c r="Q1133" i="7"/>
  <c r="Q1125" i="7"/>
  <c r="Q1117" i="7"/>
  <c r="Q1109" i="7"/>
  <c r="Q1101" i="7"/>
  <c r="Q1093" i="7"/>
  <c r="Q1089" i="7"/>
  <c r="Q1081" i="7"/>
  <c r="Q1073" i="7"/>
  <c r="Q1065" i="7"/>
  <c r="Q1057" i="7"/>
  <c r="Q1049" i="7"/>
  <c r="Q1041" i="7"/>
  <c r="Q1033" i="7"/>
  <c r="Q1029" i="7"/>
  <c r="Q1021" i="7"/>
  <c r="Q1013" i="7"/>
  <c r="Q1001" i="7"/>
  <c r="Q993" i="7"/>
  <c r="Q985" i="7"/>
  <c r="Q977" i="7"/>
  <c r="Q969" i="7"/>
  <c r="Q961" i="7"/>
  <c r="Q953" i="7"/>
  <c r="Q945" i="7"/>
  <c r="Q937" i="7"/>
  <c r="Q929" i="7"/>
  <c r="Q921" i="7"/>
  <c r="Q913" i="7"/>
  <c r="Q905" i="7"/>
  <c r="Q901" i="7"/>
  <c r="Q893" i="7"/>
  <c r="Q885" i="7"/>
  <c r="Q877" i="7"/>
  <c r="Q869" i="7"/>
  <c r="Q861" i="7"/>
  <c r="Q853" i="7"/>
  <c r="Q845" i="7"/>
  <c r="Q837" i="7"/>
  <c r="Q829" i="7"/>
  <c r="Q821" i="7"/>
  <c r="Q805" i="7"/>
  <c r="Q797" i="7"/>
  <c r="Q789" i="7"/>
  <c r="Q781" i="7"/>
  <c r="Q777" i="7"/>
  <c r="Q769" i="7"/>
  <c r="Q761" i="7"/>
  <c r="Q753" i="7"/>
  <c r="Q745" i="7"/>
  <c r="Q737" i="7"/>
  <c r="Q729" i="7"/>
  <c r="Q721" i="7"/>
  <c r="Q713" i="7"/>
  <c r="Q705" i="7"/>
  <c r="Q697" i="7"/>
  <c r="Q689" i="7"/>
  <c r="Q681" i="7"/>
  <c r="Q673" i="7"/>
  <c r="Q665" i="7"/>
  <c r="Q657" i="7"/>
  <c r="Q649" i="7"/>
  <c r="Q641" i="7"/>
  <c r="Q625" i="7"/>
  <c r="Q621" i="7"/>
  <c r="Q613" i="7"/>
  <c r="Q605" i="7"/>
  <c r="Q597" i="7"/>
  <c r="Q589" i="7"/>
  <c r="Q581" i="7"/>
  <c r="Q573" i="7"/>
  <c r="Q565" i="7"/>
  <c r="Q557" i="7"/>
  <c r="Q549" i="7"/>
  <c r="Q541" i="7"/>
  <c r="Q533" i="7"/>
  <c r="Q525" i="7"/>
  <c r="Q517" i="7"/>
  <c r="Q509" i="7"/>
  <c r="Q501" i="7"/>
  <c r="Q493" i="7"/>
  <c r="Q485" i="7"/>
  <c r="Q481" i="7"/>
  <c r="Q473" i="7"/>
  <c r="Q465" i="7"/>
  <c r="Q457" i="7"/>
  <c r="Q449" i="7"/>
  <c r="Q441" i="7"/>
  <c r="Q433" i="7"/>
  <c r="Q425" i="7"/>
  <c r="Q417" i="7"/>
  <c r="Q409" i="7"/>
  <c r="Q401" i="7"/>
  <c r="Q393" i="7"/>
  <c r="Q385" i="7"/>
  <c r="Q377" i="7"/>
  <c r="Q369" i="7"/>
  <c r="Q361" i="7"/>
  <c r="Q353" i="7"/>
  <c r="Q345" i="7"/>
  <c r="Q337" i="7"/>
  <c r="Q329" i="7"/>
  <c r="Q321" i="7"/>
  <c r="Q313" i="7"/>
  <c r="Q309" i="7"/>
  <c r="Q301" i="7"/>
  <c r="Q293" i="7"/>
  <c r="Q285" i="7"/>
  <c r="Q277" i="7"/>
  <c r="Q269" i="7"/>
  <c r="Q265" i="7"/>
  <c r="Q261" i="7"/>
  <c r="Q257" i="7"/>
  <c r="Q253" i="7"/>
  <c r="Q245" i="7"/>
  <c r="Q237" i="7"/>
  <c r="Q2959" i="7"/>
  <c r="Q2951" i="7"/>
  <c r="Q2943" i="7"/>
  <c r="Q2935" i="7"/>
  <c r="Q2927" i="7"/>
  <c r="Q2919" i="7"/>
  <c r="Q2911" i="7"/>
  <c r="Q2903" i="7"/>
  <c r="Q2895" i="7"/>
  <c r="Q2887" i="7"/>
  <c r="Q2879" i="7"/>
  <c r="Q2871" i="7"/>
  <c r="Q2863" i="7"/>
  <c r="Q2855" i="7"/>
  <c r="Q2847" i="7"/>
  <c r="Q2839" i="7"/>
  <c r="Q2831" i="7"/>
  <c r="Q2823" i="7"/>
  <c r="Q2815" i="7"/>
  <c r="Q2807" i="7"/>
  <c r="Q2799" i="7"/>
  <c r="Q2791" i="7"/>
  <c r="Q2783" i="7"/>
  <c r="Q2775" i="7"/>
  <c r="Q2767" i="7"/>
  <c r="Q2759" i="7"/>
  <c r="Q2751" i="7"/>
  <c r="Q2743" i="7"/>
  <c r="Q2735" i="7"/>
  <c r="Q2727" i="7"/>
  <c r="Q2719" i="7"/>
  <c r="Q2711" i="7"/>
  <c r="Q2703" i="7"/>
  <c r="Q2695" i="7"/>
  <c r="Q2687" i="7"/>
  <c r="Q2679" i="7"/>
  <c r="Q2671" i="7"/>
  <c r="Q2663" i="7"/>
  <c r="Q2655" i="7"/>
  <c r="Q2647" i="7"/>
  <c r="Q2639" i="7"/>
  <c r="Q2631" i="7"/>
  <c r="Q2623" i="7"/>
  <c r="Q2615" i="7"/>
  <c r="Q2607" i="7"/>
  <c r="Q2599" i="7"/>
  <c r="Q2591" i="7"/>
  <c r="Q2583" i="7"/>
  <c r="Q2575" i="7"/>
  <c r="Q2567" i="7"/>
  <c r="Q2559" i="7"/>
  <c r="Q2551" i="7"/>
  <c r="Q2543" i="7"/>
  <c r="Q2535" i="7"/>
  <c r="Q2531" i="7"/>
  <c r="Q2523" i="7"/>
  <c r="Q2519" i="7"/>
  <c r="Q2515" i="7"/>
  <c r="Q2511" i="7"/>
  <c r="Q2507" i="7"/>
  <c r="Q2503" i="7"/>
  <c r="Q2499" i="7"/>
  <c r="Q2491" i="7"/>
  <c r="Q2487" i="7"/>
  <c r="Q2483" i="7"/>
  <c r="Q2479" i="7"/>
  <c r="Q2475" i="7"/>
  <c r="Q2471" i="7"/>
  <c r="Q2467" i="7"/>
  <c r="Q2459" i="7"/>
  <c r="Q2455" i="7"/>
  <c r="Q2451" i="7"/>
  <c r="Q2447" i="7"/>
  <c r="Q2439" i="7"/>
  <c r="Q2435" i="7"/>
  <c r="Q2427" i="7"/>
  <c r="Q2423" i="7"/>
  <c r="Q2419" i="7"/>
  <c r="Q2415" i="7"/>
  <c r="Q2411" i="7"/>
  <c r="Q2407" i="7"/>
  <c r="Q2403" i="7"/>
  <c r="Q2395" i="7"/>
  <c r="Q2391" i="7"/>
  <c r="Q2387" i="7"/>
  <c r="Q2383" i="7"/>
  <c r="Q2379" i="7"/>
  <c r="Q2375" i="7"/>
  <c r="Q2371" i="7"/>
  <c r="Q2363" i="7"/>
  <c r="Q2359" i="7"/>
  <c r="Q2355" i="7"/>
  <c r="Q2351" i="7"/>
  <c r="Q2347" i="7"/>
  <c r="Q2343" i="7"/>
  <c r="Q2339" i="7"/>
  <c r="Q2331" i="7"/>
  <c r="Q2327" i="7"/>
  <c r="Q2323" i="7"/>
  <c r="Q2319" i="7"/>
  <c r="Q2315" i="7"/>
  <c r="Q2311" i="7"/>
  <c r="Q2307" i="7"/>
  <c r="Q2299" i="7"/>
  <c r="Q2295" i="7"/>
  <c r="Q2291" i="7"/>
  <c r="Q2287" i="7"/>
  <c r="Q2283" i="7"/>
  <c r="Q2279" i="7"/>
  <c r="Q2275" i="7"/>
  <c r="Q2267" i="7"/>
  <c r="Q2263" i="7"/>
  <c r="Q2259" i="7"/>
  <c r="Q2255" i="7"/>
  <c r="Q2251" i="7"/>
  <c r="Q2247" i="7"/>
  <c r="Q2243" i="7"/>
  <c r="Q2235" i="7"/>
  <c r="Q2231" i="7"/>
  <c r="Q2227" i="7"/>
  <c r="Q2223" i="7"/>
  <c r="Q2219" i="7"/>
  <c r="Q2215" i="7"/>
  <c r="Q2211" i="7"/>
  <c r="Q2203" i="7"/>
  <c r="Q2199" i="7"/>
  <c r="Q2195" i="7"/>
  <c r="Q2191" i="7"/>
  <c r="Q2187" i="7"/>
  <c r="Q2183" i="7"/>
  <c r="Q2179" i="7"/>
  <c r="Q2171" i="7"/>
  <c r="Q2167" i="7"/>
  <c r="Q2163" i="7"/>
  <c r="Q2159" i="7"/>
  <c r="Q2155" i="7"/>
  <c r="Q2151" i="7"/>
  <c r="Q2147" i="7"/>
  <c r="Q2139" i="7"/>
  <c r="Q2127" i="7"/>
  <c r="Q2123" i="7"/>
  <c r="Q2107" i="7"/>
  <c r="Q2095" i="7"/>
  <c r="Q2091" i="7"/>
  <c r="Q2075" i="7"/>
  <c r="Q2063" i="7"/>
  <c r="Q2059" i="7"/>
  <c r="Q2043" i="7"/>
  <c r="Q2031" i="7"/>
  <c r="Q2027" i="7"/>
  <c r="Q2011" i="7"/>
  <c r="Q1999" i="7"/>
  <c r="Q1995" i="7"/>
  <c r="Q1979" i="7"/>
  <c r="Q1963" i="7"/>
  <c r="Q1931" i="7"/>
  <c r="Q1915" i="7"/>
  <c r="Q1899" i="7"/>
  <c r="Q1867" i="7"/>
  <c r="Q1851" i="7"/>
  <c r="Q1835" i="7"/>
  <c r="Q1511" i="7"/>
  <c r="Q1495" i="7"/>
  <c r="Q1447" i="7"/>
  <c r="Q1431" i="7"/>
  <c r="Q1383" i="7"/>
  <c r="Q1367" i="7"/>
  <c r="Q1319" i="7"/>
  <c r="Q1303" i="7"/>
  <c r="Q1255" i="7"/>
  <c r="Q1239" i="7"/>
  <c r="Q1191" i="7"/>
  <c r="Q1175" i="7"/>
  <c r="Q1127" i="7"/>
  <c r="Q1111" i="7"/>
  <c r="Q1063" i="7"/>
  <c r="Q1047" i="7"/>
  <c r="Q999" i="7"/>
  <c r="Q983" i="7"/>
  <c r="Q903" i="7"/>
  <c r="Q607" i="7"/>
  <c r="Q479" i="7"/>
  <c r="Q233" i="7"/>
  <c r="Q229" i="7"/>
  <c r="Q225" i="7"/>
  <c r="Q221" i="7"/>
  <c r="Q217" i="7"/>
  <c r="Q213" i="7"/>
  <c r="Q209" i="7"/>
  <c r="Q205" i="7"/>
  <c r="Q201" i="7"/>
  <c r="Q197" i="7"/>
  <c r="Q193" i="7"/>
  <c r="Q189" i="7"/>
  <c r="Q185" i="7"/>
  <c r="Q181" i="7"/>
  <c r="Q177" i="7"/>
  <c r="Q173" i="7"/>
  <c r="Q169" i="7"/>
  <c r="Q165" i="7"/>
  <c r="Q161" i="7"/>
  <c r="Q157" i="7"/>
  <c r="Q153" i="7"/>
  <c r="Q149" i="7"/>
  <c r="Q145" i="7"/>
  <c r="Q141" i="7"/>
  <c r="Q137" i="7"/>
  <c r="Q133" i="7"/>
  <c r="Q129" i="7"/>
  <c r="Q125" i="7"/>
  <c r="Q121" i="7"/>
  <c r="Q117" i="7"/>
  <c r="Q113" i="7"/>
  <c r="Q109" i="7"/>
  <c r="Q105" i="7"/>
  <c r="Q101" i="7"/>
  <c r="Q97" i="7"/>
  <c r="Q93" i="7"/>
  <c r="Q89" i="7"/>
  <c r="Q85" i="7"/>
  <c r="Q2540" i="7"/>
  <c r="Q2536" i="7"/>
  <c r="Q2524" i="7"/>
  <c r="Q2520" i="7"/>
  <c r="Q2508" i="7"/>
  <c r="Q2504" i="7"/>
  <c r="Q2492" i="7"/>
  <c r="Q2488" i="7"/>
  <c r="Q2476" i="7"/>
  <c r="Q2472" i="7"/>
  <c r="Q2460" i="7"/>
  <c r="Q2456" i="7"/>
  <c r="Q2444" i="7"/>
  <c r="Q2440" i="7"/>
  <c r="Q2428" i="7"/>
  <c r="Q2424" i="7"/>
  <c r="Q2412" i="7"/>
  <c r="Q2408" i="7"/>
  <c r="Q2396" i="7"/>
  <c r="Q2392" i="7"/>
  <c r="Q2380" i="7"/>
  <c r="Q2376" i="7"/>
  <c r="Q2364" i="7"/>
  <c r="Q2360" i="7"/>
  <c r="Q2348" i="7"/>
  <c r="Q2344" i="7"/>
  <c r="Q2332" i="7"/>
  <c r="Q2328" i="7"/>
  <c r="Q2316" i="7"/>
  <c r="Q2312" i="7"/>
  <c r="Q2300" i="7"/>
  <c r="Q2296" i="7"/>
  <c r="Q2284" i="7"/>
  <c r="Q2280" i="7"/>
  <c r="Q2268" i="7"/>
  <c r="Q2264" i="7"/>
  <c r="Q2252" i="7"/>
  <c r="Q2248" i="7"/>
  <c r="Q2236" i="7"/>
  <c r="Q2232" i="7"/>
  <c r="Q2220" i="7"/>
  <c r="Q2216" i="7"/>
  <c r="Q2204" i="7"/>
  <c r="Q2200" i="7"/>
  <c r="Q2188" i="7"/>
  <c r="Q2184" i="7"/>
  <c r="Q2172" i="7"/>
  <c r="Q2168" i="7"/>
  <c r="Q2156" i="7"/>
  <c r="Q2152" i="7"/>
  <c r="Q2140" i="7"/>
  <c r="Q2136" i="7"/>
  <c r="Q2124" i="7"/>
  <c r="Q2120" i="7"/>
  <c r="Q2108" i="7"/>
  <c r="Q2092" i="7"/>
  <c r="Q2088" i="7"/>
  <c r="Q2076" i="7"/>
  <c r="Q2072" i="7"/>
  <c r="Q2060" i="7"/>
  <c r="Q2056" i="7"/>
  <c r="Q2044" i="7"/>
  <c r="Q2040" i="7"/>
  <c r="Q2028" i="7"/>
  <c r="Q2012" i="7"/>
  <c r="Q2008" i="7"/>
  <c r="Q1996" i="7"/>
  <c r="Q1992" i="7"/>
  <c r="Q1988" i="7"/>
  <c r="Q1980" i="7"/>
  <c r="Q1976" i="7"/>
  <c r="Q1972" i="7"/>
  <c r="Q1964" i="7"/>
  <c r="Q1960" i="7"/>
  <c r="Q1956" i="7"/>
  <c r="Q1948" i="7"/>
  <c r="Q1944" i="7"/>
  <c r="Q1940" i="7"/>
  <c r="Q1932" i="7"/>
  <c r="Q1928" i="7"/>
  <c r="Q1924" i="7"/>
  <c r="Q1916" i="7"/>
  <c r="Q1912" i="7"/>
  <c r="Q1908" i="7"/>
  <c r="Q1900" i="7"/>
  <c r="Q1896" i="7"/>
  <c r="Q1892" i="7"/>
  <c r="Q1884" i="7"/>
  <c r="Q1880" i="7"/>
  <c r="Q1876" i="7"/>
  <c r="Q1868" i="7"/>
  <c r="Q1864" i="7"/>
  <c r="Q1860" i="7"/>
  <c r="Q1852" i="7"/>
  <c r="Q1848" i="7"/>
  <c r="Q1844" i="7"/>
  <c r="Q1836" i="7"/>
  <c r="Q1832" i="7"/>
  <c r="Q1828" i="7"/>
  <c r="Q1820" i="7"/>
  <c r="Q1816" i="7"/>
  <c r="Q1808" i="7"/>
  <c r="Q1800" i="7"/>
  <c r="Q1784" i="7"/>
  <c r="Q1776" i="7"/>
  <c r="Q1768" i="7"/>
  <c r="Q1760" i="7"/>
  <c r="Q1752" i="7"/>
  <c r="Q1744" i="7"/>
  <c r="Q1736" i="7"/>
  <c r="Q1720" i="7"/>
  <c r="Q1712" i="7"/>
  <c r="Q1704" i="7"/>
  <c r="Q1696" i="7"/>
  <c r="Q1688" i="7"/>
  <c r="Q1680" i="7"/>
  <c r="Q1672" i="7"/>
  <c r="Q1664" i="7"/>
  <c r="Q1656" i="7"/>
  <c r="Q1648" i="7"/>
  <c r="Q1640" i="7"/>
  <c r="Q1632" i="7"/>
  <c r="Q1624" i="7"/>
  <c r="Q1616" i="7"/>
  <c r="Q1608" i="7"/>
  <c r="Q1600" i="7"/>
  <c r="Q1592" i="7"/>
  <c r="Q1584" i="7"/>
  <c r="Q1576" i="7"/>
  <c r="Q1568" i="7"/>
  <c r="Q1560" i="7"/>
  <c r="Q1552" i="7"/>
  <c r="Q1544" i="7"/>
  <c r="Q1536" i="7"/>
  <c r="Q1528" i="7"/>
  <c r="Q1520" i="7"/>
  <c r="Q1516" i="7"/>
  <c r="Q1512" i="7"/>
  <c r="Q1508" i="7"/>
  <c r="Q1504" i="7"/>
  <c r="Q1500" i="7"/>
  <c r="Q1496" i="7"/>
  <c r="Q1492" i="7"/>
  <c r="Q1488" i="7"/>
  <c r="Q1484" i="7"/>
  <c r="Q1480" i="7"/>
  <c r="Q1476" i="7"/>
  <c r="Q1472" i="7"/>
  <c r="Q1468" i="7"/>
  <c r="Q1464" i="7"/>
  <c r="Q1460" i="7"/>
  <c r="Q1456" i="7"/>
  <c r="Q1452" i="7"/>
  <c r="Q1448" i="7"/>
  <c r="Q1444" i="7"/>
  <c r="Q1440" i="7"/>
  <c r="Q1436" i="7"/>
  <c r="Q1432" i="7"/>
  <c r="Q1428" i="7"/>
  <c r="Q1424" i="7"/>
  <c r="Q1420" i="7"/>
  <c r="Q1416" i="7"/>
  <c r="Q1412" i="7"/>
  <c r="Q1408" i="7"/>
  <c r="Q1404" i="7"/>
  <c r="Q1400" i="7"/>
  <c r="Q1396" i="7"/>
  <c r="Q1392" i="7"/>
  <c r="Q1388" i="7"/>
  <c r="Q1384" i="7"/>
  <c r="Q1380" i="7"/>
  <c r="Q1376" i="7"/>
  <c r="Q1372" i="7"/>
  <c r="Q1368" i="7"/>
  <c r="Q1364" i="7"/>
  <c r="Q1360" i="7"/>
  <c r="Q1356" i="7"/>
  <c r="Q1352" i="7"/>
  <c r="Q1348" i="7"/>
  <c r="Q1344" i="7"/>
  <c r="Q1340" i="7"/>
  <c r="Q1336" i="7"/>
  <c r="Q1332" i="7"/>
  <c r="Q1328" i="7"/>
  <c r="Q1324" i="7"/>
  <c r="Q1320" i="7"/>
  <c r="Q1316" i="7"/>
  <c r="Q1312" i="7"/>
  <c r="Q1308" i="7"/>
  <c r="Q1304" i="7"/>
  <c r="Q1300" i="7"/>
  <c r="Q1296" i="7"/>
  <c r="Q1292" i="7"/>
  <c r="Q1288" i="7"/>
  <c r="Q1284" i="7"/>
  <c r="Q1280" i="7"/>
  <c r="Q1276" i="7"/>
  <c r="Q1272" i="7"/>
  <c r="Q1268" i="7"/>
  <c r="Q1264" i="7"/>
  <c r="Q1260" i="7"/>
  <c r="Q1256" i="7"/>
  <c r="Q1252" i="7"/>
  <c r="Q1248" i="7"/>
  <c r="Q1244" i="7"/>
  <c r="Q1240" i="7"/>
  <c r="Q1236" i="7"/>
  <c r="Q1232" i="7"/>
  <c r="Q1228" i="7"/>
  <c r="Q1224" i="7"/>
  <c r="Q1220" i="7"/>
  <c r="Q1216" i="7"/>
  <c r="Q1212" i="7"/>
  <c r="Q1208" i="7"/>
  <c r="Q1204" i="7"/>
  <c r="Q1200" i="7"/>
  <c r="Q1196" i="7"/>
  <c r="Q1192" i="7"/>
  <c r="Q1188" i="7"/>
  <c r="Q1184" i="7"/>
  <c r="Q1180" i="7"/>
  <c r="Q1176" i="7"/>
  <c r="Q1172" i="7"/>
  <c r="Q1168" i="7"/>
  <c r="Q1164" i="7"/>
  <c r="Q1156" i="7"/>
  <c r="Q1152" i="7"/>
  <c r="Q1148" i="7"/>
  <c r="Q1144" i="7"/>
  <c r="Q1140" i="7"/>
  <c r="Q1136" i="7"/>
  <c r="Q1132" i="7"/>
  <c r="Q1128" i="7"/>
  <c r="Q1124" i="7"/>
  <c r="Q1120" i="7"/>
  <c r="Q1116" i="7"/>
  <c r="Q1112" i="7"/>
  <c r="Q1108" i="7"/>
  <c r="Q1104" i="7"/>
  <c r="Q1100" i="7"/>
  <c r="Q1096" i="7"/>
  <c r="Q1092" i="7"/>
  <c r="Q1088" i="7"/>
  <c r="Q1084" i="7"/>
  <c r="Q1080" i="7"/>
  <c r="Q1076" i="7"/>
  <c r="Q1072" i="7"/>
  <c r="Q1068" i="7"/>
  <c r="Q1064" i="7"/>
  <c r="Q1060" i="7"/>
  <c r="Q1056" i="7"/>
  <c r="Q1052" i="7"/>
  <c r="Q1048" i="7"/>
  <c r="Q1040" i="7"/>
  <c r="Q1036" i="7"/>
  <c r="Q1032" i="7"/>
  <c r="Q1028" i="7"/>
  <c r="Q1024" i="7"/>
  <c r="Q1020" i="7"/>
  <c r="Q1016" i="7"/>
  <c r="Q1012" i="7"/>
  <c r="Q1008" i="7"/>
  <c r="Q1004" i="7"/>
  <c r="Q1000" i="7"/>
  <c r="Q996" i="7"/>
  <c r="Q992" i="7"/>
  <c r="Q988" i="7"/>
  <c r="Q984" i="7"/>
  <c r="Q980" i="7"/>
  <c r="Q976" i="7"/>
  <c r="Q972" i="7"/>
  <c r="Q968" i="7"/>
  <c r="Q960" i="7"/>
  <c r="Q956" i="7"/>
  <c r="Q952" i="7"/>
  <c r="Q948" i="7"/>
  <c r="Q944" i="7"/>
  <c r="Q940" i="7"/>
  <c r="Q932" i="7"/>
  <c r="Q928" i="7"/>
  <c r="Q924" i="7"/>
  <c r="Q920" i="7"/>
  <c r="Q916" i="7"/>
  <c r="Q912" i="7"/>
  <c r="Q908" i="7"/>
  <c r="Q904" i="7"/>
  <c r="Q900" i="7"/>
  <c r="Q896" i="7"/>
  <c r="Q892" i="7"/>
  <c r="Q888" i="7"/>
  <c r="Q884" i="7"/>
  <c r="Q880" i="7"/>
  <c r="Q876" i="7"/>
  <c r="Q872" i="7"/>
  <c r="Q868" i="7"/>
  <c r="Q864" i="7"/>
  <c r="Q856" i="7"/>
  <c r="Q852" i="7"/>
  <c r="Q848" i="7"/>
  <c r="Q844" i="7"/>
  <c r="Q840" i="7"/>
  <c r="Q836" i="7"/>
  <c r="Q832" i="7"/>
  <c r="Q828" i="7"/>
  <c r="Q824" i="7"/>
  <c r="Q820" i="7"/>
  <c r="Q816" i="7"/>
  <c r="Q812" i="7"/>
  <c r="Q808" i="7"/>
  <c r="Q800" i="7"/>
  <c r="Q796" i="7"/>
  <c r="Q792" i="7"/>
  <c r="Q788" i="7"/>
  <c r="Q784" i="7"/>
  <c r="Q780" i="7"/>
  <c r="Q776" i="7"/>
  <c r="Q772" i="7"/>
  <c r="Q768" i="7"/>
  <c r="Q764" i="7"/>
  <c r="Q760" i="7"/>
  <c r="Q756" i="7"/>
  <c r="Q752" i="7"/>
  <c r="Q748" i="7"/>
  <c r="Q744" i="7"/>
  <c r="Q740" i="7"/>
  <c r="Q736" i="7"/>
  <c r="Q732" i="7"/>
  <c r="Q728" i="7"/>
  <c r="Q724" i="7"/>
  <c r="Q720" i="7"/>
  <c r="Q716" i="7"/>
  <c r="Q712" i="7"/>
  <c r="Q708" i="7"/>
  <c r="Q704" i="7"/>
  <c r="Q700" i="7"/>
  <c r="Q696" i="7"/>
  <c r="Q692" i="7"/>
  <c r="Q688" i="7"/>
  <c r="Q684" i="7"/>
  <c r="Q680" i="7"/>
  <c r="Q676" i="7"/>
  <c r="Q672" i="7"/>
  <c r="Q668" i="7"/>
  <c r="Q664" i="7"/>
  <c r="Q660" i="7"/>
  <c r="Q656" i="7"/>
  <c r="Q652" i="7"/>
  <c r="Q648" i="7"/>
  <c r="Q644" i="7"/>
  <c r="Q640" i="7"/>
  <c r="Q636" i="7"/>
  <c r="Q632" i="7"/>
  <c r="Q628" i="7"/>
  <c r="Q624" i="7"/>
  <c r="Q620" i="7"/>
  <c r="Q616" i="7"/>
  <c r="Q612" i="7"/>
  <c r="Q608" i="7"/>
  <c r="Q604" i="7"/>
  <c r="Q600" i="7"/>
  <c r="Q596" i="7"/>
  <c r="Q592" i="7"/>
  <c r="Q588" i="7"/>
  <c r="Q584" i="7"/>
  <c r="Q580" i="7"/>
  <c r="Q576" i="7"/>
  <c r="Q572" i="7"/>
  <c r="Q568" i="7"/>
  <c r="Q564" i="7"/>
  <c r="Q560" i="7"/>
  <c r="Q556" i="7"/>
  <c r="Q552" i="7"/>
  <c r="Q548" i="7"/>
  <c r="Q544" i="7"/>
  <c r="Q540" i="7"/>
  <c r="Q536" i="7"/>
  <c r="Q532" i="7"/>
  <c r="Q528" i="7"/>
  <c r="Q524" i="7"/>
  <c r="Q520" i="7"/>
  <c r="Q516" i="7"/>
  <c r="Q512" i="7"/>
  <c r="Q508" i="7"/>
  <c r="Q504" i="7"/>
  <c r="Q500" i="7"/>
  <c r="Q496" i="7"/>
  <c r="Q492" i="7"/>
  <c r="Q488" i="7"/>
  <c r="Q484" i="7"/>
  <c r="Q480" i="7"/>
  <c r="Q476" i="7"/>
  <c r="Q472" i="7"/>
  <c r="Q468" i="7"/>
  <c r="Q464" i="7"/>
  <c r="Q460" i="7"/>
  <c r="Q456" i="7"/>
  <c r="Q452" i="7"/>
  <c r="Q448" i="7"/>
  <c r="Q444" i="7"/>
  <c r="Q440" i="7"/>
  <c r="Q436" i="7"/>
  <c r="Q432" i="7"/>
  <c r="Q428" i="7"/>
  <c r="Q424" i="7"/>
  <c r="Q420" i="7"/>
  <c r="Q416" i="7"/>
  <c r="Q412" i="7"/>
  <c r="Q408" i="7"/>
  <c r="Q404" i="7"/>
  <c r="Q400" i="7"/>
  <c r="Q396" i="7"/>
  <c r="Q392" i="7"/>
  <c r="Q388" i="7"/>
  <c r="Q384" i="7"/>
  <c r="Q380" i="7"/>
  <c r="Q376" i="7"/>
  <c r="Q372" i="7"/>
  <c r="Q368" i="7"/>
  <c r="Q364" i="7"/>
  <c r="Q360" i="7"/>
  <c r="Q356" i="7"/>
  <c r="Q352" i="7"/>
  <c r="Q348" i="7"/>
  <c r="Q344" i="7"/>
  <c r="Q340" i="7"/>
  <c r="Q336" i="7"/>
  <c r="Q332" i="7"/>
  <c r="Q328" i="7"/>
  <c r="Q324" i="7"/>
  <c r="Q320" i="7"/>
  <c r="Q316" i="7"/>
  <c r="Q312" i="7"/>
  <c r="Q308" i="7"/>
  <c r="Q304" i="7"/>
  <c r="Q300" i="7"/>
  <c r="Q296" i="7"/>
  <c r="Q292" i="7"/>
  <c r="Q288" i="7"/>
  <c r="Q284" i="7"/>
  <c r="Q280" i="7"/>
  <c r="Q272" i="7"/>
  <c r="Q268" i="7"/>
  <c r="Q264" i="7"/>
  <c r="Q260" i="7"/>
  <c r="Q256" i="7"/>
  <c r="Q252" i="7"/>
  <c r="Q248" i="7"/>
  <c r="Q244" i="7"/>
  <c r="Q240" i="7"/>
  <c r="Q236" i="7"/>
  <c r="Q232" i="7"/>
  <c r="Q228" i="7"/>
  <c r="Q224" i="7"/>
  <c r="Q220" i="7"/>
  <c r="Q216" i="7"/>
  <c r="Q212" i="7"/>
  <c r="Q204" i="7"/>
  <c r="Q200" i="7"/>
  <c r="Q196" i="7"/>
  <c r="Q192" i="7"/>
  <c r="Q188" i="7"/>
  <c r="Q184" i="7"/>
  <c r="Q180" i="7"/>
  <c r="Q176" i="7"/>
  <c r="Q172" i="7"/>
  <c r="Q168" i="7"/>
  <c r="Q164" i="7"/>
  <c r="Q160" i="7"/>
  <c r="Q156" i="7"/>
  <c r="Q152" i="7"/>
  <c r="Q148" i="7"/>
  <c r="Q144" i="7"/>
  <c r="Q140" i="7"/>
  <c r="Q136" i="7"/>
  <c r="Q132" i="7"/>
  <c r="Q128" i="7"/>
  <c r="Q124" i="7"/>
  <c r="Q120" i="7"/>
  <c r="Q116" i="7"/>
  <c r="Q112" i="7"/>
  <c r="Q108" i="7"/>
  <c r="Q104" i="7"/>
  <c r="Q100" i="7"/>
  <c r="Q96" i="7"/>
  <c r="Q92" i="7"/>
  <c r="Q88" i="7"/>
  <c r="Q84" i="7"/>
  <c r="Q80" i="7"/>
  <c r="Q76" i="7"/>
  <c r="Q72" i="7"/>
  <c r="Q68" i="7"/>
  <c r="Q64" i="7"/>
  <c r="Q60" i="7"/>
  <c r="Q56" i="7"/>
  <c r="Q52" i="7"/>
  <c r="Q48" i="7"/>
  <c r="Q44" i="7"/>
  <c r="Q40" i="7"/>
  <c r="Q36" i="7"/>
  <c r="Q32" i="7"/>
  <c r="Q28" i="7"/>
  <c r="Q24" i="7"/>
  <c r="Q20" i="7"/>
  <c r="Q16" i="7"/>
  <c r="Q12" i="7"/>
  <c r="Q8" i="7"/>
  <c r="Q4" i="7"/>
  <c r="Q2135" i="7"/>
  <c r="Q2131" i="7"/>
  <c r="Q2119" i="7"/>
  <c r="Q2115" i="7"/>
  <c r="Q2103" i="7"/>
  <c r="Q2099" i="7"/>
  <c r="Q2087" i="7"/>
  <c r="Q2083" i="7"/>
  <c r="Q2071" i="7"/>
  <c r="Q2067" i="7"/>
  <c r="Q2055" i="7"/>
  <c r="Q2051" i="7"/>
  <c r="Q2039" i="7"/>
  <c r="Q2035" i="7"/>
  <c r="Q2023" i="7"/>
  <c r="Q2019" i="7"/>
  <c r="Q2007" i="7"/>
  <c r="Q2003" i="7"/>
  <c r="Q1991" i="7"/>
  <c r="Q1987" i="7"/>
  <c r="Q1983" i="7"/>
  <c r="Q1975" i="7"/>
  <c r="Q1971" i="7"/>
  <c r="Q1967" i="7"/>
  <c r="Q1959" i="7"/>
  <c r="Q1955" i="7"/>
  <c r="Q1951" i="7"/>
  <c r="Q1943" i="7"/>
  <c r="Q1939" i="7"/>
  <c r="Q1935" i="7"/>
  <c r="Q1927" i="7"/>
  <c r="Q1923" i="7"/>
  <c r="Q1919" i="7"/>
  <c r="Q1911" i="7"/>
  <c r="Q1907" i="7"/>
  <c r="Q1903" i="7"/>
  <c r="Q1895" i="7"/>
  <c r="Q1891" i="7"/>
  <c r="Q1887" i="7"/>
  <c r="Q1879" i="7"/>
  <c r="Q1875" i="7"/>
  <c r="Q1871" i="7"/>
  <c r="Q1863" i="7"/>
  <c r="Q1859" i="7"/>
  <c r="Q1855" i="7"/>
  <c r="Q1847" i="7"/>
  <c r="Q1843" i="7"/>
  <c r="Q1839" i="7"/>
  <c r="Q1831" i="7"/>
  <c r="Q1827" i="7"/>
  <c r="Q1823" i="7"/>
  <c r="Q1815" i="7"/>
  <c r="Q1811" i="7"/>
  <c r="Q1807" i="7"/>
  <c r="Q1803" i="7"/>
  <c r="Q1799" i="7"/>
  <c r="Q1795" i="7"/>
  <c r="Q1791" i="7"/>
  <c r="Q1787" i="7"/>
  <c r="Q1783" i="7"/>
  <c r="Q1779" i="7"/>
  <c r="Q1775" i="7"/>
  <c r="Q1771" i="7"/>
  <c r="Q1767" i="7"/>
  <c r="Q1763" i="7"/>
  <c r="Q1759" i="7"/>
  <c r="Q1755" i="7"/>
  <c r="Q1751" i="7"/>
  <c r="Q1747" i="7"/>
  <c r="Q1743" i="7"/>
  <c r="Q1739" i="7"/>
  <c r="Q1735" i="7"/>
  <c r="Q1731" i="7"/>
  <c r="Q1727" i="7"/>
  <c r="Q1723" i="7"/>
  <c r="Q1719" i="7"/>
  <c r="Q1715" i="7"/>
  <c r="Q1711" i="7"/>
  <c r="Q1707" i="7"/>
  <c r="Q1703" i="7"/>
  <c r="Q1699" i="7"/>
  <c r="Q1695" i="7"/>
  <c r="Q1691" i="7"/>
  <c r="Q1687" i="7"/>
  <c r="Q1683" i="7"/>
  <c r="Q1679" i="7"/>
  <c r="Q1675" i="7"/>
  <c r="Q1671" i="7"/>
  <c r="Q1667" i="7"/>
  <c r="Q1663" i="7"/>
  <c r="Q1659" i="7"/>
  <c r="Q1655" i="7"/>
  <c r="Q1651" i="7"/>
  <c r="Q1647" i="7"/>
  <c r="Q1643" i="7"/>
  <c r="Q1639" i="7"/>
  <c r="Q1635" i="7"/>
  <c r="Q1631" i="7"/>
  <c r="Q1627" i="7"/>
  <c r="Q1623" i="7"/>
  <c r="Q1619" i="7"/>
  <c r="Q1615" i="7"/>
  <c r="Q1611" i="7"/>
  <c r="Q1607" i="7"/>
  <c r="Q1603" i="7"/>
  <c r="Q1599" i="7"/>
  <c r="Q1595" i="7"/>
  <c r="Q1591" i="7"/>
  <c r="Q1587" i="7"/>
  <c r="Q1583" i="7"/>
  <c r="Q1579" i="7"/>
  <c r="Q1575" i="7"/>
  <c r="Q1571" i="7"/>
  <c r="Q1567" i="7"/>
  <c r="Q1563" i="7"/>
  <c r="Q1555" i="7"/>
  <c r="Q1551" i="7"/>
  <c r="Q1547" i="7"/>
  <c r="Q1543" i="7"/>
  <c r="Q1539" i="7"/>
  <c r="Q1535" i="7"/>
  <c r="Q1531" i="7"/>
  <c r="Q1527" i="7"/>
  <c r="Q1523" i="7"/>
  <c r="Q1519" i="7"/>
  <c r="Q1515" i="7"/>
  <c r="Q1507" i="7"/>
  <c r="Q1503" i="7"/>
  <c r="Q1499" i="7"/>
  <c r="Q1491" i="7"/>
  <c r="Q1487" i="7"/>
  <c r="Q1483" i="7"/>
  <c r="Q1475" i="7"/>
  <c r="Q1471" i="7"/>
  <c r="Q1467" i="7"/>
  <c r="Q1459" i="7"/>
  <c r="Q1455" i="7"/>
  <c r="Q1451" i="7"/>
  <c r="Q1443" i="7"/>
  <c r="Q1439" i="7"/>
  <c r="Q1435" i="7"/>
  <c r="Q1427" i="7"/>
  <c r="Q1423" i="7"/>
  <c r="Q1419" i="7"/>
  <c r="Q1411" i="7"/>
  <c r="Q1407" i="7"/>
  <c r="Q1403" i="7"/>
  <c r="Q1395" i="7"/>
  <c r="Q1391" i="7"/>
  <c r="Q1387" i="7"/>
  <c r="Q1379" i="7"/>
  <c r="Q1375" i="7"/>
  <c r="Q1371" i="7"/>
  <c r="Q1363" i="7"/>
  <c r="Q1359" i="7"/>
  <c r="Q1355" i="7"/>
  <c r="Q1347" i="7"/>
  <c r="Q1343" i="7"/>
  <c r="Q1339" i="7"/>
  <c r="Q1331" i="7"/>
  <c r="Q1327" i="7"/>
  <c r="Q1323" i="7"/>
  <c r="Q1315" i="7"/>
  <c r="Q1311" i="7"/>
  <c r="Q1307" i="7"/>
  <c r="Q1299" i="7"/>
  <c r="Q1295" i="7"/>
  <c r="Q1291" i="7"/>
  <c r="Q1283" i="7"/>
  <c r="Q1279" i="7"/>
  <c r="Q1275" i="7"/>
  <c r="Q1267" i="7"/>
  <c r="Q1263" i="7"/>
  <c r="Q1259" i="7"/>
  <c r="Q1251" i="7"/>
  <c r="Q1247" i="7"/>
  <c r="Q1243" i="7"/>
  <c r="Q1235" i="7"/>
  <c r="Q1231" i="7"/>
  <c r="Q1227" i="7"/>
  <c r="Q1219" i="7"/>
  <c r="Q1215" i="7"/>
  <c r="Q1211" i="7"/>
  <c r="Q1203" i="7"/>
  <c r="Q1199" i="7"/>
  <c r="Q1195" i="7"/>
  <c r="Q1187" i="7"/>
  <c r="Q1183" i="7"/>
  <c r="Q1179" i="7"/>
  <c r="Q1171" i="7"/>
  <c r="Q1167" i="7"/>
  <c r="Q1163" i="7"/>
  <c r="Q1155" i="7"/>
  <c r="Q1151" i="7"/>
  <c r="Q1147" i="7"/>
  <c r="Q1139" i="7"/>
  <c r="Q1135" i="7"/>
  <c r="Q1131" i="7"/>
  <c r="Q1123" i="7"/>
  <c r="Q1119" i="7"/>
  <c r="Q1115" i="7"/>
  <c r="Q1107" i="7"/>
  <c r="Q1103" i="7"/>
  <c r="Q1099" i="7"/>
  <c r="Q1091" i="7"/>
  <c r="Q1087" i="7"/>
  <c r="Q1083" i="7"/>
  <c r="Q1075" i="7"/>
  <c r="Q1071" i="7"/>
  <c r="Q1067" i="7"/>
  <c r="Q1059" i="7"/>
  <c r="Q1055" i="7"/>
  <c r="Q1051" i="7"/>
  <c r="Q1043" i="7"/>
  <c r="Q1039" i="7"/>
  <c r="Q1035" i="7"/>
  <c r="Q1027" i="7"/>
  <c r="Q1023" i="7"/>
  <c r="Q1019" i="7"/>
  <c r="Q1011" i="7"/>
  <c r="Q1007" i="7"/>
  <c r="Q1003" i="7"/>
  <c r="Q995" i="7"/>
  <c r="Q991" i="7"/>
  <c r="Q987" i="7"/>
  <c r="Q979" i="7"/>
  <c r="Q975" i="7"/>
  <c r="Q971" i="7"/>
  <c r="Q967" i="7"/>
  <c r="Q963" i="7"/>
  <c r="Q959" i="7"/>
  <c r="Q955" i="7"/>
  <c r="Q951" i="7"/>
  <c r="Q947" i="7"/>
  <c r="Q943" i="7"/>
  <c r="Q939" i="7"/>
  <c r="Q935" i="7"/>
  <c r="Q931" i="7"/>
  <c r="Q927" i="7"/>
  <c r="Q923" i="7"/>
  <c r="Q919" i="7"/>
  <c r="Q915" i="7"/>
  <c r="Q911" i="7"/>
  <c r="Q907" i="7"/>
  <c r="Q899" i="7"/>
  <c r="Q895" i="7"/>
  <c r="Q891" i="7"/>
  <c r="Q887" i="7"/>
  <c r="Q883" i="7"/>
  <c r="Q879" i="7"/>
  <c r="Q875" i="7"/>
  <c r="Q871" i="7"/>
  <c r="Q867" i="7"/>
  <c r="Q863" i="7"/>
  <c r="Q859" i="7"/>
  <c r="Q855" i="7"/>
  <c r="Q851" i="7"/>
  <c r="Q847" i="7"/>
  <c r="Q843" i="7"/>
  <c r="Q839" i="7"/>
  <c r="Q835" i="7"/>
  <c r="Q831" i="7"/>
  <c r="Q827" i="7"/>
  <c r="Q823" i="7"/>
  <c r="Q819" i="7"/>
  <c r="Q815" i="7"/>
  <c r="Q811" i="7"/>
  <c r="Q807" i="7"/>
  <c r="Q803" i="7"/>
  <c r="Q799" i="7"/>
  <c r="Q795" i="7"/>
  <c r="Q791" i="7"/>
  <c r="Q787" i="7"/>
  <c r="Q783" i="7"/>
  <c r="Q779" i="7"/>
  <c r="Q775" i="7"/>
  <c r="Q771" i="7"/>
  <c r="Q767" i="7"/>
  <c r="Q763" i="7"/>
  <c r="Q759" i="7"/>
  <c r="Q755" i="7"/>
  <c r="Q751" i="7"/>
  <c r="Q747" i="7"/>
  <c r="Q743" i="7"/>
  <c r="Q739" i="7"/>
  <c r="Q735" i="7"/>
  <c r="Q731" i="7"/>
  <c r="Q727" i="7"/>
  <c r="Q723" i="7"/>
  <c r="Q715" i="7"/>
  <c r="Q711" i="7"/>
  <c r="Q707" i="7"/>
  <c r="Q703" i="7"/>
  <c r="Q699" i="7"/>
  <c r="Q695" i="7"/>
  <c r="Q691" i="7"/>
  <c r="Q687" i="7"/>
  <c r="Q683" i="7"/>
  <c r="Q679" i="7"/>
  <c r="Q675" i="7"/>
  <c r="Q671" i="7"/>
  <c r="Q667" i="7"/>
  <c r="Q663" i="7"/>
  <c r="Q659" i="7"/>
  <c r="Q655" i="7"/>
  <c r="Q651" i="7"/>
  <c r="Q647" i="7"/>
  <c r="Q643" i="7"/>
  <c r="Q639" i="7"/>
  <c r="Q635" i="7"/>
  <c r="Q631" i="7"/>
  <c r="Q627" i="7"/>
  <c r="Q623" i="7"/>
  <c r="Q619" i="7"/>
  <c r="Q615" i="7"/>
  <c r="Q611" i="7"/>
  <c r="Q603" i="7"/>
  <c r="Q599" i="7"/>
  <c r="Q595" i="7"/>
  <c r="Q591" i="7"/>
  <c r="Q587" i="7"/>
  <c r="Q583" i="7"/>
  <c r="Q579" i="7"/>
  <c r="Q575" i="7"/>
  <c r="Q571" i="7"/>
  <c r="Q567" i="7"/>
  <c r="Q563" i="7"/>
  <c r="Q559" i="7"/>
  <c r="Q555" i="7"/>
  <c r="Q551" i="7"/>
  <c r="Q547" i="7"/>
  <c r="Q543" i="7"/>
  <c r="Q539" i="7"/>
  <c r="Q535" i="7"/>
  <c r="Q531" i="7"/>
  <c r="Q527" i="7"/>
  <c r="Q523" i="7"/>
  <c r="Q519" i="7"/>
  <c r="Q515" i="7"/>
  <c r="Q511" i="7"/>
  <c r="Q507" i="7"/>
  <c r="Q503" i="7"/>
  <c r="Q499" i="7"/>
  <c r="Q495" i="7"/>
  <c r="Q491" i="7"/>
  <c r="Q487" i="7"/>
  <c r="Q483" i="7"/>
  <c r="Q475" i="7"/>
  <c r="Q471" i="7"/>
  <c r="Q467" i="7"/>
  <c r="Q463" i="7"/>
  <c r="Q459" i="7"/>
  <c r="Q455" i="7"/>
  <c r="Q451" i="7"/>
  <c r="Q447" i="7"/>
  <c r="Q443" i="7"/>
  <c r="Q439" i="7"/>
  <c r="Q435" i="7"/>
  <c r="Q431" i="7"/>
  <c r="Q427" i="7"/>
  <c r="Q423" i="7"/>
  <c r="Q419" i="7"/>
  <c r="Q415" i="7"/>
  <c r="Q411" i="7"/>
  <c r="Q407" i="7"/>
  <c r="Q403" i="7"/>
  <c r="Q399" i="7"/>
  <c r="Q395" i="7"/>
  <c r="Q391" i="7"/>
  <c r="Q387" i="7"/>
  <c r="Q383" i="7"/>
  <c r="Q379" i="7"/>
  <c r="Q375" i="7"/>
  <c r="Q371" i="7"/>
  <c r="Q367" i="7"/>
  <c r="Q363" i="7"/>
  <c r="Q359" i="7"/>
  <c r="Q355" i="7"/>
  <c r="Q351" i="7"/>
  <c r="Q347" i="7"/>
  <c r="Q343" i="7"/>
  <c r="Q339" i="7"/>
  <c r="Q335" i="7"/>
  <c r="Q331" i="7"/>
  <c r="Q327" i="7"/>
  <c r="Q323" i="7"/>
  <c r="Q319" i="7"/>
  <c r="Q315" i="7"/>
  <c r="Q311" i="7"/>
  <c r="Q307" i="7"/>
  <c r="Q303" i="7"/>
  <c r="Q299" i="7"/>
  <c r="Q295" i="7"/>
  <c r="Q291" i="7"/>
  <c r="Q287" i="7"/>
  <c r="Q283" i="7"/>
  <c r="Q279" i="7"/>
  <c r="Q275" i="7"/>
  <c r="Q271" i="7"/>
  <c r="Q267" i="7"/>
  <c r="Q263" i="7"/>
  <c r="Q259" i="7"/>
  <c r="Q255" i="7"/>
  <c r="Q251" i="7"/>
  <c r="Q247" i="7"/>
  <c r="Q243" i="7"/>
  <c r="Q239" i="7"/>
  <c r="Q235" i="7"/>
  <c r="Q231" i="7"/>
  <c r="Q227" i="7"/>
  <c r="Q223" i="7"/>
  <c r="Q219" i="7"/>
  <c r="Q215" i="7"/>
  <c r="Q211" i="7"/>
  <c r="Q207" i="7"/>
  <c r="Q203" i="7"/>
  <c r="Q199" i="7"/>
  <c r="Q195" i="7"/>
  <c r="Q191" i="7"/>
  <c r="Q187" i="7"/>
  <c r="Q183" i="7"/>
  <c r="Q179" i="7"/>
  <c r="Q175" i="7"/>
  <c r="Q171" i="7"/>
  <c r="Q167" i="7"/>
  <c r="Q163" i="7"/>
  <c r="Q159" i="7"/>
  <c r="Q155" i="7"/>
  <c r="Q151" i="7"/>
  <c r="Q147" i="7"/>
  <c r="Q143" i="7"/>
  <c r="Q139" i="7"/>
  <c r="Q135" i="7"/>
  <c r="Q131" i="7"/>
  <c r="Q127" i="7"/>
  <c r="Q123" i="7"/>
  <c r="Q119" i="7"/>
  <c r="Q115" i="7"/>
  <c r="Q111" i="7"/>
  <c r="Q107" i="7"/>
  <c r="Q103" i="7"/>
  <c r="Q99" i="7"/>
  <c r="Q95" i="7"/>
  <c r="Q91" i="7"/>
  <c r="Q87" i="7"/>
  <c r="Q83" i="7"/>
  <c r="Q79" i="7"/>
  <c r="Q75" i="7"/>
  <c r="Q71" i="7"/>
  <c r="Q67" i="7"/>
  <c r="Q63" i="7"/>
  <c r="Q59" i="7"/>
  <c r="Q55" i="7"/>
  <c r="Q51" i="7"/>
  <c r="Q47" i="7"/>
  <c r="Q43" i="7"/>
  <c r="Q39" i="7"/>
  <c r="Q35" i="7"/>
  <c r="Q31" i="7"/>
  <c r="Q27" i="7"/>
  <c r="Q23" i="7"/>
  <c r="Q19" i="7"/>
  <c r="Q15" i="7"/>
  <c r="Q11" i="7"/>
  <c r="Q7" i="7"/>
  <c r="Q3" i="7"/>
  <c r="Q94" i="7"/>
  <c r="Q90" i="7"/>
  <c r="Q86" i="7"/>
  <c r="Q82" i="7"/>
  <c r="Q78" i="7"/>
  <c r="Q74" i="7"/>
  <c r="Q70" i="7"/>
  <c r="Q66" i="7"/>
  <c r="Q62" i="7"/>
  <c r="Q58" i="7"/>
  <c r="Q54" i="7"/>
  <c r="Q46" i="7"/>
  <c r="Q42" i="7"/>
  <c r="Q38" i="7"/>
  <c r="Q34" i="7"/>
  <c r="Q30" i="7"/>
  <c r="Q26" i="7"/>
  <c r="Q22" i="7"/>
  <c r="Q18" i="7"/>
  <c r="Q10" i="7"/>
  <c r="Q6" i="7"/>
  <c r="Q2" i="7"/>
  <c r="Q81" i="7"/>
  <c r="Q77" i="7"/>
  <c r="Q73" i="7"/>
  <c r="Q69" i="7"/>
  <c r="Q65" i="7"/>
  <c r="Q61" i="7"/>
  <c r="Q57" i="7"/>
  <c r="Q53" i="7"/>
  <c r="Q49" i="7"/>
  <c r="Q45" i="7"/>
  <c r="Q41" i="7"/>
  <c r="Q37" i="7"/>
  <c r="Q33" i="7"/>
  <c r="Q29" i="7"/>
  <c r="Q25" i="7"/>
  <c r="Q21" i="7"/>
  <c r="Q17" i="7"/>
  <c r="Q13" i="7"/>
  <c r="Q9" i="7"/>
  <c r="Q5" i="7"/>
</calcChain>
</file>

<file path=xl/sharedStrings.xml><?xml version="1.0" encoding="utf-8"?>
<sst xmlns="http://schemas.openxmlformats.org/spreadsheetml/2006/main" count="41313" uniqueCount="5211">
  <si>
    <t>Order_ID</t>
  </si>
  <si>
    <t>Order_Date</t>
  </si>
  <si>
    <t>Customer_ID</t>
  </si>
  <si>
    <t>Product_ID</t>
  </si>
  <si>
    <t>Store_ID</t>
  </si>
  <si>
    <t>Channel</t>
  </si>
  <si>
    <t>Quantity</t>
  </si>
  <si>
    <t>Unit_Price</t>
  </si>
  <si>
    <t>Discount</t>
  </si>
  <si>
    <t>Payment_Method</t>
  </si>
  <si>
    <t>ORD-10001</t>
  </si>
  <si>
    <t>CUST-00070</t>
  </si>
  <si>
    <t>PROD-0044</t>
  </si>
  <si>
    <t>ST-008</t>
  </si>
  <si>
    <t>Physical Store</t>
  </si>
  <si>
    <t>Mobile Money</t>
  </si>
  <si>
    <t>ORD-10002</t>
  </si>
  <si>
    <t>CUST-00041</t>
  </si>
  <si>
    <t>PROD-0040</t>
  </si>
  <si>
    <t>ST-003</t>
  </si>
  <si>
    <t>Transfer</t>
  </si>
  <si>
    <t>ORD-10003</t>
  </si>
  <si>
    <t>CUST-00686</t>
  </si>
  <si>
    <t>PROD-0046</t>
  </si>
  <si>
    <t>ST-011</t>
  </si>
  <si>
    <t>Online</t>
  </si>
  <si>
    <t>5%</t>
  </si>
  <si>
    <t>ORD-10004</t>
  </si>
  <si>
    <t>CUST-00324</t>
  </si>
  <si>
    <t>PROD-0060</t>
  </si>
  <si>
    <t>Card</t>
  </si>
  <si>
    <t>ORD-10005</t>
  </si>
  <si>
    <t>CUST-00219</t>
  </si>
  <si>
    <t>PROD-0033</t>
  </si>
  <si>
    <t>ST-009</t>
  </si>
  <si>
    <t>Cash</t>
  </si>
  <si>
    <t>ORD-10006</t>
  </si>
  <si>
    <t>CUST-00292</t>
  </si>
  <si>
    <t>PROD-0011</t>
  </si>
  <si>
    <t>ST-015</t>
  </si>
  <si>
    <t>mobile money</t>
  </si>
  <si>
    <t>ORD-10007</t>
  </si>
  <si>
    <t>CUST-00680</t>
  </si>
  <si>
    <t>PROD-0007</t>
  </si>
  <si>
    <t>ST-005</t>
  </si>
  <si>
    <t>ORD-10008</t>
  </si>
  <si>
    <t>CUST-00279</t>
  </si>
  <si>
    <t>PROD-0019</t>
  </si>
  <si>
    <t>ST-020</t>
  </si>
  <si>
    <t>ORD-10009</t>
  </si>
  <si>
    <t>CUST-00501</t>
  </si>
  <si>
    <t>PROD-0017</t>
  </si>
  <si>
    <t>ST-002</t>
  </si>
  <si>
    <t>ORD-10010</t>
  </si>
  <si>
    <t>PROD-0050</t>
  </si>
  <si>
    <t>ORD-10011</t>
  </si>
  <si>
    <t>CUST-00438</t>
  </si>
  <si>
    <t>PROD-0036</t>
  </si>
  <si>
    <t>ST-001</t>
  </si>
  <si>
    <t>ORD-10012</t>
  </si>
  <si>
    <t>CUST-00379</t>
  </si>
  <si>
    <t>PROD-0038</t>
  </si>
  <si>
    <t>ST-018</t>
  </si>
  <si>
    <t>ORD-10013</t>
  </si>
  <si>
    <t>ST-012</t>
  </si>
  <si>
    <t>146,066</t>
  </si>
  <si>
    <t>ORD-10014</t>
  </si>
  <si>
    <t>CUST-00417</t>
  </si>
  <si>
    <t>USSD</t>
  </si>
  <si>
    <t>ORD-10015</t>
  </si>
  <si>
    <t>CUST-00184</t>
  </si>
  <si>
    <t>PROD-0048</t>
  </si>
  <si>
    <t>ORD-10016</t>
  </si>
  <si>
    <t>CUST-00719</t>
  </si>
  <si>
    <t>ST-013</t>
  </si>
  <si>
    <t>ORD-10017</t>
  </si>
  <si>
    <t>CUST-00359</t>
  </si>
  <si>
    <t>PROD-0020</t>
  </si>
  <si>
    <t>ORD-10018</t>
  </si>
  <si>
    <t xml:space="preserve"> CUST-00286 </t>
  </si>
  <si>
    <t>PROD-0056</t>
  </si>
  <si>
    <t>ORD-10019</t>
  </si>
  <si>
    <t>CUST-00029</t>
  </si>
  <si>
    <t>PROD-0008</t>
  </si>
  <si>
    <t>CARD</t>
  </si>
  <si>
    <t>ORD-10020</t>
  </si>
  <si>
    <t>CUST-00611</t>
  </si>
  <si>
    <t>PROD-0028</t>
  </si>
  <si>
    <t>ORD-10021</t>
  </si>
  <si>
    <t>CUST-00195</t>
  </si>
  <si>
    <t>ORD-10022</t>
  </si>
  <si>
    <t>CUST-00072</t>
  </si>
  <si>
    <t>PROD-0043</t>
  </si>
  <si>
    <t>ORD-10023</t>
  </si>
  <si>
    <t>CUST-00317</t>
  </si>
  <si>
    <t>ST-014</t>
  </si>
  <si>
    <t>ORD-10024</t>
  </si>
  <si>
    <t>CUST-00197</t>
  </si>
  <si>
    <t>PROD-0027</t>
  </si>
  <si>
    <t>ORD-10025</t>
  </si>
  <si>
    <t>CUST-00001</t>
  </si>
  <si>
    <t>ST-010</t>
  </si>
  <si>
    <t>ORD-10026</t>
  </si>
  <si>
    <t>CUST-00453</t>
  </si>
  <si>
    <t>ST-007</t>
  </si>
  <si>
    <t>ORD-10027</t>
  </si>
  <si>
    <t>CUST-00528</t>
  </si>
  <si>
    <t>ORD-10028</t>
  </si>
  <si>
    <t>CUST-00204</t>
  </si>
  <si>
    <t>PROD-0010</t>
  </si>
  <si>
    <t>ORD-10029</t>
  </si>
  <si>
    <t>CUST-00467</t>
  </si>
  <si>
    <t>ST-019</t>
  </si>
  <si>
    <t>ORD-10030</t>
  </si>
  <si>
    <t>CUST-00250</t>
  </si>
  <si>
    <t>ORD-10031</t>
  </si>
  <si>
    <t>CUST-00531</t>
  </si>
  <si>
    <t>PROD-0030</t>
  </si>
  <si>
    <t>ORD-10032</t>
  </si>
  <si>
    <t>CUST-00476</t>
  </si>
  <si>
    <t>ST-017</t>
  </si>
  <si>
    <t>ORD-10033</t>
  </si>
  <si>
    <t>CUST-00437</t>
  </si>
  <si>
    <t>PROD-0054</t>
  </si>
  <si>
    <t>ORD-10034</t>
  </si>
  <si>
    <t>CUST-00770</t>
  </si>
  <si>
    <t>PROD-0016</t>
  </si>
  <si>
    <t xml:space="preserve"> ST-009 </t>
  </si>
  <si>
    <t>ORD-10035</t>
  </si>
  <si>
    <t>CUST-00731</t>
  </si>
  <si>
    <t>ORD-10036</t>
  </si>
  <si>
    <t>CUST-00237</t>
  </si>
  <si>
    <t>PROD-0025</t>
  </si>
  <si>
    <t>ORD-10037</t>
  </si>
  <si>
    <t>CUST-00478</t>
  </si>
  <si>
    <t>ORD-10038</t>
  </si>
  <si>
    <t>CUST-00021</t>
  </si>
  <si>
    <t>PROD-0055</t>
  </si>
  <si>
    <t>ORD-10039</t>
  </si>
  <si>
    <t>CUST-00430</t>
  </si>
  <si>
    <t>PROD-0035</t>
  </si>
  <si>
    <t xml:space="preserve"> online</t>
  </si>
  <si>
    <t>ORD-10040</t>
  </si>
  <si>
    <t>CUST-00030</t>
  </si>
  <si>
    <t xml:space="preserve">Cash </t>
  </si>
  <si>
    <t>ORD-10041</t>
  </si>
  <si>
    <t>CUST-00547</t>
  </si>
  <si>
    <t>PROD-0002</t>
  </si>
  <si>
    <t>ORD-10042</t>
  </si>
  <si>
    <t>CUST-00187</t>
  </si>
  <si>
    <t>PROD-0004</t>
  </si>
  <si>
    <t>ORD-10043</t>
  </si>
  <si>
    <t>CUST-00780</t>
  </si>
  <si>
    <t>PROD-0057</t>
  </si>
  <si>
    <t>ORD-10044</t>
  </si>
  <si>
    <t>CUST-00482</t>
  </si>
  <si>
    <t>ORD-10045</t>
  </si>
  <si>
    <t>CUST-00071</t>
  </si>
  <si>
    <t>ORD-10046</t>
  </si>
  <si>
    <t>CUST-00157</t>
  </si>
  <si>
    <t>ORD-10047</t>
  </si>
  <si>
    <t>CUST-00263</t>
  </si>
  <si>
    <t>ORD-10048</t>
  </si>
  <si>
    <t>CUST-00111</t>
  </si>
  <si>
    <t>ORD-10049</t>
  </si>
  <si>
    <t>CUST-00078</t>
  </si>
  <si>
    <t>ORD-10050</t>
  </si>
  <si>
    <t>CUST-00580</t>
  </si>
  <si>
    <t>PROD-0051</t>
  </si>
  <si>
    <t>ORD-10051</t>
  </si>
  <si>
    <t>CUST-00664</t>
  </si>
  <si>
    <t>PROD-0022</t>
  </si>
  <si>
    <t>ORD-10052</t>
  </si>
  <si>
    <t>CUST-00651</t>
  </si>
  <si>
    <t>PROD-0058</t>
  </si>
  <si>
    <t>ORD-10053</t>
  </si>
  <si>
    <t>CUST-00794</t>
  </si>
  <si>
    <t>PROD-0031</t>
  </si>
  <si>
    <t>ORD-10054</t>
  </si>
  <si>
    <t>CUST-00089</t>
  </si>
  <si>
    <t>PROD-0018</t>
  </si>
  <si>
    <t>ORD-10055</t>
  </si>
  <si>
    <t>CUST-00507</t>
  </si>
  <si>
    <t>ORD-10056</t>
  </si>
  <si>
    <t>CUST-00287</t>
  </si>
  <si>
    <t>ORD-10057</t>
  </si>
  <si>
    <t>CUST-00738</t>
  </si>
  <si>
    <t>ST-016</t>
  </si>
  <si>
    <t>ORD-10058</t>
  </si>
  <si>
    <t>CUST-00096</t>
  </si>
  <si>
    <t>ORD-10059</t>
  </si>
  <si>
    <t>CUST-00485</t>
  </si>
  <si>
    <t>ORD-10060</t>
  </si>
  <si>
    <t>CUST-00465</t>
  </si>
  <si>
    <t>ORD-10061</t>
  </si>
  <si>
    <t>CUST-00761</t>
  </si>
  <si>
    <t>ST-006</t>
  </si>
  <si>
    <t>ORD-10062</t>
  </si>
  <si>
    <t>CUST-00779</t>
  </si>
  <si>
    <t>PROD-0034</t>
  </si>
  <si>
    <t>ORD-10063</t>
  </si>
  <si>
    <t>CUST-00370</t>
  </si>
  <si>
    <t>PROD-0012</t>
  </si>
  <si>
    <t>ORD-10064</t>
  </si>
  <si>
    <t>CUST-00056</t>
  </si>
  <si>
    <t>ORD-10065</t>
  </si>
  <si>
    <t>CUST-00588</t>
  </si>
  <si>
    <t>ORD-10066</t>
  </si>
  <si>
    <t>CUST-00490</t>
  </si>
  <si>
    <t>ORD-10067</t>
  </si>
  <si>
    <t>CUST-00577</t>
  </si>
  <si>
    <t>ORD-10068</t>
  </si>
  <si>
    <t>CUST-00634</t>
  </si>
  <si>
    <t>PROD-0015</t>
  </si>
  <si>
    <t>ORD-10069</t>
  </si>
  <si>
    <t>CUST-00440</t>
  </si>
  <si>
    <t>ORD-10070</t>
  </si>
  <si>
    <t>CUST-00217</t>
  </si>
  <si>
    <t>ORD-10071</t>
  </si>
  <si>
    <t>CUST-00419</t>
  </si>
  <si>
    <t>PROD-0029</t>
  </si>
  <si>
    <t>ORD-10072</t>
  </si>
  <si>
    <t>CUST-00290</t>
  </si>
  <si>
    <t>PROD-0045</t>
  </si>
  <si>
    <t>ORD-10073</t>
  </si>
  <si>
    <t>CUST-00203</t>
  </si>
  <si>
    <t>ST-004</t>
  </si>
  <si>
    <t>ORD-10074</t>
  </si>
  <si>
    <t>CUST-00062</t>
  </si>
  <si>
    <t>ORD-10075</t>
  </si>
  <si>
    <t xml:space="preserve"> CUST-00413 </t>
  </si>
  <si>
    <t>ORD-10076</t>
  </si>
  <si>
    <t>CUST-00619</t>
  </si>
  <si>
    <t>ORD-10077</t>
  </si>
  <si>
    <t>CUST-00042</t>
  </si>
  <si>
    <t>PROD-0049</t>
  </si>
  <si>
    <t>ORD-10078</t>
  </si>
  <si>
    <t>CUST-00600</t>
  </si>
  <si>
    <t>ONLINE</t>
  </si>
  <si>
    <t>ORD-10079</t>
  </si>
  <si>
    <t>CUST-00687</t>
  </si>
  <si>
    <t>ORD-10080</t>
  </si>
  <si>
    <t>CUST-00411</t>
  </si>
  <si>
    <t>PROD-0053</t>
  </si>
  <si>
    <t>ORD-10081</t>
  </si>
  <si>
    <t>CUST-00119</t>
  </si>
  <si>
    <t>ORD-10082</t>
  </si>
  <si>
    <t>CUST-00193</t>
  </si>
  <si>
    <t>cash</t>
  </si>
  <si>
    <t>ORD-10083</t>
  </si>
  <si>
    <t>CUST-00563</t>
  </si>
  <si>
    <t>PROD-0009</t>
  </si>
  <si>
    <t>ORD-10084</t>
  </si>
  <si>
    <t>CUST-00646</t>
  </si>
  <si>
    <t>PROD-0039</t>
  </si>
  <si>
    <t>ORD-10085</t>
  </si>
  <si>
    <t>ORD-10086</t>
  </si>
  <si>
    <t>CUST-00522</t>
  </si>
  <si>
    <t>ORD-10087</t>
  </si>
  <si>
    <t>CUST-00565</t>
  </si>
  <si>
    <t>ORD-10088</t>
  </si>
  <si>
    <t>CUST-00792</t>
  </si>
  <si>
    <t>ORD-10089</t>
  </si>
  <si>
    <t>CUST-00744</t>
  </si>
  <si>
    <t>ORD-10090</t>
  </si>
  <si>
    <t>CUST-00354</t>
  </si>
  <si>
    <t>ORD-10091</t>
  </si>
  <si>
    <t>CUST-00245</t>
  </si>
  <si>
    <t>PROD-0037</t>
  </si>
  <si>
    <t>ORD-10092</t>
  </si>
  <si>
    <t>CUST-00763</t>
  </si>
  <si>
    <t>ORD-10093</t>
  </si>
  <si>
    <t>CUST-00130</t>
  </si>
  <si>
    <t xml:space="preserve"> ST-019 </t>
  </si>
  <si>
    <t xml:space="preserve">Physical store </t>
  </si>
  <si>
    <t>ORD-10094</t>
  </si>
  <si>
    <t>CUST-00468</t>
  </si>
  <si>
    <t>PROD-0001</t>
  </si>
  <si>
    <t>ORD-10095</t>
  </si>
  <si>
    <t>CUST-00272</t>
  </si>
  <si>
    <t>ORD-10096</t>
  </si>
  <si>
    <t>CUST-00325</t>
  </si>
  <si>
    <t>PROD-0041</t>
  </si>
  <si>
    <t xml:space="preserve"> ST-016 </t>
  </si>
  <si>
    <t>ORD-10097</t>
  </si>
  <si>
    <t>CUST-00765</t>
  </si>
  <si>
    <t>PROD-0006</t>
  </si>
  <si>
    <t>ORD-10098</t>
  </si>
  <si>
    <t>CUST-00711</t>
  </si>
  <si>
    <t>ORD-10099</t>
  </si>
  <si>
    <t>CUST-00384</t>
  </si>
  <si>
    <t>ORD-10100</t>
  </si>
  <si>
    <t>CUST-00081</t>
  </si>
  <si>
    <t>ORD-10101</t>
  </si>
  <si>
    <t>CUST-00654</t>
  </si>
  <si>
    <t>ORD-10102</t>
  </si>
  <si>
    <t>CUST-00560</t>
  </si>
  <si>
    <t>ORD-10103</t>
  </si>
  <si>
    <t>CUST-00257</t>
  </si>
  <si>
    <t>ORD-10104</t>
  </si>
  <si>
    <t>CUST-00391</t>
  </si>
  <si>
    <t>ORD-10105</t>
  </si>
  <si>
    <t>CUST-00406</t>
  </si>
  <si>
    <t>ORD-10106</t>
  </si>
  <si>
    <t>CUST-00622</t>
  </si>
  <si>
    <t>PROD-0052</t>
  </si>
  <si>
    <t>ORD-10107</t>
  </si>
  <si>
    <t>CUST-00100</t>
  </si>
  <si>
    <t>ORD-10108</t>
  </si>
  <si>
    <t>02/03/2026</t>
  </si>
  <si>
    <t>CUST-00750</t>
  </si>
  <si>
    <t>ORD-10109</t>
  </si>
  <si>
    <t>CUST-00136</t>
  </si>
  <si>
    <t>ORD-10110</t>
  </si>
  <si>
    <t>CUST-00494</t>
  </si>
  <si>
    <t>ORD-10111</t>
  </si>
  <si>
    <t>CUST-00773</t>
  </si>
  <si>
    <t>ORD-10112</t>
  </si>
  <si>
    <t>14-12-2025</t>
  </si>
  <si>
    <t>CUST-00550</t>
  </si>
  <si>
    <t>ORD-10113</t>
  </si>
  <si>
    <t>PROD-0024</t>
  </si>
  <si>
    <t>ORD-10114</t>
  </si>
  <si>
    <t>PROD-0005</t>
  </si>
  <si>
    <t>ORD-10115</t>
  </si>
  <si>
    <t>CUST-00039</t>
  </si>
  <si>
    <t>ORD-10116</t>
  </si>
  <si>
    <t>CUST-00380</t>
  </si>
  <si>
    <t>ORD-10117</t>
  </si>
  <si>
    <t>CUST-00102</t>
  </si>
  <si>
    <t xml:space="preserve">Card </t>
  </si>
  <si>
    <t>ORD-10118</t>
  </si>
  <si>
    <t>PROD-0014</t>
  </si>
  <si>
    <t>ORD-10119</t>
  </si>
  <si>
    <t>CUST-00377</t>
  </si>
  <si>
    <t>ORD-10120</t>
  </si>
  <si>
    <t>CUST-00094</t>
  </si>
  <si>
    <t>ORD-10121</t>
  </si>
  <si>
    <t>CUST-00579</t>
  </si>
  <si>
    <t xml:space="preserve"> PROD-0014 </t>
  </si>
  <si>
    <t>ORD-10122</t>
  </si>
  <si>
    <t>ORD-10123</t>
  </si>
  <si>
    <t>CUST-00677</t>
  </si>
  <si>
    <t>ORD-10124</t>
  </si>
  <si>
    <t>CUST-00017</t>
  </si>
  <si>
    <t>ORD-10125</t>
  </si>
  <si>
    <t>CUST-00764</t>
  </si>
  <si>
    <t>ORD-10126</t>
  </si>
  <si>
    <t>CUST-00227</t>
  </si>
  <si>
    <t>ORD-10127</t>
  </si>
  <si>
    <t>CUST-00412</t>
  </si>
  <si>
    <t>ORD-10128</t>
  </si>
  <si>
    <t>CUST-00330</t>
  </si>
  <si>
    <t>ORD-10129</t>
  </si>
  <si>
    <t>CUST-00544</t>
  </si>
  <si>
    <t>PHYSICAL STORE</t>
  </si>
  <si>
    <t>ORD-10130</t>
  </si>
  <si>
    <t>CUST-00441</t>
  </si>
  <si>
    <t>ORD-10131</t>
  </si>
  <si>
    <t>CUST-00748</t>
  </si>
  <si>
    <t>ORD-10132</t>
  </si>
  <si>
    <t>CUST-00704</t>
  </si>
  <si>
    <t>ORD-10133</t>
  </si>
  <si>
    <t>CUST-00099</t>
  </si>
  <si>
    <t>ORD-10134</t>
  </si>
  <si>
    <t>CUST-00363</t>
  </si>
  <si>
    <t>ORD-10135</t>
  </si>
  <si>
    <t>CUST-00592</t>
  </si>
  <si>
    <t>ORD-10136</t>
  </si>
  <si>
    <t>CUST-00570</t>
  </si>
  <si>
    <t>ORD-10137</t>
  </si>
  <si>
    <t>CUST-00629</t>
  </si>
  <si>
    <t>ORD-10138</t>
  </si>
  <si>
    <t>CUST-00280</t>
  </si>
  <si>
    <t>ORD-10139</t>
  </si>
  <si>
    <t>CUST-00674</t>
  </si>
  <si>
    <t>PROD-0026</t>
  </si>
  <si>
    <t>ORD-10140</t>
  </si>
  <si>
    <t>CUST-00221</t>
  </si>
  <si>
    <t>ORD-10141</t>
  </si>
  <si>
    <t>CUST-00796</t>
  </si>
  <si>
    <t>ORD-10142</t>
  </si>
  <si>
    <t>CUST-00051</t>
  </si>
  <si>
    <t>ORD-10143</t>
  </si>
  <si>
    <t>ORD-10144</t>
  </si>
  <si>
    <t>CUST-00114</t>
  </si>
  <si>
    <t>ORD-10145</t>
  </si>
  <si>
    <t>CUST-00405</t>
  </si>
  <si>
    <t>ORD-10146</t>
  </si>
  <si>
    <t>CUST-00297</t>
  </si>
  <si>
    <t>PROD-0021</t>
  </si>
  <si>
    <t>ORD-10147</t>
  </si>
  <si>
    <t>CUST-00390</t>
  </si>
  <si>
    <t>ORD-10148</t>
  </si>
  <si>
    <t>CUST-00471</t>
  </si>
  <si>
    <t>PROD-0059</t>
  </si>
  <si>
    <t>ORD-10149</t>
  </si>
  <si>
    <t>CUST-00118</t>
  </si>
  <si>
    <t>ORD-10150</t>
  </si>
  <si>
    <t>CUST-00448</t>
  </si>
  <si>
    <t>ORD-10151</t>
  </si>
  <si>
    <t>09/10/2025</t>
  </si>
  <si>
    <t>ORD-10152</t>
  </si>
  <si>
    <t>CUST-00649</t>
  </si>
  <si>
    <t>ORD-10153</t>
  </si>
  <si>
    <t>CUST-00152</t>
  </si>
  <si>
    <t>ORD-10154</t>
  </si>
  <si>
    <t>ORD-10155</t>
  </si>
  <si>
    <t>ORD-10156</t>
  </si>
  <si>
    <t>transfer</t>
  </si>
  <si>
    <t>ORD-10157</t>
  </si>
  <si>
    <t>CUST-00076</t>
  </si>
  <si>
    <t>ORD-10158</t>
  </si>
  <si>
    <t>CUST-00661</t>
  </si>
  <si>
    <t>ORD-10159</t>
  </si>
  <si>
    <t>CUST-00668</t>
  </si>
  <si>
    <t>PROD-0013</t>
  </si>
  <si>
    <t>ORD-10160</t>
  </si>
  <si>
    <t>CUST-00352</t>
  </si>
  <si>
    <t>ORD-10161</t>
  </si>
  <si>
    <t>CUST-00536</t>
  </si>
  <si>
    <t>ORD-10162</t>
  </si>
  <si>
    <t>ORD-10163</t>
  </si>
  <si>
    <t>CUST-00097</t>
  </si>
  <si>
    <t>ORD-10164</t>
  </si>
  <si>
    <t>CUST-00597</t>
  </si>
  <si>
    <t>ORD-10165</t>
  </si>
  <si>
    <t>CUST-00726</t>
  </si>
  <si>
    <t>ORD-10166</t>
  </si>
  <si>
    <t>CUST-00720</t>
  </si>
  <si>
    <t>ORD-10167</t>
  </si>
  <si>
    <t>CUST-00019</t>
  </si>
  <si>
    <t>ORD-10168</t>
  </si>
  <si>
    <t>CUST-00232</t>
  </si>
  <si>
    <t>ORD-10169</t>
  </si>
  <si>
    <t>CUST-00757</t>
  </si>
  <si>
    <t>ORD-10170</t>
  </si>
  <si>
    <t>CUST-00158</t>
  </si>
  <si>
    <t>ORD-10171</t>
  </si>
  <si>
    <t>CUST-00693</t>
  </si>
  <si>
    <t>PROD-0047</t>
  </si>
  <si>
    <t>ORD-10172</t>
  </si>
  <si>
    <t>ORD-10173</t>
  </si>
  <si>
    <t>CUST-00797</t>
  </si>
  <si>
    <t>ORD-10174</t>
  </si>
  <si>
    <t>ORD-10175</t>
  </si>
  <si>
    <t>ORD-10176</t>
  </si>
  <si>
    <t>CUST-00228</t>
  </si>
  <si>
    <t>ORD-10177</t>
  </si>
  <si>
    <t>CUST-00515</t>
  </si>
  <si>
    <t>ORD-10178</t>
  </si>
  <si>
    <t>CUST-00327</t>
  </si>
  <si>
    <t>ORD-10179</t>
  </si>
  <si>
    <t>CUST-00484</t>
  </si>
  <si>
    <t>ORD-10180</t>
  </si>
  <si>
    <t xml:space="preserve"> CUST-00263 </t>
  </si>
  <si>
    <t>ORD-10181</t>
  </si>
  <si>
    <t>CUST-00125</t>
  </si>
  <si>
    <t>ORD-10182</t>
  </si>
  <si>
    <t>CUST-00512</t>
  </si>
  <si>
    <t>ORD-10183</t>
  </si>
  <si>
    <t>ORD-10184</t>
  </si>
  <si>
    <t>CUST-00685</t>
  </si>
  <si>
    <t>ORD-10185</t>
  </si>
  <si>
    <t>CUST-00045</t>
  </si>
  <si>
    <t>ORD-10186</t>
  </si>
  <si>
    <t>ORD-10187</t>
  </si>
  <si>
    <t>CUST-00659</t>
  </si>
  <si>
    <t>physical store</t>
  </si>
  <si>
    <t>ORD-10188</t>
  </si>
  <si>
    <t>CUST-00038</t>
  </si>
  <si>
    <t>ORD-10189</t>
  </si>
  <si>
    <t>ORD-10190</t>
  </si>
  <si>
    <t>CUST-00800</t>
  </si>
  <si>
    <t>ORD-10191</t>
  </si>
  <si>
    <t>CUST-00762</t>
  </si>
  <si>
    <t>ORD-10192</t>
  </si>
  <si>
    <t>CUST-00532</t>
  </si>
  <si>
    <t>ORD-10193</t>
  </si>
  <si>
    <t>CUST-00329</t>
  </si>
  <si>
    <t>ORD-10194</t>
  </si>
  <si>
    <t>CUST-00735</t>
  </si>
  <si>
    <t>ORD-10195</t>
  </si>
  <si>
    <t>CUST-00446</t>
  </si>
  <si>
    <t xml:space="preserve">Transfer </t>
  </si>
  <si>
    <t>ORD-10196</t>
  </si>
  <si>
    <t>CUST-00768</t>
  </si>
  <si>
    <t>ORD-10197</t>
  </si>
  <si>
    <t>CUST-00069</t>
  </si>
  <si>
    <t>ORD-10198</t>
  </si>
  <si>
    <t>CUST-00696</t>
  </si>
  <si>
    <t>ORD-10199</t>
  </si>
  <si>
    <t>CUST-00543</t>
  </si>
  <si>
    <t>ORD-10200</t>
  </si>
  <si>
    <t>CUST-00754</t>
  </si>
  <si>
    <t>ORD-10201</t>
  </si>
  <si>
    <t>CUST-00721</t>
  </si>
  <si>
    <t>ORD-10202</t>
  </si>
  <si>
    <t>CUST-00139</t>
  </si>
  <si>
    <t>ORD-10203</t>
  </si>
  <si>
    <t>CUST-00328</t>
  </si>
  <si>
    <t>ORD-10204</t>
  </si>
  <si>
    <t>CUST-00729</t>
  </si>
  <si>
    <t>ORD-10205</t>
  </si>
  <si>
    <t>CUST-00243</t>
  </si>
  <si>
    <t>ORD-10206</t>
  </si>
  <si>
    <t>CUST-00133</t>
  </si>
  <si>
    <t>ORD-10207</t>
  </si>
  <si>
    <t>CUST-00788</t>
  </si>
  <si>
    <t>ORD-10208</t>
  </si>
  <si>
    <t>ORD-10209</t>
  </si>
  <si>
    <t xml:space="preserve"> PROD-0059 </t>
  </si>
  <si>
    <t>ORD-10210</t>
  </si>
  <si>
    <t>CUST-00331</t>
  </si>
  <si>
    <t>ORD-10211</t>
  </si>
  <si>
    <t>CUST-00202</t>
  </si>
  <si>
    <t>ORD-10212</t>
  </si>
  <si>
    <t>ORD-10213</t>
  </si>
  <si>
    <t>ORD-10214</t>
  </si>
  <si>
    <t>CUST-00032</t>
  </si>
  <si>
    <t>PROD-0032</t>
  </si>
  <si>
    <t>ORD-10215</t>
  </si>
  <si>
    <t>CUST-00702</t>
  </si>
  <si>
    <t>ORD-10216</t>
  </si>
  <si>
    <t>CUST-00426</t>
  </si>
  <si>
    <t>ORD-10217</t>
  </si>
  <si>
    <t>CUST-00752</t>
  </si>
  <si>
    <t>ORD-10218</t>
  </si>
  <si>
    <t>CUST-00109</t>
  </si>
  <si>
    <t>ORD-10219</t>
  </si>
  <si>
    <t>ORD-10220</t>
  </si>
  <si>
    <t>CUST-00336</t>
  </si>
  <si>
    <t>ORD-10221</t>
  </si>
  <si>
    <t>CUST-00479</t>
  </si>
  <si>
    <t>ORD-10222</t>
  </si>
  <si>
    <t>CUST-00247</t>
  </si>
  <si>
    <t>ORD-10223</t>
  </si>
  <si>
    <t>CUST-00670</t>
  </si>
  <si>
    <t>ORD-10224</t>
  </si>
  <si>
    <t>CUST-00271</t>
  </si>
  <si>
    <t>ORD-10225</t>
  </si>
  <si>
    <t>CUST-00576</t>
  </si>
  <si>
    <t>MOBILE MONEY</t>
  </si>
  <si>
    <t>ORD-10226</t>
  </si>
  <si>
    <t>CUST-00639</t>
  </si>
  <si>
    <t>ORD-10227</t>
  </si>
  <si>
    <t>CUST-00348</t>
  </si>
  <si>
    <t>ORD-10228</t>
  </si>
  <si>
    <t>CUST-00047</t>
  </si>
  <si>
    <t>PROD-0003</t>
  </si>
  <si>
    <t>ORD-10229</t>
  </si>
  <si>
    <t>ORD-10230</t>
  </si>
  <si>
    <t>CUST-00520</t>
  </si>
  <si>
    <t>ORD-10231</t>
  </si>
  <si>
    <t>CUST-00378</t>
  </si>
  <si>
    <t>ORD-10232</t>
  </si>
  <si>
    <t>PROD-0042</t>
  </si>
  <si>
    <t>ORD-10233</t>
  </si>
  <si>
    <t>CUST-00645</t>
  </si>
  <si>
    <t>ORD-10234</t>
  </si>
  <si>
    <t>CUST-00718</t>
  </si>
  <si>
    <t>ORD-10235</t>
  </si>
  <si>
    <t>CUST-00708</t>
  </si>
  <si>
    <t>ORD-10236</t>
  </si>
  <si>
    <t>CUST-00213</t>
  </si>
  <si>
    <t>ORD-10237</t>
  </si>
  <si>
    <t>CUST-00546</t>
  </si>
  <si>
    <t>ORD-10238</t>
  </si>
  <si>
    <t>ORD-10239</t>
  </si>
  <si>
    <t>ORD-10240</t>
  </si>
  <si>
    <t>ORD-10241</t>
  </si>
  <si>
    <t>CUST-00298</t>
  </si>
  <si>
    <t>ORD-10242</t>
  </si>
  <si>
    <t>CUST-00220</t>
  </si>
  <si>
    <t>ORD-10243</t>
  </si>
  <si>
    <t>CUST-00631</t>
  </si>
  <si>
    <t>ORD-10244</t>
  </si>
  <si>
    <t>CUST-00103</t>
  </si>
  <si>
    <t>ORD-10245</t>
  </si>
  <si>
    <t>CUST-00162</t>
  </si>
  <si>
    <t>ORD-10246</t>
  </si>
  <si>
    <t>CUST-00662</t>
  </si>
  <si>
    <t>ORD-10247</t>
  </si>
  <si>
    <t>CUST-00181</t>
  </si>
  <si>
    <t>ORD-10248</t>
  </si>
  <si>
    <t>CUST-00010</t>
  </si>
  <si>
    <t>ORD-10249</t>
  </si>
  <si>
    <t>CUST-00657</t>
  </si>
  <si>
    <t>ORD-10250</t>
  </si>
  <si>
    <t>ORD-10251</t>
  </si>
  <si>
    <t>2025/11/04</t>
  </si>
  <si>
    <t>CUST-00015</t>
  </si>
  <si>
    <t>3</t>
  </si>
  <si>
    <t>ORD-10252</t>
  </si>
  <si>
    <t>CUST-00655</t>
  </si>
  <si>
    <t>ORD-10253</t>
  </si>
  <si>
    <t>CUST-00098</t>
  </si>
  <si>
    <t>ORD-10254</t>
  </si>
  <si>
    <t>CUST-00393</t>
  </si>
  <si>
    <t>ORD-10255</t>
  </si>
  <si>
    <t>CUST-00012</t>
  </si>
  <si>
    <t>ORD-10256</t>
  </si>
  <si>
    <t>CUST-00164</t>
  </si>
  <si>
    <t>ORD-10257</t>
  </si>
  <si>
    <t>ORD-10258</t>
  </si>
  <si>
    <t>ORD-10259</t>
  </si>
  <si>
    <t>CUST-00541</t>
  </si>
  <si>
    <t xml:space="preserve"> PROD-0046 </t>
  </si>
  <si>
    <t>ORD-10260</t>
  </si>
  <si>
    <t>CUST-00518</t>
  </si>
  <si>
    <t>ORD-10261</t>
  </si>
  <si>
    <t>CUST-00211</t>
  </si>
  <si>
    <t>ORD-10262</t>
  </si>
  <si>
    <t>ORD-10263</t>
  </si>
  <si>
    <t>online</t>
  </si>
  <si>
    <t>ORD-10264</t>
  </si>
  <si>
    <t>ORD-10265</t>
  </si>
  <si>
    <t>17-08-2025</t>
  </si>
  <si>
    <t>CUST-00294</t>
  </si>
  <si>
    <t>ORD-10266</t>
  </si>
  <si>
    <t>CUST-00460</t>
  </si>
  <si>
    <t>ORD-10267</t>
  </si>
  <si>
    <t>CUST-00183</t>
  </si>
  <si>
    <t>ORD-10268</t>
  </si>
  <si>
    <t>CUST-00306</t>
  </si>
  <si>
    <t>ORD-10269</t>
  </si>
  <si>
    <t>CUST-00355</t>
  </si>
  <si>
    <t>ORD-10270</t>
  </si>
  <si>
    <t>ORD-10271</t>
  </si>
  <si>
    <t>CUST-00458</t>
  </si>
  <si>
    <t>ORD-10272</t>
  </si>
  <si>
    <t>CUST-00553</t>
  </si>
  <si>
    <t>ORD-10273</t>
  </si>
  <si>
    <t>ORD-10274</t>
  </si>
  <si>
    <t>CUST-00424</t>
  </si>
  <si>
    <t>ORD-10275</t>
  </si>
  <si>
    <t>CUST-00508</t>
  </si>
  <si>
    <t>ORD-10276</t>
  </si>
  <si>
    <t>CUST-00153</t>
  </si>
  <si>
    <t>ORD-10277</t>
  </si>
  <si>
    <t>CUST-00308</t>
  </si>
  <si>
    <t>ORD-10278</t>
  </si>
  <si>
    <t>ORD-10279</t>
  </si>
  <si>
    <t>ORD-10280</t>
  </si>
  <si>
    <t>ORD-10281</t>
  </si>
  <si>
    <t>CUST-00341</t>
  </si>
  <si>
    <t>ORD-10282</t>
  </si>
  <si>
    <t>CUST-00713</t>
  </si>
  <si>
    <t>ORD-10283</t>
  </si>
  <si>
    <t>ORD-10284</t>
  </si>
  <si>
    <t>CUST-00740</t>
  </si>
  <si>
    <t>ORD-10285</t>
  </si>
  <si>
    <t>ORD-10286</t>
  </si>
  <si>
    <t>18/10/2025</t>
  </si>
  <si>
    <t>CUST-00201</t>
  </si>
  <si>
    <t>ORD-10287</t>
  </si>
  <si>
    <t>CUST-00671</t>
  </si>
  <si>
    <t>ORD-10288</t>
  </si>
  <si>
    <t>CUST-00173</t>
  </si>
  <si>
    <t>ORD-10289</t>
  </si>
  <si>
    <t>CUST-00658</t>
  </si>
  <si>
    <t>ORD-10290</t>
  </si>
  <si>
    <t>CUST-00423</t>
  </si>
  <si>
    <t>ORD-10291</t>
  </si>
  <si>
    <t>16/04/2026</t>
  </si>
  <si>
    <t>ORD-10292</t>
  </si>
  <si>
    <t>ORD-10293</t>
  </si>
  <si>
    <t>CUST-00018</t>
  </si>
  <si>
    <t>ORD-10294</t>
  </si>
  <si>
    <t xml:space="preserve"> CUST-00247 </t>
  </si>
  <si>
    <t>ORD-10295</t>
  </si>
  <si>
    <t>CUST-00383</t>
  </si>
  <si>
    <t>ORD-10296</t>
  </si>
  <si>
    <t>CUST-00083</t>
  </si>
  <si>
    <t>ORD-10297</t>
  </si>
  <si>
    <t>CUST-00058</t>
  </si>
  <si>
    <t>ORD-10298</t>
  </si>
  <si>
    <t>TRANSFER</t>
  </si>
  <si>
    <t>ORD-10299</t>
  </si>
  <si>
    <t>CUST-00077</t>
  </si>
  <si>
    <t>ORD-10300</t>
  </si>
  <si>
    <t>CUST-00602</t>
  </si>
  <si>
    <t>ORD-10301</t>
  </si>
  <si>
    <t>CUST-00694</t>
  </si>
  <si>
    <t>ORD-10302</t>
  </si>
  <si>
    <t>PROD-0023</t>
  </si>
  <si>
    <t>ORD-10303</t>
  </si>
  <si>
    <t>ORD-10304</t>
  </si>
  <si>
    <t>ORD-10305</t>
  </si>
  <si>
    <t>CUST-00697</t>
  </si>
  <si>
    <t>ORD-10306</t>
  </si>
  <si>
    <t>CUST-00085</t>
  </si>
  <si>
    <t>ORD-10307</t>
  </si>
  <si>
    <t>ORD-10308</t>
  </si>
  <si>
    <t>CUST-00105</t>
  </si>
  <si>
    <t>ORD-10309</t>
  </si>
  <si>
    <t>CUST-00092</t>
  </si>
  <si>
    <t>ORD-10310</t>
  </si>
  <si>
    <t>CUST-00299</t>
  </si>
  <si>
    <t>ORD-10311</t>
  </si>
  <si>
    <t>CUST-00174</t>
  </si>
  <si>
    <t>ORD-10312</t>
  </si>
  <si>
    <t>CUST-00150</t>
  </si>
  <si>
    <t>ORD-10313</t>
  </si>
  <si>
    <t>ORD-10314</t>
  </si>
  <si>
    <t>ORD-10315</t>
  </si>
  <si>
    <t>03/14/2026</t>
  </si>
  <si>
    <t>CUST-00343</t>
  </si>
  <si>
    <t>ORD-10316</t>
  </si>
  <si>
    <t>CUST-00182</t>
  </si>
  <si>
    <t>ORD-10317</t>
  </si>
  <si>
    <t>CUST-00334</t>
  </si>
  <si>
    <t>ORD-10318</t>
  </si>
  <si>
    <t>CUST-00185</t>
  </si>
  <si>
    <t>ORD-10319</t>
  </si>
  <si>
    <t>ORD-10320</t>
  </si>
  <si>
    <t>CUST-00259</t>
  </si>
  <si>
    <t>ORD-10321</t>
  </si>
  <si>
    <t>CUST-00491</t>
  </si>
  <si>
    <t>ORD-10322</t>
  </si>
  <si>
    <t>ORD-10323</t>
  </si>
  <si>
    <t>CUST-00628</t>
  </si>
  <si>
    <t>ORD-10324</t>
  </si>
  <si>
    <t>CUST-00011</t>
  </si>
  <si>
    <t>ORD-10325</t>
  </si>
  <si>
    <t>CUST-00401</t>
  </si>
  <si>
    <t>ORD-10326</t>
  </si>
  <si>
    <t>CUST-00303</t>
  </si>
  <si>
    <t>ORD-10327</t>
  </si>
  <si>
    <t>ORD-10328</t>
  </si>
  <si>
    <t>CUST-00464</t>
  </si>
  <si>
    <t>ORD-10329</t>
  </si>
  <si>
    <t>ORD-10330</t>
  </si>
  <si>
    <t>ORD-10331</t>
  </si>
  <si>
    <t>ORD-10332</t>
  </si>
  <si>
    <t>CUST-00722</t>
  </si>
  <si>
    <t>ORD-10333</t>
  </si>
  <si>
    <t>ORD-10334</t>
  </si>
  <si>
    <t>CUST-00502</t>
  </si>
  <si>
    <t>ORD-10335</t>
  </si>
  <si>
    <t>CUST-00469</t>
  </si>
  <si>
    <t>ORD-10336</t>
  </si>
  <si>
    <t>CUST-00121</t>
  </si>
  <si>
    <t xml:space="preserve"> ST-010 </t>
  </si>
  <si>
    <t>ORD-10337</t>
  </si>
  <si>
    <t>CUST-00429</t>
  </si>
  <si>
    <t xml:space="preserve"> ST-005 </t>
  </si>
  <si>
    <t>ORD-10338</t>
  </si>
  <si>
    <t>ORD-10339</t>
  </si>
  <si>
    <t>CUST-00462</t>
  </si>
  <si>
    <t>ORD-10340</t>
  </si>
  <si>
    <t>CUST-00394</t>
  </si>
  <si>
    <t>ORD-10341</t>
  </si>
  <si>
    <t>CUST-00455</t>
  </si>
  <si>
    <t>ORD-10342</t>
  </si>
  <si>
    <t>CUST-00282</t>
  </si>
  <si>
    <t>ORD-10343</t>
  </si>
  <si>
    <t>ORD-10344</t>
  </si>
  <si>
    <t>ORD-10345</t>
  </si>
  <si>
    <t>CUST-00034</t>
  </si>
  <si>
    <t>ORD-10346</t>
  </si>
  <si>
    <t>CUST-00795</t>
  </si>
  <si>
    <t>ORD-10347</t>
  </si>
  <si>
    <t>CUST-00439</t>
  </si>
  <si>
    <t>ORD-10348</t>
  </si>
  <si>
    <t>CUST-00360</t>
  </si>
  <si>
    <t>ORD-10349</t>
  </si>
  <si>
    <t>CUST-00274</t>
  </si>
  <si>
    <t>ORD-10350</t>
  </si>
  <si>
    <t>CUST-00672</t>
  </si>
  <si>
    <t>ORD-10351</t>
  </si>
  <si>
    <t>CUST-00403</t>
  </si>
  <si>
    <t>ORD-10352</t>
  </si>
  <si>
    <t>ORD-10353</t>
  </si>
  <si>
    <t>CUST-00500</t>
  </si>
  <si>
    <t>ORD-10354</t>
  </si>
  <si>
    <t>CUST-00681</t>
  </si>
  <si>
    <t>ORD-10355</t>
  </si>
  <si>
    <t>ORD-10356</t>
  </si>
  <si>
    <t>CUST-00134</t>
  </si>
  <si>
    <t>ORD-10357</t>
  </si>
  <si>
    <t>CUST-00642</t>
  </si>
  <si>
    <t>ORD-10358</t>
  </si>
  <si>
    <t>ORD-10359</t>
  </si>
  <si>
    <t>ORD-10360</t>
  </si>
  <si>
    <t>CUST-00641</t>
  </si>
  <si>
    <t>ORD-10361</t>
  </si>
  <si>
    <t>CUST-00489</t>
  </si>
  <si>
    <t>ORD-10362</t>
  </si>
  <si>
    <t>ORD-10363</t>
  </si>
  <si>
    <t>ORD-10364</t>
  </si>
  <si>
    <t>CUST-00793</t>
  </si>
  <si>
    <t>ORD-10365</t>
  </si>
  <si>
    <t>CUST-00169</t>
  </si>
  <si>
    <t>ORD-10366</t>
  </si>
  <si>
    <t>ORD-10367</t>
  </si>
  <si>
    <t>CASH</t>
  </si>
  <si>
    <t>ORD-10368</t>
  </si>
  <si>
    <t>ORD-10369</t>
  </si>
  <si>
    <t>ORD-10370</t>
  </si>
  <si>
    <t>ORD-10371</t>
  </si>
  <si>
    <t xml:space="preserve"> ST-011 </t>
  </si>
  <si>
    <t>ORD-10372</t>
  </si>
  <si>
    <t>CUST-00700</t>
  </si>
  <si>
    <t>ORD-10373</t>
  </si>
  <si>
    <t>ORD-10374</t>
  </si>
  <si>
    <t xml:space="preserve"> CUST-00412 </t>
  </si>
  <si>
    <t>ORD-10375</t>
  </si>
  <si>
    <t>CUST-00209</t>
  </si>
  <si>
    <t>ORD-10376</t>
  </si>
  <si>
    <t>ORD-10377</t>
  </si>
  <si>
    <t>CUST-00627</t>
  </si>
  <si>
    <t>ORD-10378</t>
  </si>
  <si>
    <t>CUST-00725</t>
  </si>
  <si>
    <t>ORD-10379</t>
  </si>
  <si>
    <t>CUST-00739</t>
  </si>
  <si>
    <t>ORD-10380</t>
  </si>
  <si>
    <t>CUST-00344</t>
  </si>
  <si>
    <t>ORD-10381</t>
  </si>
  <si>
    <t>CUST-00079</t>
  </si>
  <si>
    <t>ORD-10382</t>
  </si>
  <si>
    <t>CUST-00262</t>
  </si>
  <si>
    <t>ORD-10383</t>
  </si>
  <si>
    <t>ORD-10384</t>
  </si>
  <si>
    <t>CUST-00567</t>
  </si>
  <si>
    <t>ORD-10385</t>
  </si>
  <si>
    <t>CUST-00080</t>
  </si>
  <si>
    <t>ORD-10386</t>
  </si>
  <si>
    <t>CUST-00529</t>
  </si>
  <si>
    <t>ORD-10387</t>
  </si>
  <si>
    <t>ORD-10388</t>
  </si>
  <si>
    <t>CUST-00758</t>
  </si>
  <si>
    <t>ORD-10389</t>
  </si>
  <si>
    <t>ORD-10390</t>
  </si>
  <si>
    <t>CUST-00555</t>
  </si>
  <si>
    <t>ORD-10391</t>
  </si>
  <si>
    <t>ORD-10392</t>
  </si>
  <si>
    <t>ORD-10393</t>
  </si>
  <si>
    <t>CUST-00766</t>
  </si>
  <si>
    <t>ORD-10394</t>
  </si>
  <si>
    <t>CUST-00582</t>
  </si>
  <si>
    <t>ORD-10395</t>
  </si>
  <si>
    <t>ORD-10396</t>
  </si>
  <si>
    <t>CUST-00140</t>
  </si>
  <si>
    <t>ORD-10397</t>
  </si>
  <si>
    <t>CUST-00322</t>
  </si>
  <si>
    <t>ORD-10398</t>
  </si>
  <si>
    <t>CUST-00475</t>
  </si>
  <si>
    <t>ORD-10399</t>
  </si>
  <si>
    <t>ORD-10400</t>
  </si>
  <si>
    <t>CUST-00526</t>
  </si>
  <si>
    <t>ORD-10401</t>
  </si>
  <si>
    <t>24-02-2026</t>
  </si>
  <si>
    <t>ORD-10402</t>
  </si>
  <si>
    <t>CUST-00013</t>
  </si>
  <si>
    <t>ORD-10403</t>
  </si>
  <si>
    <t xml:space="preserve"> CUST-00646 </t>
  </si>
  <si>
    <t>ORD-10404</t>
  </si>
  <si>
    <t xml:space="preserve"> ST-015 </t>
  </si>
  <si>
    <t>ORD-10405</t>
  </si>
  <si>
    <t xml:space="preserve"> CUST-00473 </t>
  </si>
  <si>
    <t>ORD-10406</t>
  </si>
  <si>
    <t>CUST-00392</t>
  </si>
  <si>
    <t>ORD-10407</t>
  </si>
  <si>
    <t>CUST-00457</t>
  </si>
  <si>
    <t>ORD-10408</t>
  </si>
  <si>
    <t>CUST-00422</t>
  </si>
  <si>
    <t>ORD-10409</t>
  </si>
  <si>
    <t>ORD-10410</t>
  </si>
  <si>
    <t>CUST-00492</t>
  </si>
  <si>
    <t>ORD-10411</t>
  </si>
  <si>
    <t>ORD-10412</t>
  </si>
  <si>
    <t>ORD-10413</t>
  </si>
  <si>
    <t>ORD-10414</t>
  </si>
  <si>
    <t>CUST-00364</t>
  </si>
  <si>
    <t>ORD-10415</t>
  </si>
  <si>
    <t>ORD-10416</t>
  </si>
  <si>
    <t>ORD-10417</t>
  </si>
  <si>
    <t>21-11-2025</t>
  </si>
  <si>
    <t>ORD-10418</t>
  </si>
  <si>
    <t>ORD-10419</t>
  </si>
  <si>
    <t>CUST-00374</t>
  </si>
  <si>
    <t>ORD-10420</t>
  </si>
  <si>
    <t>ORD-10421</t>
  </si>
  <si>
    <t>ORD-10422</t>
  </si>
  <si>
    <t>ORD-10423</t>
  </si>
  <si>
    <t>CUST-00790</t>
  </si>
  <si>
    <t>ORD-10424</t>
  </si>
  <si>
    <t>CUST-00509</t>
  </si>
  <si>
    <t>ORD-10425</t>
  </si>
  <si>
    <t>CUST-00091</t>
  </si>
  <si>
    <t>ORD-10426</t>
  </si>
  <si>
    <t>ORD-10427</t>
  </si>
  <si>
    <t>CUST-00751</t>
  </si>
  <si>
    <t>ORD-10428</t>
  </si>
  <si>
    <t>CUST-00385</t>
  </si>
  <si>
    <t>ORD-10429</t>
  </si>
  <si>
    <t>ORD-10430</t>
  </si>
  <si>
    <t>ORD-10431</t>
  </si>
  <si>
    <t>ORD-10432</t>
  </si>
  <si>
    <t>ORD-10433</t>
  </si>
  <si>
    <t>ORD-10434</t>
  </si>
  <si>
    <t>CUST-00090</t>
  </si>
  <si>
    <t>ORD-10435</t>
  </si>
  <si>
    <t>ORD-10436</t>
  </si>
  <si>
    <t>ORD-10437</t>
  </si>
  <si>
    <t>ORD-10438</t>
  </si>
  <si>
    <t>ORD-10439</t>
  </si>
  <si>
    <t>CUST-00353</t>
  </si>
  <si>
    <t>ORD-10440</t>
  </si>
  <si>
    <t>CUST-00397</t>
  </si>
  <si>
    <t>ORD-10441</t>
  </si>
  <si>
    <t>CUST-00488</t>
  </si>
  <si>
    <t>ORD-10442</t>
  </si>
  <si>
    <t>CUST-00530</t>
  </si>
  <si>
    <t>ORD-10443</t>
  </si>
  <si>
    <t>ORD-10444</t>
  </si>
  <si>
    <t>CUST-00643</t>
  </si>
  <si>
    <t>ORD-10445</t>
  </si>
  <si>
    <t>ORD-10446</t>
  </si>
  <si>
    <t>ORD-10447</t>
  </si>
  <si>
    <t>CUST-00603</t>
  </si>
  <si>
    <t>ORD-10448</t>
  </si>
  <si>
    <t>ORD-10449</t>
  </si>
  <si>
    <t>ORD-10450</t>
  </si>
  <si>
    <t>CUST-00340</t>
  </si>
  <si>
    <t>ORD-10451</t>
  </si>
  <si>
    <t>CUST-00346</t>
  </si>
  <si>
    <t>ORD-10452</t>
  </si>
  <si>
    <t>CUST-00138</t>
  </si>
  <si>
    <t>ORD-10453</t>
  </si>
  <si>
    <t xml:space="preserve">USSD </t>
  </si>
  <si>
    <t>ORD-10454</t>
  </si>
  <si>
    <t>ORD-10455</t>
  </si>
  <si>
    <t>CUST-00583</t>
  </si>
  <si>
    <t>ORD-10456</t>
  </si>
  <si>
    <t>ORD-10457</t>
  </si>
  <si>
    <t>ORD-10458</t>
  </si>
  <si>
    <t>ORD-10459</t>
  </si>
  <si>
    <t>ORD-10460</t>
  </si>
  <si>
    <t>CUST-00231</t>
  </si>
  <si>
    <t>ORD-10461</t>
  </si>
  <si>
    <t>ORD-10462</t>
  </si>
  <si>
    <t>CUST-00386</t>
  </si>
  <si>
    <t>ORD-10463</t>
  </si>
  <si>
    <t>CUST-00534</t>
  </si>
  <si>
    <t>ORD-10464</t>
  </si>
  <si>
    <t>ORD-10465</t>
  </si>
  <si>
    <t>CUST-00345</t>
  </si>
  <si>
    <t>ORD-10466</t>
  </si>
  <si>
    <t>ORD-10467</t>
  </si>
  <si>
    <t>CUST-00144</t>
  </si>
  <si>
    <t>ORD-10468</t>
  </si>
  <si>
    <t>CUST-00398</t>
  </si>
  <si>
    <t>ORD-10469</t>
  </si>
  <si>
    <t>ORD-10470</t>
  </si>
  <si>
    <t>CUST-00483</t>
  </si>
  <si>
    <t xml:space="preserve"> 2 </t>
  </si>
  <si>
    <t>ORD-10471</t>
  </si>
  <si>
    <t>ORD-10472</t>
  </si>
  <si>
    <t>ORD-10473</t>
  </si>
  <si>
    <t>CUST-00513</t>
  </si>
  <si>
    <t>ORD-10474</t>
  </si>
  <si>
    <t>CUST-00351</t>
  </si>
  <si>
    <t>ORD-10475</t>
  </si>
  <si>
    <t>ORD-10476</t>
  </si>
  <si>
    <t>CUST-00215</t>
  </si>
  <si>
    <t>ORD-10477</t>
  </si>
  <si>
    <t>CUST-00445</t>
  </si>
  <si>
    <t>ORD-10478</t>
  </si>
  <si>
    <t>ORD-10479</t>
  </si>
  <si>
    <t>ORD-10480</t>
  </si>
  <si>
    <t>CUST-00106</t>
  </si>
  <si>
    <t>ORD-10481</t>
  </si>
  <si>
    <t>ORD-10482</t>
  </si>
  <si>
    <t>CUST-00368</t>
  </si>
  <si>
    <t>ORD-10483</t>
  </si>
  <si>
    <t>CUST-00230</t>
  </si>
  <si>
    <t>ORD-10484</t>
  </si>
  <si>
    <t>ORD-10485</t>
  </si>
  <si>
    <t>CUST-00050</t>
  </si>
  <si>
    <t>card</t>
  </si>
  <si>
    <t>ORD-10486</t>
  </si>
  <si>
    <t>ORD-10487</t>
  </si>
  <si>
    <t>ORD-10488</t>
  </si>
  <si>
    <t>CUST-00638</t>
  </si>
  <si>
    <t>ORD-10489</t>
  </si>
  <si>
    <t xml:space="preserve">Online </t>
  </si>
  <si>
    <t>ORD-10490</t>
  </si>
  <si>
    <t>CUST-00207</t>
  </si>
  <si>
    <t>ORD-10491</t>
  </si>
  <si>
    <t>CUST-00493</t>
  </si>
  <si>
    <t>ORD-10492</t>
  </si>
  <si>
    <t>ORD-10493</t>
  </si>
  <si>
    <t>CUST-00660</t>
  </si>
  <si>
    <t>ORD-10494</t>
  </si>
  <si>
    <t>ORD-10495</t>
  </si>
  <si>
    <t>ORD-10496</t>
  </si>
  <si>
    <t>CUST-00449</t>
  </si>
  <si>
    <t>ORD-10497</t>
  </si>
  <si>
    <t>ORD-10498</t>
  </si>
  <si>
    <t>CUST-00171</t>
  </si>
  <si>
    <t>ORD-10499</t>
  </si>
  <si>
    <t>CUST-00605</t>
  </si>
  <si>
    <t>ORD-10500</t>
  </si>
  <si>
    <t>ORD-10501</t>
  </si>
  <si>
    <t>CUST-00048</t>
  </si>
  <si>
    <t>ORD-10502</t>
  </si>
  <si>
    <t>04/23/2026</t>
  </si>
  <si>
    <t>ORD-10503</t>
  </si>
  <si>
    <t>ORD-10504</t>
  </si>
  <si>
    <t>CUST-00161</t>
  </si>
  <si>
    <t>ORD-10505</t>
  </si>
  <si>
    <t>ORD-10506</t>
  </si>
  <si>
    <t>29-11-2025</t>
  </si>
  <si>
    <t>ORD-10507</t>
  </si>
  <si>
    <t>CUST-00122</t>
  </si>
  <si>
    <t>ORD-10508</t>
  </si>
  <si>
    <t>ORD-10509</t>
  </si>
  <si>
    <t>CUST-00373</t>
  </si>
  <si>
    <t>ORD-10510</t>
  </si>
  <si>
    <t>CUST-00615</t>
  </si>
  <si>
    <t>ORD-10511</t>
  </si>
  <si>
    <t>ORD-10512</t>
  </si>
  <si>
    <t>ORD-10513</t>
  </si>
  <si>
    <t>ORD-10514</t>
  </si>
  <si>
    <t>ORD-10515</t>
  </si>
  <si>
    <t>CUST-00604</t>
  </si>
  <si>
    <t>ORD-10516</t>
  </si>
  <si>
    <t>ORD-10517</t>
  </si>
  <si>
    <t>ORD-10518</t>
  </si>
  <si>
    <t>CUST-00710</t>
  </si>
  <si>
    <t>ORD-10519</t>
  </si>
  <si>
    <t>CUST-00137</t>
  </si>
  <si>
    <t>ORD-10520</t>
  </si>
  <si>
    <t>CUST-00223</t>
  </si>
  <si>
    <t>ORD-10521</t>
  </si>
  <si>
    <t>CUST-00556</t>
  </si>
  <si>
    <t>ORD-10522</t>
  </si>
  <si>
    <t>CUST-00684</t>
  </si>
  <si>
    <t>ORD-10523</t>
  </si>
  <si>
    <t>CUST-00110</t>
  </si>
  <si>
    <t>ORD-10524</t>
  </si>
  <si>
    <t>CUST-00769</t>
  </si>
  <si>
    <t>ORD-10525</t>
  </si>
  <si>
    <t>ORD-10526</t>
  </si>
  <si>
    <t>CUST-00692</t>
  </si>
  <si>
    <t>ORD-10527</t>
  </si>
  <si>
    <t>ORD-10528</t>
  </si>
  <si>
    <t>CUST-00014</t>
  </si>
  <si>
    <t>ORD-10529</t>
  </si>
  <si>
    <t>ORD-10530</t>
  </si>
  <si>
    <t>ORD-10531</t>
  </si>
  <si>
    <t>ORD-10532</t>
  </si>
  <si>
    <t>ORD-10533</t>
  </si>
  <si>
    <t>ORD-10534</t>
  </si>
  <si>
    <t>CUST-00326</t>
  </si>
  <si>
    <t>ORD-10535</t>
  </si>
  <si>
    <t>ORD-10536</t>
  </si>
  <si>
    <t>ORD-10537</t>
  </si>
  <si>
    <t>ORD-10538</t>
  </si>
  <si>
    <t>CUST-00396</t>
  </si>
  <si>
    <t>ORD-10539</t>
  </si>
  <si>
    <t>ORD-10540</t>
  </si>
  <si>
    <t>ORD-10541</t>
  </si>
  <si>
    <t>CUST-00435</t>
  </si>
  <si>
    <t>ORD-10542</t>
  </si>
  <si>
    <t>ORD-10543</t>
  </si>
  <si>
    <t>CUST-00258</t>
  </si>
  <si>
    <t>ORD-10544</t>
  </si>
  <si>
    <t>ORD-10545</t>
  </si>
  <si>
    <t>ORD-10546</t>
  </si>
  <si>
    <t>ORD-10547</t>
  </si>
  <si>
    <t>ORD-10548</t>
  </si>
  <si>
    <t>CUST-00559</t>
  </si>
  <si>
    <t>ORD-10549</t>
  </si>
  <si>
    <t>CUST-00569</t>
  </si>
  <si>
    <t>ORD-10550</t>
  </si>
  <si>
    <t>CUST-00088</t>
  </si>
  <si>
    <t>ORD-10551</t>
  </si>
  <si>
    <t>ORD-10552</t>
  </si>
  <si>
    <t>ORD-10553</t>
  </si>
  <si>
    <t>ORD-10554</t>
  </si>
  <si>
    <t>CUST-00635</t>
  </si>
  <si>
    <t>ORD-10555</t>
  </si>
  <si>
    <t>CUST-00314</t>
  </si>
  <si>
    <t>ORD-10556</t>
  </si>
  <si>
    <t>ORD-10557</t>
  </si>
  <si>
    <t>ORD-10558</t>
  </si>
  <si>
    <t>ORD-10559</t>
  </si>
  <si>
    <t>CUST-00270</t>
  </si>
  <si>
    <t>ORD-10560</t>
  </si>
  <si>
    <t>CUST-00415</t>
  </si>
  <si>
    <t>ORD-10561</t>
  </si>
  <si>
    <t>ORD-10562</t>
  </si>
  <si>
    <t>CUST-00514</t>
  </si>
  <si>
    <t>ORD-10563</t>
  </si>
  <si>
    <t>CUST-00701</t>
  </si>
  <si>
    <t>ORD-10564</t>
  </si>
  <si>
    <t>CUST-00676</t>
  </si>
  <si>
    <t>ORD-10565</t>
  </si>
  <si>
    <t>CUST-00238</t>
  </si>
  <si>
    <t>ORD-10566</t>
  </si>
  <si>
    <t>ORD-10567</t>
  </si>
  <si>
    <t>ORD-10568</t>
  </si>
  <si>
    <t>CUST-00388</t>
  </si>
  <si>
    <t>ORD-10569</t>
  </si>
  <si>
    <t>CUST-00416</t>
  </si>
  <si>
    <t>ORD-10570</t>
  </si>
  <si>
    <t>CUST-00451</t>
  </si>
  <si>
    <t>ORD-10571</t>
  </si>
  <si>
    <t>CUST-00192</t>
  </si>
  <si>
    <t>ORD-10572</t>
  </si>
  <si>
    <t>ORD-10573</t>
  </si>
  <si>
    <t>ORD-10574</t>
  </si>
  <si>
    <t>ORD-10575</t>
  </si>
  <si>
    <t>CUST-00653</t>
  </si>
  <si>
    <t>ORD-10576</t>
  </si>
  <si>
    <t>CUST-00225</t>
  </si>
  <si>
    <t>ORD-10577</t>
  </si>
  <si>
    <t>CUST-00524</t>
  </si>
  <si>
    <t>ORD-10578</t>
  </si>
  <si>
    <t>CUST-00395</t>
  </si>
  <si>
    <t>ORD-10579</t>
  </si>
  <si>
    <t>07/06/2026</t>
  </si>
  <si>
    <t>ORD-10580</t>
  </si>
  <si>
    <t>ORD-10581</t>
  </si>
  <si>
    <t xml:space="preserve"> CUST-00380 </t>
  </si>
  <si>
    <t>ORD-10582</t>
  </si>
  <si>
    <t>ussd</t>
  </si>
  <si>
    <t>ORD-10583</t>
  </si>
  <si>
    <t>CUST-00086</t>
  </si>
  <si>
    <t>ORD-10584</t>
  </si>
  <si>
    <t>ORD-10585</t>
  </si>
  <si>
    <t>CUST-00371</t>
  </si>
  <si>
    <t>physical Store</t>
  </si>
  <si>
    <t>ORD-10586</t>
  </si>
  <si>
    <t>CUST-00434</t>
  </si>
  <si>
    <t>ORD-10587</t>
  </si>
  <si>
    <t>CUST-00566</t>
  </si>
  <si>
    <t>ORD-10588</t>
  </si>
  <si>
    <t>ORD-10589</t>
  </si>
  <si>
    <t xml:space="preserve"> CUST-00717 </t>
  </si>
  <si>
    <t>ORD-10590</t>
  </si>
  <si>
    <t>CUST-00714</t>
  </si>
  <si>
    <t>ORD-10591</t>
  </si>
  <si>
    <t>ORD-10592</t>
  </si>
  <si>
    <t>CUST-00082</t>
  </si>
  <si>
    <t>ORD-10593</t>
  </si>
  <si>
    <t>ORD-10594</t>
  </si>
  <si>
    <t>ORD-10595</t>
  </si>
  <si>
    <t>CUST-00691</t>
  </si>
  <si>
    <t xml:space="preserve"> card</t>
  </si>
  <si>
    <t>ORD-10596</t>
  </si>
  <si>
    <t>CUST-00799</t>
  </si>
  <si>
    <t>ORD-10597</t>
  </si>
  <si>
    <t>CUST-00755</t>
  </si>
  <si>
    <t>ORD-10598</t>
  </si>
  <si>
    <t>ORD-10599</t>
  </si>
  <si>
    <t>ORD-10600</t>
  </si>
  <si>
    <t>CUST-00264</t>
  </si>
  <si>
    <t>ORD-10601</t>
  </si>
  <si>
    <t xml:space="preserve"> CUST-00789 </t>
  </si>
  <si>
    <t>ORD-10602</t>
  </si>
  <si>
    <t>CUST-00265</t>
  </si>
  <si>
    <t>ORD-10603</t>
  </si>
  <si>
    <t>CUST-00362</t>
  </si>
  <si>
    <t>ORD-10604</t>
  </si>
  <si>
    <t>ORD-10605</t>
  </si>
  <si>
    <t>ORD-10606</t>
  </si>
  <si>
    <t>CUST-00241</t>
  </si>
  <si>
    <t>ORD-10607</t>
  </si>
  <si>
    <t xml:space="preserve"> CUST-00365 </t>
  </si>
  <si>
    <t>ORD-10608</t>
  </si>
  <si>
    <t>CUST-00783</t>
  </si>
  <si>
    <t>ORD-10609</t>
  </si>
  <si>
    <t>CUST-00505</t>
  </si>
  <si>
    <t>ORD-10610</t>
  </si>
  <si>
    <t>ORD-10611</t>
  </si>
  <si>
    <t>ORD-10612</t>
  </si>
  <si>
    <t>CUST-00716</t>
  </si>
  <si>
    <t>ORD-10613</t>
  </si>
  <si>
    <t>CUST-00595</t>
  </si>
  <si>
    <t>ORD-10614</t>
  </si>
  <si>
    <t>ORD-10615</t>
  </si>
  <si>
    <t>CUST-00511</t>
  </si>
  <si>
    <t>ORD-10616</t>
  </si>
  <si>
    <t>ORD-10617</t>
  </si>
  <si>
    <t>CUST-00242</t>
  </si>
  <si>
    <t>ORD-10618</t>
  </si>
  <si>
    <t>ORD-10619</t>
  </si>
  <si>
    <t>ORD-10620</t>
  </si>
  <si>
    <t>CUST-00261</t>
  </si>
  <si>
    <t>ORD-10621</t>
  </si>
  <si>
    <t>CUST-00574</t>
  </si>
  <si>
    <t>ORD-10622</t>
  </si>
  <si>
    <t>CUST-00621</t>
  </si>
  <si>
    <t>ORD-10623</t>
  </si>
  <si>
    <t>CUST-00690</t>
  </si>
  <si>
    <t>ORD-10624</t>
  </si>
  <si>
    <t>ORD-10625</t>
  </si>
  <si>
    <t>ORD-10626</t>
  </si>
  <si>
    <t>ORD-10627</t>
  </si>
  <si>
    <t>ORD-10628</t>
  </si>
  <si>
    <t>CUST-00746</t>
  </si>
  <si>
    <t>ORD-10629</t>
  </si>
  <si>
    <t>CUST-00066</t>
  </si>
  <si>
    <t>ORD-10630</t>
  </si>
  <si>
    <t>CUST-00107</t>
  </si>
  <si>
    <t>ORD-10631</t>
  </si>
  <si>
    <t>CUST-00254</t>
  </si>
  <si>
    <t>ORD-10632</t>
  </si>
  <si>
    <t>ORD-10633</t>
  </si>
  <si>
    <t>CUST-00562</t>
  </si>
  <si>
    <t>ORD-10634</t>
  </si>
  <si>
    <t>CUST-00537</t>
  </si>
  <si>
    <t>ORD-10635</t>
  </si>
  <si>
    <t>ORD-10636</t>
  </si>
  <si>
    <t xml:space="preserve"> CUST-00001 </t>
  </si>
  <si>
    <t>ORD-10637</t>
  </si>
  <si>
    <t>CUST-00307</t>
  </si>
  <si>
    <t>ORD-10638</t>
  </si>
  <si>
    <t>CUST-00194</t>
  </si>
  <si>
    <t>ORD-10639</t>
  </si>
  <si>
    <t>CUST-00226</t>
  </si>
  <si>
    <t>ORD-10640</t>
  </si>
  <si>
    <t>ORD-10641</t>
  </si>
  <si>
    <t>ORD-10642</t>
  </si>
  <si>
    <t>CUST-00020</t>
  </si>
  <si>
    <t>ORD-10643</t>
  </si>
  <si>
    <t>CUST-00129</t>
  </si>
  <si>
    <t>ORD-10644</t>
  </si>
  <si>
    <t>ORD-10645</t>
  </si>
  <si>
    <t>ORD-10646</t>
  </si>
  <si>
    <t>ORD-10647</t>
  </si>
  <si>
    <t>ORD-10648</t>
  </si>
  <si>
    <t>ORD-10649</t>
  </si>
  <si>
    <t>ORD-10650</t>
  </si>
  <si>
    <t>CUST-00054</t>
  </si>
  <si>
    <t>ORD-10651</t>
  </si>
  <si>
    <t>CUST-00172</t>
  </si>
  <si>
    <t>ORD-10652</t>
  </si>
  <si>
    <t>CUST-00596</t>
  </si>
  <si>
    <t>ORD-10653</t>
  </si>
  <si>
    <t>ORD-10654</t>
  </si>
  <si>
    <t>ORD-10655</t>
  </si>
  <si>
    <t>ORD-10656</t>
  </si>
  <si>
    <t>CUST-00742</t>
  </si>
  <si>
    <t>ORD-10657</t>
  </si>
  <si>
    <t>ORD-10658</t>
  </si>
  <si>
    <t>ORD-10659</t>
  </si>
  <si>
    <t>ORD-10660</t>
  </si>
  <si>
    <t xml:space="preserve"> CUST-00635 </t>
  </si>
  <si>
    <t>ORD-10661</t>
  </si>
  <si>
    <t>ORD-10662</t>
  </si>
  <si>
    <t>ORD-10663</t>
  </si>
  <si>
    <t>ORD-10664</t>
  </si>
  <si>
    <t>ORD-10665</t>
  </si>
  <si>
    <t>Ussd</t>
  </si>
  <si>
    <t>ORD-10666</t>
  </si>
  <si>
    <t>CUST-00063</t>
  </si>
  <si>
    <t>ORD-10667</t>
  </si>
  <si>
    <t>CUST-00542</t>
  </si>
  <si>
    <t>ORD-10668</t>
  </si>
  <si>
    <t>CUST-00104</t>
  </si>
  <si>
    <t>ORD-10669</t>
  </si>
  <si>
    <t>ORD-10670</t>
  </si>
  <si>
    <t>CUST-00682</t>
  </si>
  <si>
    <t>ORD-10671</t>
  </si>
  <si>
    <t>ORD-10672</t>
  </si>
  <si>
    <t>CUST-00381</t>
  </si>
  <si>
    <t>ORD-10673</t>
  </si>
  <si>
    <t>ORD-10674</t>
  </si>
  <si>
    <t>ORD-10675</t>
  </si>
  <si>
    <t>ORD-10676</t>
  </si>
  <si>
    <t>ORD-10677</t>
  </si>
  <si>
    <t>CUST-00142</t>
  </si>
  <si>
    <t>ORD-10678</t>
  </si>
  <si>
    <t>CUST-00410</t>
  </si>
  <si>
    <t>ORD-10679</t>
  </si>
  <si>
    <t>CUST-00707</t>
  </si>
  <si>
    <t>ORD-10680</t>
  </si>
  <si>
    <t>ORD-10681</t>
  </si>
  <si>
    <t>CUST-00789</t>
  </si>
  <si>
    <t>ORD-10682</t>
  </si>
  <si>
    <t>ORD-10683</t>
  </si>
  <si>
    <t>ORD-10684</t>
  </si>
  <si>
    <t>ORD-10685</t>
  </si>
  <si>
    <t>ORD-10686</t>
  </si>
  <si>
    <t>ORD-10687</t>
  </si>
  <si>
    <t>ORD-10688</t>
  </si>
  <si>
    <t>ORD-10689</t>
  </si>
  <si>
    <t>CUST-00357</t>
  </si>
  <si>
    <t>ORD-10690</t>
  </si>
  <si>
    <t>ORD-10691</t>
  </si>
  <si>
    <t xml:space="preserve"> PROD-0010 </t>
  </si>
  <si>
    <t>ORD-10692</t>
  </si>
  <si>
    <t>CUST-00295</t>
  </si>
  <si>
    <t>ORD-10693</t>
  </si>
  <si>
    <t>ORD-10694</t>
  </si>
  <si>
    <t>ORD-10695</t>
  </si>
  <si>
    <t>ORD-10696</t>
  </si>
  <si>
    <t>ORD-10697</t>
  </si>
  <si>
    <t>CUST-00521</t>
  </si>
  <si>
    <t>ORD-10698</t>
  </si>
  <si>
    <t>ORD-10699</t>
  </si>
  <si>
    <t>ORD-10700</t>
  </si>
  <si>
    <t>CUST-00310</t>
  </si>
  <si>
    <t>ORD-10701</t>
  </si>
  <si>
    <t>ORD-10702</t>
  </si>
  <si>
    <t>ORD-10703</t>
  </si>
  <si>
    <t>CUST-00620</t>
  </si>
  <si>
    <t>ORD-10704</t>
  </si>
  <si>
    <t>ORD-10705</t>
  </si>
  <si>
    <t>ORD-10706</t>
  </si>
  <si>
    <t>ORD-10707</t>
  </si>
  <si>
    <t>CUST-00454</t>
  </si>
  <si>
    <t>ORD-10708</t>
  </si>
  <si>
    <t>CUST-00027</t>
  </si>
  <si>
    <t>ORD-10709</t>
  </si>
  <si>
    <t>ORD-10710</t>
  </si>
  <si>
    <t>ORD-10711</t>
  </si>
  <si>
    <t>CUST-00168</t>
  </si>
  <si>
    <t>ORD-10712</t>
  </si>
  <si>
    <t>ORD-10713</t>
  </si>
  <si>
    <t>CUST-00705</t>
  </si>
  <si>
    <t>ORD-10714</t>
  </si>
  <si>
    <t>ORD-10715</t>
  </si>
  <si>
    <t>CUST-00252</t>
  </si>
  <si>
    <t>ORD-10716</t>
  </si>
  <si>
    <t>ORD-10717</t>
  </si>
  <si>
    <t>CUST-00473</t>
  </si>
  <si>
    <t>ORD-10718</t>
  </si>
  <si>
    <t>ORD-10719</t>
  </si>
  <si>
    <t>ORD-10720</t>
  </si>
  <si>
    <t>ORD-10721</t>
  </si>
  <si>
    <t>ORD-10722</t>
  </si>
  <si>
    <t>ORD-10723</t>
  </si>
  <si>
    <t>ORD-10724</t>
  </si>
  <si>
    <t>CUST-00316</t>
  </si>
  <si>
    <t>ORD-10725</t>
  </si>
  <si>
    <t>CUST-00004</t>
  </si>
  <si>
    <t>ORD-10726</t>
  </si>
  <si>
    <t>CUST-00623</t>
  </si>
  <si>
    <t>ORD-10727</t>
  </si>
  <si>
    <t xml:space="preserve"> CUST-00453 </t>
  </si>
  <si>
    <t>ORD-10728</t>
  </si>
  <si>
    <t>CUST-00571</t>
  </si>
  <si>
    <t>ORD-10729</t>
  </si>
  <si>
    <t>CUST-00149</t>
  </si>
  <si>
    <t>ORD-10730</t>
  </si>
  <si>
    <t>CUST-00427</t>
  </si>
  <si>
    <t>ORD-10731</t>
  </si>
  <si>
    <t>CUST-00369</t>
  </si>
  <si>
    <t>ORD-10732</t>
  </si>
  <si>
    <t>ORD-10733</t>
  </si>
  <si>
    <t>ORD-10734</t>
  </si>
  <si>
    <t>CUST-00112</t>
  </si>
  <si>
    <t>ORD-10735</t>
  </si>
  <si>
    <t xml:space="preserve"> CUST-00325 </t>
  </si>
  <si>
    <t>ORD-10736</t>
  </si>
  <si>
    <t>CUST-00510</t>
  </si>
  <si>
    <t>ORD-10737</t>
  </si>
  <si>
    <t>CUST-00025</t>
  </si>
  <si>
    <t>ORD-10738</t>
  </si>
  <si>
    <t>CUST-00342</t>
  </si>
  <si>
    <t>ORD-10739</t>
  </si>
  <si>
    <t>ORD-10740</t>
  </si>
  <si>
    <t>ORD-10741</t>
  </si>
  <si>
    <t>CUST-00689</t>
  </si>
  <si>
    <t>ORD-10742</t>
  </si>
  <si>
    <t>CUST-00472</t>
  </si>
  <si>
    <t>ORD-10743</t>
  </si>
  <si>
    <t>ORD-10744</t>
  </si>
  <si>
    <t>ORD-10745</t>
  </si>
  <si>
    <t>CUST-00399</t>
  </si>
  <si>
    <t xml:space="preserve"> ST-020 </t>
  </si>
  <si>
    <t>ORD-10746</t>
  </si>
  <si>
    <t>CUST-00033</t>
  </si>
  <si>
    <t>ORD-10747</t>
  </si>
  <si>
    <t>ORD-10748</t>
  </si>
  <si>
    <t>CUST-00095</t>
  </si>
  <si>
    <t>ORD-10749</t>
  </si>
  <si>
    <t>CUST-00496</t>
  </si>
  <si>
    <t>ORD-10750</t>
  </si>
  <si>
    <t>ORD-10751</t>
  </si>
  <si>
    <t>CUST-00046</t>
  </si>
  <si>
    <t>ORD-10752</t>
  </si>
  <si>
    <t>CUST-00785</t>
  </si>
  <si>
    <t>ORD-10753</t>
  </si>
  <si>
    <t>CUST-00206</t>
  </si>
  <si>
    <t>ORD-10754</t>
  </si>
  <si>
    <t>ORD-10755</t>
  </si>
  <si>
    <t>ORD-10756</t>
  </si>
  <si>
    <t>CUST-00176</t>
  </si>
  <si>
    <t>ORD-10757</t>
  </si>
  <si>
    <t>ORD-10758</t>
  </si>
  <si>
    <t>ORD-10759</t>
  </si>
  <si>
    <t>ORD-10760</t>
  </si>
  <si>
    <t>ORD-10761</t>
  </si>
  <si>
    <t>ORD-10762</t>
  </si>
  <si>
    <t>ORD-10763</t>
  </si>
  <si>
    <t xml:space="preserve">Mobile money </t>
  </si>
  <si>
    <t>ORD-10764</t>
  </si>
  <si>
    <t xml:space="preserve"> CUST-00131 </t>
  </si>
  <si>
    <t>ORD-10765</t>
  </si>
  <si>
    <t>CUST-00666</t>
  </si>
  <si>
    <t>ORD-10766</t>
  </si>
  <si>
    <t>ORD-10767</t>
  </si>
  <si>
    <t>CUST-00606</t>
  </si>
  <si>
    <t>ORD-10768</t>
  </si>
  <si>
    <t>ORD-10769</t>
  </si>
  <si>
    <t>ORD-10770</t>
  </si>
  <si>
    <t>ORD-10771</t>
  </si>
  <si>
    <t>CUST-00143</t>
  </si>
  <si>
    <t>ORD-10772</t>
  </si>
  <si>
    <t>ORD-10773</t>
  </si>
  <si>
    <t>2026/05/19</t>
  </si>
  <si>
    <t>ORD-10774</t>
  </si>
  <si>
    <t>CUST-00414</t>
  </si>
  <si>
    <t>ORD-10775</t>
  </si>
  <si>
    <t>ORD-10776</t>
  </si>
  <si>
    <t>ORD-10777</t>
  </si>
  <si>
    <t>ORD-10778</t>
  </si>
  <si>
    <t>ORD-10779</t>
  </si>
  <si>
    <t>ORD-10780</t>
  </si>
  <si>
    <t>ORD-10781</t>
  </si>
  <si>
    <t>ORD-10782</t>
  </si>
  <si>
    <t>CUST-00749</t>
  </si>
  <si>
    <t>ORD-10783</t>
  </si>
  <si>
    <t>ORD-10784</t>
  </si>
  <si>
    <t>ORD-10785</t>
  </si>
  <si>
    <t>ORD-10786</t>
  </si>
  <si>
    <t>CUST-00481</t>
  </si>
  <si>
    <t>ORD-10787</t>
  </si>
  <si>
    <t>CUST-00302</t>
  </si>
  <si>
    <t>ORD-10788</t>
  </si>
  <si>
    <t>ORD-10789</t>
  </si>
  <si>
    <t>ORD-10790</t>
  </si>
  <si>
    <t>ORD-10791</t>
  </si>
  <si>
    <t>ORD-10792</t>
  </si>
  <si>
    <t>ORD-10793</t>
  </si>
  <si>
    <t>ORD-10794</t>
  </si>
  <si>
    <t>ORD-10795</t>
  </si>
  <si>
    <t>ORD-10796</t>
  </si>
  <si>
    <t>CUST-00723</t>
  </si>
  <si>
    <t>ORD-10797</t>
  </si>
  <si>
    <t>ORD-10798</t>
  </si>
  <si>
    <t>ORD-10799</t>
  </si>
  <si>
    <t>CUST-00599</t>
  </si>
  <si>
    <t>ORD-10800</t>
  </si>
  <si>
    <t>ORD-10801</t>
  </si>
  <si>
    <t>ORD-10802</t>
  </si>
  <si>
    <t>ORD-10803</t>
  </si>
  <si>
    <t>ORD-10804</t>
  </si>
  <si>
    <t>ORD-10805</t>
  </si>
  <si>
    <t>ORD-10806</t>
  </si>
  <si>
    <t>ORD-10807</t>
  </si>
  <si>
    <t>ORD-10808</t>
  </si>
  <si>
    <t>ORD-10809</t>
  </si>
  <si>
    <t>CUST-00554</t>
  </si>
  <si>
    <t>ORD-10810</t>
  </si>
  <si>
    <t>ORD-10811</t>
  </si>
  <si>
    <t>ORD-10812</t>
  </si>
  <si>
    <t>CUST-00338</t>
  </si>
  <si>
    <t>ORD-10813</t>
  </si>
  <si>
    <t>ORD-10814</t>
  </si>
  <si>
    <t>CUST-00549</t>
  </si>
  <si>
    <t>ORD-10815</t>
  </si>
  <si>
    <t>CUST-00663</t>
  </si>
  <si>
    <t>ORD-10816</t>
  </si>
  <si>
    <t>CUST-00208</t>
  </si>
  <si>
    <t>ORD-10817</t>
  </si>
  <si>
    <t>CUST-00400</t>
  </si>
  <si>
    <t>ORD-10818</t>
  </si>
  <si>
    <t>CUST-00037</t>
  </si>
  <si>
    <t>ORD-10819</t>
  </si>
  <si>
    <t xml:space="preserve"> PROD-0032 </t>
  </si>
  <si>
    <t>ORD-10820</t>
  </si>
  <si>
    <t>ORD-10821</t>
  </si>
  <si>
    <t>CUST-00759</t>
  </si>
  <si>
    <t>ORD-10822</t>
  </si>
  <si>
    <t>ORD-10823</t>
  </si>
  <si>
    <t>CUST-00648</t>
  </si>
  <si>
    <t>ORD-10824</t>
  </si>
  <si>
    <t>ORD-10825</t>
  </si>
  <si>
    <t>CUST-00756</t>
  </si>
  <si>
    <t>ORD-10826</t>
  </si>
  <si>
    <t>ORD-10827</t>
  </si>
  <si>
    <t>CUST-00776</t>
  </si>
  <si>
    <t>ORD-10828</t>
  </si>
  <si>
    <t>ORD-10829</t>
  </si>
  <si>
    <t>CUST-00007</t>
  </si>
  <si>
    <t>ORD-10830</t>
  </si>
  <si>
    <t>ORD-10831</t>
  </si>
  <si>
    <t>ORD-10832</t>
  </si>
  <si>
    <t>ORD-10833</t>
  </si>
  <si>
    <t>ORD-10834</t>
  </si>
  <si>
    <t>06/17/2026</t>
  </si>
  <si>
    <t>ORD-10835</t>
  </si>
  <si>
    <t>ORD-10836</t>
  </si>
  <si>
    <t>ORD-10837</t>
  </si>
  <si>
    <t>ORD-10838</t>
  </si>
  <si>
    <t>16-03-2026</t>
  </si>
  <si>
    <t>CUST-00607</t>
  </si>
  <si>
    <t>ORD-10839</t>
  </si>
  <si>
    <t>ORD-10840</t>
  </si>
  <si>
    <t>ORD-10841</t>
  </si>
  <si>
    <t>CUST-00625</t>
  </si>
  <si>
    <t>ORD-10842</t>
  </si>
  <si>
    <t>ORD-10843</t>
  </si>
  <si>
    <t>ORD-10844</t>
  </si>
  <si>
    <t>ORD-10845</t>
  </si>
  <si>
    <t>CUST-00535</t>
  </si>
  <si>
    <t>ORD-10846</t>
  </si>
  <si>
    <t>ORD-10847</t>
  </si>
  <si>
    <t>ORD-10848</t>
  </si>
  <si>
    <t>CUST-00035</t>
  </si>
  <si>
    <t>ORD-10849</t>
  </si>
  <si>
    <t>ORD-10850</t>
  </si>
  <si>
    <t>ORD-10851</t>
  </si>
  <si>
    <t>ORD-10852</t>
  </si>
  <si>
    <t>ORD-10853</t>
  </si>
  <si>
    <t>ORD-10854</t>
  </si>
  <si>
    <t>CUST-00590</t>
  </si>
  <si>
    <t>ORD-10855</t>
  </si>
  <si>
    <t>ORD-10856</t>
  </si>
  <si>
    <t>CUST-00375</t>
  </si>
  <si>
    <t>ORD-10857</t>
  </si>
  <si>
    <t>ORD-10858</t>
  </si>
  <si>
    <t>2026/01/12</t>
  </si>
  <si>
    <t>ORD-10859</t>
  </si>
  <si>
    <t>ORD-10860</t>
  </si>
  <si>
    <t>ORD-10861</t>
  </si>
  <si>
    <t>ORD-10862</t>
  </si>
  <si>
    <t>CUST-00283</t>
  </si>
  <si>
    <t>ORD-10863</t>
  </si>
  <si>
    <t>CUST-00024</t>
  </si>
  <si>
    <t>ORD-10864</t>
  </si>
  <si>
    <t>CUST-00022</t>
  </si>
  <si>
    <t>ORD-10865</t>
  </si>
  <si>
    <t>ORD-10866</t>
  </si>
  <si>
    <t>ORD-10867</t>
  </si>
  <si>
    <t>CUST-00267</t>
  </si>
  <si>
    <t>ORD-10868</t>
  </si>
  <si>
    <t>ORD-10869</t>
  </si>
  <si>
    <t>ORD-10870</t>
  </si>
  <si>
    <t>ORD-10871</t>
  </si>
  <si>
    <t>ORD-10872</t>
  </si>
  <si>
    <t>ORD-10873</t>
  </si>
  <si>
    <t>ORD-10874</t>
  </si>
  <si>
    <t>CUST-00347</t>
  </si>
  <si>
    <t>ORD-10875</t>
  </si>
  <si>
    <t>ORD-10876</t>
  </si>
  <si>
    <t>ORD-10877</t>
  </si>
  <si>
    <t>ORD-10878</t>
  </si>
  <si>
    <t>ORD-10879</t>
  </si>
  <si>
    <t>15-10-2025</t>
  </si>
  <si>
    <t>CUST-00734</t>
  </si>
  <si>
    <t>ORD-10880</t>
  </si>
  <si>
    <t>ORD-10881</t>
  </si>
  <si>
    <t>CUST-00296</t>
  </si>
  <si>
    <t>ORD-10882</t>
  </si>
  <si>
    <t>CUST-00311</t>
  </si>
  <si>
    <t>ORD-10883</t>
  </si>
  <si>
    <t>CUST-00420</t>
  </si>
  <si>
    <t>ORD-10884</t>
  </si>
  <si>
    <t>CUST-00205</t>
  </si>
  <si>
    <t>ORD-10885</t>
  </si>
  <si>
    <t>CUST-00312</t>
  </si>
  <si>
    <t>ORD-10886</t>
  </si>
  <si>
    <t>ORD-10887</t>
  </si>
  <si>
    <t>2025/10/31</t>
  </si>
  <si>
    <t>CUST-00504</t>
  </si>
  <si>
    <t>ORD-10888</t>
  </si>
  <si>
    <t>CUST-00614</t>
  </si>
  <si>
    <t>ORD-10889</t>
  </si>
  <si>
    <t>CUST-00123</t>
  </si>
  <si>
    <t>ORD-10890</t>
  </si>
  <si>
    <t>ORD-10891</t>
  </si>
  <si>
    <t>ORD-10892</t>
  </si>
  <si>
    <t>ORD-10893</t>
  </si>
  <si>
    <t>ORD-10894</t>
  </si>
  <si>
    <t>CUST-00594</t>
  </si>
  <si>
    <t>ORD-10895</t>
  </si>
  <si>
    <t>ORD-10896</t>
  </si>
  <si>
    <t>ORD-10897</t>
  </si>
  <si>
    <t>ORD-10898</t>
  </si>
  <si>
    <t>ORD-10899</t>
  </si>
  <si>
    <t>CUST-00132</t>
  </si>
  <si>
    <t>ORD-10900</t>
  </si>
  <si>
    <t>CUST-00436</t>
  </si>
  <si>
    <t>ORD-10901</t>
  </si>
  <si>
    <t>ORD-10902</t>
  </si>
  <si>
    <t>CUST-00309</t>
  </si>
  <si>
    <t>ORD-10903</t>
  </si>
  <si>
    <t>CUST-00190</t>
  </si>
  <si>
    <t>ORD-10904</t>
  </si>
  <si>
    <t>CUST-00361</t>
  </si>
  <si>
    <t>ORD-10905</t>
  </si>
  <si>
    <t>CUST-00782</t>
  </si>
  <si>
    <t>ORD-10906</t>
  </si>
  <si>
    <t>CUST-00005</t>
  </si>
  <si>
    <t>ORD-10907</t>
  </si>
  <si>
    <t>ORD-10908</t>
  </si>
  <si>
    <t>ORD-10909</t>
  </si>
  <si>
    <t>CUST-00113</t>
  </si>
  <si>
    <t>ORD-10910</t>
  </si>
  <si>
    <t>ORD-10911</t>
  </si>
  <si>
    <t>ORD-10912</t>
  </si>
  <si>
    <t>ORD-10913</t>
  </si>
  <si>
    <t>ORD-10914</t>
  </si>
  <si>
    <t>CUST-00760</t>
  </si>
  <si>
    <t>ORD-10915</t>
  </si>
  <si>
    <t>CUST-00610</t>
  </si>
  <si>
    <t>ORD-10916</t>
  </si>
  <si>
    <t>CUST-00784</t>
  </si>
  <si>
    <t>ORD-10917</t>
  </si>
  <si>
    <t>CUST-00683</t>
  </si>
  <si>
    <t>ORD-10918</t>
  </si>
  <si>
    <t>CUST-00126</t>
  </si>
  <si>
    <t>ORD-10919</t>
  </si>
  <si>
    <t>ORD-10920</t>
  </si>
  <si>
    <t>ORD-10921</t>
  </si>
  <si>
    <t>ORD-10922</t>
  </si>
  <si>
    <t>CUST-00268</t>
  </si>
  <si>
    <t>ORD-10923</t>
  </si>
  <si>
    <t>ORD-10924</t>
  </si>
  <si>
    <t>ORD-10925</t>
  </si>
  <si>
    <t>ORD-10926</t>
  </si>
  <si>
    <t>ORD-10927</t>
  </si>
  <si>
    <t>ORD-10928</t>
  </si>
  <si>
    <t>CUST-00358</t>
  </si>
  <si>
    <t>ORD-10929</t>
  </si>
  <si>
    <t>ORD-10930</t>
  </si>
  <si>
    <t>ORD-10931</t>
  </si>
  <si>
    <t>ORD-10932</t>
  </si>
  <si>
    <t>CUST-00432</t>
  </si>
  <si>
    <t>ORD-10933</t>
  </si>
  <si>
    <t>ORD-10934</t>
  </si>
  <si>
    <t>ORD-10935</t>
  </si>
  <si>
    <t>ORD-10936</t>
  </si>
  <si>
    <t>ORD-10937</t>
  </si>
  <si>
    <t>ORD-10938</t>
  </si>
  <si>
    <t>ORD-10939</t>
  </si>
  <si>
    <t>ORD-10940</t>
  </si>
  <si>
    <t>ORD-10941</t>
  </si>
  <si>
    <t>ORD-10942</t>
  </si>
  <si>
    <t>11-11-2025</t>
  </si>
  <si>
    <t>ORD-10943</t>
  </si>
  <si>
    <t>ORD-10944</t>
  </si>
  <si>
    <t xml:space="preserve"> CUST-00165 </t>
  </si>
  <si>
    <t>ORD-10945</t>
  </si>
  <si>
    <t>ORD-10946</t>
  </si>
  <si>
    <t>ORD-10947</t>
  </si>
  <si>
    <t>CUST-00564</t>
  </si>
  <si>
    <t>ORD-10948</t>
  </si>
  <si>
    <t>CUST-00617</t>
  </si>
  <si>
    <t>ORD-10949</t>
  </si>
  <si>
    <t>ORD-10950</t>
  </si>
  <si>
    <t>CUST-00244</t>
  </si>
  <si>
    <t>ORD-10951</t>
  </si>
  <si>
    <t>CUST-00224</t>
  </si>
  <si>
    <t>ORD-10952</t>
  </si>
  <si>
    <t>ORD-10953</t>
  </si>
  <si>
    <t>ORD-10954</t>
  </si>
  <si>
    <t>ORD-10955</t>
  </si>
  <si>
    <t>CUST-00688</t>
  </si>
  <si>
    <t>ORD-10956</t>
  </si>
  <si>
    <t>ORD-10957</t>
  </si>
  <si>
    <t>CUST-00093</t>
  </si>
  <si>
    <t>ORD-10958</t>
  </si>
  <si>
    <t>ORD-10959</t>
  </si>
  <si>
    <t>ORD-10960</t>
  </si>
  <si>
    <t>ORD-10961</t>
  </si>
  <si>
    <t>ORD-10962</t>
  </si>
  <si>
    <t>ORD-10963</t>
  </si>
  <si>
    <t>ORD-10964</t>
  </si>
  <si>
    <t>CUST-00753</t>
  </si>
  <si>
    <t>ORD-10965</t>
  </si>
  <si>
    <t>CUST-00087</t>
  </si>
  <si>
    <t>ORD-10966</t>
  </si>
  <si>
    <t>ORD-10967</t>
  </si>
  <si>
    <t>ORD-10968</t>
  </si>
  <si>
    <t>ORD-10969</t>
  </si>
  <si>
    <t>ORD-10970</t>
  </si>
  <si>
    <t>ORD-10971</t>
  </si>
  <si>
    <t>19-11-2025</t>
  </si>
  <si>
    <t>ORD-10972</t>
  </si>
  <si>
    <t>CUST-00269</t>
  </si>
  <si>
    <t>ORD-10973</t>
  </si>
  <si>
    <t>ORD-10974</t>
  </si>
  <si>
    <t>CUST-00218</t>
  </si>
  <si>
    <t>ORD-10975</t>
  </si>
  <si>
    <t>ORD-10976</t>
  </si>
  <si>
    <t>ORD-10977</t>
  </si>
  <si>
    <t>ORD-10978</t>
  </si>
  <si>
    <t>ORD-10979</t>
  </si>
  <si>
    <t>CUST-00146</t>
  </si>
  <si>
    <t>ORD-10980</t>
  </si>
  <si>
    <t>ORD-10981</t>
  </si>
  <si>
    <t>ORD-10982</t>
  </si>
  <si>
    <t>ORD-10983</t>
  </si>
  <si>
    <t>ORD-10984</t>
  </si>
  <si>
    <t>ORD-10985</t>
  </si>
  <si>
    <t>ORD-10986</t>
  </si>
  <si>
    <t>ORD-10987</t>
  </si>
  <si>
    <t>ORD-10988</t>
  </si>
  <si>
    <t>ORD-10989</t>
  </si>
  <si>
    <t>ORD-10990</t>
  </si>
  <si>
    <t>CUST-00006</t>
  </si>
  <si>
    <t>ORD-10991</t>
  </si>
  <si>
    <t>ORD-10992</t>
  </si>
  <si>
    <t>ORD-10993</t>
  </si>
  <si>
    <t>ORD-10994</t>
  </si>
  <si>
    <t>ORD-10995</t>
  </si>
  <si>
    <t>ORD-10996</t>
  </si>
  <si>
    <t>ORD-10997</t>
  </si>
  <si>
    <t>CUST-00350</t>
  </si>
  <si>
    <t>ORD-10998</t>
  </si>
  <si>
    <t>ORD-10999</t>
  </si>
  <si>
    <t>ORD-11000</t>
  </si>
  <si>
    <t>CUST-00523</t>
  </si>
  <si>
    <t>ORD-11001</t>
  </si>
  <si>
    <t>ORD-11002</t>
  </si>
  <si>
    <t>ORD-11003</t>
  </si>
  <si>
    <t>ORD-11004</t>
  </si>
  <si>
    <t>ORD-11005</t>
  </si>
  <si>
    <t>ORD-11006</t>
  </si>
  <si>
    <t>ORD-11007</t>
  </si>
  <si>
    <t>ORD-11008</t>
  </si>
  <si>
    <t>ORD-11009</t>
  </si>
  <si>
    <t>ORD-11010</t>
  </si>
  <si>
    <t>ORD-11011</t>
  </si>
  <si>
    <t>ORD-11012</t>
  </si>
  <si>
    <t>ORD-11013</t>
  </si>
  <si>
    <t xml:space="preserve"> CUST-00410 </t>
  </si>
  <si>
    <t>ORD-11014</t>
  </si>
  <si>
    <t>CUST-00433</t>
  </si>
  <si>
    <t xml:space="preserve">Physical Store </t>
  </si>
  <si>
    <t>ORD-11015</t>
  </si>
  <si>
    <t>ORD-11016</t>
  </si>
  <si>
    <t>ORD-11017</t>
  </si>
  <si>
    <t>ORD-11018</t>
  </si>
  <si>
    <t>ORD-11019</t>
  </si>
  <si>
    <t>ORD-11020</t>
  </si>
  <si>
    <t>ORD-11021</t>
  </si>
  <si>
    <t>ORD-11022</t>
  </si>
  <si>
    <t>ORD-11023</t>
  </si>
  <si>
    <t>CUST-00499</t>
  </si>
  <si>
    <t>ORD-11024</t>
  </si>
  <si>
    <t>ORD-11025</t>
  </si>
  <si>
    <t>ORD-11026</t>
  </si>
  <si>
    <t>ORD-11027</t>
  </si>
  <si>
    <t>ORD-11028</t>
  </si>
  <si>
    <t>ORD-11029</t>
  </si>
  <si>
    <t>ORD-11030</t>
  </si>
  <si>
    <t>CUST-00382</t>
  </si>
  <si>
    <t>ORD-11031</t>
  </si>
  <si>
    <t>ORD-11032</t>
  </si>
  <si>
    <t>ORD-11033</t>
  </si>
  <si>
    <t>ORD-11034</t>
  </si>
  <si>
    <t>ORD-11035</t>
  </si>
  <si>
    <t>ORD-11036</t>
  </si>
  <si>
    <t>ORD-11037</t>
  </si>
  <si>
    <t>CUST-00640</t>
  </si>
  <si>
    <t>ORD-11038</t>
  </si>
  <si>
    <t>ORD-11039</t>
  </si>
  <si>
    <t>CUST-00291</t>
  </si>
  <si>
    <t>ORD-11040</t>
  </si>
  <si>
    <t>ORD-11041</t>
  </si>
  <si>
    <t>ORD-11042</t>
  </si>
  <si>
    <t>CUST-00775</t>
  </si>
  <si>
    <t>ORD-11043</t>
  </si>
  <si>
    <t xml:space="preserve"> PROD-0052 </t>
  </si>
  <si>
    <t>ORD-11044</t>
  </si>
  <si>
    <t>ORD-11045</t>
  </si>
  <si>
    <t>CUST-00101</t>
  </si>
  <si>
    <t>ORD-11046</t>
  </si>
  <si>
    <t>ORD-11047</t>
  </si>
  <si>
    <t>ORD-11048</t>
  </si>
  <si>
    <t>ORD-11049</t>
  </si>
  <si>
    <t>ORD-11050</t>
  </si>
  <si>
    <t>ORD-11051</t>
  </si>
  <si>
    <t>ORD-11052</t>
  </si>
  <si>
    <t>CUST-00313</t>
  </si>
  <si>
    <t>ORD-11053</t>
  </si>
  <si>
    <t>ORD-11054</t>
  </si>
  <si>
    <t>CUST-00561</t>
  </si>
  <si>
    <t>ORD-11055</t>
  </si>
  <si>
    <t>ORD-11056</t>
  </si>
  <si>
    <t>CUST-00652</t>
  </si>
  <si>
    <t>ORD-11057</t>
  </si>
  <si>
    <t>ORD-11058</t>
  </si>
  <si>
    <t>ORD-11059</t>
  </si>
  <si>
    <t>ORD-11060</t>
  </si>
  <si>
    <t>ORD-11061</t>
  </si>
  <si>
    <t>CUST-00545</t>
  </si>
  <si>
    <t>ORD-11062</t>
  </si>
  <si>
    <t>ORD-11063</t>
  </si>
  <si>
    <t>CUST-00349</t>
  </si>
  <si>
    <t>ORD-11064</t>
  </si>
  <si>
    <t xml:space="preserve"> PROD-0008 </t>
  </si>
  <si>
    <t>ORD-11065</t>
  </si>
  <si>
    <t>ORD-11066</t>
  </si>
  <si>
    <t>ORD-11067</t>
  </si>
  <si>
    <t>ORD-11068</t>
  </si>
  <si>
    <t xml:space="preserve"> CUST-00771 </t>
  </si>
  <si>
    <t>ORD-11069</t>
  </si>
  <si>
    <t>ORD-11070</t>
  </si>
  <si>
    <t>CUST-00568</t>
  </si>
  <si>
    <t>ORD-11071</t>
  </si>
  <si>
    <t>ORD-11072</t>
  </si>
  <si>
    <t>ORD-11073</t>
  </si>
  <si>
    <t>ORD-11074</t>
  </si>
  <si>
    <t>ORD-11075</t>
  </si>
  <si>
    <t>ORD-11076</t>
  </si>
  <si>
    <t>ORD-11077</t>
  </si>
  <si>
    <t>CUST-00626</t>
  </si>
  <si>
    <t>ORD-11078</t>
  </si>
  <si>
    <t>CUST-00679</t>
  </si>
  <si>
    <t>ORD-11079</t>
  </si>
  <si>
    <t>ORD-11080</t>
  </si>
  <si>
    <t>2026/02/28</t>
  </si>
  <si>
    <t>ORD-11081</t>
  </si>
  <si>
    <t>ORD-11082</t>
  </si>
  <si>
    <t>ORD-11083</t>
  </si>
  <si>
    <t>ORD-11084</t>
  </si>
  <si>
    <t>ORD-11085</t>
  </si>
  <si>
    <t>CUST-00288</t>
  </si>
  <si>
    <t>ORD-11086</t>
  </si>
  <si>
    <t>ORD-11087</t>
  </si>
  <si>
    <t>ORD-11088</t>
  </si>
  <si>
    <t>ORD-11089</t>
  </si>
  <si>
    <t>ORD-11090</t>
  </si>
  <si>
    <t>ORD-11091</t>
  </si>
  <si>
    <t>CUST-00285</t>
  </si>
  <si>
    <t>ORD-11092</t>
  </si>
  <si>
    <t>CUST-00084</t>
  </si>
  <si>
    <t>ORD-11093</t>
  </si>
  <si>
    <t>CUST-00256</t>
  </si>
  <si>
    <t>ORD-11094</t>
  </si>
  <si>
    <t>CUST-00443</t>
  </si>
  <si>
    <t>ORD-11095</t>
  </si>
  <si>
    <t>ORD-11096</t>
  </si>
  <si>
    <t>ORD-11097</t>
  </si>
  <si>
    <t>CUST-00387</t>
  </si>
  <si>
    <t>ORD-11098</t>
  </si>
  <si>
    <t>ORD-11099</t>
  </si>
  <si>
    <t>ORD-11100</t>
  </si>
  <si>
    <t>ORD-11101</t>
  </si>
  <si>
    <t>ORD-11102</t>
  </si>
  <si>
    <t>ORD-11103</t>
  </si>
  <si>
    <t>ORD-11104</t>
  </si>
  <si>
    <t>CUST-00131</t>
  </si>
  <si>
    <t>ORD-11105</t>
  </si>
  <si>
    <t>ORD-11106</t>
  </si>
  <si>
    <t>CUST-00009</t>
  </si>
  <si>
    <t>ORD-11107</t>
  </si>
  <si>
    <t>ORD-11108</t>
  </si>
  <si>
    <t>ORD-11109</t>
  </si>
  <si>
    <t>CUST-00108</t>
  </si>
  <si>
    <t>ORD-11110</t>
  </si>
  <si>
    <t>CUST-00236</t>
  </si>
  <si>
    <t>ORD-11111</t>
  </si>
  <si>
    <t>ORD-11112</t>
  </si>
  <si>
    <t>ORD-11113</t>
  </si>
  <si>
    <t>ORD-11114</t>
  </si>
  <si>
    <t>ORD-11115</t>
  </si>
  <si>
    <t>ORD-11116</t>
  </si>
  <si>
    <t>CUST-00246</t>
  </si>
  <si>
    <t>ORD-11117</t>
  </si>
  <si>
    <t>CUST-00148</t>
  </si>
  <si>
    <t>ORD-11118</t>
  </si>
  <si>
    <t>01/10/2026</t>
  </si>
  <si>
    <t>ORD-11119</t>
  </si>
  <si>
    <t>ORD-11120</t>
  </si>
  <si>
    <t>ORD-11121</t>
  </si>
  <si>
    <t>ORD-11122</t>
  </si>
  <si>
    <t>CUST-00730</t>
  </si>
  <si>
    <t>ORD-11123</t>
  </si>
  <si>
    <t>ORD-11124</t>
  </si>
  <si>
    <t>ORD-11125</t>
  </si>
  <si>
    <t>ORD-11126</t>
  </si>
  <si>
    <t>CUST-00043</t>
  </si>
  <si>
    <t>ORD-11127</t>
  </si>
  <si>
    <t>ORD-11128</t>
  </si>
  <si>
    <t>CUST-00240</t>
  </si>
  <si>
    <t>ORD-11129</t>
  </si>
  <si>
    <t>ORD-11130</t>
  </si>
  <si>
    <t>ORD-11131</t>
  </si>
  <si>
    <t>ORD-11132</t>
  </si>
  <si>
    <t>ORD-11133</t>
  </si>
  <si>
    <t>ORD-11134</t>
  </si>
  <si>
    <t>CUST-00233</t>
  </si>
  <si>
    <t>ORD-11135</t>
  </si>
  <si>
    <t>ORD-11136</t>
  </si>
  <si>
    <t xml:space="preserve"> CUST-00461 </t>
  </si>
  <si>
    <t>ORD-11137</t>
  </si>
  <si>
    <t>ORD-11138</t>
  </si>
  <si>
    <t>CUST-00551</t>
  </si>
  <si>
    <t>ORD-11139</t>
  </si>
  <si>
    <t>CUST-00339</t>
  </si>
  <si>
    <t>ORD-11140</t>
  </si>
  <si>
    <t>CUST-00548</t>
  </si>
  <si>
    <t>ORD-11141</t>
  </si>
  <si>
    <t>ORD-11142</t>
  </si>
  <si>
    <t>ORD-11143</t>
  </si>
  <si>
    <t>CUST-00466</t>
  </si>
  <si>
    <t xml:space="preserve"> ST-012 </t>
  </si>
  <si>
    <t>ORD-11144</t>
  </si>
  <si>
    <t>ORD-11145</t>
  </si>
  <si>
    <t>ORD-11146</t>
  </si>
  <si>
    <t>CUST-00589</t>
  </si>
  <si>
    <t>ORD-11147</t>
  </si>
  <si>
    <t>CUST-00008</t>
  </si>
  <si>
    <t>ORD-11148</t>
  </si>
  <si>
    <t>ORD-11149</t>
  </si>
  <si>
    <t>ORD-11150</t>
  </si>
  <si>
    <t>CUST-00180</t>
  </si>
  <si>
    <t>ORD-11151</t>
  </si>
  <si>
    <t>CUST-00675</t>
  </si>
  <si>
    <t>ORD-11152</t>
  </si>
  <si>
    <t>CUST-00281</t>
  </si>
  <si>
    <t>ORD-11153</t>
  </si>
  <si>
    <t>ORD-11154</t>
  </si>
  <si>
    <t>ORD-11155</t>
  </si>
  <si>
    <t>ORD-11156</t>
  </si>
  <si>
    <t>ORD-11157</t>
  </si>
  <si>
    <t>ORD-11158</t>
  </si>
  <si>
    <t>CUST-00249</t>
  </si>
  <si>
    <t>ORD-11159</t>
  </si>
  <si>
    <t>ORD-11160</t>
  </si>
  <si>
    <t>ORD-11161</t>
  </si>
  <si>
    <t>CUST-00732</t>
  </si>
  <si>
    <t>ORD-11162</t>
  </si>
  <si>
    <t>ORD-11163</t>
  </si>
  <si>
    <t>ORD-11164</t>
  </si>
  <si>
    <t>ORD-11165</t>
  </si>
  <si>
    <t>ORD-11166</t>
  </si>
  <si>
    <t>ORD-11167</t>
  </si>
  <si>
    <t>ORD-11168</t>
  </si>
  <si>
    <t>CUST-00178</t>
  </si>
  <si>
    <t>ORD-11169</t>
  </si>
  <si>
    <t>CUST-00068</t>
  </si>
  <si>
    <t>ORD-11170</t>
  </si>
  <si>
    <t>CUST-00786</t>
  </si>
  <si>
    <t>ORD-11171</t>
  </si>
  <si>
    <t>ORD-11172</t>
  </si>
  <si>
    <t>ORD-11173</t>
  </si>
  <si>
    <t>ORD-11174</t>
  </si>
  <si>
    <t>ORD-11175</t>
  </si>
  <si>
    <t>ORD-11176</t>
  </si>
  <si>
    <t>ORD-11177</t>
  </si>
  <si>
    <t>ORD-11178</t>
  </si>
  <si>
    <t>ORD-11179</t>
  </si>
  <si>
    <t>ORD-11180</t>
  </si>
  <si>
    <t>CUST-00198</t>
  </si>
  <si>
    <t>ORD-11181</t>
  </si>
  <si>
    <t>CUST-00210</t>
  </si>
  <si>
    <t>ORD-11182</t>
  </si>
  <si>
    <t>ORD-11183</t>
  </si>
  <si>
    <t>CUST-00591</t>
  </si>
  <si>
    <t>ORD-11184</t>
  </si>
  <si>
    <t>CUST-00408</t>
  </si>
  <si>
    <t>ORD-11185</t>
  </si>
  <si>
    <t>ORD-11186</t>
  </si>
  <si>
    <t>05/03/2026</t>
  </si>
  <si>
    <t>ORD-11187</t>
  </si>
  <si>
    <t>ORD-11188</t>
  </si>
  <si>
    <t>CUST-00159</t>
  </si>
  <si>
    <t>ORD-11189</t>
  </si>
  <si>
    <t>ORD-11190</t>
  </si>
  <si>
    <t>CUST-00128</t>
  </si>
  <si>
    <t>ORD-11191</t>
  </si>
  <si>
    <t>ORD-11192</t>
  </si>
  <si>
    <t>ORD-11193</t>
  </si>
  <si>
    <t>ORD-11194</t>
  </si>
  <si>
    <t>ORD-11195</t>
  </si>
  <si>
    <t>ORD-11196</t>
  </si>
  <si>
    <t>ORD-11197</t>
  </si>
  <si>
    <t>CUST-00767</t>
  </si>
  <si>
    <t>ORD-11198</t>
  </si>
  <si>
    <t>ORD-11199</t>
  </si>
  <si>
    <t>ORD-11200</t>
  </si>
  <si>
    <t>ORD-11201</t>
  </si>
  <si>
    <t>CUST-00452</t>
  </si>
  <si>
    <t>ORD-11202</t>
  </si>
  <si>
    <t>ORD-11203</t>
  </si>
  <si>
    <t>ORD-11204</t>
  </si>
  <si>
    <t>ORD-11205</t>
  </si>
  <si>
    <t>ORD-11206</t>
  </si>
  <si>
    <t>ORD-11207</t>
  </si>
  <si>
    <t>ORD-11208</t>
  </si>
  <si>
    <t>CUST-00717</t>
  </si>
  <si>
    <t>ORD-11209</t>
  </si>
  <si>
    <t>ORD-11210</t>
  </si>
  <si>
    <t>CUST-00695</t>
  </si>
  <si>
    <t>ORD-11211</t>
  </si>
  <si>
    <t>ORD-11212</t>
  </si>
  <si>
    <t>24-04-2026</t>
  </si>
  <si>
    <t>CUST-00586</t>
  </si>
  <si>
    <t>ORD-11213</t>
  </si>
  <si>
    <t>ORD-11214</t>
  </si>
  <si>
    <t>ORD-11215</t>
  </si>
  <si>
    <t>CUST-00733</t>
  </si>
  <si>
    <t>ORD-11216</t>
  </si>
  <si>
    <t>2025/12/10</t>
  </si>
  <si>
    <t>ORD-11217</t>
  </si>
  <si>
    <t>ORD-11218</t>
  </si>
  <si>
    <t>ORD-11219</t>
  </si>
  <si>
    <t>ORD-11220</t>
  </si>
  <si>
    <t>ORD-11221</t>
  </si>
  <si>
    <t>ORD-11222</t>
  </si>
  <si>
    <t>ORD-11223</t>
  </si>
  <si>
    <t>ORD-11224</t>
  </si>
  <si>
    <t>ORD-11225</t>
  </si>
  <si>
    <t>ORD-11226</t>
  </si>
  <si>
    <t>ORD-11227</t>
  </si>
  <si>
    <t>CUST-00745</t>
  </si>
  <si>
    <t>ORD-11228</t>
  </si>
  <si>
    <t>ORD-11229</t>
  </si>
  <si>
    <t>CUST-00200</t>
  </si>
  <si>
    <t>ORD-11230</t>
  </si>
  <si>
    <t>CUST-00727</t>
  </si>
  <si>
    <t>ORD-11231</t>
  </si>
  <si>
    <t>ORD-11232</t>
  </si>
  <si>
    <t>ORD-11233</t>
  </si>
  <si>
    <t>ORD-11234</t>
  </si>
  <si>
    <t>ORD-11235</t>
  </si>
  <si>
    <t>ORD-11236</t>
  </si>
  <si>
    <t>ORD-11237</t>
  </si>
  <si>
    <t>CUST-00669</t>
  </si>
  <si>
    <t>ORD-11238</t>
  </si>
  <si>
    <t>ORD-11239</t>
  </si>
  <si>
    <t>ORD-11240</t>
  </si>
  <si>
    <t>ORD-11241</t>
  </si>
  <si>
    <t>ORD-11242</t>
  </si>
  <si>
    <t>ORD-11243</t>
  </si>
  <si>
    <t>ORD-11244</t>
  </si>
  <si>
    <t>CUST-00772</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</si>
  <si>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</si>
  <si>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</si>
  <si>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</si>
  <si>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</si>
  <si>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</si>
  <si>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</si>
  <si>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</si>
  <si>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</si>
  <si>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</si>
  <si>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</si>
  <si>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</si>
  <si>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</si>
  <si>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</si>
  <si>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</si>
  <si>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</si>
  <si>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</si>
  <si>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CUST-00724</t>
  </si>
  <si>
    <t>ORD-11261</t>
  </si>
  <si>
    <t>ORD-11262</t>
  </si>
  <si>
    <t>ORD-11263</t>
  </si>
  <si>
    <t>ORD-11264</t>
  </si>
  <si>
    <t>ORD-11265</t>
  </si>
  <si>
    <t>CUST-00632</t>
  </si>
  <si>
    <t>ORD-11266</t>
  </si>
  <si>
    <t>ORD-11267</t>
  </si>
  <si>
    <t>ORD-11268</t>
  </si>
  <si>
    <t>CUST-00389</t>
  </si>
  <si>
    <t>ORD-11269</t>
  </si>
  <si>
    <t>ORD-11270</t>
  </si>
  <si>
    <t>ORD-11271</t>
  </si>
  <si>
    <t>ORD-11272</t>
  </si>
  <si>
    <t>ORD-11273</t>
  </si>
  <si>
    <t>ORD-11274</t>
  </si>
  <si>
    <t xml:space="preserve"> PROD-0043 </t>
  </si>
  <si>
    <t>ORD-11275</t>
  </si>
  <si>
    <t>ORD-11276</t>
  </si>
  <si>
    <t>ORD-11277</t>
  </si>
  <si>
    <t>ORD-11278</t>
  </si>
  <si>
    <t>22/10/2025</t>
  </si>
  <si>
    <t>ORD-11279</t>
  </si>
  <si>
    <t>CUST-00699</t>
  </si>
  <si>
    <t>ORD-11280</t>
  </si>
  <si>
    <t>CUST-00135</t>
  </si>
  <si>
    <t>ORD-11281</t>
  </si>
  <si>
    <t>07-08-2025</t>
  </si>
  <si>
    <t>ORD-11282</t>
  </si>
  <si>
    <t>ORD-11283</t>
  </si>
  <si>
    <t>ORD-11284</t>
  </si>
  <si>
    <t>ORD-11285</t>
  </si>
  <si>
    <t>CUST-00186</t>
  </si>
  <si>
    <t>ORD-11286</t>
  </si>
  <si>
    <t>ORD-11287</t>
  </si>
  <si>
    <t>ORD-11288</t>
  </si>
  <si>
    <t>ORD-11289</t>
  </si>
  <si>
    <t>ORD-11290</t>
  </si>
  <si>
    <t>ORD-11291</t>
  </si>
  <si>
    <t>CUST-00442</t>
  </si>
  <si>
    <t>ORD-11292</t>
  </si>
  <si>
    <t>ORD-11293</t>
  </si>
  <si>
    <t>ORD-11294</t>
  </si>
  <si>
    <t>ORD-11295</t>
  </si>
  <si>
    <t>ORD-11296</t>
  </si>
  <si>
    <t>ORD-11297</t>
  </si>
  <si>
    <t>ORD-11298</t>
  </si>
  <si>
    <t>ORD-11299</t>
  </si>
  <si>
    <t>ORD-11300</t>
  </si>
  <si>
    <t>ORD-11301</t>
  </si>
  <si>
    <t>ORD-11302</t>
  </si>
  <si>
    <t xml:space="preserve"> PROD-0045 </t>
  </si>
  <si>
    <t>ORD-11303</t>
  </si>
  <si>
    <t>21/11/2025</t>
  </si>
  <si>
    <t>CUST-00304</t>
  </si>
  <si>
    <t>ORD-11304</t>
  </si>
  <si>
    <t>ORD-11305</t>
  </si>
  <si>
    <t>CUST-00255</t>
  </si>
  <si>
    <t>ORD-11306</t>
  </si>
  <si>
    <t>CUST-00333</t>
  </si>
  <si>
    <t>ORD-11307</t>
  </si>
  <si>
    <t>ORD-11308</t>
  </si>
  <si>
    <t>ORD-11309</t>
  </si>
  <si>
    <t>CUST-00650</t>
  </si>
  <si>
    <t>ORD-11310</t>
  </si>
  <si>
    <t xml:space="preserve"> CUST-00209 </t>
  </si>
  <si>
    <t>ORD-11311</t>
  </si>
  <si>
    <t xml:space="preserve"> 10% </t>
  </si>
  <si>
    <t>ORD-11312</t>
  </si>
  <si>
    <t>CUST-00503</t>
  </si>
  <si>
    <t>ORD-11313</t>
  </si>
  <si>
    <t>ORD-11314</t>
  </si>
  <si>
    <t>ORD-11315</t>
  </si>
  <si>
    <t>ORD-11316</t>
  </si>
  <si>
    <t>ORD-11317</t>
  </si>
  <si>
    <t>ORD-11318</t>
  </si>
  <si>
    <t>ORD-11319</t>
  </si>
  <si>
    <t>ORD-11320</t>
  </si>
  <si>
    <t>ORD-11321</t>
  </si>
  <si>
    <t>ORD-11322</t>
  </si>
  <si>
    <t>ORD-11323</t>
  </si>
  <si>
    <t>CUST-00289</t>
  </si>
  <si>
    <t>ORD-11324</t>
  </si>
  <si>
    <t>CUST-00155</t>
  </si>
  <si>
    <t>ORD-11325</t>
  </si>
  <si>
    <t>ORD-11326</t>
  </si>
  <si>
    <t>CUST-00678</t>
  </si>
  <si>
    <t>ORD-11327</t>
  </si>
  <si>
    <t>ORD-11328</t>
  </si>
  <si>
    <t>ORD-11329</t>
  </si>
  <si>
    <t>ORD-11330</t>
  </si>
  <si>
    <t>ORD-11331</t>
  </si>
  <si>
    <t>ORD-11332</t>
  </si>
  <si>
    <t>ORD-11333</t>
  </si>
  <si>
    <t>CUST-00372</t>
  </si>
  <si>
    <t>ORD-11334</t>
  </si>
  <si>
    <t>CUST-00798</t>
  </si>
  <si>
    <t>ORD-11335</t>
  </si>
  <si>
    <t>ORD-11336</t>
  </si>
  <si>
    <t>ORD-11337</t>
  </si>
  <si>
    <t>ORD-11338</t>
  </si>
  <si>
    <t>ORD-11339</t>
  </si>
  <si>
    <t>ORD-11340</t>
  </si>
  <si>
    <t>ORD-11341</t>
  </si>
  <si>
    <t>ORD-11342</t>
  </si>
  <si>
    <t>ORD-11343</t>
  </si>
  <si>
    <t>ORD-11344</t>
  </si>
  <si>
    <t>ORD-11345</t>
  </si>
  <si>
    <t>ORD-11346</t>
  </si>
  <si>
    <t>CUST-00277</t>
  </si>
  <si>
    <t>ORD-11347</t>
  </si>
  <si>
    <t>ORD-11348</t>
  </si>
  <si>
    <t>ORD-11349</t>
  </si>
  <si>
    <t>ORD-11350</t>
  </si>
  <si>
    <t>ORD-11351</t>
  </si>
  <si>
    <t>ORD-11352</t>
  </si>
  <si>
    <t>ORD-11353</t>
  </si>
  <si>
    <t>CUST-00156</t>
  </si>
  <si>
    <t>ORD-11354</t>
  </si>
  <si>
    <t>CUST-00698</t>
  </si>
  <si>
    <t>ORD-11355</t>
  </si>
  <si>
    <t>ORD-11356</t>
  </si>
  <si>
    <t>ORD-11357</t>
  </si>
  <si>
    <t>CUST-00147</t>
  </si>
  <si>
    <t>ORD-11358</t>
  </si>
  <si>
    <t>ORD-11359</t>
  </si>
  <si>
    <t>ORD-11360</t>
  </si>
  <si>
    <t>ORD-11361</t>
  </si>
  <si>
    <t>ORD-11362</t>
  </si>
  <si>
    <t>ORD-11363</t>
  </si>
  <si>
    <t>CUST-00059</t>
  </si>
  <si>
    <t>ORD-11364</t>
  </si>
  <si>
    <t>CUST-00163</t>
  </si>
  <si>
    <t>ORD-11365</t>
  </si>
  <si>
    <t>ORD-11366</t>
  </si>
  <si>
    <t>CUST-00787</t>
  </si>
  <si>
    <t>ORD-11367</t>
  </si>
  <si>
    <t>CUST-00498</t>
  </si>
  <si>
    <t>ORD-11368</t>
  </si>
  <si>
    <t>ORD-11369</t>
  </si>
  <si>
    <t>ORD-11370</t>
  </si>
  <si>
    <t>ORD-11371</t>
  </si>
  <si>
    <t>ORD-11372</t>
  </si>
  <si>
    <t>ORD-11373</t>
  </si>
  <si>
    <t>ORD-11374</t>
  </si>
  <si>
    <t>ORD-11375</t>
  </si>
  <si>
    <t>CUST-00593</t>
  </si>
  <si>
    <t>ORD-11376</t>
  </si>
  <si>
    <t>CUST-00470</t>
  </si>
  <si>
    <t>ORD-11377</t>
  </si>
  <si>
    <t>ORD-11378</t>
  </si>
  <si>
    <t>ORD-11379</t>
  </si>
  <si>
    <t>ORD-11380</t>
  </si>
  <si>
    <t>ORD-11381</t>
  </si>
  <si>
    <t>ORD-11382</t>
  </si>
  <si>
    <t>ORD-11383</t>
  </si>
  <si>
    <t>ORD-11384</t>
  </si>
  <si>
    <t>CUST-00706</t>
  </si>
  <si>
    <t>ORD-11385</t>
  </si>
  <si>
    <t>ORD-11386</t>
  </si>
  <si>
    <t>ORD-11387</t>
  </si>
  <si>
    <t>ORD-11388</t>
  </si>
  <si>
    <t>ORD-11389</t>
  </si>
  <si>
    <t>CUST-00275</t>
  </si>
  <si>
    <t>ORD-11390</t>
  </si>
  <si>
    <t>CUST-00425</t>
  </si>
  <si>
    <t>ORD-11391</t>
  </si>
  <si>
    <t>ORD-11392</t>
  </si>
  <si>
    <t>ORD-11393</t>
  </si>
  <si>
    <t>ORD-11394</t>
  </si>
  <si>
    <t>CUST-00647</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</si>
  <si>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</si>
  <si>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</si>
  <si>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</si>
  <si>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</si>
  <si>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</si>
  <si>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</si>
  <si>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</si>
  <si>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</si>
  <si>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</si>
  <si>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</si>
  <si>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</si>
  <si>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</si>
  <si>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</si>
  <si>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</si>
  <si>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</si>
  <si>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</si>
  <si>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CUST-00598</t>
  </si>
  <si>
    <t>ORD-11411</t>
  </si>
  <si>
    <t>ORD-11412</t>
  </si>
  <si>
    <t>ORD-11413</t>
  </si>
  <si>
    <t>ORD-11414</t>
  </si>
  <si>
    <t>ORD-11415</t>
  </si>
  <si>
    <t>ORD-11416</t>
  </si>
  <si>
    <t>ORD-11417</t>
  </si>
  <si>
    <t>ORD-11418</t>
  </si>
  <si>
    <t>ORD-11419</t>
  </si>
  <si>
    <t>ORD-11420</t>
  </si>
  <si>
    <t>ORD-11421</t>
  </si>
  <si>
    <t>ORD-11422</t>
  </si>
  <si>
    <t>ORD-11423</t>
  </si>
  <si>
    <t xml:space="preserve"> CUST-00098 </t>
  </si>
  <si>
    <t>ORD-11424</t>
  </si>
  <si>
    <t>ORD-11425</t>
  </si>
  <si>
    <t>ORD-11426</t>
  </si>
  <si>
    <t>CUST-00049</t>
  </si>
  <si>
    <t>ORD-11427</t>
  </si>
  <si>
    <t>CUST-00175</t>
  </si>
  <si>
    <t>ORD-11428</t>
  </si>
  <si>
    <t>ORD-11429</t>
  </si>
  <si>
    <t>ORD-11430</t>
  </si>
  <si>
    <t>ORD-11431</t>
  </si>
  <si>
    <t>ORD-11432</t>
  </si>
  <si>
    <t>ORD-11433</t>
  </si>
  <si>
    <t>22/07/2026</t>
  </si>
  <si>
    <t>ORD-11434</t>
  </si>
  <si>
    <t>ORD-11435</t>
  </si>
  <si>
    <t>ORD-11436</t>
  </si>
  <si>
    <t>ORD-11437</t>
  </si>
  <si>
    <t>ORD-11438</t>
  </si>
  <si>
    <t>ORD-11439</t>
  </si>
  <si>
    <t>ORD-11440</t>
  </si>
  <si>
    <t>ORD-11441</t>
  </si>
  <si>
    <t>ORD-11442</t>
  </si>
  <si>
    <t>CUST-00609</t>
  </si>
  <si>
    <t>ORD-11443</t>
  </si>
  <si>
    <t>ORD-11444</t>
  </si>
  <si>
    <t>ORD-11445</t>
  </si>
  <si>
    <t>ORD-11446</t>
  </si>
  <si>
    <t>ORD-11447</t>
  </si>
  <si>
    <t>ORD-11448</t>
  </si>
  <si>
    <t>ORD-11449</t>
  </si>
  <si>
    <t>ORD-11450</t>
  </si>
  <si>
    <t>ORD-11451</t>
  </si>
  <si>
    <t>ORD-11452</t>
  </si>
  <si>
    <t>CUST-00516</t>
  </si>
  <si>
    <t>ORD-11453</t>
  </si>
  <si>
    <t>ORD-11454</t>
  </si>
  <si>
    <t>ORD-11455</t>
  </si>
  <si>
    <t>CUST-00703</t>
  </si>
  <si>
    <t>ORD-11456</t>
  </si>
  <si>
    <t>ORD-11457</t>
  </si>
  <si>
    <t>ORD-11458</t>
  </si>
  <si>
    <t>ORD-11459</t>
  </si>
  <si>
    <t>ORD-11460</t>
  </si>
  <si>
    <t>CUST-00581</t>
  </si>
  <si>
    <t>ORD-11461</t>
  </si>
  <si>
    <t>CUST-00151</t>
  </si>
  <si>
    <t>ORD-11462</t>
  </si>
  <si>
    <t>ORD-11463</t>
  </si>
  <si>
    <t>CUST-00127</t>
  </si>
  <si>
    <t>ORD-11464</t>
  </si>
  <si>
    <t>ORD-11465</t>
  </si>
  <si>
    <t>ORD-11466</t>
  </si>
  <si>
    <t>ORD-11467</t>
  </si>
  <si>
    <t>2026/02/21</t>
  </si>
  <si>
    <t>ORD-11468</t>
  </si>
  <si>
    <t>ORD-11469</t>
  </si>
  <si>
    <t>ORD-11470</t>
  </si>
  <si>
    <t>ORD-11471</t>
  </si>
  <si>
    <t>CUST-00540</t>
  </si>
  <si>
    <t>ORD-11472</t>
  </si>
  <si>
    <t>CUST-00421</t>
  </si>
  <si>
    <t>ORD-11473</t>
  </si>
  <si>
    <t>CUST-00630</t>
  </si>
  <si>
    <t>ORD-11474</t>
  </si>
  <si>
    <t>CUST-00557</t>
  </si>
  <si>
    <t>ORD-11475</t>
  </si>
  <si>
    <t>ORD-11476</t>
  </si>
  <si>
    <t>ORD-11477</t>
  </si>
  <si>
    <t>ORD-11478</t>
  </si>
  <si>
    <t>ORD-11479</t>
  </si>
  <si>
    <t>ORD-11480</t>
  </si>
  <si>
    <t>ORD-11481</t>
  </si>
  <si>
    <t>ORD-11482</t>
  </si>
  <si>
    <t>12-12-2025</t>
  </si>
  <si>
    <t>ORD-11483</t>
  </si>
  <si>
    <t>ORD-11484</t>
  </si>
  <si>
    <t>ORD-11485</t>
  </si>
  <si>
    <t>CUST-00715</t>
  </si>
  <si>
    <t>ORD-11486</t>
  </si>
  <si>
    <t>ORD-11487</t>
  </si>
  <si>
    <t>CUST-00667</t>
  </si>
  <si>
    <t>ORD-11488</t>
  </si>
  <si>
    <t>CUST-00741</t>
  </si>
  <si>
    <t>ORD-11489</t>
  </si>
  <si>
    <t>CUST-00216</t>
  </si>
  <si>
    <t>ORD-11490</t>
  </si>
  <si>
    <t>ORD-11491</t>
  </si>
  <si>
    <t>ORD-11492</t>
  </si>
  <si>
    <t>ORD-11493</t>
  </si>
  <si>
    <t>ORD-11494</t>
  </si>
  <si>
    <t>ORD-11495</t>
  </si>
  <si>
    <t>CUST-00791</t>
  </si>
  <si>
    <t>ORD-11496</t>
  </si>
  <si>
    <t>ORD-11497</t>
  </si>
  <si>
    <t>ORD-11498</t>
  </si>
  <si>
    <t>ORD-11499</t>
  </si>
  <si>
    <t>CUST-00293</t>
  </si>
  <si>
    <t>ORD-11500</t>
  </si>
  <si>
    <t>ORD-11501</t>
  </si>
  <si>
    <t>ORD-11502</t>
  </si>
  <si>
    <t>CUST-00585</t>
  </si>
  <si>
    <t>ORD-11503</t>
  </si>
  <si>
    <t>ORD-11504</t>
  </si>
  <si>
    <t>ORD-11505</t>
  </si>
  <si>
    <t>ORD-11506</t>
  </si>
  <si>
    <t>ORD-11507</t>
  </si>
  <si>
    <t>ORD-11508</t>
  </si>
  <si>
    <t>ORD-11509</t>
  </si>
  <si>
    <t>ORD-11510</t>
  </si>
  <si>
    <t>ORD-11511</t>
  </si>
  <si>
    <t>ORD-11512</t>
  </si>
  <si>
    <t>ORD-11513</t>
  </si>
  <si>
    <t>CUST-00234</t>
  </si>
  <si>
    <t>ORD-11514</t>
  </si>
  <si>
    <t>ORD-11515</t>
  </si>
  <si>
    <t>ORD-11516</t>
  </si>
  <si>
    <t>ORD-11517</t>
  </si>
  <si>
    <t>ORD-11518</t>
  </si>
  <si>
    <t>ORD-11519</t>
  </si>
  <si>
    <t>ORD-11520</t>
  </si>
  <si>
    <t>03/07/2026</t>
  </si>
  <si>
    <t xml:space="preserve"> ST-003 </t>
  </si>
  <si>
    <t>ORD-11521</t>
  </si>
  <si>
    <t>ORD-11522</t>
  </si>
  <si>
    <t>CUST-00300</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</si>
  <si>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</si>
  <si>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</si>
  <si>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</si>
  <si>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</si>
  <si>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</si>
  <si>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</si>
  <si>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</si>
  <si>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</si>
  <si>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</si>
  <si>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</si>
  <si>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</si>
  <si>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</si>
  <si>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</si>
  <si>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</si>
  <si>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</si>
  <si>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</si>
  <si>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</si>
  <si>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CUST-00179</t>
  </si>
  <si>
    <t>ORD-11540</t>
  </si>
  <si>
    <t>CUST-00519</t>
  </si>
  <si>
    <t>ORD-11541</t>
  </si>
  <si>
    <t>ORD-11542</t>
  </si>
  <si>
    <t>ORD-11543</t>
  </si>
  <si>
    <t>ORD-11544</t>
  </si>
  <si>
    <t>ORD-11545</t>
  </si>
  <si>
    <t>CUST-00637</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</si>
  <si>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</si>
  <si>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</si>
  <si>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</si>
  <si>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</si>
  <si>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</si>
  <si>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</si>
  <si>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</si>
  <si>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</si>
  <si>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</si>
  <si>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</si>
  <si>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</si>
  <si>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</si>
  <si>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</si>
  <si>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</si>
  <si>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</si>
  <si>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</si>
  <si>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</si>
  <si>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</si>
  <si>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</si>
  <si>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</si>
  <si>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</si>
  <si>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</si>
  <si>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</si>
  <si>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CUST-00212</t>
  </si>
  <si>
    <t>ORD-11569</t>
  </si>
  <si>
    <t>ORD-11570</t>
  </si>
  <si>
    <t>ORD-11571</t>
  </si>
  <si>
    <t>ORD-11572</t>
  </si>
  <si>
    <t>CUST-00120</t>
  </si>
  <si>
    <t>ORD-11573</t>
  </si>
  <si>
    <t>ORD-11574</t>
  </si>
  <si>
    <t>10-03-2026</t>
  </si>
  <si>
    <t>ORD-11575</t>
  </si>
  <si>
    <t>CUST-00141</t>
  </si>
  <si>
    <t>ORD-11576</t>
  </si>
  <si>
    <t>CUST-00497</t>
  </si>
  <si>
    <t>ORD-11577</t>
  </si>
  <si>
    <t>ORD-11578</t>
  </si>
  <si>
    <t>CUST-00214</t>
  </si>
  <si>
    <t>ORD-11579</t>
  </si>
  <si>
    <t>ORD-11580</t>
  </si>
  <si>
    <t>ORD-11581</t>
  </si>
  <si>
    <t>30/01/2026</t>
  </si>
  <si>
    <t>ORD-11582</t>
  </si>
  <si>
    <t>ORD-11583</t>
  </si>
  <si>
    <t>ORD-11584</t>
  </si>
  <si>
    <t>ORD-11585</t>
  </si>
  <si>
    <t>ORD-11586</t>
  </si>
  <si>
    <t>ORD-11587</t>
  </si>
  <si>
    <t>ORD-11588</t>
  </si>
  <si>
    <t>ORD-11589</t>
  </si>
  <si>
    <t>ORD-11590</t>
  </si>
  <si>
    <t>ORD-11591</t>
  </si>
  <si>
    <t>CUST-00166</t>
  </si>
  <si>
    <t>ORD-11592</t>
  </si>
  <si>
    <t>ORD-11593</t>
  </si>
  <si>
    <t>20/10/2025</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</si>
  <si>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</si>
  <si>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</si>
  <si>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</si>
  <si>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</si>
  <si>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</si>
  <si>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</si>
  <si>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</si>
  <si>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</si>
  <si>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</si>
  <si>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</si>
  <si>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</si>
  <si>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</si>
  <si>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</si>
  <si>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</si>
  <si>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</si>
  <si>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</si>
  <si>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</si>
  <si>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</si>
  <si>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</si>
  <si>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</si>
  <si>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</si>
  <si>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</si>
  <si>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</si>
  <si>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CUST-00573</t>
  </si>
  <si>
    <t>ORD-11617</t>
  </si>
  <si>
    <t>ORD-11618</t>
  </si>
  <si>
    <t>ORD-11619</t>
  </si>
  <si>
    <t>ORD-11620</t>
  </si>
  <si>
    <t>ORD-11621</t>
  </si>
  <si>
    <t>CUST-00003</t>
  </si>
  <si>
    <t>ORD-11622</t>
  </si>
  <si>
    <t>CUST-00487</t>
  </si>
  <si>
    <t>ORD-11623</t>
  </si>
  <si>
    <t>ORD-11624</t>
  </si>
  <si>
    <t>ORD-11625</t>
  </si>
  <si>
    <t>ORD-11626</t>
  </si>
  <si>
    <t>ORD-11627</t>
  </si>
  <si>
    <t>CUST-00026</t>
  </si>
  <si>
    <t>ORD-11628</t>
  </si>
  <si>
    <t>ORD-11629</t>
  </si>
  <si>
    <t>ORD-11630</t>
  </si>
  <si>
    <t>CUST-00260</t>
  </si>
  <si>
    <t>ORD-11631</t>
  </si>
  <si>
    <t>ORD-11632</t>
  </si>
  <si>
    <t>ORD-11633</t>
  </si>
  <si>
    <t>ORD-11634</t>
  </si>
  <si>
    <t>ORD-11635</t>
  </si>
  <si>
    <t>ORD-11636</t>
  </si>
  <si>
    <t>ORD-11637</t>
  </si>
  <si>
    <t>ORD-11638</t>
  </si>
  <si>
    <t>CUST-00177</t>
  </si>
  <si>
    <t>ORD-11639</t>
  </si>
  <si>
    <t>ORD-11640</t>
  </si>
  <si>
    <t>ORD-11641</t>
  </si>
  <si>
    <t>CUST-00191</t>
  </si>
  <si>
    <t>ORD-11642</t>
  </si>
  <si>
    <t>ORD-11643</t>
  </si>
  <si>
    <t>CUST-00055</t>
  </si>
  <si>
    <t>ORD-11644</t>
  </si>
  <si>
    <t>ORD-11645</t>
  </si>
  <si>
    <t xml:space="preserve"> CUST-00095 </t>
  </si>
  <si>
    <t>ORD-11646</t>
  </si>
  <si>
    <t>ORD-11647</t>
  </si>
  <si>
    <t>ORD-11648</t>
  </si>
  <si>
    <t>ORD-11649</t>
  </si>
  <si>
    <t>ORD-11650</t>
  </si>
  <si>
    <t>ORD-11651</t>
  </si>
  <si>
    <t>ORD-11652</t>
  </si>
  <si>
    <t>ORD-11653</t>
  </si>
  <si>
    <t>CUST-00608</t>
  </si>
  <si>
    <t>ORD-11654</t>
  </si>
  <si>
    <t>CUST-00616</t>
  </si>
  <si>
    <t>ORD-11655</t>
  </si>
  <si>
    <t>ORD-11656</t>
  </si>
  <si>
    <t>ORD-11657</t>
  </si>
  <si>
    <t>06-07-2026</t>
  </si>
  <si>
    <t>ORD-11658</t>
  </si>
  <si>
    <t>ORD-11659</t>
  </si>
  <si>
    <t>CUST-00315</t>
  </si>
  <si>
    <t>ORD-11660</t>
  </si>
  <si>
    <t xml:space="preserve"> ST-018 </t>
  </si>
  <si>
    <t>ORD-11661</t>
  </si>
  <si>
    <t>ORD-11662</t>
  </si>
  <si>
    <t>ORD-11663</t>
  </si>
  <si>
    <t>ORD-11664</t>
  </si>
  <si>
    <t>ORD-11665</t>
  </si>
  <si>
    <t>ORD-11666</t>
  </si>
  <si>
    <t>ORD-11667</t>
  </si>
  <si>
    <t>ORD-11668</t>
  </si>
  <si>
    <t>ORD-11669</t>
  </si>
  <si>
    <t>CUST-00477</t>
  </si>
  <si>
    <t>ORD-11670</t>
  </si>
  <si>
    <t>CUST-00165</t>
  </si>
  <si>
    <t>ORD-11671</t>
  </si>
  <si>
    <t>ORD-11672</t>
  </si>
  <si>
    <t>ORD-11673</t>
  </si>
  <si>
    <t>ORD-11674</t>
  </si>
  <si>
    <t>ORD-11675</t>
  </si>
  <si>
    <t>ORD-11676</t>
  </si>
  <si>
    <t>ORD-11677</t>
  </si>
  <si>
    <t>CUST-00428</t>
  </si>
  <si>
    <t>ORD-11678</t>
  </si>
  <si>
    <t>CUST-00366</t>
  </si>
  <si>
    <t>ORD-11679</t>
  </si>
  <si>
    <t>ORD-11680</t>
  </si>
  <si>
    <t>ORD-11681</t>
  </si>
  <si>
    <t>ORD-11682</t>
  </si>
  <si>
    <t>ORD-11683</t>
  </si>
  <si>
    <t>ORD-11684</t>
  </si>
  <si>
    <t>ORD-11685</t>
  </si>
  <si>
    <t>ORD-11686</t>
  </si>
  <si>
    <t>ORD-11687</t>
  </si>
  <si>
    <t>ORD-11688</t>
  </si>
  <si>
    <t>ORD-11689</t>
  </si>
  <si>
    <t>ORD-11690</t>
  </si>
  <si>
    <t>ORD-11691</t>
  </si>
  <si>
    <t>CUST-00413</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</si>
  <si>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</si>
  <si>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</si>
  <si>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</si>
  <si>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</si>
  <si>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</si>
  <si>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</si>
  <si>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</si>
  <si>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</si>
  <si>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</si>
  <si>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</si>
  <si>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</si>
  <si>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</si>
  <si>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</si>
  <si>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</si>
  <si>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</si>
  <si>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</si>
  <si>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</si>
  <si>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</si>
  <si>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</si>
  <si>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</si>
  <si>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CUST-00743</t>
  </si>
  <si>
    <t>ORD-11712</t>
  </si>
  <si>
    <t>ORD-11713</t>
  </si>
  <si>
    <t>ORD-11714</t>
  </si>
  <si>
    <t>ORD-11715</t>
  </si>
  <si>
    <t>ORD-11716</t>
  </si>
  <si>
    <t>ORD-11717</t>
  </si>
  <si>
    <t>ORD-11718</t>
  </si>
  <si>
    <t>ORD-11719</t>
  </si>
  <si>
    <t>ORD-11720</t>
  </si>
  <si>
    <t>08/07/2025</t>
  </si>
  <si>
    <t>CUST-00266</t>
  </si>
  <si>
    <t xml:space="preserve"> ST-017 </t>
  </si>
  <si>
    <t>ORD-11721</t>
  </si>
  <si>
    <t>CUST-00160</t>
  </si>
  <si>
    <t>ORD-11722</t>
  </si>
  <si>
    <t>ORD-11723</t>
  </si>
  <si>
    <t>CUST-00067</t>
  </si>
  <si>
    <t>ORD-11724</t>
  </si>
  <si>
    <t>ORD-11725</t>
  </si>
  <si>
    <t>ORD-11726</t>
  </si>
  <si>
    <t>ORD-11727</t>
  </si>
  <si>
    <t>ORD-11728</t>
  </si>
  <si>
    <t>ORD-11729</t>
  </si>
  <si>
    <t>ORD-11730</t>
  </si>
  <si>
    <t>ORD-11731</t>
  </si>
  <si>
    <t>ORD-11732</t>
  </si>
  <si>
    <t>ORD-11733</t>
  </si>
  <si>
    <t>ORD-11734</t>
  </si>
  <si>
    <t>ORD-11735</t>
  </si>
  <si>
    <t>CUST-00278</t>
  </si>
  <si>
    <t>ORD-11736</t>
  </si>
  <si>
    <t>ORD-11737</t>
  </si>
  <si>
    <t xml:space="preserve"> CUST-00775 </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</si>
  <si>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</si>
  <si>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</si>
  <si>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</si>
  <si>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</si>
  <si>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</si>
  <si>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</si>
  <si>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</si>
  <si>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</si>
  <si>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</si>
  <si>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</si>
  <si>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</si>
  <si>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</si>
  <si>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</si>
  <si>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</si>
  <si>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</si>
  <si>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</si>
  <si>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</si>
  <si>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CUST-00587</t>
  </si>
  <si>
    <t>ORD-11755</t>
  </si>
  <si>
    <t>ORD-11756</t>
  </si>
  <si>
    <t>ORD-11757</t>
  </si>
  <si>
    <t>ORD-11758</t>
  </si>
  <si>
    <t>ORD-11759</t>
  </si>
  <si>
    <t>2026/05/17</t>
  </si>
  <si>
    <t>ORD-11760</t>
  </si>
  <si>
    <t>ORD-11761</t>
  </si>
  <si>
    <t>ORD-11762</t>
  </si>
  <si>
    <t>ORD-11763</t>
  </si>
  <si>
    <t>ORD-11764</t>
  </si>
  <si>
    <t>ORD-11765</t>
  </si>
  <si>
    <t>ORD-11766</t>
  </si>
  <si>
    <t>ORD-11767</t>
  </si>
  <si>
    <t>ORD-11768</t>
  </si>
  <si>
    <t>CUST-00323</t>
  </si>
  <si>
    <t>ORD-11769</t>
  </si>
  <si>
    <t>CUST-00239</t>
  </si>
  <si>
    <t>ORD-11770</t>
  </si>
  <si>
    <t>ORD-11771</t>
  </si>
  <si>
    <t>ORD-11772</t>
  </si>
  <si>
    <t>ORD-11773</t>
  </si>
  <si>
    <t>CUST-00367</t>
  </si>
  <si>
    <t>ORD-11774</t>
  </si>
  <si>
    <t>ORD-11775</t>
  </si>
  <si>
    <t>CUST-00431</t>
  </si>
  <si>
    <t>ORD-11776</t>
  </si>
  <si>
    <t>ORD-11777</t>
  </si>
  <si>
    <t>ORD-11778</t>
  </si>
  <si>
    <t>ORD-11779</t>
  </si>
  <si>
    <t>ORD-11780</t>
  </si>
  <si>
    <t>ORD-11781</t>
  </si>
  <si>
    <t>CUST-00167</t>
  </si>
  <si>
    <t>ORD-11782</t>
  </si>
  <si>
    <t>ORD-11783</t>
  </si>
  <si>
    <t>CUST-00418</t>
  </si>
  <si>
    <t>ORD-11784</t>
  </si>
  <si>
    <t>CUST-00016</t>
  </si>
  <si>
    <t>ORD-11785</t>
  </si>
  <si>
    <t>ORD-11786</t>
  </si>
  <si>
    <t>ORD-11787</t>
  </si>
  <si>
    <t>ORD-11788</t>
  </si>
  <si>
    <t>ORD-11789</t>
  </si>
  <si>
    <t>ORD-11790</t>
  </si>
  <si>
    <t>CUST-00474</t>
  </si>
  <si>
    <t>ORD-11791</t>
  </si>
  <si>
    <t>ORD-11792</t>
  </si>
  <si>
    <t>ORD-11793</t>
  </si>
  <si>
    <t>ORD-11794</t>
  </si>
  <si>
    <t>ORD-11795</t>
  </si>
  <si>
    <t>ORD-11796</t>
  </si>
  <si>
    <t>ORD-11797</t>
  </si>
  <si>
    <t>CUST-00065</t>
  </si>
  <si>
    <t>ORD-11798</t>
  </si>
  <si>
    <t>ORD-11799</t>
  </si>
  <si>
    <t>ORD-11800</t>
  </si>
  <si>
    <t>ORD-11801</t>
  </si>
  <si>
    <t>ORD-11802</t>
  </si>
  <si>
    <t>ORD-11803</t>
  </si>
  <si>
    <t>ORD-11804</t>
  </si>
  <si>
    <t xml:space="preserve"> PROD-0025 </t>
  </si>
  <si>
    <t>ORD-11805</t>
  </si>
  <si>
    <t>ORD-11806</t>
  </si>
  <si>
    <t>ORD-11807</t>
  </si>
  <si>
    <t>12/03/2025</t>
  </si>
  <si>
    <t>ORD-11808</t>
  </si>
  <si>
    <t>CUST-00073</t>
  </si>
  <si>
    <t xml:space="preserve"> PROD-0015 </t>
  </si>
  <si>
    <t>ORD-11809</t>
  </si>
  <si>
    <t>11/07/2026</t>
  </si>
  <si>
    <t>ORD-11810</t>
  </si>
  <si>
    <t>ORD-11811</t>
  </si>
  <si>
    <t>ORD-11812</t>
  </si>
  <si>
    <t>21-08-2025</t>
  </si>
  <si>
    <t>ORD-11813</t>
  </si>
  <si>
    <t>ORD-11814</t>
  </si>
  <si>
    <t>ORD-11815</t>
  </si>
  <si>
    <t>ORD-11816</t>
  </si>
  <si>
    <t>ORD-11817</t>
  </si>
  <si>
    <t>ORD-11818</t>
  </si>
  <si>
    <t>ORD-11819</t>
  </si>
  <si>
    <t>ORD-11820</t>
  </si>
  <si>
    <t>ORD-11821</t>
  </si>
  <si>
    <t>CUST-00356</t>
  </si>
  <si>
    <t>ORD-11822</t>
  </si>
  <si>
    <t>ORD-11823</t>
  </si>
  <si>
    <t>CUST-00337</t>
  </si>
  <si>
    <t>ORD-11824</t>
  </si>
  <si>
    <t>ORD-11825</t>
  </si>
  <si>
    <t>ORD-11826</t>
  </si>
  <si>
    <t>ORD-11827</t>
  </si>
  <si>
    <t>CUST-00552</t>
  </si>
  <si>
    <t>ORD-11828</t>
  </si>
  <si>
    <t>ORD-11829</t>
  </si>
  <si>
    <t>ORD-11830</t>
  </si>
  <si>
    <t>ORD-11831</t>
  </si>
  <si>
    <t>ORD-11832</t>
  </si>
  <si>
    <t>ORD-11833</t>
  </si>
  <si>
    <t>ORD-11834</t>
  </si>
  <si>
    <t>ORD-11835</t>
  </si>
  <si>
    <t>ORD-11836</t>
  </si>
  <si>
    <t>CUST-00495</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</si>
  <si>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</si>
  <si>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</si>
  <si>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</si>
  <si>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</si>
  <si>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</si>
  <si>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</si>
  <si>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</si>
  <si>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</si>
  <si>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</si>
  <si>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</si>
  <si>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</si>
  <si>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</si>
  <si>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</si>
  <si>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</si>
  <si>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</si>
  <si>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</si>
  <si>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CUST-00463</t>
  </si>
  <si>
    <t>ORD-11853</t>
  </si>
  <si>
    <t>ORD-11854</t>
  </si>
  <si>
    <t>ORD-11855</t>
  </si>
  <si>
    <t>CUST-00636</t>
  </si>
  <si>
    <t>ORD-11856</t>
  </si>
  <si>
    <t>ORD-11857</t>
  </si>
  <si>
    <t>CUST-00456</t>
  </si>
  <si>
    <t>ORD-11858</t>
  </si>
  <si>
    <t>ORD-11859</t>
  </si>
  <si>
    <t>ORD-11860</t>
  </si>
  <si>
    <t>ORD-11861</t>
  </si>
  <si>
    <t>ORD-11862</t>
  </si>
  <si>
    <t>CUST-00533</t>
  </si>
  <si>
    <t>ORD-11863</t>
  </si>
  <si>
    <t>ORD-11864</t>
  </si>
  <si>
    <t>ORD-11865</t>
  </si>
  <si>
    <t>ORD-11866</t>
  </si>
  <si>
    <t>ORD-11867</t>
  </si>
  <si>
    <t>ORD-11868</t>
  </si>
  <si>
    <t>ORD-11869</t>
  </si>
  <si>
    <t>ORD-11870</t>
  </si>
  <si>
    <t>ORD-11871</t>
  </si>
  <si>
    <t>19/07/2026</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</si>
  <si>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</si>
  <si>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</si>
  <si>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</si>
  <si>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</si>
  <si>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</si>
  <si>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</si>
  <si>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</si>
  <si>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</si>
  <si>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</si>
  <si>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</si>
  <si>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</si>
  <si>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</si>
  <si>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</si>
  <si>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</si>
  <si>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</si>
  <si>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</si>
  <si>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2026/01/10</t>
  </si>
  <si>
    <t>ORD-11888</t>
  </si>
  <si>
    <t>ORD-11889</t>
  </si>
  <si>
    <t>ORD-11890</t>
  </si>
  <si>
    <t>ORD-11891</t>
  </si>
  <si>
    <t>ORD-11892</t>
  </si>
  <si>
    <t>ORD-11893</t>
  </si>
  <si>
    <t>ORD-11894</t>
  </si>
  <si>
    <t>ORD-11895</t>
  </si>
  <si>
    <t>24-03-2026</t>
  </si>
  <si>
    <t>ORD-11896</t>
  </si>
  <si>
    <t>ORD-11897</t>
  </si>
  <si>
    <t>ORD-11898</t>
  </si>
  <si>
    <t>ORD-11899</t>
  </si>
  <si>
    <t>ORD-11900</t>
  </si>
  <si>
    <t>10/12/2025</t>
  </si>
  <si>
    <t>ORD-11901</t>
  </si>
  <si>
    <t>ORD-11902</t>
  </si>
  <si>
    <t>15-03-2026</t>
  </si>
  <si>
    <t>ORD-11903</t>
  </si>
  <si>
    <t>ORD-11904</t>
  </si>
  <si>
    <t>ORD-11905</t>
  </si>
  <si>
    <t>ORD-11906</t>
  </si>
  <si>
    <t>ORD-11907</t>
  </si>
  <si>
    <t>ORD-11908</t>
  </si>
  <si>
    <t>ORD-11909</t>
  </si>
  <si>
    <t>ORD-11910</t>
  </si>
  <si>
    <t>ORD-11911</t>
  </si>
  <si>
    <t>ORD-11912</t>
  </si>
  <si>
    <t>ORD-11913</t>
  </si>
  <si>
    <t>ORD-11914</t>
  </si>
  <si>
    <t>ORD-11915</t>
  </si>
  <si>
    <t>ORD-11916</t>
  </si>
  <si>
    <t>ORD-11917</t>
  </si>
  <si>
    <t>07/11/2025</t>
  </si>
  <si>
    <t>ORD-11918</t>
  </si>
  <si>
    <t>ORD-11919</t>
  </si>
  <si>
    <t>ORD-11920</t>
  </si>
  <si>
    <t>06/16/2026</t>
  </si>
  <si>
    <t>ORD-11921</t>
  </si>
  <si>
    <t>ORD-11922</t>
  </si>
  <si>
    <t>ORD-11923</t>
  </si>
  <si>
    <t>ORD-11924</t>
  </si>
  <si>
    <t>ORD-11925</t>
  </si>
  <si>
    <t>ORD-11926</t>
  </si>
  <si>
    <t>CUST-00633</t>
  </si>
  <si>
    <t>ORD-11927</t>
  </si>
  <si>
    <t>ORD-11928</t>
  </si>
  <si>
    <t>CUST-00736</t>
  </si>
  <si>
    <t>ORD-11929</t>
  </si>
  <si>
    <t>ORD-11930</t>
  </si>
  <si>
    <t>ORD-11931</t>
  </si>
  <si>
    <t>ORD-11932</t>
  </si>
  <si>
    <t>ORD-11933</t>
  </si>
  <si>
    <t>ORD-11934</t>
  </si>
  <si>
    <t>ORD-11935</t>
  </si>
  <si>
    <t>ORD-11936</t>
  </si>
  <si>
    <t>ORD-11937</t>
  </si>
  <si>
    <t>ORD-11938</t>
  </si>
  <si>
    <t>ORD-11939</t>
  </si>
  <si>
    <t>ORD-11940</t>
  </si>
  <si>
    <t>ORD-11941</t>
  </si>
  <si>
    <t>ORD-11942</t>
  </si>
  <si>
    <t>ORD-11943</t>
  </si>
  <si>
    <t>CUST-00189</t>
  </si>
  <si>
    <t>ORD-11944</t>
  </si>
  <si>
    <t>ORD-11945</t>
  </si>
  <si>
    <t>ORD-11946</t>
  </si>
  <si>
    <t>ORD-11947</t>
  </si>
  <si>
    <t>ORD-11948</t>
  </si>
  <si>
    <t>ORD-11949</t>
  </si>
  <si>
    <t>ORD-11950</t>
  </si>
  <si>
    <t>ORD-11951</t>
  </si>
  <si>
    <t>CUST-00335</t>
  </si>
  <si>
    <t>ORD-11952</t>
  </si>
  <si>
    <t>ORD-11953</t>
  </si>
  <si>
    <t>ORD-11954</t>
  </si>
  <si>
    <t>ORD-11955</t>
  </si>
  <si>
    <t>ORD-11956</t>
  </si>
  <si>
    <t>ORD-11957</t>
  </si>
  <si>
    <t>CUST-00253</t>
  </si>
  <si>
    <t>ORD-11958</t>
  </si>
  <si>
    <t>ORD-11959</t>
  </si>
  <si>
    <t>ORD-11960</t>
  </si>
  <si>
    <t>ORD-11961</t>
  </si>
  <si>
    <t>ORD-11962</t>
  </si>
  <si>
    <t>ORD-11963</t>
  </si>
  <si>
    <t>CUST-00777</t>
  </si>
  <si>
    <t>ORD-11964</t>
  </si>
  <si>
    <t>ORD-11965</t>
  </si>
  <si>
    <t>ORD-11966</t>
  </si>
  <si>
    <t>CUST-00644</t>
  </si>
  <si>
    <t>ORD-11967</t>
  </si>
  <si>
    <t>ORD-11968</t>
  </si>
  <si>
    <t>ORD-11969</t>
  </si>
  <si>
    <t>09/17/2025</t>
  </si>
  <si>
    <t>ORD-11970</t>
  </si>
  <si>
    <t>ORD-11971</t>
  </si>
  <si>
    <t>08/05/2026</t>
  </si>
  <si>
    <t>ORD-11972</t>
  </si>
  <si>
    <t>ORD-11973</t>
  </si>
  <si>
    <t>CUST-00044</t>
  </si>
  <si>
    <t>ORD-11974</t>
  </si>
  <si>
    <t>ORD-11975</t>
  </si>
  <si>
    <t>ORD-11976</t>
  </si>
  <si>
    <t>ORD-11977</t>
  </si>
  <si>
    <t>CUST-00407</t>
  </si>
  <si>
    <t>ORD-11978</t>
  </si>
  <si>
    <t>ORD-11979</t>
  </si>
  <si>
    <t>ORD-11980</t>
  </si>
  <si>
    <t>ORD-11981</t>
  </si>
  <si>
    <t>ORD-11982</t>
  </si>
  <si>
    <t>ORD-11983</t>
  </si>
  <si>
    <t>ORD-11984</t>
  </si>
  <si>
    <t>ORD-11985</t>
  </si>
  <si>
    <t>ORD-11986</t>
  </si>
  <si>
    <t>ORD-11987</t>
  </si>
  <si>
    <t>ORD-11988</t>
  </si>
  <si>
    <t>CUST-00196</t>
  </si>
  <si>
    <t>ORD-11989</t>
  </si>
  <si>
    <t>ORD-11990</t>
  </si>
  <si>
    <t>ORD-11991</t>
  </si>
  <si>
    <t>ORD-11992</t>
  </si>
  <si>
    <t>ORD-11993</t>
  </si>
  <si>
    <t>ORD-11994</t>
  </si>
  <si>
    <t>08/23/2025</t>
  </si>
  <si>
    <t>CUST-00673</t>
  </si>
  <si>
    <t>ORD-11995</t>
  </si>
  <si>
    <t>ORD-11996</t>
  </si>
  <si>
    <t>ORD-11997</t>
  </si>
  <si>
    <t>ORD-11998</t>
  </si>
  <si>
    <t>ORD-11999</t>
  </si>
  <si>
    <t>ORD-12000</t>
  </si>
  <si>
    <t>ORD-12001</t>
  </si>
  <si>
    <t>ORD-12002</t>
  </si>
  <si>
    <t>ORD-12003</t>
  </si>
  <si>
    <t>ORD-12004</t>
  </si>
  <si>
    <t>ORD-12005</t>
  </si>
  <si>
    <t>ORD-12006</t>
  </si>
  <si>
    <t>ORD-12007</t>
  </si>
  <si>
    <t>CUST-00656</t>
  </si>
  <si>
    <t>ORD-12008</t>
  </si>
  <si>
    <t>ORD-12009</t>
  </si>
  <si>
    <t>ORD-12010</t>
  </si>
  <si>
    <t>ORD-12011</t>
  </si>
  <si>
    <t>ORD-12012</t>
  </si>
  <si>
    <t>ORD-12013</t>
  </si>
  <si>
    <t>ORD-12014</t>
  </si>
  <si>
    <t>ORD-12015</t>
  </si>
  <si>
    <t>ORD-12016</t>
  </si>
  <si>
    <t>ORD-12017</t>
  </si>
  <si>
    <t>ORD-12018</t>
  </si>
  <si>
    <t>ORD-12019</t>
  </si>
  <si>
    <t>ORD-12020</t>
  </si>
  <si>
    <t>ORD-12021</t>
  </si>
  <si>
    <t>CUST-00301</t>
  </si>
  <si>
    <t>ORD-12022</t>
  </si>
  <si>
    <t>ORD-12023</t>
  </si>
  <si>
    <t>ORD-12024</t>
  </si>
  <si>
    <t>ORD-12025</t>
  </si>
  <si>
    <t>ORD-12026</t>
  </si>
  <si>
    <t>ORD-12027</t>
  </si>
  <si>
    <t>ORD-12028</t>
  </si>
  <si>
    <t>ORD-12029</t>
  </si>
  <si>
    <t>ORD-12030</t>
  </si>
  <si>
    <t>ORD-12031</t>
  </si>
  <si>
    <t>ORD-12032</t>
  </si>
  <si>
    <t>CUST-00116</t>
  </si>
  <si>
    <t>ORD-12033</t>
  </si>
  <si>
    <t>ORD-12034</t>
  </si>
  <si>
    <t>ORD-12035</t>
  </si>
  <si>
    <t>ORD-12036</t>
  </si>
  <si>
    <t>ORD-12037</t>
  </si>
  <si>
    <t>ORD-12038</t>
  </si>
  <si>
    <t>ORD-12039</t>
  </si>
  <si>
    <t>ORD-12040</t>
  </si>
  <si>
    <t>ORD-12041</t>
  </si>
  <si>
    <t>ORD-12042</t>
  </si>
  <si>
    <t>ORD-12043</t>
  </si>
  <si>
    <t>ORD-12044</t>
  </si>
  <si>
    <t>ORD-12045</t>
  </si>
  <si>
    <t>ORD-12046</t>
  </si>
  <si>
    <t>ORD-12047</t>
  </si>
  <si>
    <t>CUST-00613</t>
  </si>
  <si>
    <t>ORD-12048</t>
  </si>
  <si>
    <t>ORD-12049</t>
  </si>
  <si>
    <t>24/04/2026</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</si>
  <si>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</si>
  <si>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</si>
  <si>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</si>
  <si>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</si>
  <si>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</si>
  <si>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</si>
  <si>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</si>
  <si>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</si>
  <si>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</si>
  <si>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</si>
  <si>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</si>
  <si>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</si>
  <si>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</si>
  <si>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</si>
  <si>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</si>
  <si>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</si>
  <si>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</si>
  <si>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</si>
  <si>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</si>
  <si>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</si>
  <si>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</si>
  <si>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</si>
  <si>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</si>
  <si>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CUST-00276</t>
  </si>
  <si>
    <t>ORD-12073</t>
  </si>
  <si>
    <t>ORD-12074</t>
  </si>
  <si>
    <t>ORD-12075</t>
  </si>
  <si>
    <t>CUST-00538</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</si>
  <si>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</si>
  <si>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</si>
  <si>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</si>
  <si>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</si>
  <si>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</si>
  <si>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</si>
  <si>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</si>
  <si>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</si>
  <si>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</si>
  <si>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</si>
  <si>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</si>
  <si>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</si>
  <si>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</si>
  <si>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</si>
  <si>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</si>
  <si>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</si>
  <si>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CUST-00450</t>
  </si>
  <si>
    <t>ORD-12092</t>
  </si>
  <si>
    <t>ORD-12093</t>
  </si>
  <si>
    <t>ORD-12094</t>
  </si>
  <si>
    <t>ORD-12095</t>
  </si>
  <si>
    <t>ORD-12096</t>
  </si>
  <si>
    <t>ORD-12097</t>
  </si>
  <si>
    <t>ORD-12098</t>
  </si>
  <si>
    <t>CUST-00053</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</si>
  <si>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</si>
  <si>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</si>
  <si>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</si>
  <si>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</si>
  <si>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</si>
  <si>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</si>
  <si>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</si>
  <si>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</si>
  <si>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</si>
  <si>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</si>
  <si>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</si>
  <si>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</si>
  <si>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</si>
  <si>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</si>
  <si>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</si>
  <si>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</si>
  <si>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</si>
  <si>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</si>
  <si>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</si>
  <si>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 xml:space="preserve"> PROD-0001 </t>
  </si>
  <si>
    <t>ORD-12118</t>
  </si>
  <si>
    <t>ORD-12119</t>
  </si>
  <si>
    <t>ORD-12120</t>
  </si>
  <si>
    <t>ORD-12121</t>
  </si>
  <si>
    <t>ORD-12122</t>
  </si>
  <si>
    <t>ORD-12123</t>
  </si>
  <si>
    <t>ORD-12124</t>
  </si>
  <si>
    <t>2026/07/22</t>
  </si>
  <si>
    <t>ORD-12125</t>
  </si>
  <si>
    <t>ORD-12126</t>
  </si>
  <si>
    <t>ORD-12127</t>
  </si>
  <si>
    <t>CUST-00061</t>
  </si>
  <si>
    <t>ORD-12128</t>
  </si>
  <si>
    <t>ORD-12129</t>
  </si>
  <si>
    <t>ORD-12130</t>
  </si>
  <si>
    <t>ORD-12131</t>
  </si>
  <si>
    <t>ORD-12132</t>
  </si>
  <si>
    <t>ORD-12133</t>
  </si>
  <si>
    <t>ORD-12134</t>
  </si>
  <si>
    <t>ORD-12135</t>
  </si>
  <si>
    <t>CUST-00040</t>
  </si>
  <si>
    <t>ORD-12136</t>
  </si>
  <si>
    <t>ORD-12137</t>
  </si>
  <si>
    <t>ORD-12138</t>
  </si>
  <si>
    <t>ORD-12139</t>
  </si>
  <si>
    <t>ORD-12140</t>
  </si>
  <si>
    <t>ORD-12141</t>
  </si>
  <si>
    <t>ORD-12142</t>
  </si>
  <si>
    <t>ORD-12143</t>
  </si>
  <si>
    <t>ORD-12144</t>
  </si>
  <si>
    <t>ORD-12145</t>
  </si>
  <si>
    <t>ORD-12146</t>
  </si>
  <si>
    <t>ORD-12147</t>
  </si>
  <si>
    <t>ORD-12148</t>
  </si>
  <si>
    <t>ORD-12149</t>
  </si>
  <si>
    <t>CUST-00709</t>
  </si>
  <si>
    <t>ORD-12150</t>
  </si>
  <si>
    <t>ORD-12151</t>
  </si>
  <si>
    <t>ORD-12152</t>
  </si>
  <si>
    <t>ORD-12153</t>
  </si>
  <si>
    <t>ORD-12154</t>
  </si>
  <si>
    <t>ORD-12155</t>
  </si>
  <si>
    <t>ORD-12156</t>
  </si>
  <si>
    <t>ORD-12157</t>
  </si>
  <si>
    <t>ORD-12158</t>
  </si>
  <si>
    <t>ORD-12159</t>
  </si>
  <si>
    <t>ORD-12160</t>
  </si>
  <si>
    <t>ORD-12161</t>
  </si>
  <si>
    <t>ORD-12162</t>
  </si>
  <si>
    <t>CUST-00320</t>
  </si>
  <si>
    <t>ORD-12163</t>
  </si>
  <si>
    <t xml:space="preserve"> CUST-00681 </t>
  </si>
  <si>
    <t>ORD-12164</t>
  </si>
  <si>
    <t xml:space="preserve"> CUST-00077 </t>
  </si>
  <si>
    <t>ORD-12165</t>
  </si>
  <si>
    <t>ORD-12166</t>
  </si>
  <si>
    <t>ORD-12167</t>
  </si>
  <si>
    <t>ORD-12168</t>
  </si>
  <si>
    <t>CUST-00284</t>
  </si>
  <si>
    <t>ORD-12169</t>
  </si>
  <si>
    <t>CUST-00305</t>
  </si>
  <si>
    <t>ORD-12170</t>
  </si>
  <si>
    <t>ORD-12171</t>
  </si>
  <si>
    <t>ORD-12172</t>
  </si>
  <si>
    <t>2026/05/30</t>
  </si>
  <si>
    <t>CUST-00575</t>
  </si>
  <si>
    <t>ORD-12173</t>
  </si>
  <si>
    <t>ORD-12174</t>
  </si>
  <si>
    <t>ORD-12175</t>
  </si>
  <si>
    <t>ORD-12176</t>
  </si>
  <si>
    <t>ORD-12177</t>
  </si>
  <si>
    <t>ORD-12178</t>
  </si>
  <si>
    <t>2026/04/12</t>
  </si>
  <si>
    <t>CUST-00002</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</si>
  <si>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</si>
  <si>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</si>
  <si>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</si>
  <si>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</si>
  <si>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</si>
  <si>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</si>
  <si>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</si>
  <si>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</si>
  <si>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</si>
  <si>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</si>
  <si>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</si>
  <si>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</si>
  <si>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</si>
  <si>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</si>
  <si>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</si>
  <si>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</si>
  <si>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</si>
  <si>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</si>
  <si>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</si>
  <si>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CUST-00251</t>
  </si>
  <si>
    <t>ORD-12198</t>
  </si>
  <si>
    <t>ORD-12199</t>
  </si>
  <si>
    <t xml:space="preserve"> ST-002 </t>
  </si>
  <si>
    <t>ORD-12200</t>
  </si>
  <si>
    <t>ORD-12201</t>
  </si>
  <si>
    <t>ORD-12202</t>
  </si>
  <si>
    <t>ORD-12203</t>
  </si>
  <si>
    <t>ORD-12204</t>
  </si>
  <si>
    <t>ORD-12205</t>
  </si>
  <si>
    <t>ORD-12206</t>
  </si>
  <si>
    <t>ORD-12207</t>
  </si>
  <si>
    <t>ORD-12208</t>
  </si>
  <si>
    <t>ORD-12209</t>
  </si>
  <si>
    <t>ORD-12210</t>
  </si>
  <si>
    <t>ORD-12211</t>
  </si>
  <si>
    <t>ORD-12212</t>
  </si>
  <si>
    <t>ORD-12213</t>
  </si>
  <si>
    <t>CUST-00235</t>
  </si>
  <si>
    <t>ORD-12214</t>
  </si>
  <si>
    <t>ORD-12215</t>
  </si>
  <si>
    <t>ORD-12216</t>
  </si>
  <si>
    <t>ORD-12217</t>
  </si>
  <si>
    <t>ORD-12218</t>
  </si>
  <si>
    <t>ORD-12219</t>
  </si>
  <si>
    <t>12/02/2025</t>
  </si>
  <si>
    <t>CUST-00052</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</si>
  <si>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</si>
  <si>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</si>
  <si>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</si>
  <si>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</si>
  <si>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</si>
  <si>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</si>
  <si>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</si>
  <si>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</si>
  <si>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</si>
  <si>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</si>
  <si>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</si>
  <si>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</si>
  <si>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</si>
  <si>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</si>
  <si>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</si>
  <si>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</si>
  <si>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</si>
  <si>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CUST-00539</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</si>
  <si>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</si>
  <si>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</si>
  <si>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</si>
  <si>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</si>
  <si>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</si>
  <si>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</si>
  <si>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</si>
  <si>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</si>
  <si>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</si>
  <si>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</si>
  <si>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</si>
  <si>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</si>
  <si>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</si>
  <si>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</si>
  <si>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</si>
  <si>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</si>
  <si>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</si>
  <si>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</si>
  <si>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</si>
  <si>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</si>
  <si>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CUST-00031</t>
  </si>
  <si>
    <t>ORD-12257</t>
  </si>
  <si>
    <t>CUST-00612</t>
  </si>
  <si>
    <t>ORD-12258</t>
  </si>
  <si>
    <t>ORD-12259</t>
  </si>
  <si>
    <t>ORD-12260</t>
  </si>
  <si>
    <t>ORD-12261</t>
  </si>
  <si>
    <t>ORD-12262</t>
  </si>
  <si>
    <t>ORD-12263</t>
  </si>
  <si>
    <t>ORD-12264</t>
  </si>
  <si>
    <t>ORD-12265</t>
  </si>
  <si>
    <t>ORD-12266</t>
  </si>
  <si>
    <t>ORD-12267</t>
  </si>
  <si>
    <t>ORD-12268</t>
  </si>
  <si>
    <t>ORD-12269</t>
  </si>
  <si>
    <t>ORD-12270</t>
  </si>
  <si>
    <t>ORD-12271</t>
  </si>
  <si>
    <t>CUST-00188</t>
  </si>
  <si>
    <t>ORD-12272</t>
  </si>
  <si>
    <t>ORD-12273</t>
  </si>
  <si>
    <t>ORD-12274</t>
  </si>
  <si>
    <t>ORD-12275</t>
  </si>
  <si>
    <t>ORD-12276</t>
  </si>
  <si>
    <t>ORD-12277</t>
  </si>
  <si>
    <t>ORD-12278</t>
  </si>
  <si>
    <t>ORD-12279</t>
  </si>
  <si>
    <t>ORD-12280</t>
  </si>
  <si>
    <t xml:space="preserve"> CUST-00375 </t>
  </si>
  <si>
    <t>ORD-12281</t>
  </si>
  <si>
    <t>ORD-12282</t>
  </si>
  <si>
    <t>ORD-12283</t>
  </si>
  <si>
    <t>ORD-12284</t>
  </si>
  <si>
    <t>ORD-12285</t>
  </si>
  <si>
    <t>ORD-12286</t>
  </si>
  <si>
    <t>ORD-12287</t>
  </si>
  <si>
    <t>ORD-12288</t>
  </si>
  <si>
    <t>ORD-12289</t>
  </si>
  <si>
    <t>ORD-12290</t>
  </si>
  <si>
    <t>ORD-12291</t>
  </si>
  <si>
    <t>ORD-12292</t>
  </si>
  <si>
    <t>ORD-12293</t>
  </si>
  <si>
    <t>ORD-12294</t>
  </si>
  <si>
    <t>ORD-12295</t>
  </si>
  <si>
    <t>17/02/2026</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</si>
  <si>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</si>
  <si>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</si>
  <si>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</si>
  <si>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</si>
  <si>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</si>
  <si>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</si>
  <si>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</si>
  <si>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</si>
  <si>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</si>
  <si>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</si>
  <si>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</si>
  <si>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</si>
  <si>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</si>
  <si>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</si>
  <si>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</si>
  <si>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</si>
  <si>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</si>
  <si>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</si>
  <si>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</si>
  <si>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</si>
  <si>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</si>
  <si>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</si>
  <si>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</si>
  <si>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</si>
  <si>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</si>
  <si>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</si>
  <si>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</si>
  <si>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</si>
  <si>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</si>
  <si>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</si>
  <si>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</si>
  <si>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</si>
  <si>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</si>
  <si>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CUST-00737</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</si>
  <si>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</si>
  <si>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</si>
  <si>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</si>
  <si>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</si>
  <si>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</si>
  <si>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</si>
  <si>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</si>
  <si>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</si>
  <si>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</si>
  <si>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</si>
  <si>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</si>
  <si>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</si>
  <si>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</si>
  <si>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</si>
  <si>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</si>
  <si>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</si>
  <si>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</si>
  <si>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</si>
  <si>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</si>
  <si>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</si>
  <si>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</si>
  <si>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</si>
  <si>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</si>
  <si>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</si>
  <si>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</si>
  <si>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</si>
  <si>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CUST-00222</t>
  </si>
  <si>
    <t>ORD-12355</t>
  </si>
  <si>
    <t>ORD-12356</t>
  </si>
  <si>
    <t>ORD-12357</t>
  </si>
  <si>
    <t>ORD-12358</t>
  </si>
  <si>
    <t>ORD-12359</t>
  </si>
  <si>
    <t>ORD-12360</t>
  </si>
  <si>
    <t>ORD-12361</t>
  </si>
  <si>
    <t>ORD-12362</t>
  </si>
  <si>
    <t>ORD-12363</t>
  </si>
  <si>
    <t>ORD-12364</t>
  </si>
  <si>
    <t>ORD-12365</t>
  </si>
  <si>
    <t xml:space="preserve"> PROD-0022 </t>
  </si>
  <si>
    <t>ORD-12366</t>
  </si>
  <si>
    <t>ORD-12367</t>
  </si>
  <si>
    <t>ORD-12368</t>
  </si>
  <si>
    <t>CUST-00332</t>
  </si>
  <si>
    <t>ORD-12369</t>
  </si>
  <si>
    <t>ORD-12370</t>
  </si>
  <si>
    <t>ORD-12371</t>
  </si>
  <si>
    <t>ORD-12372</t>
  </si>
  <si>
    <t>CUST-00376</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</si>
  <si>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</si>
  <si>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</si>
  <si>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</si>
  <si>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</si>
  <si>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</si>
  <si>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</si>
  <si>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</si>
  <si>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</si>
  <si>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</si>
  <si>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</si>
  <si>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</si>
  <si>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</si>
  <si>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</si>
  <si>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</si>
  <si>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</si>
  <si>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</si>
  <si>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</si>
  <si>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</si>
  <si>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</si>
  <si>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</si>
  <si>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</si>
  <si>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CUST-00572</t>
  </si>
  <si>
    <t>ORD-12394</t>
  </si>
  <si>
    <t>ORD-12395</t>
  </si>
  <si>
    <t>ORD-12396</t>
  </si>
  <si>
    <t>CUST-00527</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</si>
  <si>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</si>
  <si>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</si>
  <si>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</si>
  <si>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</si>
  <si>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</si>
  <si>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</si>
  <si>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</si>
  <si>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</si>
  <si>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</si>
  <si>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</si>
  <si>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</si>
  <si>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</si>
  <si>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</si>
  <si>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</si>
  <si>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</si>
  <si>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</si>
  <si>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</si>
  <si>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</si>
  <si>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</si>
  <si>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</si>
  <si>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</si>
  <si>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</si>
  <si>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</si>
  <si>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2026/03/07</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</si>
  <si>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</si>
  <si>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</si>
  <si>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</si>
  <si>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</si>
  <si>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</si>
  <si>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</si>
  <si>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</si>
  <si>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</si>
  <si>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</si>
  <si>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</si>
  <si>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</si>
  <si>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</si>
  <si>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</si>
  <si>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</si>
  <si>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</si>
  <si>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</si>
  <si>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</si>
  <si>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</si>
  <si>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</si>
  <si>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</si>
  <si>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</si>
  <si>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</si>
  <si>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</si>
  <si>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</si>
  <si>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</si>
  <si>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</si>
  <si>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</si>
  <si>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</si>
  <si>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</si>
  <si>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</si>
  <si>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</si>
  <si>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</si>
  <si>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</si>
  <si>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CUST-00023</t>
  </si>
  <si>
    <t xml:space="preserve"> PROD-0047 </t>
  </si>
  <si>
    <t>ORD-12453</t>
  </si>
  <si>
    <t>CUST-00409</t>
  </si>
  <si>
    <t>ORD-12454</t>
  </si>
  <si>
    <t>CUST-00365</t>
  </si>
  <si>
    <t>ORD-12455</t>
  </si>
  <si>
    <t>ORD-12456</t>
  </si>
  <si>
    <t>ORD-12457</t>
  </si>
  <si>
    <t>ORD-12458</t>
  </si>
  <si>
    <t xml:space="preserve"> PROD-0058 </t>
  </si>
  <si>
    <t>ORD-12459</t>
  </si>
  <si>
    <t>ORD-12460</t>
  </si>
  <si>
    <t>ORD-12461</t>
  </si>
  <si>
    <t>ORD-12462</t>
  </si>
  <si>
    <t>ORD-12463</t>
  </si>
  <si>
    <t>ORD-12464</t>
  </si>
  <si>
    <t>ORD-12465</t>
  </si>
  <si>
    <t>ORD-12466</t>
  </si>
  <si>
    <t>ORD-12467</t>
  </si>
  <si>
    <t>ORD-12468</t>
  </si>
  <si>
    <t>ORD-12469</t>
  </si>
  <si>
    <t>CUST-00447</t>
  </si>
  <si>
    <t>ORD-12470</t>
  </si>
  <si>
    <t>ORD-12471</t>
  </si>
  <si>
    <t>CUST-00601</t>
  </si>
  <si>
    <t>ORD-12472</t>
  </si>
  <si>
    <t>ORD-12473</t>
  </si>
  <si>
    <t>ORD-12474</t>
  </si>
  <si>
    <t>ORD-12475</t>
  </si>
  <si>
    <t>ORD-12476</t>
  </si>
  <si>
    <t>ORD-12477</t>
  </si>
  <si>
    <t>ORD-12478</t>
  </si>
  <si>
    <t>CUST-00747</t>
  </si>
  <si>
    <t>ORD-12479</t>
  </si>
  <si>
    <t>ORD-12480</t>
  </si>
  <si>
    <t>ORD-12481</t>
  </si>
  <si>
    <t>ORD-12482</t>
  </si>
  <si>
    <t>ORD-12483</t>
  </si>
  <si>
    <t xml:space="preserve"> ST-004 </t>
  </si>
  <si>
    <t>ORD-12484</t>
  </si>
  <si>
    <t>ORD-12485</t>
  </si>
  <si>
    <t>CUST-00117</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</si>
  <si>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</si>
  <si>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</si>
  <si>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</si>
  <si>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</si>
  <si>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</si>
  <si>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</si>
  <si>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</si>
  <si>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</si>
  <si>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</si>
  <si>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</si>
  <si>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</si>
  <si>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</si>
  <si>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</si>
  <si>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</si>
  <si>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</si>
  <si>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</si>
  <si>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</si>
  <si>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</si>
  <si>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</si>
  <si>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 xml:space="preserve"> PROD-0029 </t>
  </si>
  <si>
    <t>ORD-12505</t>
  </si>
  <si>
    <t>ORD-12506</t>
  </si>
  <si>
    <t>ORD-12507</t>
  </si>
  <si>
    <t>ORD-12508</t>
  </si>
  <si>
    <t>CUST-00318</t>
  </si>
  <si>
    <t>ORD-12509</t>
  </si>
  <si>
    <t>ORD-12510</t>
  </si>
  <si>
    <t>ORD-12511</t>
  </si>
  <si>
    <t>CUST-00199</t>
  </si>
  <si>
    <t>ORD-12512</t>
  </si>
  <si>
    <t>ORD-12513</t>
  </si>
  <si>
    <t>ORD-12514</t>
  </si>
  <si>
    <t>ORD-12515</t>
  </si>
  <si>
    <t>ORD-12516</t>
  </si>
  <si>
    <t>CUST-00624</t>
  </si>
  <si>
    <t>ORD-12517</t>
  </si>
  <si>
    <t>ORD-12518</t>
  </si>
  <si>
    <t>ORD-12519</t>
  </si>
  <si>
    <t>ORD-12520</t>
  </si>
  <si>
    <t>ORD-12521</t>
  </si>
  <si>
    <t>01/04/2026</t>
  </si>
  <si>
    <t>CUST-00618</t>
  </si>
  <si>
    <t>ORD-12522</t>
  </si>
  <si>
    <t>ORD-12523</t>
  </si>
  <si>
    <t>ORD-12524</t>
  </si>
  <si>
    <t>ORD-12525</t>
  </si>
  <si>
    <t>ORD-12526</t>
  </si>
  <si>
    <t>ORD-12527</t>
  </si>
  <si>
    <t>ORD-12528</t>
  </si>
  <si>
    <t>ORD-12529</t>
  </si>
  <si>
    <t>ORD-12530</t>
  </si>
  <si>
    <t>ORD-12531</t>
  </si>
  <si>
    <t>ORD-12532</t>
  </si>
  <si>
    <t>ORD-12533</t>
  </si>
  <si>
    <t>ORD-12534</t>
  </si>
  <si>
    <t>CUST-00064</t>
  </si>
  <si>
    <t>ORD-12535</t>
  </si>
  <si>
    <t>ORD-12536</t>
  </si>
  <si>
    <t>ORD-12537</t>
  </si>
  <si>
    <t>ORD-12538</t>
  </si>
  <si>
    <t>ORD-12539</t>
  </si>
  <si>
    <t>ORD-12540</t>
  </si>
  <si>
    <t>ORD-12541</t>
  </si>
  <si>
    <t>ORD-12542</t>
  </si>
  <si>
    <t>ORD-12543</t>
  </si>
  <si>
    <t>ORD-12544</t>
  </si>
  <si>
    <t>11/05/2026</t>
  </si>
  <si>
    <t>CUST-00145</t>
  </si>
  <si>
    <t>ORD-12545</t>
  </si>
  <si>
    <t>ORD-12546</t>
  </si>
  <si>
    <t>ORD-12547</t>
  </si>
  <si>
    <t>ORD-12548</t>
  </si>
  <si>
    <t>ORD-12549</t>
  </si>
  <si>
    <t>ORD-12550</t>
  </si>
  <si>
    <t>ORD-12551</t>
  </si>
  <si>
    <t>ORD-12552</t>
  </si>
  <si>
    <t>ORD-12553</t>
  </si>
  <si>
    <t>CUST-00273</t>
  </si>
  <si>
    <t>ORD-12554</t>
  </si>
  <si>
    <t>ORD-12555</t>
  </si>
  <si>
    <t>ORD-12556</t>
  </si>
  <si>
    <t>ORD-12557</t>
  </si>
  <si>
    <t>ORD-12558</t>
  </si>
  <si>
    <t>ORD-12559</t>
  </si>
  <si>
    <t>ORD-12560</t>
  </si>
  <si>
    <t>ORD-12561</t>
  </si>
  <si>
    <t>ORD-12562</t>
  </si>
  <si>
    <t>ORD-12563</t>
  </si>
  <si>
    <t>ORD-12564</t>
  </si>
  <si>
    <t>ORD-12565</t>
  </si>
  <si>
    <t xml:space="preserve"> PROD-0006 </t>
  </si>
  <si>
    <t>ORD-12566</t>
  </si>
  <si>
    <t>ORD-12567</t>
  </si>
  <si>
    <t>ORD-12568</t>
  </si>
  <si>
    <t>ORD-12569</t>
  </si>
  <si>
    <t>CUST-00480</t>
  </si>
  <si>
    <t>ORD-12570</t>
  </si>
  <si>
    <t>ORD-12571</t>
  </si>
  <si>
    <t>ORD-12572</t>
  </si>
  <si>
    <t>ORD-12573</t>
  </si>
  <si>
    <t>ORD-12574</t>
  </si>
  <si>
    <t>ORD-12575</t>
  </si>
  <si>
    <t>ORD-12576</t>
  </si>
  <si>
    <t>CUST-00459</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</si>
  <si>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</si>
  <si>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</si>
  <si>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</si>
  <si>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</si>
  <si>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</si>
  <si>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</si>
  <si>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</si>
  <si>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</si>
  <si>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</si>
  <si>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</si>
  <si>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</si>
  <si>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</si>
  <si>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</si>
  <si>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</si>
  <si>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</si>
  <si>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</si>
  <si>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</si>
  <si>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</si>
  <si>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</si>
  <si>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</si>
  <si>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</si>
  <si>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</si>
  <si>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</si>
  <si>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</si>
  <si>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</si>
  <si>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</si>
  <si>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</si>
  <si>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</si>
  <si>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</si>
  <si>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</si>
  <si>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</si>
  <si>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</si>
  <si>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</si>
  <si>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</si>
  <si>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</si>
  <si>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</si>
  <si>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</si>
  <si>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</si>
  <si>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</si>
  <si>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</si>
  <si>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</si>
  <si>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</si>
  <si>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</si>
  <si>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</si>
  <si>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</si>
  <si>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</si>
  <si>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19-10-2025</t>
  </si>
  <si>
    <t>ORD-12623</t>
  </si>
  <si>
    <t>2026/01/07</t>
  </si>
  <si>
    <t>ORD-12624</t>
  </si>
  <si>
    <t>ORD-12625</t>
  </si>
  <si>
    <t>ORD-12626</t>
  </si>
  <si>
    <t>ORD-12627</t>
  </si>
  <si>
    <t>06/05/2026</t>
  </si>
  <si>
    <t>CUST-00728</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</si>
  <si>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</si>
  <si>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</si>
  <si>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</si>
  <si>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</si>
  <si>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</si>
  <si>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</si>
  <si>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</si>
  <si>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</si>
  <si>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</si>
  <si>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</si>
  <si>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</si>
  <si>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</si>
  <si>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</si>
  <si>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</si>
  <si>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</si>
  <si>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</si>
  <si>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</si>
  <si>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</si>
  <si>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</si>
  <si>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</si>
  <si>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</si>
  <si>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</si>
  <si>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</si>
  <si>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</si>
  <si>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</si>
  <si>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</si>
  <si>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CUST-00578</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</si>
  <si>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</si>
  <si>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</si>
  <si>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</si>
  <si>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</si>
  <si>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</si>
  <si>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</si>
  <si>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</si>
  <si>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</si>
  <si>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</si>
  <si>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</si>
  <si>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</si>
  <si>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</si>
  <si>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</si>
  <si>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</si>
  <si>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</si>
  <si>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</si>
  <si>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</si>
  <si>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</si>
  <si>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</si>
  <si>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2026/06/19</t>
  </si>
  <si>
    <t>ORD-12673</t>
  </si>
  <si>
    <t>05/02/2026</t>
  </si>
  <si>
    <t>ORD-12674</t>
  </si>
  <si>
    <t>ORD-12675</t>
  </si>
  <si>
    <t>ORD-12676</t>
  </si>
  <si>
    <t>ORD-12677</t>
  </si>
  <si>
    <t>CUST-00036</t>
  </si>
  <si>
    <t>ORD-12678</t>
  </si>
  <si>
    <t>ORD-12679</t>
  </si>
  <si>
    <t>ORD-12680</t>
  </si>
  <si>
    <t>ORD-12681</t>
  </si>
  <si>
    <t>ORD-12682</t>
  </si>
  <si>
    <t>ORD-12683</t>
  </si>
  <si>
    <t>ORD-12684</t>
  </si>
  <si>
    <t>ORD-12685</t>
  </si>
  <si>
    <t>ORD-12686</t>
  </si>
  <si>
    <t>ORD-12687</t>
  </si>
  <si>
    <t>ORD-12688</t>
  </si>
  <si>
    <t>CUST-00781</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</si>
  <si>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</si>
  <si>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</si>
  <si>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</si>
  <si>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</si>
  <si>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</si>
  <si>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</si>
  <si>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</si>
  <si>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</si>
  <si>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</si>
  <si>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</si>
  <si>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</si>
  <si>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</si>
  <si>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</si>
  <si>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</si>
  <si>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</si>
  <si>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</si>
  <si>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</si>
  <si>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</si>
  <si>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</si>
  <si>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</si>
  <si>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</si>
  <si>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</si>
  <si>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</si>
  <si>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</si>
  <si>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</si>
  <si>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</si>
  <si>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</si>
  <si>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</si>
  <si>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</si>
  <si>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</si>
  <si>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</si>
  <si>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</si>
  <si>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</si>
  <si>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</si>
  <si>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</si>
  <si>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2026/02/18</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</si>
  <si>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</si>
  <si>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</si>
  <si>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</si>
  <si>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</si>
  <si>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</si>
  <si>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</si>
  <si>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</si>
  <si>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</si>
  <si>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</si>
  <si>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</si>
  <si>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</si>
  <si>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</si>
  <si>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</si>
  <si>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</si>
  <si>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</si>
  <si>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</si>
  <si>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CUST-00229</t>
  </si>
  <si>
    <t>ORD-12740</t>
  </si>
  <si>
    <t>ORD-12741</t>
  </si>
  <si>
    <t>ORD-12742</t>
  </si>
  <si>
    <t>ORD-12743</t>
  </si>
  <si>
    <t>ORD-12744</t>
  </si>
  <si>
    <t>ORD-12745</t>
  </si>
  <si>
    <t>ORD-12746</t>
  </si>
  <si>
    <t>ORD-12747</t>
  </si>
  <si>
    <t>ORD-12748</t>
  </si>
  <si>
    <t>ORD-12749</t>
  </si>
  <si>
    <t>ORD-12750</t>
  </si>
  <si>
    <t>ORD-12751</t>
  </si>
  <si>
    <t>ORD-12752</t>
  </si>
  <si>
    <t>ORD-12753</t>
  </si>
  <si>
    <t xml:space="preserve"> CUST-00178 </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</si>
  <si>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</si>
  <si>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</si>
  <si>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</si>
  <si>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</si>
  <si>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</si>
  <si>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</si>
  <si>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</si>
  <si>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</si>
  <si>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</si>
  <si>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</si>
  <si>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</si>
  <si>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</si>
  <si>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</si>
  <si>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</si>
  <si>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</si>
  <si>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</si>
  <si>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</si>
  <si>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</si>
  <si>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</si>
  <si>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</si>
  <si>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</si>
  <si>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</si>
  <si>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</si>
  <si>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</si>
  <si>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</si>
  <si>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</si>
  <si>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</si>
  <si>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</si>
  <si>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</si>
  <si>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</si>
  <si>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</si>
  <si>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</si>
  <si>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</si>
  <si>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</si>
  <si>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</si>
  <si>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</si>
  <si>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</si>
  <si>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</si>
  <si>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</si>
  <si>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</si>
  <si>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</si>
  <si>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2025/12/30</t>
  </si>
  <si>
    <t>ORD-12795</t>
  </si>
  <si>
    <t>ORD-12796</t>
  </si>
  <si>
    <t>ORD-12797</t>
  </si>
  <si>
    <t>ORD-12798</t>
  </si>
  <si>
    <t>ORD-12799</t>
  </si>
  <si>
    <t>ORD-12800</t>
  </si>
  <si>
    <t>ORD-12801</t>
  </si>
  <si>
    <t>ORD-12802</t>
  </si>
  <si>
    <t>ORD-12803</t>
  </si>
  <si>
    <t>ORD-12804</t>
  </si>
  <si>
    <t>ORD-12805</t>
  </si>
  <si>
    <t>ORD-12806</t>
  </si>
  <si>
    <t>ORD-12807</t>
  </si>
  <si>
    <t>ORD-12808</t>
  </si>
  <si>
    <t xml:space="preserve"> CUST-00445 </t>
  </si>
  <si>
    <t>ORD-12809</t>
  </si>
  <si>
    <t>ORD-12810</t>
  </si>
  <si>
    <t>ORD-12811</t>
  </si>
  <si>
    <t>ORD-12812</t>
  </si>
  <si>
    <t>ORD-12813</t>
  </si>
  <si>
    <t>ORD-12814</t>
  </si>
  <si>
    <t>ORD-12815</t>
  </si>
  <si>
    <t>CUST-00712</t>
  </si>
  <si>
    <t>ORD-12816</t>
  </si>
  <si>
    <t>ORD-12817</t>
  </si>
  <si>
    <t>ORD-12818</t>
  </si>
  <si>
    <t>ORD-12819</t>
  </si>
  <si>
    <t>ORD-12820</t>
  </si>
  <si>
    <t>ORD-12821</t>
  </si>
  <si>
    <t>ORD-12822</t>
  </si>
  <si>
    <t>ORD-12823</t>
  </si>
  <si>
    <t xml:space="preserve"> PROD-0020 </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</si>
  <si>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</si>
  <si>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</si>
  <si>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</si>
  <si>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</si>
  <si>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</si>
  <si>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</si>
  <si>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</si>
  <si>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</si>
  <si>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</si>
  <si>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</si>
  <si>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</si>
  <si>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</si>
  <si>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</si>
  <si>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</si>
  <si>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</si>
  <si>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</si>
  <si>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</si>
  <si>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</si>
  <si>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</si>
  <si>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</si>
  <si>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</si>
  <si>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</si>
  <si>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</si>
  <si>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</si>
  <si>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</si>
  <si>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</si>
  <si>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</si>
  <si>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CUST-00404</t>
  </si>
  <si>
    <t>ORD-12851</t>
  </si>
  <si>
    <t>ORD-12852</t>
  </si>
  <si>
    <t>ORD-12853</t>
  </si>
  <si>
    <t>ORD-12854</t>
  </si>
  <si>
    <t>CUST-00321</t>
  </si>
  <si>
    <t>ORD-12855</t>
  </si>
  <si>
    <t>ORD-12856</t>
  </si>
  <si>
    <t>ORD-12857</t>
  </si>
  <si>
    <t>ORD-12858</t>
  </si>
  <si>
    <t>ORD-12859</t>
  </si>
  <si>
    <t>ORD-12860</t>
  </si>
  <si>
    <t>ORD-12861</t>
  </si>
  <si>
    <t>ORD-12862</t>
  </si>
  <si>
    <t>ORD-12863</t>
  </si>
  <si>
    <t>ORD-12864</t>
  </si>
  <si>
    <t>ORD-12865</t>
  </si>
  <si>
    <t>ORD-12866</t>
  </si>
  <si>
    <t>ORD-12867</t>
  </si>
  <si>
    <t>ORD-12868</t>
  </si>
  <si>
    <t>CUST-00286</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</si>
  <si>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</si>
  <si>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</si>
  <si>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</si>
  <si>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</si>
  <si>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</si>
  <si>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</si>
  <si>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</si>
  <si>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</si>
  <si>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</si>
  <si>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</si>
  <si>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</si>
  <si>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</si>
  <si>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</si>
  <si>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</si>
  <si>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</si>
  <si>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</si>
  <si>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</si>
  <si>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</si>
  <si>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</si>
  <si>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</si>
  <si>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</si>
  <si>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</si>
  <si>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</si>
  <si>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</si>
  <si>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</si>
  <si>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</si>
  <si>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</si>
  <si>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</si>
  <si>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</si>
  <si>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</si>
  <si>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</si>
  <si>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</si>
  <si>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</si>
  <si>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 xml:space="preserve"> CUST-00005 </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</si>
  <si>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</si>
  <si>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</si>
  <si>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</si>
  <si>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</si>
  <si>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</si>
  <si>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</si>
  <si>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</si>
  <si>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</si>
  <si>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</si>
  <si>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</si>
  <si>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</si>
  <si>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</si>
  <si>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</si>
  <si>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</si>
  <si>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</si>
  <si>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</si>
  <si>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</si>
  <si>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</si>
  <si>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</si>
  <si>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</si>
  <si>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</si>
  <si>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</si>
  <si>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</si>
  <si>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</si>
  <si>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</si>
  <si>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</si>
  <si>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</si>
  <si>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</si>
  <si>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</si>
  <si>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</si>
  <si>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</si>
  <si>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</si>
  <si>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</si>
  <si>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</si>
  <si>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</si>
  <si>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</si>
  <si>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</si>
  <si>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</si>
  <si>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</si>
  <si>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</si>
  <si>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</si>
  <si>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</si>
  <si>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</si>
  <si>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</si>
  <si>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</si>
  <si>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</si>
  <si>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</si>
  <si>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</si>
  <si>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</si>
  <si>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</si>
  <si>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</si>
  <si>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</si>
  <si>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</si>
  <si>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</si>
  <si>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</si>
  <si>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CUST-00517</t>
  </si>
  <si>
    <t>ORD-12957</t>
  </si>
  <si>
    <t>ORD-12958</t>
  </si>
  <si>
    <t>ORD-12959</t>
  </si>
  <si>
    <t>ORD-12960</t>
  </si>
  <si>
    <t>ORD-12961</t>
  </si>
  <si>
    <t>2025/08/03</t>
  </si>
  <si>
    <t>ORD-12962</t>
  </si>
  <si>
    <t>ORD-12963</t>
  </si>
  <si>
    <t>ORD-12964</t>
  </si>
  <si>
    <t>ORD-12965</t>
  </si>
  <si>
    <t>ORD-12966</t>
  </si>
  <si>
    <t>ORD-12967</t>
  </si>
  <si>
    <t>ORD-12968</t>
  </si>
  <si>
    <t>ORD-12969</t>
  </si>
  <si>
    <t>ORD-12970</t>
  </si>
  <si>
    <t>ORD-12971</t>
  </si>
  <si>
    <t>ORD-12972</t>
  </si>
  <si>
    <t>ORD-12973</t>
  </si>
  <si>
    <t>ORD-12974</t>
  </si>
  <si>
    <t>ORD-12975</t>
  </si>
  <si>
    <t xml:space="preserve"> CUST-00706 </t>
  </si>
  <si>
    <t>ORD-12976</t>
  </si>
  <si>
    <t>ORD-12977</t>
  </si>
  <si>
    <t>ORD-12978</t>
  </si>
  <si>
    <t>ORD-12979</t>
  </si>
  <si>
    <t>ORD-12980</t>
  </si>
  <si>
    <t>Customer_Name</t>
  </si>
  <si>
    <t>Gender</t>
  </si>
  <si>
    <t>Age</t>
  </si>
  <si>
    <t>Customer_Segment</t>
  </si>
  <si>
    <t>Country</t>
  </si>
  <si>
    <t>Region</t>
  </si>
  <si>
    <t>Registration_Date</t>
  </si>
  <si>
    <t>Linh Ndlovu</t>
  </si>
  <si>
    <t>Female</t>
  </si>
  <si>
    <t>Mass Market</t>
  </si>
  <si>
    <t>Brazil</t>
  </si>
  <si>
    <t>South America</t>
  </si>
  <si>
    <t>Sophia Bello</t>
  </si>
  <si>
    <t>Male</t>
  </si>
  <si>
    <t>Mass Affluent</t>
  </si>
  <si>
    <t>Morocco</t>
  </si>
  <si>
    <t>Africa</t>
  </si>
  <si>
    <t>29/01/2026</t>
  </si>
  <si>
    <t>Zoe Garcia</t>
  </si>
  <si>
    <t>India</t>
  </si>
  <si>
    <t>Asia</t>
  </si>
  <si>
    <t>Sofia Jones</t>
  </si>
  <si>
    <t>MASS MARKET</t>
  </si>
  <si>
    <t>Ghana</t>
  </si>
  <si>
    <t>Hannah Kumar</t>
  </si>
  <si>
    <t>Japan</t>
  </si>
  <si>
    <t>2023/09/15</t>
  </si>
  <si>
    <t>Sofia Mensah</t>
  </si>
  <si>
    <t>Philippines</t>
  </si>
  <si>
    <t>Ada Dlamini</t>
  </si>
  <si>
    <t>Kenya</t>
  </si>
  <si>
    <t>Evelyn Kumar</t>
  </si>
  <si>
    <t>Premium</t>
  </si>
  <si>
    <t>Ada Suzuki</t>
  </si>
  <si>
    <t>Malaysia</t>
  </si>
  <si>
    <t>Tunde Wang</t>
  </si>
  <si>
    <t>Affluent</t>
  </si>
  <si>
    <t>Colombia</t>
  </si>
  <si>
    <t>Linh Okafor</t>
  </si>
  <si>
    <t>South Africa</t>
  </si>
  <si>
    <t>Jason Singh</t>
  </si>
  <si>
    <t>Australia</t>
  </si>
  <si>
    <t>Oceania</t>
  </si>
  <si>
    <t>Ifeoma Haddad</t>
  </si>
  <si>
    <t>Nigeria</t>
  </si>
  <si>
    <t>Charles Adeyemi</t>
  </si>
  <si>
    <t>Anthony Walker</t>
  </si>
  <si>
    <t>africa</t>
  </si>
  <si>
    <t>Sofia Chen</t>
  </si>
  <si>
    <t>Isabella Santos</t>
  </si>
  <si>
    <t>Amara Costa</t>
  </si>
  <si>
    <t>Mexico</t>
  </si>
  <si>
    <t>North America</t>
  </si>
  <si>
    <t>Michael Chen</t>
  </si>
  <si>
    <t>Spain</t>
  </si>
  <si>
    <t>Europe</t>
  </si>
  <si>
    <t>Hana Walker</t>
  </si>
  <si>
    <t xml:space="preserve"> Min Okoro </t>
  </si>
  <si>
    <t>Netherlands</t>
  </si>
  <si>
    <t>Zoe Williams</t>
  </si>
  <si>
    <t>David Clark</t>
  </si>
  <si>
    <t>Germany</t>
  </si>
  <si>
    <t>Amelia Thompson</t>
  </si>
  <si>
    <t xml:space="preserve">Asia </t>
  </si>
  <si>
    <t>Mei Garcia</t>
  </si>
  <si>
    <t>Sophia Costa</t>
  </si>
  <si>
    <t>Thomas Davis</t>
  </si>
  <si>
    <t>CUST-00028</t>
  </si>
  <si>
    <t>Aisha Park</t>
  </si>
  <si>
    <t>Singapore</t>
  </si>
  <si>
    <t>Lily Lim</t>
  </si>
  <si>
    <t>China</t>
  </si>
  <si>
    <t>Eric Tran</t>
  </si>
  <si>
    <t>United States</t>
  </si>
  <si>
    <t>Sofia Sharma</t>
  </si>
  <si>
    <t>Nur Adeyemi</t>
  </si>
  <si>
    <t>Italy</t>
  </si>
  <si>
    <t>Linh Anderson</t>
  </si>
  <si>
    <t xml:space="preserve">Mass Market </t>
  </si>
  <si>
    <t>Grace White</t>
  </si>
  <si>
    <t>Aria Brown</t>
  </si>
  <si>
    <t>United Kingdom</t>
  </si>
  <si>
    <t>Brian Walker</t>
  </si>
  <si>
    <t>Emma Okafor</t>
  </si>
  <si>
    <t>Chile</t>
  </si>
  <si>
    <t>05/03/2024</t>
  </si>
  <si>
    <t>Harper Sato</t>
  </si>
  <si>
    <t>Egypt</t>
  </si>
  <si>
    <t>John Williams</t>
  </si>
  <si>
    <t>10/08/2025</t>
  </si>
  <si>
    <t>David Singh</t>
  </si>
  <si>
    <t>Charlotte Sato</t>
  </si>
  <si>
    <t>Amelia Miller</t>
  </si>
  <si>
    <t>Sofia Hassan</t>
  </si>
  <si>
    <t>MALE</t>
  </si>
  <si>
    <t>Ngozi Sharma</t>
  </si>
  <si>
    <t>Sophia Moore</t>
  </si>
  <si>
    <t>Fatima Wilson</t>
  </si>
  <si>
    <t>VIP</t>
  </si>
  <si>
    <t>Ravi Costa</t>
  </si>
  <si>
    <t>Fatima Mensah</t>
  </si>
  <si>
    <t>Tunde Sharma</t>
  </si>
  <si>
    <t>Michael Lim</t>
  </si>
  <si>
    <t xml:space="preserve">Europe </t>
  </si>
  <si>
    <t>Carlos Jackson</t>
  </si>
  <si>
    <t>Harper Sharma</t>
  </si>
  <si>
    <t>Jason Mensah</t>
  </si>
  <si>
    <t>Emma Sato</t>
  </si>
  <si>
    <t xml:space="preserve"> Sofia Lewis </t>
  </si>
  <si>
    <t>Nur Thompson</t>
  </si>
  <si>
    <t>CUST-00057</t>
  </si>
  <si>
    <t>Ryan Suzuki</t>
  </si>
  <si>
    <t>Sofia Morris</t>
  </si>
  <si>
    <t xml:space="preserve">United States </t>
  </si>
  <si>
    <t>Ananya Haddad</t>
  </si>
  <si>
    <t>mass affluent</t>
  </si>
  <si>
    <t>CUST-00060</t>
  </si>
  <si>
    <t>William Lewis</t>
  </si>
  <si>
    <t xml:space="preserve"> Anthony Clark </t>
  </si>
  <si>
    <t>New Zealand</t>
  </si>
  <si>
    <t>Ava Thomas</t>
  </si>
  <si>
    <t>Chloe Morris</t>
  </si>
  <si>
    <t>Chioma Martinez</t>
  </si>
  <si>
    <t>Fatima Sharma</t>
  </si>
  <si>
    <t>mass market</t>
  </si>
  <si>
    <t>Canada</t>
  </si>
  <si>
    <t>Mei Johnson</t>
  </si>
  <si>
    <t>Argentina</t>
  </si>
  <si>
    <t>Matthew Okafor</t>
  </si>
  <si>
    <t>Thuy Brown</t>
  </si>
  <si>
    <t>Robert Harris</t>
  </si>
  <si>
    <t xml:space="preserve"> Aisha Singh </t>
  </si>
  <si>
    <t>Mei Ali</t>
  </si>
  <si>
    <t>Ngozi Harris</t>
  </si>
  <si>
    <t xml:space="preserve"> Daniel Smith </t>
  </si>
  <si>
    <t>CUST-00074</t>
  </si>
  <si>
    <t>Priya Haddad</t>
  </si>
  <si>
    <t>CUST-00075</t>
  </si>
  <si>
    <t>Sofia Brown</t>
  </si>
  <si>
    <t>Sophia Jackson</t>
  </si>
  <si>
    <t>Min Sato</t>
  </si>
  <si>
    <t>Zoe Clark</t>
  </si>
  <si>
    <t>16-01-2025</t>
  </si>
  <si>
    <t>Ananya White</t>
  </si>
  <si>
    <t>Siti Martinez</t>
  </si>
  <si>
    <t>AFRICA</t>
  </si>
  <si>
    <t>Mia Miller</t>
  </si>
  <si>
    <t>Isabella Garcia</t>
  </si>
  <si>
    <t>Christopher Walker</t>
  </si>
  <si>
    <t>France</t>
  </si>
  <si>
    <t>Ada Walker</t>
  </si>
  <si>
    <t>Min Wang</t>
  </si>
  <si>
    <t>Hana Zhang</t>
  </si>
  <si>
    <t>Aria Okoro</t>
  </si>
  <si>
    <t>Carlos Nguyen</t>
  </si>
  <si>
    <t>Amelia Rahman</t>
  </si>
  <si>
    <t>Joseph Wilson</t>
  </si>
  <si>
    <t>Ella Singh</t>
  </si>
  <si>
    <t>Yuki Martin</t>
  </si>
  <si>
    <t>17/01/2025</t>
  </si>
  <si>
    <t>Brian Mensah</t>
  </si>
  <si>
    <t>Ryan Singh</t>
  </si>
  <si>
    <t>Andrew Mensah</t>
  </si>
  <si>
    <t>Ava Suzuki</t>
  </si>
  <si>
    <t>John Taylor</t>
  </si>
  <si>
    <t>Daniel Thompson</t>
  </si>
  <si>
    <t>Kevin Morris</t>
  </si>
  <si>
    <t xml:space="preserve"> Ava Kumar </t>
  </si>
  <si>
    <t>Priya Williams</t>
  </si>
  <si>
    <t>Carlos Smith</t>
  </si>
  <si>
    <t>Maya Bello</t>
  </si>
  <si>
    <t xml:space="preserve">South Africa </t>
  </si>
  <si>
    <t>Chinedu Robinson</t>
  </si>
  <si>
    <t>Ryan Lim</t>
  </si>
  <si>
    <t>Thuy Okoro</t>
  </si>
  <si>
    <t>Lucia Williams</t>
  </si>
  <si>
    <t>Chloe Ibrahim</t>
  </si>
  <si>
    <t>Chioma Ali</t>
  </si>
  <si>
    <t>Wei Bello</t>
  </si>
  <si>
    <t>Daniel Zhang</t>
  </si>
  <si>
    <t>Aria Williams</t>
  </si>
  <si>
    <t>Aarav Khan</t>
  </si>
  <si>
    <t>CUST-00115</t>
  </si>
  <si>
    <t>Chinedu Ndlovu</t>
  </si>
  <si>
    <t>Ananya Mwangi</t>
  </si>
  <si>
    <t>Tunde Dlamini</t>
  </si>
  <si>
    <t>NORTH AMERICA</t>
  </si>
  <si>
    <t>Chloe Garcia</t>
  </si>
  <si>
    <t>David White</t>
  </si>
  <si>
    <t>Joseph Suzuki</t>
  </si>
  <si>
    <t>Sofia Taylor</t>
  </si>
  <si>
    <t>FEMALE</t>
  </si>
  <si>
    <t>Ella Mwangi</t>
  </si>
  <si>
    <t xml:space="preserve"> William Thomas </t>
  </si>
  <si>
    <t>CUST-00124</t>
  </si>
  <si>
    <t>Amara Tan</t>
  </si>
  <si>
    <t>Zoe Mbeki</t>
  </si>
  <si>
    <t>Hannah Zhang</t>
  </si>
  <si>
    <t>Joshua Zhang</t>
  </si>
  <si>
    <t>Grace Okoro</t>
  </si>
  <si>
    <t>Tunde Haddad</t>
  </si>
  <si>
    <t>Mateo Nguyen</t>
  </si>
  <si>
    <t>Min Lim</t>
  </si>
  <si>
    <t>Chioma Okafor</t>
  </si>
  <si>
    <t>Lily Moore</t>
  </si>
  <si>
    <t>Zainab Ibrahim</t>
  </si>
  <si>
    <t>Lucia Garcia</t>
  </si>
  <si>
    <t>Emily Bello</t>
  </si>
  <si>
    <t>Eric Tan</t>
  </si>
  <si>
    <t>Ngozi Taylor</t>
  </si>
  <si>
    <t>22/06/2023</t>
  </si>
  <si>
    <t>Mateo Robinson</t>
  </si>
  <si>
    <t>03/23/2023</t>
  </si>
  <si>
    <t>Brian Singh</t>
  </si>
  <si>
    <t>Sophia Thompson</t>
  </si>
  <si>
    <t>Emily Moore</t>
  </si>
  <si>
    <t>Joshua Mwangi</t>
  </si>
  <si>
    <t>Ravi Mwangi</t>
  </si>
  <si>
    <t>Matthew Hassan</t>
  </si>
  <si>
    <t>Hannah Thompson</t>
  </si>
  <si>
    <t>Aria Ndlovu</t>
  </si>
  <si>
    <t>Chioma Wilson</t>
  </si>
  <si>
    <t>Christopher Morris</t>
  </si>
  <si>
    <t>Mei Thompson</t>
  </si>
  <si>
    <t>09/11/2024</t>
  </si>
  <si>
    <t>Sofia Harris</t>
  </si>
  <si>
    <t>Sophia Ibrahim</t>
  </si>
  <si>
    <t>Ella Anderson</t>
  </si>
  <si>
    <t>CUST-00154</t>
  </si>
  <si>
    <t>Olivia Patel</t>
  </si>
  <si>
    <t>David Lim</t>
  </si>
  <si>
    <t>Charlotte Rahman</t>
  </si>
  <si>
    <t>Sofia Johnson</t>
  </si>
  <si>
    <t xml:space="preserve"> Tunde Jackson </t>
  </si>
  <si>
    <t>Robert Davis</t>
  </si>
  <si>
    <t>Chioma Kumar</t>
  </si>
  <si>
    <t>Charlotte Wilson</t>
  </si>
  <si>
    <t>Robert Nguyen</t>
  </si>
  <si>
    <t>Emma Patel</t>
  </si>
  <si>
    <t>Eric Suzuki</t>
  </si>
  <si>
    <t xml:space="preserve">Nigeria </t>
  </si>
  <si>
    <t>Nur Sato</t>
  </si>
  <si>
    <t>Linh Robinson</t>
  </si>
  <si>
    <t>EUROPE</t>
  </si>
  <si>
    <t>Emily Kim</t>
  </si>
  <si>
    <t>Amelia Gupta</t>
  </si>
  <si>
    <t xml:space="preserve">Male </t>
  </si>
  <si>
    <t>Fatima Wang</t>
  </si>
  <si>
    <t>CUST-00170</t>
  </si>
  <si>
    <t>Anthony Mensah</t>
  </si>
  <si>
    <t>Ava Tan</t>
  </si>
  <si>
    <t>Amara Ali</t>
  </si>
  <si>
    <t>Ananya Dlamini</t>
  </si>
  <si>
    <t>Mei Anderson</t>
  </si>
  <si>
    <t>Christopher Dlamini</t>
  </si>
  <si>
    <t>Nur Okafor</t>
  </si>
  <si>
    <t>Isabella Mwangi</t>
  </si>
  <si>
    <t>Evelyn Jackson</t>
  </si>
  <si>
    <t>Siti Jones</t>
  </si>
  <si>
    <t>Aisha Santos</t>
  </si>
  <si>
    <t>Mateo Costa</t>
  </si>
  <si>
    <t>Arjun Okafor</t>
  </si>
  <si>
    <t>David Wang</t>
  </si>
  <si>
    <t>Amelia Mensah</t>
  </si>
  <si>
    <t>Christopher Chen</t>
  </si>
  <si>
    <t>Thomas Singh</t>
  </si>
  <si>
    <t>Yuki Jones</t>
  </si>
  <si>
    <t>07/12/2024</t>
  </si>
  <si>
    <t>Amara Mwangi</t>
  </si>
  <si>
    <t>Linh Dlamini</t>
  </si>
  <si>
    <t>Harper Costa</t>
  </si>
  <si>
    <t>Wei Taylor</t>
  </si>
  <si>
    <t>Min Lewis</t>
  </si>
  <si>
    <t xml:space="preserve"> Lucia Wilson </t>
  </si>
  <si>
    <t>Charles Ali</t>
  </si>
  <si>
    <t>Andrew Oliveira</t>
  </si>
  <si>
    <t>Fatima Ibrahim</t>
  </si>
  <si>
    <t>Emily Khan</t>
  </si>
  <si>
    <t>Ngozi Okafor</t>
  </si>
  <si>
    <t>Sofia Lim</t>
  </si>
  <si>
    <t>Andrew Zhang</t>
  </si>
  <si>
    <t>Kevin Martin</t>
  </si>
  <si>
    <t>Evelyn Williams</t>
  </si>
  <si>
    <t>Ryan Haddad</t>
  </si>
  <si>
    <t>south america</t>
  </si>
  <si>
    <t>Michael Okoro</t>
  </si>
  <si>
    <t>nigeria</t>
  </si>
  <si>
    <t>Sofia Costa</t>
  </si>
  <si>
    <t>02/12/2026</t>
  </si>
  <si>
    <t>Lucia Wang</t>
  </si>
  <si>
    <t>Sophia Smith</t>
  </si>
  <si>
    <t>67</t>
  </si>
  <si>
    <t>Ngozi Sato</t>
  </si>
  <si>
    <t>Sophia Lewis</t>
  </si>
  <si>
    <t>James Tran</t>
  </si>
  <si>
    <t>Jason Ndlovu</t>
  </si>
  <si>
    <t>Maya Singh</t>
  </si>
  <si>
    <t>Ryan Lewis</t>
  </si>
  <si>
    <t>Michael Tan</t>
  </si>
  <si>
    <t xml:space="preserve"> Ava Martin </t>
  </si>
  <si>
    <t>Min Davis</t>
  </si>
  <si>
    <t xml:space="preserve"> Wei Jones </t>
  </si>
  <si>
    <t>Thuy Zhang</t>
  </si>
  <si>
    <t>Ananya Ibrahim</t>
  </si>
  <si>
    <t>Ryan Jones</t>
  </si>
  <si>
    <t>James Smith</t>
  </si>
  <si>
    <t>Amara Miller</t>
  </si>
  <si>
    <t>Sophia Garcia</t>
  </si>
  <si>
    <t>Amara White</t>
  </si>
  <si>
    <t>Kevin Tran</t>
  </si>
  <si>
    <t>Carlos Park</t>
  </si>
  <si>
    <t>Zoe Robinson</t>
  </si>
  <si>
    <t>Aria Moore</t>
  </si>
  <si>
    <t>Tunde Martinez</t>
  </si>
  <si>
    <t>Grace Jones</t>
  </si>
  <si>
    <t>Charlotte Lewis</t>
  </si>
  <si>
    <t>Kevin White</t>
  </si>
  <si>
    <t>Daniel Robinson</t>
  </si>
  <si>
    <t>Grace Thompson</t>
  </si>
  <si>
    <t>Joshua Kumar</t>
  </si>
  <si>
    <t>Mei Morris</t>
  </si>
  <si>
    <t>Hannah Garcia</t>
  </si>
  <si>
    <t>Matthew Lewis</t>
  </si>
  <si>
    <t>Matthew Thompson</t>
  </si>
  <si>
    <t>Sophia Mbeki</t>
  </si>
  <si>
    <t>Isabella Brown</t>
  </si>
  <si>
    <t>Joseph Okafor</t>
  </si>
  <si>
    <t>Harper Park</t>
  </si>
  <si>
    <t>Daniel Davis</t>
  </si>
  <si>
    <t>Carlos Morris</t>
  </si>
  <si>
    <t>Joseph Clark</t>
  </si>
  <si>
    <t>CUST-00248</t>
  </si>
  <si>
    <t>Wei Mensah</t>
  </si>
  <si>
    <t>Michael Moore</t>
  </si>
  <si>
    <t xml:space="preserve"> 71 </t>
  </si>
  <si>
    <t>Maya Thomas</t>
  </si>
  <si>
    <t>Michael Rahman</t>
  </si>
  <si>
    <t>Michael Sato</t>
  </si>
  <si>
    <t>Eric Oliveira</t>
  </si>
  <si>
    <t>Olivia Park</t>
  </si>
  <si>
    <t>Eric Martinez</t>
  </si>
  <si>
    <t>04-02-2026</t>
  </si>
  <si>
    <t>Daniel Jones</t>
  </si>
  <si>
    <t>Daniel Rahman</t>
  </si>
  <si>
    <t>Nur Dlamini</t>
  </si>
  <si>
    <t>Hannah Brown</t>
  </si>
  <si>
    <t>Robert Lewis</t>
  </si>
  <si>
    <t>2023/07/05</t>
  </si>
  <si>
    <t>Zoe Kumar</t>
  </si>
  <si>
    <t>Isabella Lim</t>
  </si>
  <si>
    <t>Daniel Lim</t>
  </si>
  <si>
    <t>Michael Smith</t>
  </si>
  <si>
    <t>Thomas Morris</t>
  </si>
  <si>
    <t>Maya Oliveira</t>
  </si>
  <si>
    <t>Diego Ibrahim</t>
  </si>
  <si>
    <t>Arjun Costa</t>
  </si>
  <si>
    <t>Charles Garcia</t>
  </si>
  <si>
    <t>Ella Khan</t>
  </si>
  <si>
    <t>Jason Lewis</t>
  </si>
  <si>
    <t>Chinedu Suzuki</t>
  </si>
  <si>
    <t>Miguel Johnson</t>
  </si>
  <si>
    <t>Michael Clark</t>
  </si>
  <si>
    <t>Brian Anderson</t>
  </si>
  <si>
    <t>Joshua Oliveira</t>
  </si>
  <si>
    <t>Aria Sharma</t>
  </si>
  <si>
    <t>Robert Mensah</t>
  </si>
  <si>
    <t>Isabella Khan</t>
  </si>
  <si>
    <t>Sofia Okafor</t>
  </si>
  <si>
    <t>Jason Okafor</t>
  </si>
  <si>
    <t>Jason Anderson</t>
  </si>
  <si>
    <t>Mateo Mwangi</t>
  </si>
  <si>
    <t>Ella Walker</t>
  </si>
  <si>
    <t>Jason Robinson</t>
  </si>
  <si>
    <t>asia</t>
  </si>
  <si>
    <t>Nur Nguyen</t>
  </si>
  <si>
    <t>Sofia Walker</t>
  </si>
  <si>
    <t>Sofia White</t>
  </si>
  <si>
    <t>Charles Okoro</t>
  </si>
  <si>
    <t xml:space="preserve"> united states</t>
  </si>
  <si>
    <t>Ifeoma Okafor</t>
  </si>
  <si>
    <t>Ella Kim</t>
  </si>
  <si>
    <t>Joshua Bello</t>
  </si>
  <si>
    <t>27/08/2024</t>
  </si>
  <si>
    <t>Harper Dlamini</t>
  </si>
  <si>
    <t>Mia Okafor</t>
  </si>
  <si>
    <t>James Sharma</t>
  </si>
  <si>
    <t>Olivia Garcia</t>
  </si>
  <si>
    <t>12/19/2025</t>
  </si>
  <si>
    <t>Maya Tran</t>
  </si>
  <si>
    <t>Tunde Kim</t>
  </si>
  <si>
    <t>Zainab Tan</t>
  </si>
  <si>
    <t>Zoe Adeyemi</t>
  </si>
  <si>
    <t>Miguel Smith</t>
  </si>
  <si>
    <t>Linh Ibrahim</t>
  </si>
  <si>
    <t>Emma Khan</t>
  </si>
  <si>
    <t>Charlotte Davis</t>
  </si>
  <si>
    <t>05/07/2024</t>
  </si>
  <si>
    <t>Ryan Kim</t>
  </si>
  <si>
    <t>Christopher Robinson</t>
  </si>
  <si>
    <t>Yuki Williams</t>
  </si>
  <si>
    <t>Joshua Williams</t>
  </si>
  <si>
    <t>Joshua Sharma</t>
  </si>
  <si>
    <t>26/11/2024</t>
  </si>
  <si>
    <t>Chinedu Kim</t>
  </si>
  <si>
    <t xml:space="preserve"> Yuki Sato </t>
  </si>
  <si>
    <t>Hannah Harris</t>
  </si>
  <si>
    <t>Christopher Davis</t>
  </si>
  <si>
    <t>Hannah Costa</t>
  </si>
  <si>
    <t>europe</t>
  </si>
  <si>
    <t>Ella Okoro</t>
  </si>
  <si>
    <t>Chinedu Santos</t>
  </si>
  <si>
    <t>Linh Jones</t>
  </si>
  <si>
    <t>David Adeyemi</t>
  </si>
  <si>
    <t>CUST-00319</t>
  </si>
  <si>
    <t>Maya Garcia</t>
  </si>
  <si>
    <t>Zainab Khan</t>
  </si>
  <si>
    <t>Aarav Haddad</t>
  </si>
  <si>
    <t>Christopher Adeyemi</t>
  </si>
  <si>
    <t>Chioma Davis</t>
  </si>
  <si>
    <t>Robert Walker</t>
  </si>
  <si>
    <t>Jason Costa</t>
  </si>
  <si>
    <t>Evelyn Kim</t>
  </si>
  <si>
    <t>Lucia Moore</t>
  </si>
  <si>
    <t>Mateo Santos</t>
  </si>
  <si>
    <t>Lily Haddad</t>
  </si>
  <si>
    <t>Olivia Rahman</t>
  </si>
  <si>
    <t>Lily Brown</t>
  </si>
  <si>
    <t xml:space="preserve"> Sofia Kim </t>
  </si>
  <si>
    <t>Sophia White</t>
  </si>
  <si>
    <t>Anthony Harris</t>
  </si>
  <si>
    <t xml:space="preserve"> Harper Okafor </t>
  </si>
  <si>
    <t>Michael Morris</t>
  </si>
  <si>
    <t>Jason Jones</t>
  </si>
  <si>
    <t>William Bello</t>
  </si>
  <si>
    <t>Harper Nguyen</t>
  </si>
  <si>
    <t>Isabella Haddad</t>
  </si>
  <si>
    <t>Olivia Clark</t>
  </si>
  <si>
    <t>Isabella Miller</t>
  </si>
  <si>
    <t>Grace Harris</t>
  </si>
  <si>
    <t>Maya Haddad</t>
  </si>
  <si>
    <t>Mei Costa</t>
  </si>
  <si>
    <t>Wei Silva</t>
  </si>
  <si>
    <t>Matthew Nguyen</t>
  </si>
  <si>
    <t>Tunde Silva</t>
  </si>
  <si>
    <t>Christopher Sato</t>
  </si>
  <si>
    <t>Charlotte Mwangi</t>
  </si>
  <si>
    <t>Chioma Park</t>
  </si>
  <si>
    <t xml:space="preserve"> Emma Brown </t>
  </si>
  <si>
    <t>Mateo Ibrahim</t>
  </si>
  <si>
    <t>Harper Johnson</t>
  </si>
  <si>
    <t xml:space="preserve"> Emily Wilson </t>
  </si>
  <si>
    <t>Thuy Tran</t>
  </si>
  <si>
    <t xml:space="preserve">Mass Affluent </t>
  </si>
  <si>
    <t>Mia Dlamini</t>
  </si>
  <si>
    <t>07/25/2023</t>
  </si>
  <si>
    <t>Hannah Williams</t>
  </si>
  <si>
    <t>Hana Thomas</t>
  </si>
  <si>
    <t>Arjun Tran</t>
  </si>
  <si>
    <t>Grace Lewis</t>
  </si>
  <si>
    <t>Aria Khan</t>
  </si>
  <si>
    <t>Olivia Jackson</t>
  </si>
  <si>
    <t>46</t>
  </si>
  <si>
    <t>Linh Zhang</t>
  </si>
  <si>
    <t>Siti Ndlovu</t>
  </si>
  <si>
    <t>Thuy Ibrahim</t>
  </si>
  <si>
    <t>Wei Garcia</t>
  </si>
  <si>
    <t xml:space="preserve"> Isabella Moore </t>
  </si>
  <si>
    <t>Ngozi Rahman</t>
  </si>
  <si>
    <t>David Martinez</t>
  </si>
  <si>
    <t>Chioma Jones</t>
  </si>
  <si>
    <t>Mateo Morris</t>
  </si>
  <si>
    <t>12/16/2024</t>
  </si>
  <si>
    <t xml:space="preserve"> Robert Park </t>
  </si>
  <si>
    <t>Ananya Bello</t>
  </si>
  <si>
    <t>Christopher Clark</t>
  </si>
  <si>
    <t>Matthew Patel</t>
  </si>
  <si>
    <t>Sophia Tan</t>
  </si>
  <si>
    <t>Diego Nguyen</t>
  </si>
  <si>
    <t>Robert Sato</t>
  </si>
  <si>
    <t>Mia Moore</t>
  </si>
  <si>
    <t>Tunde Hassan</t>
  </si>
  <si>
    <t>Matthew Miller</t>
  </si>
  <si>
    <t xml:space="preserve">Female </t>
  </si>
  <si>
    <t>Thuy Patel</t>
  </si>
  <si>
    <t>Grace Santos</t>
  </si>
  <si>
    <t>Michael Williams</t>
  </si>
  <si>
    <t>2023/01/21</t>
  </si>
  <si>
    <t xml:space="preserve"> Zainab Sato </t>
  </si>
  <si>
    <t>Eric Sato</t>
  </si>
  <si>
    <t>Isabella Martin</t>
  </si>
  <si>
    <t>Robert Zhang</t>
  </si>
  <si>
    <t>36</t>
  </si>
  <si>
    <t>Charles Costa</t>
  </si>
  <si>
    <t>Amelia Harris</t>
  </si>
  <si>
    <t>William Okafor</t>
  </si>
  <si>
    <t>12-07-2025</t>
  </si>
  <si>
    <t>Emma Miller</t>
  </si>
  <si>
    <t>Anthony Brown</t>
  </si>
  <si>
    <t>Siti Walker</t>
  </si>
  <si>
    <t>Hana Mensah</t>
  </si>
  <si>
    <t>Amelia Tan</t>
  </si>
  <si>
    <t>Sofia Suzuki</t>
  </si>
  <si>
    <t>Jason Dlamini</t>
  </si>
  <si>
    <t>Aarav Mbeki</t>
  </si>
  <si>
    <t>Robert Morris</t>
  </si>
  <si>
    <t>CUST-00402</t>
  </si>
  <si>
    <t>Aisha Anderson</t>
  </si>
  <si>
    <t>Ryan Martinez</t>
  </si>
  <si>
    <t>Ada Tan</t>
  </si>
  <si>
    <t>2024/09/05</t>
  </si>
  <si>
    <t>Amelia Taylor</t>
  </si>
  <si>
    <t>William Johnson</t>
  </si>
  <si>
    <t>Amelia Wilson</t>
  </si>
  <si>
    <t>03/03/2024</t>
  </si>
  <si>
    <t>John Patel</t>
  </si>
  <si>
    <t>Robert Okoro</t>
  </si>
  <si>
    <t>David Wilson</t>
  </si>
  <si>
    <t>Ava Singh</t>
  </si>
  <si>
    <t>Emily Taylor</t>
  </si>
  <si>
    <t>Fatima Lewis</t>
  </si>
  <si>
    <t>Ava Johnson</t>
  </si>
  <si>
    <t>Maya White</t>
  </si>
  <si>
    <t>Amara Garcia</t>
  </si>
  <si>
    <t>Eric Singh</t>
  </si>
  <si>
    <t>Ryan Santos</t>
  </si>
  <si>
    <t>Christopher Suzuki</t>
  </si>
  <si>
    <t>Amelia Garcia</t>
  </si>
  <si>
    <t>2024/05/06</t>
  </si>
  <si>
    <t>Ngozi Williams</t>
  </si>
  <si>
    <t>Ravi Nguyen</t>
  </si>
  <si>
    <t>Joseph Wang</t>
  </si>
  <si>
    <t>Amara Walker</t>
  </si>
  <si>
    <t>Chioma Ndlovu</t>
  </si>
  <si>
    <t>Olivia Silva</t>
  </si>
  <si>
    <t>Ananya Kumar</t>
  </si>
  <si>
    <t>Yuki Garcia</t>
  </si>
  <si>
    <t>Ngozi Tran</t>
  </si>
  <si>
    <t>Arjun Adeyemi</t>
  </si>
  <si>
    <t>Evelyn Jones</t>
  </si>
  <si>
    <t>Ananya Singh</t>
  </si>
  <si>
    <t>Nur Williams</t>
  </si>
  <si>
    <t>Aarav Kumar</t>
  </si>
  <si>
    <t>Olivia Haddad</t>
  </si>
  <si>
    <t>Michael Davis</t>
  </si>
  <si>
    <t>female</t>
  </si>
  <si>
    <t>Lucia Mwangi</t>
  </si>
  <si>
    <t>Sophia Johnson</t>
  </si>
  <si>
    <t xml:space="preserve"> Emma Wilson </t>
  </si>
  <si>
    <t xml:space="preserve"> Ngozi Ndlovu </t>
  </si>
  <si>
    <t>Diego Park</t>
  </si>
  <si>
    <t>Amara Jackson</t>
  </si>
  <si>
    <t>Min Williams</t>
  </si>
  <si>
    <t>CUST-00444</t>
  </si>
  <si>
    <t>Michael Singh</t>
  </si>
  <si>
    <t>Min Singh</t>
  </si>
  <si>
    <t>Miguel Taylor</t>
  </si>
  <si>
    <t>William Taylor</t>
  </si>
  <si>
    <t>Matthew Costa</t>
  </si>
  <si>
    <t>Mia Kumar</t>
  </si>
  <si>
    <t>Daniel White</t>
  </si>
  <si>
    <t>Priya Jackson</t>
  </si>
  <si>
    <t>male</t>
  </si>
  <si>
    <t>Hana Costa</t>
  </si>
  <si>
    <t>James Brown</t>
  </si>
  <si>
    <t>Ravi Rahman</t>
  </si>
  <si>
    <t>Aarav Adeyemi</t>
  </si>
  <si>
    <t>Christopher Martinez</t>
  </si>
  <si>
    <t>PREMIUM</t>
  </si>
  <si>
    <t>Siti Dlamini</t>
  </si>
  <si>
    <t>Hana Robinson</t>
  </si>
  <si>
    <t>Eric Mensah</t>
  </si>
  <si>
    <t>Zainab Costa</t>
  </si>
  <si>
    <t>CUST-00461</t>
  </si>
  <si>
    <t>Priya Miller</t>
  </si>
  <si>
    <t>Ava Williams</t>
  </si>
  <si>
    <t>Aisha Taylor</t>
  </si>
  <si>
    <t>Eric Walker</t>
  </si>
  <si>
    <t>William Kumar</t>
  </si>
  <si>
    <t>Ava Oliveira</t>
  </si>
  <si>
    <t>Christopher Taylor</t>
  </si>
  <si>
    <t>Anthony Kumar</t>
  </si>
  <si>
    <t>Wei Mbeki</t>
  </si>
  <si>
    <t>10/02/2023</t>
  </si>
  <si>
    <t>Robert Suzuki</t>
  </si>
  <si>
    <t>Jason Chen</t>
  </si>
  <si>
    <t>Ngozi Brown</t>
  </si>
  <si>
    <t xml:space="preserve"> Jason Tan </t>
  </si>
  <si>
    <t>Lucia Sharma</t>
  </si>
  <si>
    <t>Lucia Ibrahim</t>
  </si>
  <si>
    <t>Lily Kim</t>
  </si>
  <si>
    <t>Mia Nguyen</t>
  </si>
  <si>
    <t>Fatima Clark</t>
  </si>
  <si>
    <t>Evelyn Anderson</t>
  </si>
  <si>
    <t>Chloe Sato</t>
  </si>
  <si>
    <t>Chinedu Tran</t>
  </si>
  <si>
    <t>Sofia Wilson</t>
  </si>
  <si>
    <t xml:space="preserve"> 45 </t>
  </si>
  <si>
    <t>John Brown</t>
  </si>
  <si>
    <t>Chinedu Brown</t>
  </si>
  <si>
    <t>Thuy Suzuki</t>
  </si>
  <si>
    <t>CUST-00486</t>
  </si>
  <si>
    <t>Christopher Silva</t>
  </si>
  <si>
    <t>Chloe Taylor</t>
  </si>
  <si>
    <t>Mia Robinson</t>
  </si>
  <si>
    <t>Sophia Khan</t>
  </si>
  <si>
    <t>Joshua Costa</t>
  </si>
  <si>
    <t xml:space="preserve"> Hana Miller </t>
  </si>
  <si>
    <t xml:space="preserve"> Miguel Miller </t>
  </si>
  <si>
    <t>Mei Khan</t>
  </si>
  <si>
    <t>Emily Martin</t>
  </si>
  <si>
    <t xml:space="preserve"> Arjun Dlamini </t>
  </si>
  <si>
    <t>Harper Anderson</t>
  </si>
  <si>
    <t>Min Jackson</t>
  </si>
  <si>
    <t>Wei Williams</t>
  </si>
  <si>
    <t>Ella Mbeki</t>
  </si>
  <si>
    <t>Diego Sato</t>
  </si>
  <si>
    <t>Ryan Harris</t>
  </si>
  <si>
    <t>Anthony Park</t>
  </si>
  <si>
    <t>Olivia Sharma</t>
  </si>
  <si>
    <t>Robert Smith</t>
  </si>
  <si>
    <t>Thuy Taylor</t>
  </si>
  <si>
    <t>CUST-00506</t>
  </si>
  <si>
    <t>Thomas Kumar</t>
  </si>
  <si>
    <t>Hana Moore</t>
  </si>
  <si>
    <t>Sophia Davis</t>
  </si>
  <si>
    <t>Eric Zhang</t>
  </si>
  <si>
    <t>04/10/2025</t>
  </si>
  <si>
    <t>Isabella Zhang</t>
  </si>
  <si>
    <t>Min Brown</t>
  </si>
  <si>
    <t>Fatima Mwangi</t>
  </si>
  <si>
    <t>Sofia Williams</t>
  </si>
  <si>
    <t>Sofia Martin</t>
  </si>
  <si>
    <t>Lily Thomas</t>
  </si>
  <si>
    <t>Daniel Park</t>
  </si>
  <si>
    <t>06/12/2025</t>
  </si>
  <si>
    <t>Ngozi Ali</t>
  </si>
  <si>
    <t>Maya Miller</t>
  </si>
  <si>
    <t>Grace Walker</t>
  </si>
  <si>
    <t>Charles Morris</t>
  </si>
  <si>
    <t>Ravi Robinson</t>
  </si>
  <si>
    <t>Chloe Moore</t>
  </si>
  <si>
    <t>Siti White</t>
  </si>
  <si>
    <t>Ravi Moore</t>
  </si>
  <si>
    <t>CUST-00525</t>
  </si>
  <si>
    <t>Diego Costa</t>
  </si>
  <si>
    <t>Yuki Smith</t>
  </si>
  <si>
    <t>Tunde Park</t>
  </si>
  <si>
    <t>Jason Okoro</t>
  </si>
  <si>
    <t>Aria Walker</t>
  </si>
  <si>
    <t>Mia Anderson</t>
  </si>
  <si>
    <t>Kevin Mensah</t>
  </si>
  <si>
    <t>Miguel Clark</t>
  </si>
  <si>
    <t>Charlotte Okafor</t>
  </si>
  <si>
    <t>Joshua Lewis</t>
  </si>
  <si>
    <t>12/10/2024</t>
  </si>
  <si>
    <t>Jason Martinez</t>
  </si>
  <si>
    <t>Mei Robinson</t>
  </si>
  <si>
    <t>Sofia Garcia</t>
  </si>
  <si>
    <t>Fatima Martinez</t>
  </si>
  <si>
    <t>Isabella Jones</t>
  </si>
  <si>
    <t>2023/02/26</t>
  </si>
  <si>
    <t>Grace Okafor</t>
  </si>
  <si>
    <t>Ella Miller</t>
  </si>
  <si>
    <t>Joshua Garcia</t>
  </si>
  <si>
    <t>Sofia Bello</t>
  </si>
  <si>
    <t>Siti Martin</t>
  </si>
  <si>
    <t>Ngozi Nguyen</t>
  </si>
  <si>
    <t>Hannah Davis</t>
  </si>
  <si>
    <t>Harper Okoro</t>
  </si>
  <si>
    <t>Andrew Kim</t>
  </si>
  <si>
    <t>Arjun Okoro</t>
  </si>
  <si>
    <t>Harper Miller</t>
  </si>
  <si>
    <t>Maya Walker</t>
  </si>
  <si>
    <t>ASIA</t>
  </si>
  <si>
    <t>Matthew Taylor</t>
  </si>
  <si>
    <t>Lily Morris</t>
  </si>
  <si>
    <t>Aarav Bello</t>
  </si>
  <si>
    <t>Aria Gupta</t>
  </si>
  <si>
    <t>Jason Bello</t>
  </si>
  <si>
    <t>Ngozi Morris</t>
  </si>
  <si>
    <t>CUST-00558</t>
  </si>
  <si>
    <t>Aarav Oliveira</t>
  </si>
  <si>
    <t>Eric Smith</t>
  </si>
  <si>
    <t>John Okoro</t>
  </si>
  <si>
    <t xml:space="preserve">Premium </t>
  </si>
  <si>
    <t>Evelyn Smith</t>
  </si>
  <si>
    <t>premium</t>
  </si>
  <si>
    <t>Anthony Tan</t>
  </si>
  <si>
    <t>Brian Ndlovu</t>
  </si>
  <si>
    <t>Christopher Harris</t>
  </si>
  <si>
    <t>Olivia Ibrahim</t>
  </si>
  <si>
    <t>James Rahman</t>
  </si>
  <si>
    <t>John Okafor</t>
  </si>
  <si>
    <t>Sophia Adeyemi</t>
  </si>
  <si>
    <t>William Dlamini</t>
  </si>
  <si>
    <t xml:space="preserve"> united kingdom</t>
  </si>
  <si>
    <t>Fatima Jones</t>
  </si>
  <si>
    <t>Tunde Walker</t>
  </si>
  <si>
    <t>Fatima Patel</t>
  </si>
  <si>
    <t>Emma Ibrahim</t>
  </si>
  <si>
    <t>Aarav Costa</t>
  </si>
  <si>
    <t>Tunde Patel</t>
  </si>
  <si>
    <t>Yuki Jackson</t>
  </si>
  <si>
    <t>Ryan Mensah</t>
  </si>
  <si>
    <t xml:space="preserve"> Brian Clark </t>
  </si>
  <si>
    <t>Aisha Smith</t>
  </si>
  <si>
    <t>Diego Williams</t>
  </si>
  <si>
    <t>Olivia Ali</t>
  </si>
  <si>
    <t>MASS AFFLUENT</t>
  </si>
  <si>
    <t>Mateo Suzuki</t>
  </si>
  <si>
    <t>Chinedu Ali</t>
  </si>
  <si>
    <t>CUST-00584</t>
  </si>
  <si>
    <t>Robert Anderson</t>
  </si>
  <si>
    <t>Grace Kumar</t>
  </si>
  <si>
    <t>Sofia Silva</t>
  </si>
  <si>
    <t>2025/03/23</t>
  </si>
  <si>
    <t>Hannah Khan</t>
  </si>
  <si>
    <t>Ella Costa</t>
  </si>
  <si>
    <t>Ananya Taylor</t>
  </si>
  <si>
    <t xml:space="preserve"> Ravi Johnson </t>
  </si>
  <si>
    <t>Nur Bello</t>
  </si>
  <si>
    <t>Charles Santos</t>
  </si>
  <si>
    <t>Eric Costa</t>
  </si>
  <si>
    <t>Joseph Singh</t>
  </si>
  <si>
    <t>Anthony Thomas</t>
  </si>
  <si>
    <t>Sofia Nguyen</t>
  </si>
  <si>
    <t>Ryan Silva</t>
  </si>
  <si>
    <t>Charlotte Costa</t>
  </si>
  <si>
    <t xml:space="preserve"> Fatima Thompson </t>
  </si>
  <si>
    <t>Chinedu Thomas</t>
  </si>
  <si>
    <t>David Kim</t>
  </si>
  <si>
    <t>Ananya Garcia</t>
  </si>
  <si>
    <t>Aarav Chen</t>
  </si>
  <si>
    <t>01/18/2023</t>
  </si>
  <si>
    <t xml:space="preserve"> Ravi Sharma </t>
  </si>
  <si>
    <t>Chioma Zhang</t>
  </si>
  <si>
    <t>Thuy Park</t>
  </si>
  <si>
    <t xml:space="preserve"> Sofia Clark </t>
  </si>
  <si>
    <t>Evelyn White</t>
  </si>
  <si>
    <t>Lily Kumar</t>
  </si>
  <si>
    <t>Wei Park</t>
  </si>
  <si>
    <t>Priya Ibrahim</t>
  </si>
  <si>
    <t>Ada Robinson</t>
  </si>
  <si>
    <t>Mei Okoro</t>
  </si>
  <si>
    <t>Michael Sharma</t>
  </si>
  <si>
    <t>Wei Kim</t>
  </si>
  <si>
    <t>Emma Moore</t>
  </si>
  <si>
    <t>Yuki Haddad</t>
  </si>
  <si>
    <t>Chloe Hassan</t>
  </si>
  <si>
    <t>Chinedu Adeyemi</t>
  </si>
  <si>
    <t>Christopher Okoro</t>
  </si>
  <si>
    <t>Siti Silva</t>
  </si>
  <si>
    <t>Ryan Jackson</t>
  </si>
  <si>
    <t>Lily Mensah</t>
  </si>
  <si>
    <t xml:space="preserve"> Emily Smith </t>
  </si>
  <si>
    <t>Zainab Wilson</t>
  </si>
  <si>
    <t xml:space="preserve"> David Moore </t>
  </si>
  <si>
    <t>James Haddad</t>
  </si>
  <si>
    <t>Ngozi Martinez</t>
  </si>
  <si>
    <t>Ifeoma Brown</t>
  </si>
  <si>
    <t>Andrew Haddad</t>
  </si>
  <si>
    <t xml:space="preserve">Africa </t>
  </si>
  <si>
    <t>Wei Okoro</t>
  </si>
  <si>
    <t>Mei Mbeki</t>
  </si>
  <si>
    <t>Ifeoma Harris</t>
  </si>
  <si>
    <t>Wei Thompson</t>
  </si>
  <si>
    <t>Ifeoma Suzuki</t>
  </si>
  <si>
    <t>Emily Suzuki</t>
  </si>
  <si>
    <t>Ravi Williams</t>
  </si>
  <si>
    <t>Yuki Okafor</t>
  </si>
  <si>
    <t>Ella Morris</t>
  </si>
  <si>
    <t>Ada Okoro</t>
  </si>
  <si>
    <t>Mia Park</t>
  </si>
  <si>
    <t>Ella Wang</t>
  </si>
  <si>
    <t xml:space="preserve"> Ananya Ali </t>
  </si>
  <si>
    <t>William Mbeki</t>
  </si>
  <si>
    <t>Yuki Davis</t>
  </si>
  <si>
    <t>David Patel</t>
  </si>
  <si>
    <t>Fatima Singh</t>
  </si>
  <si>
    <t>Christopher Mensah</t>
  </si>
  <si>
    <t>Ngozi Haddad</t>
  </si>
  <si>
    <t>Lily Gupta</t>
  </si>
  <si>
    <t>Michael Haddad</t>
  </si>
  <si>
    <t>Mateo Sato</t>
  </si>
  <si>
    <t>Hannah Anderson</t>
  </si>
  <si>
    <t>Maya Morris</t>
  </si>
  <si>
    <t>Robert Ndlovu</t>
  </si>
  <si>
    <t>Eric Ndlovu</t>
  </si>
  <si>
    <t>Christopher Kim</t>
  </si>
  <si>
    <t>William Moore</t>
  </si>
  <si>
    <t>Fatima Bello</t>
  </si>
  <si>
    <t>Min Jones</t>
  </si>
  <si>
    <t>Siti Oliveira</t>
  </si>
  <si>
    <t>Mei Martinez</t>
  </si>
  <si>
    <t>21</t>
  </si>
  <si>
    <t>CUST-00665</t>
  </si>
  <si>
    <t>Mateo Kumar</t>
  </si>
  <si>
    <t>John Mensah</t>
  </si>
  <si>
    <t>Thomas Williams</t>
  </si>
  <si>
    <t>Olivia Bello</t>
  </si>
  <si>
    <t>13/06/2026</t>
  </si>
  <si>
    <t>Zainab Park</t>
  </si>
  <si>
    <t>Amelia Williams</t>
  </si>
  <si>
    <t>2025/06/04</t>
  </si>
  <si>
    <t>James Lim</t>
  </si>
  <si>
    <t>Joshua Okafor</t>
  </si>
  <si>
    <t>Eric Brown</t>
  </si>
  <si>
    <t>Amara Lim</t>
  </si>
  <si>
    <t>Yuki Sharma</t>
  </si>
  <si>
    <t>Hana Clark</t>
  </si>
  <si>
    <t>Brian Taylor</t>
  </si>
  <si>
    <t>Daniel Taylor</t>
  </si>
  <si>
    <t>Yuki Taylor</t>
  </si>
  <si>
    <t>Robert Ibrahim</t>
  </si>
  <si>
    <t>Emily Harris</t>
  </si>
  <si>
    <t>Aarav Nguyen</t>
  </si>
  <si>
    <t xml:space="preserve"> 65 </t>
  </si>
  <si>
    <t>William Ibrahim</t>
  </si>
  <si>
    <t>Charles Martin</t>
  </si>
  <si>
    <t>Linh Mensah</t>
  </si>
  <si>
    <t>Nur Robinson</t>
  </si>
  <si>
    <t>30</t>
  </si>
  <si>
    <t>Arjun Martin</t>
  </si>
  <si>
    <t>Emily Johnson</t>
  </si>
  <si>
    <t>Amara Taylor</t>
  </si>
  <si>
    <t>Siti Lim</t>
  </si>
  <si>
    <t>Emily Morris</t>
  </si>
  <si>
    <t>Maya Santos</t>
  </si>
  <si>
    <t>Anthony Sharma</t>
  </si>
  <si>
    <t>Ryan Robinson</t>
  </si>
  <si>
    <t>Arjun Thompson</t>
  </si>
  <si>
    <t>Emma Park</t>
  </si>
  <si>
    <t>William Suzuki</t>
  </si>
  <si>
    <t>Joseph Kim</t>
  </si>
  <si>
    <t>David Park</t>
  </si>
  <si>
    <t>Carlos Gupta</t>
  </si>
  <si>
    <t>Nur Singh</t>
  </si>
  <si>
    <t>Amara Wilson</t>
  </si>
  <si>
    <t>Yuki Kumar</t>
  </si>
  <si>
    <t>Mei Adeyemi</t>
  </si>
  <si>
    <t>Eric Thompson</t>
  </si>
  <si>
    <t>Tunde Clark</t>
  </si>
  <si>
    <t>affluent</t>
  </si>
  <si>
    <t>Evelyn Hassan</t>
  </si>
  <si>
    <t>Lucia Patel</t>
  </si>
  <si>
    <t>Lucia Johnson</t>
  </si>
  <si>
    <t>Robert Miller</t>
  </si>
  <si>
    <t>Lily Chen</t>
  </si>
  <si>
    <t>Tunde Jones</t>
  </si>
  <si>
    <t>11/16/2024</t>
  </si>
  <si>
    <t>Brian Robinson</t>
  </si>
  <si>
    <t>Chloe Silva</t>
  </si>
  <si>
    <t>Daniel Hassan</t>
  </si>
  <si>
    <t>Harper Hassan</t>
  </si>
  <si>
    <t>Daniel Ibrahim</t>
  </si>
  <si>
    <t>Nur Patel</t>
  </si>
  <si>
    <t xml:space="preserve"> NIGERIA</t>
  </si>
  <si>
    <t>Matthew Adeyemi</t>
  </si>
  <si>
    <t>Ryan Thomas</t>
  </si>
  <si>
    <t>04/27/2026</t>
  </si>
  <si>
    <t>Linh Clark</t>
  </si>
  <si>
    <t>Joseph White</t>
  </si>
  <si>
    <t>Ngozi Walker</t>
  </si>
  <si>
    <t>Thomas Jackson</t>
  </si>
  <si>
    <t xml:space="preserve"> Isabella Patel </t>
  </si>
  <si>
    <t>Mateo Williams</t>
  </si>
  <si>
    <t>Aisha Bello</t>
  </si>
  <si>
    <t xml:space="preserve"> Emma Okoro </t>
  </si>
  <si>
    <t>Amara Williams</t>
  </si>
  <si>
    <t>Harper Oliveira</t>
  </si>
  <si>
    <t>Emma White</t>
  </si>
  <si>
    <t>Chloe Tan</t>
  </si>
  <si>
    <t>Sophia Park</t>
  </si>
  <si>
    <t>Ada Sharma</t>
  </si>
  <si>
    <t>Miguel Davis</t>
  </si>
  <si>
    <t>2025/11/06</t>
  </si>
  <si>
    <t>Brian White</t>
  </si>
  <si>
    <t>Sofia Sato</t>
  </si>
  <si>
    <t>Joseph Garcia</t>
  </si>
  <si>
    <t>Ava Mbeki</t>
  </si>
  <si>
    <t>Priya Anderson</t>
  </si>
  <si>
    <t>Ravi Walker</t>
  </si>
  <si>
    <t>Grace Kim</t>
  </si>
  <si>
    <t>27/12/2024</t>
  </si>
  <si>
    <t>Grace Rahman</t>
  </si>
  <si>
    <t>Amelia Lewis</t>
  </si>
  <si>
    <t>Jason Martin</t>
  </si>
  <si>
    <t>David Davis</t>
  </si>
  <si>
    <t>Lily Ibrahim</t>
  </si>
  <si>
    <t>Ryan Okoro</t>
  </si>
  <si>
    <t>Wei Thomas</t>
  </si>
  <si>
    <t>John Gupta</t>
  </si>
  <si>
    <t>Mia Rahman</t>
  </si>
  <si>
    <t>David Mbeki</t>
  </si>
  <si>
    <t>Anthony Moore</t>
  </si>
  <si>
    <t>Emma Thompson</t>
  </si>
  <si>
    <t>Anthony Jackson</t>
  </si>
  <si>
    <t>Aria Nguyen</t>
  </si>
  <si>
    <t>Amara Rahman</t>
  </si>
  <si>
    <t>Ada Taylor</t>
  </si>
  <si>
    <t>Miguel Chen</t>
  </si>
  <si>
    <t>Chloe Davis</t>
  </si>
  <si>
    <t>Miguel Martin</t>
  </si>
  <si>
    <t>William Adeyemi</t>
  </si>
  <si>
    <t>Thuy Kumar</t>
  </si>
  <si>
    <t>Grace Dlamini</t>
  </si>
  <si>
    <t>Ryan Wang</t>
  </si>
  <si>
    <t>Maya Williams</t>
  </si>
  <si>
    <t>20-01-2026</t>
  </si>
  <si>
    <t>Christopher Haddad</t>
  </si>
  <si>
    <t>Fatima Brown</t>
  </si>
  <si>
    <t>Thuy Wang</t>
  </si>
  <si>
    <t>Mateo Okafor</t>
  </si>
  <si>
    <t>CUST-00771</t>
  </si>
  <si>
    <t>Chioma Khan</t>
  </si>
  <si>
    <t>Mateo Tan</t>
  </si>
  <si>
    <t>Sophia Nguyen</t>
  </si>
  <si>
    <t>CUST-00774</t>
  </si>
  <si>
    <t>Mei Patel</t>
  </si>
  <si>
    <t>Thomas Sato</t>
  </si>
  <si>
    <t>Chinedu Wang</t>
  </si>
  <si>
    <t xml:space="preserve"> 46 </t>
  </si>
  <si>
    <t>Priya Park</t>
  </si>
  <si>
    <t>CUST-00778</t>
  </si>
  <si>
    <t>Lucia Bello</t>
  </si>
  <si>
    <t>OCEANIA</t>
  </si>
  <si>
    <t>Evelyn Mensah</t>
  </si>
  <si>
    <t>Chloe Park</t>
  </si>
  <si>
    <t>AFFLUENT</t>
  </si>
  <si>
    <t>Sophia Thomas</t>
  </si>
  <si>
    <t>Lily Dlamini</t>
  </si>
  <si>
    <t>Zainab Anderson</t>
  </si>
  <si>
    <t>Olivia Brown</t>
  </si>
  <si>
    <t>Thuy Jackson</t>
  </si>
  <si>
    <t>Min Rahman</t>
  </si>
  <si>
    <t>Hana Park</t>
  </si>
  <si>
    <t>Michael Lewis</t>
  </si>
  <si>
    <t>Thomas Silva</t>
  </si>
  <si>
    <t>Ngozi Okoro</t>
  </si>
  <si>
    <t>Tunde Williams</t>
  </si>
  <si>
    <t xml:space="preserve"> 62 </t>
  </si>
  <si>
    <t>Yuki Dlamini</t>
  </si>
  <si>
    <t>Aria Silva</t>
  </si>
  <si>
    <t>Yuki Park</t>
  </si>
  <si>
    <t>Emma Rahman</t>
  </si>
  <si>
    <t>06/25/2024</t>
  </si>
  <si>
    <t>Jason Thompson</t>
  </si>
  <si>
    <t>Jason Park</t>
  </si>
  <si>
    <t>Emma Anderson</t>
  </si>
  <si>
    <t>Joshua Hassan</t>
  </si>
  <si>
    <t>Min Santos</t>
  </si>
  <si>
    <t>Product_Name</t>
  </si>
  <si>
    <t>Category</t>
  </si>
  <si>
    <t>Sub_Category</t>
  </si>
  <si>
    <t>Cost_Price</t>
  </si>
  <si>
    <t>Supplier</t>
  </si>
  <si>
    <t>Smart LED TV</t>
  </si>
  <si>
    <t>Electronics</t>
  </si>
  <si>
    <t>Televisions</t>
  </si>
  <si>
    <t>Vertex Supply Co.</t>
  </si>
  <si>
    <t>Smart LED TV Pro</t>
  </si>
  <si>
    <t>GlobalTech Supply</t>
  </si>
  <si>
    <t>4K Smart TV</t>
  </si>
  <si>
    <t>Nova Electronics</t>
  </si>
  <si>
    <t>4K Smart TV Pro</t>
  </si>
  <si>
    <t>Pacific Traders</t>
  </si>
  <si>
    <t>BlueWave Imports</t>
  </si>
  <si>
    <t>QLED TV</t>
  </si>
  <si>
    <t>Prime Distribution</t>
  </si>
  <si>
    <t>OLED TV</t>
  </si>
  <si>
    <t>EastWest Distribution</t>
  </si>
  <si>
    <t>OLED TV Pro</t>
  </si>
  <si>
    <t>Metro Wholesale</t>
  </si>
  <si>
    <t>OLED TV Plus</t>
  </si>
  <si>
    <t>Apex Goods</t>
  </si>
  <si>
    <t>Horizon Supplies</t>
  </si>
  <si>
    <t>QLED TV Pro</t>
  </si>
  <si>
    <t>QLED TV Plus</t>
  </si>
  <si>
    <t>Budget Smartphone</t>
  </si>
  <si>
    <t>Smartphones</t>
  </si>
  <si>
    <t>Android Smartphone Pro</t>
  </si>
  <si>
    <t>Android Smartphone Plus</t>
  </si>
  <si>
    <t>5G Smartphone</t>
  </si>
  <si>
    <t>5G Smartphone Pro</t>
  </si>
  <si>
    <t>5G Smartphone Plus</t>
  </si>
  <si>
    <t>Budget Smartphone Pro</t>
  </si>
  <si>
    <t>Budget Smartphone Plus</t>
  </si>
  <si>
    <t>Premium Smartphone</t>
  </si>
  <si>
    <t>Premium Smartphone Pro</t>
  </si>
  <si>
    <t>Premium Smartphone Plus</t>
  </si>
  <si>
    <t>Business Laptop</t>
  </si>
  <si>
    <t>Laptops</t>
  </si>
  <si>
    <t>Business Laptop Pro</t>
  </si>
  <si>
    <t>Business Laptop Plus</t>
  </si>
  <si>
    <t>Ultrabook Laptop</t>
  </si>
  <si>
    <t>Ultrabook Laptop Pro</t>
  </si>
  <si>
    <t>Ultrabook Laptop Plus</t>
  </si>
  <si>
    <t>Gaming Laptop</t>
  </si>
  <si>
    <t>Gaming Laptop Pro</t>
  </si>
  <si>
    <t>Gaming Laptop Plus</t>
  </si>
  <si>
    <t>Student Laptop</t>
  </si>
  <si>
    <t>Student Laptop Pro</t>
  </si>
  <si>
    <t>Student Laptop Plus</t>
  </si>
  <si>
    <t>Wireless Headphones</t>
  </si>
  <si>
    <t>Audio</t>
  </si>
  <si>
    <t>Wireless Headphones Pro</t>
  </si>
  <si>
    <t>Wireless Headphones Plus</t>
  </si>
  <si>
    <t>Bluetooth Speaker</t>
  </si>
  <si>
    <t>Bluetooth Speaker Pro</t>
  </si>
  <si>
    <t>Bluetooth Speaker Plus</t>
  </si>
  <si>
    <t>Soundbar</t>
  </si>
  <si>
    <t>Soundbar Pro</t>
  </si>
  <si>
    <t>Soundbar Plus</t>
  </si>
  <si>
    <t>Earbuds</t>
  </si>
  <si>
    <t>Earbuds Pro</t>
  </si>
  <si>
    <t>Earbuds Plus</t>
  </si>
  <si>
    <t>USB-C Hub</t>
  </si>
  <si>
    <t>Accessories</t>
  </si>
  <si>
    <t>USB-C Hub Pro</t>
  </si>
  <si>
    <t>USB-C Hub Plus</t>
  </si>
  <si>
    <t>Wireless Mouse</t>
  </si>
  <si>
    <t>Wireless Mouse Pro</t>
  </si>
  <si>
    <t>Wireless Mouse Plus</t>
  </si>
  <si>
    <t>Mechanical Keyboard</t>
  </si>
  <si>
    <t>Mechanical Keyboard Pro</t>
  </si>
  <si>
    <t>Mechanical Keyboard Plus</t>
  </si>
  <si>
    <t>Webcam</t>
  </si>
  <si>
    <t>Webcam Pro</t>
  </si>
  <si>
    <t>Webcam Plus</t>
  </si>
  <si>
    <t>Store_Name</t>
  </si>
  <si>
    <t>City</t>
  </si>
  <si>
    <t>Store_Type</t>
  </si>
  <si>
    <t>Manager</t>
  </si>
  <si>
    <t>NovaMart Lagos Central</t>
  </si>
  <si>
    <t>Lagos</t>
  </si>
  <si>
    <t>Flagship</t>
  </si>
  <si>
    <t>Amara Okafor</t>
  </si>
  <si>
    <t>NovaMart Abuja City</t>
  </si>
  <si>
    <t>Abuja</t>
  </si>
  <si>
    <t>Standard</t>
  </si>
  <si>
    <t>Daniel Bello</t>
  </si>
  <si>
    <t>NovaMart Johannesburg</t>
  </si>
  <si>
    <t>Johannesburg</t>
  </si>
  <si>
    <t>south africa</t>
  </si>
  <si>
    <t>Thabo Mokoena</t>
  </si>
  <si>
    <t xml:space="preserve"> NovaMart Cape Town </t>
  </si>
  <si>
    <t>Cape Town</t>
  </si>
  <si>
    <t>Lerato Dlamini</t>
  </si>
  <si>
    <t>NovaMart Nairobi</t>
  </si>
  <si>
    <t>Nairobi</t>
  </si>
  <si>
    <t>standard</t>
  </si>
  <si>
    <t>Brian Mwangi</t>
  </si>
  <si>
    <t>NovaMart Accra</t>
  </si>
  <si>
    <t xml:space="preserve">Accra </t>
  </si>
  <si>
    <t>Outlet</t>
  </si>
  <si>
    <t>Kwame Mensah</t>
  </si>
  <si>
    <t>NovaMart Mumbai</t>
  </si>
  <si>
    <t>Mumbai</t>
  </si>
  <si>
    <t>Priya Sharma</t>
  </si>
  <si>
    <t>NovaMart Singapore Central</t>
  </si>
  <si>
    <t>singapore</t>
  </si>
  <si>
    <t>Daniel Tan</t>
  </si>
  <si>
    <t>NovaMart Tokyo</t>
  </si>
  <si>
    <t>tokyo</t>
  </si>
  <si>
    <t>Yuki Sato</t>
  </si>
  <si>
    <t xml:space="preserve"> NovaMart Kuala Lumpur </t>
  </si>
  <si>
    <t>Kuala Lumpur</t>
  </si>
  <si>
    <t>Nur Rahman</t>
  </si>
  <si>
    <t>NovaMart London</t>
  </si>
  <si>
    <t>London</t>
  </si>
  <si>
    <t>FLAGSHIP</t>
  </si>
  <si>
    <t>Emma Williams</t>
  </si>
  <si>
    <t>NovaMart Berlin</t>
  </si>
  <si>
    <t>Berlin</t>
  </si>
  <si>
    <t>Lukas Weber</t>
  </si>
  <si>
    <t>NovaMart Paris</t>
  </si>
  <si>
    <t>Paris</t>
  </si>
  <si>
    <t>Claire Martin</t>
  </si>
  <si>
    <t>NovaMart New York</t>
  </si>
  <si>
    <t>New York</t>
  </si>
  <si>
    <t xml:space="preserve"> NovaMart Toronto </t>
  </si>
  <si>
    <t>Toronto</t>
  </si>
  <si>
    <t>NovaMart Mexico City</t>
  </si>
  <si>
    <t>Mexico City</t>
  </si>
  <si>
    <t xml:space="preserve"> NovaMart São Paulo </t>
  </si>
  <si>
    <t>São Paulo</t>
  </si>
  <si>
    <t>Lucas Silva</t>
  </si>
  <si>
    <t>NovaMart Buenos Aires</t>
  </si>
  <si>
    <t>Buenos Aires</t>
  </si>
  <si>
    <t>Sofia Martinez</t>
  </si>
  <si>
    <t>NovaMart Sydney</t>
  </si>
  <si>
    <t>Sydney</t>
  </si>
  <si>
    <t>Jack Taylor</t>
  </si>
  <si>
    <t>NovaMart Auckland</t>
  </si>
  <si>
    <t>Auckland</t>
  </si>
  <si>
    <t>oceania</t>
  </si>
  <si>
    <t>Mia Wilson</t>
  </si>
  <si>
    <t>Unknown</t>
  </si>
  <si>
    <t>Cost Price</t>
  </si>
  <si>
    <t>Profit</t>
  </si>
  <si>
    <t>Profit Margin</t>
  </si>
  <si>
    <t>Revenue</t>
  </si>
  <si>
    <t>Regions</t>
  </si>
  <si>
    <t>Row Labels</t>
  </si>
  <si>
    <t>Grand Total</t>
  </si>
  <si>
    <t>Total Sale and Profit</t>
  </si>
  <si>
    <t>Monthly sales trend</t>
  </si>
  <si>
    <t>Unknown -00001</t>
  </si>
  <si>
    <t>Unknown -00002</t>
  </si>
  <si>
    <t>Unknown -00003</t>
  </si>
  <si>
    <t>Unknown -00004</t>
  </si>
  <si>
    <t>Unknown -00005</t>
  </si>
  <si>
    <t>Unknown -00006</t>
  </si>
  <si>
    <t>Unknown -00007</t>
  </si>
  <si>
    <t>Unknown -00008</t>
  </si>
  <si>
    <t>Unknown -00009</t>
  </si>
  <si>
    <t>Unknown -00010</t>
  </si>
  <si>
    <t>Unknown -00011</t>
  </si>
  <si>
    <t>Unknown -00012</t>
  </si>
  <si>
    <t>Unknown -00013</t>
  </si>
  <si>
    <t>Unknown -00014</t>
  </si>
  <si>
    <t>Unknown -00015</t>
  </si>
  <si>
    <t>Unknown- 001</t>
  </si>
  <si>
    <t>Unknown- 002</t>
  </si>
  <si>
    <t>Unknown- 003</t>
  </si>
  <si>
    <t>Unknown- 004</t>
  </si>
  <si>
    <t>Unknown- 005</t>
  </si>
  <si>
    <t>Unknown- 006</t>
  </si>
  <si>
    <t>Unknown- 007</t>
  </si>
  <si>
    <t>Unknown- 008</t>
  </si>
  <si>
    <t>Unknown- 009</t>
  </si>
  <si>
    <t>Unknown- 010</t>
  </si>
  <si>
    <t>Unknown- 011</t>
  </si>
  <si>
    <t>Unknown- 012</t>
  </si>
  <si>
    <t>Unknown 001</t>
  </si>
  <si>
    <t>Unknown 002</t>
  </si>
  <si>
    <t>Unknown 003</t>
  </si>
  <si>
    <t>Unknown 004</t>
  </si>
  <si>
    <t>Unknown 005</t>
  </si>
  <si>
    <t>Unknown 006</t>
  </si>
  <si>
    <t>Unknown 007</t>
  </si>
  <si>
    <t>Unknown 008</t>
  </si>
  <si>
    <t>Unknown 009</t>
  </si>
  <si>
    <t>Unknown 010</t>
  </si>
  <si>
    <t>Unknown 011</t>
  </si>
  <si>
    <t>Unknown 012</t>
  </si>
  <si>
    <t>Unknown 013</t>
  </si>
  <si>
    <t>Unknown 014</t>
  </si>
  <si>
    <t>Unknown 015</t>
  </si>
  <si>
    <t>Unknown 016</t>
  </si>
  <si>
    <t>Jan</t>
  </si>
  <si>
    <t>Feb</t>
  </si>
  <si>
    <t>Mar</t>
  </si>
  <si>
    <t>Apr</t>
  </si>
  <si>
    <t>May</t>
  </si>
  <si>
    <t>Jun</t>
  </si>
  <si>
    <t>Jul</t>
  </si>
  <si>
    <t>Aug</t>
  </si>
  <si>
    <t>Sep</t>
  </si>
  <si>
    <t>Oct</t>
  </si>
  <si>
    <t>Nov</t>
  </si>
  <si>
    <t>Dec</t>
  </si>
  <si>
    <t>Product by  revenue and Profit</t>
  </si>
  <si>
    <t>Region by  Revenue and Profit</t>
  </si>
  <si>
    <t>P-Revenue</t>
  </si>
  <si>
    <t>P-Profit</t>
  </si>
  <si>
    <t xml:space="preserve"> Revenue</t>
  </si>
  <si>
    <t>Profit.</t>
  </si>
  <si>
    <t>P-Unit_Price</t>
  </si>
  <si>
    <t>Products</t>
  </si>
  <si>
    <t>R-Profit</t>
  </si>
  <si>
    <t>Customer Segement</t>
  </si>
  <si>
    <t>Unknown-1</t>
  </si>
  <si>
    <t>Unknown-2</t>
  </si>
  <si>
    <t>Unknown-3</t>
  </si>
  <si>
    <t>Unknown-4</t>
  </si>
  <si>
    <t>Customer Segement by Revenue and Profit</t>
  </si>
  <si>
    <t>Top 5 Customers by Revenue</t>
  </si>
  <si>
    <t>Online Perfomance Compare with Physical Store</t>
  </si>
  <si>
    <t>2025</t>
  </si>
  <si>
    <t>2026</t>
  </si>
  <si>
    <t>Column Labels</t>
  </si>
  <si>
    <t>Sum of Profit Margin</t>
  </si>
  <si>
    <t>Average of Profit Margin</t>
  </si>
  <si>
    <t>Sum of Profit</t>
  </si>
  <si>
    <t>Profitability</t>
  </si>
  <si>
    <t>Sum of Revenue</t>
  </si>
  <si>
    <t>Online Store</t>
  </si>
  <si>
    <t>.Profit</t>
  </si>
  <si>
    <t>Overall Profit Margin</t>
  </si>
  <si>
    <t>Count of Order_ID</t>
  </si>
  <si>
    <t>#N/A</t>
  </si>
  <si>
    <t>COGS</t>
  </si>
  <si>
    <t>Avg Order Value</t>
  </si>
  <si>
    <t>Sum of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</si>
</sst>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0_);\(&quot;$&quot;#,##0\)"/>
    <numFmt numFmtId="7" formatCode="&quot;$&quot;#,##0.00_);\(&quot;$&quot;#,##0.00\)"/>
    <numFmt numFmtId="164" formatCode="dd/mm/yyyy"/>
    <numFmt numFmtId="165" formatCode="[$-809]dd\ mmmm\ yyyy;@"/>
    <numFmt numFmtId="166" formatCode="dd/mm/yyyy;@"/>
    <numFmt numFmtId="167" formatCode="&quot;$&quot;#,##0.00;[Red]&quot;$&quot;#,##0.00"/>
    <numFmt numFmtId="168" formatCode="[&lt;999999]&quot;$&quot;0.00,&quot; K&quot;;[&lt;999999999]&quot;$&quot;0.00,,&quot; M&quot;;0.00&quot;B&quot;"/>
  </numFmts>
  <fonts count="11"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
      <b/>
      <sz val="11"/>
      <name val="Calibri"/>
      <family val="2"/>
    </font>
    <font>
      <b/>
      <sz val="18"/>
      <color theme="0"/>
      <name val="Calibri"/>
      <family val="2"/>
      <scheme val="minor"/>
    </font>
    <font>
      <sz val="11"/>
      <color theme="0"/>
      <name val="Calibri"/>
      <family val="2"/>
      <scheme val="minor"/>
    </font>
    <font>
      <sz val="8"/>
      <name val="Calibri"/>
      <family val="2"/>
      <scheme val="minor"/>
    </font>
    <font>
      <sz val="14"/>
      <color theme="0"/>
      <name val="Calibri"/>
      <family val="2"/>
      <scheme val="minor"/>
    </font>
    <font>
      <sz val="16"/>
      <color theme="0"/>
      <name val="Calibri"/>
      <family val="2"/>
      <scheme val="minor"/>
    </font>
    <font>
      <b/>
      <sz val="14"/>
      <color theme="0"/>
      <name val="Calibri"/>
      <family val="2"/>
      <scheme val="minor"/>
    </font>
  </fonts>
  <fills count="12">
    <fill>
      <patternFill patternType="none"/>
    </fill>
    <fill>
      <patternFill patternType="gray125"/>
    </fill>
    <fill>
      <patternFill patternType="solid">
        <fgColor theme="3"/>
        <bgColor indexed="64"/>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bgColor indexed="64"/>
      </patternFill>
    </fill>
    <fill>
      <patternFill patternType="solid">
        <fgColor theme="2"/>
        <bgColor indexed="64"/>
      </patternFill>
    </fill>
    <fill>
      <patternFill patternType="solid">
        <fgColor theme="2"/>
        <bgColor theme="7" tint="0.79998168889431442"/>
      </patternFill>
    </fill>
    <fill>
      <patternFill patternType="solid">
        <fgColor theme="2"/>
        <bgColor theme="7" tint="0.59999389629810485"/>
      </patternFill>
    </fill>
    <fill>
      <patternFill patternType="solid">
        <fgColor theme="0"/>
        <bgColor indexed="64"/>
      </patternFill>
    </fill>
  </fills>
  <borders count="5">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9" fontId="3" fillId="0" borderId="0" applyFont="0" applyFill="0" applyBorder="0" applyAlignment="0" applyProtection="0"/>
  </cellStyleXfs>
  <cellXfs count="49">
    <xf numFmtId="0" fontId="0" fillId="0" borderId="0" xfId="0"/>
    <xf numFmtId="0" fontId="1" fillId="0" borderId="0" xfId="0" applyFont="1"/>
    <xf numFmtId="164" fontId="0" fillId="0" borderId="0" xfId="0" applyNumberFormat="1"/>
    <xf numFmtId="165" fontId="0" fillId="0" borderId="0" xfId="0" applyNumberFormat="1"/>
    <xf numFmtId="49" fontId="1" fillId="0" borderId="0" xfId="0" applyNumberFormat="1" applyFont="1"/>
    <xf numFmtId="49" fontId="0" fillId="0" borderId="0" xfId="0" applyNumberFormat="1"/>
    <xf numFmtId="1" fontId="1" fillId="0" borderId="0" xfId="0" applyNumberFormat="1" applyFont="1"/>
    <xf numFmtId="1" fontId="0" fillId="0" borderId="0" xfId="0" applyNumberFormat="1"/>
    <xf numFmtId="0" fontId="2" fillId="0" borderId="1" xfId="0" applyFont="1" applyBorder="1" applyAlignment="1">
      <alignment horizontal="center" vertical="top"/>
    </xf>
    <xf numFmtId="9" fontId="0" fillId="0" borderId="0" xfId="1" applyFont="1"/>
    <xf numFmtId="2" fontId="1" fillId="0" borderId="0" xfId="1" applyNumberFormat="1" applyFont="1"/>
    <xf numFmtId="2" fontId="0" fillId="0" borderId="0" xfId="1" applyNumberFormat="1" applyFont="1"/>
    <xf numFmtId="0" fontId="4" fillId="0" borderId="0" xfId="0" applyFont="1"/>
    <xf numFmtId="166" fontId="1" fillId="0" borderId="0" xfId="0" applyNumberFormat="1" applyFont="1"/>
    <xf numFmtId="166" fontId="0" fillId="0" borderId="0" xfId="0" applyNumberFormat="1"/>
    <xf numFmtId="166" fontId="1" fillId="0" borderId="0" xfId="0" applyNumberFormat="1" applyFont="1" applyAlignment="1">
      <alignment horizontal="right"/>
    </xf>
    <xf numFmtId="166" fontId="0" fillId="0" borderId="0" xfId="0" applyNumberFormat="1" applyAlignment="1">
      <alignment horizontal="right"/>
    </xf>
    <xf numFmtId="9" fontId="4" fillId="0" borderId="0" xfId="1" applyFont="1"/>
    <xf numFmtId="0" fontId="0" fillId="0" borderId="0" xfId="0" pivotButton="1"/>
    <xf numFmtId="0" fontId="0" fillId="0" borderId="0" xfId="0" applyAlignment="1">
      <alignment horizontal="left"/>
    </xf>
    <xf numFmtId="0" fontId="0" fillId="2" borderId="0" xfId="0" applyFill="1"/>
    <xf numFmtId="0" fontId="0" fillId="3" borderId="3" xfId="0" applyFont="1" applyFill="1" applyBorder="1"/>
    <xf numFmtId="0" fontId="0" fillId="4" borderId="3" xfId="0" applyFont="1" applyFill="1" applyBorder="1"/>
    <xf numFmtId="0" fontId="0" fillId="5" borderId="2" xfId="0" applyFont="1" applyFill="1" applyBorder="1"/>
    <xf numFmtId="0" fontId="0" fillId="6" borderId="2" xfId="0" applyFont="1" applyFill="1" applyBorder="1"/>
    <xf numFmtId="0" fontId="0" fillId="4" borderId="4" xfId="0" applyFont="1" applyFill="1" applyBorder="1"/>
    <xf numFmtId="5" fontId="1" fillId="0" borderId="0" xfId="0" applyNumberFormat="1" applyFont="1" applyAlignment="1"/>
    <xf numFmtId="5" fontId="0" fillId="0" borderId="0" xfId="0" applyNumberFormat="1" applyAlignment="1"/>
    <xf numFmtId="7" fontId="1" fillId="0" borderId="0" xfId="0" applyNumberFormat="1" applyFont="1" applyAlignment="1"/>
    <xf numFmtId="7" fontId="0" fillId="0" borderId="0" xfId="0" applyNumberFormat="1" applyAlignment="1"/>
    <xf numFmtId="7" fontId="4" fillId="0" borderId="0" xfId="0" applyNumberFormat="1" applyFont="1" applyAlignment="1"/>
    <xf numFmtId="7" fontId="0" fillId="0" borderId="0" xfId="0" applyNumberFormat="1"/>
    <xf numFmtId="0" fontId="0" fillId="7" borderId="0" xfId="0" applyFill="1"/>
    <xf numFmtId="0" fontId="6" fillId="7" borderId="0" xfId="0" applyFont="1" applyFill="1"/>
    <xf numFmtId="167" fontId="0" fillId="0" borderId="0" xfId="0" applyNumberFormat="1"/>
    <xf numFmtId="0" fontId="0" fillId="8" borderId="0" xfId="0" applyFill="1"/>
    <xf numFmtId="0" fontId="0" fillId="9" borderId="3" xfId="0" applyFont="1" applyFill="1" applyBorder="1"/>
    <xf numFmtId="0" fontId="0" fillId="10" borderId="3" xfId="0" applyFont="1" applyFill="1" applyBorder="1"/>
    <xf numFmtId="0" fontId="0" fillId="0" borderId="0" xfId="0" applyAlignment="1">
      <alignment horizontal="left" indent="1"/>
    </xf>
    <xf numFmtId="0" fontId="0" fillId="0" borderId="0" xfId="0" applyNumberFormat="1"/>
    <xf numFmtId="0" fontId="6" fillId="11" borderId="0" xfId="0" applyFont="1" applyFill="1"/>
    <xf numFmtId="10" fontId="0" fillId="0" borderId="0" xfId="0" applyNumberFormat="1"/>
    <xf numFmtId="0" fontId="0" fillId="11" borderId="0" xfId="0" applyFill="1"/>
    <xf numFmtId="10" fontId="0" fillId="0" borderId="0" xfId="1" applyNumberFormat="1" applyFont="1"/>
    <xf numFmtId="168" fontId="0" fillId="0" borderId="0" xfId="0" applyNumberFormat="1"/>
    <xf numFmtId="0" fontId="5" fillId="2" borderId="0" xfId="0" applyFont="1" applyFill="1" applyAlignment="1">
      <alignment horizontal="center"/>
    </xf>
    <xf numFmtId="0" fontId="10" fillId="2" borderId="0" xfId="0" applyFont="1" applyFill="1" applyAlignment="1">
      <alignment horizontal="center"/>
    </xf>
    <xf numFmtId="0" fontId="8" fillId="2" borderId="0" xfId="0" applyFont="1" applyFill="1" applyAlignment="1">
      <alignment horizontal="center"/>
    </xf>
    <xf numFmtId="0" fontId="9" fillId="7" borderId="0" xfId="0" applyFont="1" applyFill="1" applyAlignment="1">
      <alignment horizontal="center"/>
    </xf>
  </cellXfs>
  <cellStyles count="2">
    <cellStyle name="Normal" xfId="0" builtinId="0"/>
    <cellStyle name="Per cent" xfId="1" builtinId="5"/>
  </cellStyles>
  <dxfs count="81">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67" formatCode="&quot;$&quot;#,##0.00;[Red]&quot;$&quot;#,##0.00"/>
    </dxf>
    <dxf>
      <numFmt numFmtId="11" formatCode="&quot;$&quot;#,##0.00_);\(&quot;$&quot;#,##0.00\)"/>
    </dxf>
    <dxf>
      <numFmt numFmtId="11" formatCode="&quot;$&quot;#,##0.00_);\(&quot;$&quot;#,##0.00\)"/>
    </dxf>
    <dxf>
      <numFmt numFmtId="14" formatCode="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67" formatCode="&quot;$&quot;#,##0.00;[Red]&quot;$&quot;#,##0.00"/>
    </dxf>
    <dxf>
      <numFmt numFmtId="11" formatCode="&quot;$&quot;#,##0.00_);\(&quot;$&quot;#,##0.00\)"/>
    </dxf>
    <dxf>
      <numFmt numFmtId="11" formatCode="&quot;$&quot;#,##0.00_);\(&quot;$&quot;#,##0.00\)"/>
    </dxf>
    <dxf>
      <numFmt numFmtId="14" formatCode="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font>
        <b/>
        <i val="0"/>
        <sz val="14"/>
        <color theme="0"/>
      </font>
      <fill>
        <patternFill patternType="none">
          <bgColor auto="1"/>
        </patternFill>
      </fill>
    </dxf>
    <dxf>
      <numFmt numFmtId="11" formatCode="&quot;$&quot;#,##0.00_);\(&quot;$&quot;#,##0.00\)"/>
    </dxf>
    <dxf>
      <numFmt numFmtId="11" formatCode="&quot;$&quot;#,##0.00_);\(&quot;$&quot;#,##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4" formatCode="0.00%"/>
    </dxf>
    <dxf>
      <numFmt numFmtId="11" formatCode="&quot;$&quot;#,##0.00_);\(&quot;$&quot;#,##0.00\)"/>
    </dxf>
    <dxf>
      <numFmt numFmtId="11" formatCode="&quot;$&quot;#,##0.00_);\(&quot;$&quot;#,##0.00\)"/>
    </dxf>
    <dxf>
      <numFmt numFmtId="167" formatCode="&quot;$&quot;#,##0.00;[Red]&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numFmt numFmtId="11" formatCode="&quot;$&quot;#,##0.00_);\(&quot;$&quot;#,##0.00\)"/>
    </dxf>
    <dxf>
      <font>
        <b/>
        <i val="0"/>
        <strike val="0"/>
        <condense val="0"/>
        <extend val="0"/>
        <outline val="0"/>
        <shadow val="0"/>
        <u val="none"/>
        <vertAlign val="baseline"/>
        <sz val="11"/>
        <color auto="1"/>
        <name val="Calibri"/>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dd/mm/yyyy;@"/>
      <alignment horizontal="right" vertical="bottom" textRotation="0" wrapText="0" indent="0" justifyLastLine="0" shrinkToFit="0" readingOrder="0"/>
    </dxf>
    <dxf>
      <font>
        <b/>
        <i val="0"/>
        <strike val="0"/>
        <condense val="0"/>
        <extend val="0"/>
        <outline val="0"/>
        <shadow val="0"/>
        <u val="none"/>
        <vertAlign val="baseline"/>
        <sz val="11"/>
        <color auto="1"/>
        <name val="Calibri"/>
        <scheme val="none"/>
      </font>
    </dxf>
    <dxf>
      <numFmt numFmtId="11" formatCode="&quot;$&quot;#,##0.00_);\(&quot;$&quot;#,##0.00\)"/>
    </dxf>
    <dxf>
      <numFmt numFmtId="11" formatCode="&quot;$&quot;#,##0.00_);\(&quot;$&quot;#,##0.00\)"/>
      <alignment horizontal="general" vertical="bottom" textRotation="0" wrapText="0" indent="0" justifyLastLine="0" shrinkToFit="0" readingOrder="0"/>
    </dxf>
    <dxf>
      <numFmt numFmtId="9" formatCode="&quot;$&quot;#,##0_);\(&quot;$&quot;#,##0\)"/>
      <alignment horizontal="general" vertical="bottom" textRotation="0" wrapText="0" indent="0" justifyLastLine="0" shrinkToFit="0" readingOrder="0"/>
    </dxf>
    <dxf>
      <numFmt numFmtId="11" formatCode="&quot;$&quot;#,##0.00_);\(&quot;$&quot;#,##0.00\)"/>
      <alignment horizontal="general" vertical="bottom" textRotation="0" wrapText="0" indent="0" justifyLastLine="0" shrinkToFit="0" readingOrder="0"/>
    </dxf>
    <dxf>
      <numFmt numFmtId="2" formatCode="0.00"/>
    </dxf>
    <dxf>
      <numFmt numFmtId="9" formatCode="&quot;$&quot;#,##0_);\(&quot;$&quot;#,##0\)"/>
      <alignment horizontal="general" vertical="bottom" textRotation="0" wrapText="0" indent="0" justifyLastLine="0" shrinkToFit="0" readingOrder="0"/>
    </dxf>
    <dxf>
      <numFmt numFmtId="1" formatCode="0"/>
    </dxf>
    <dxf>
      <numFmt numFmtId="30" formatCode="@"/>
    </dxf>
    <dxf>
      <numFmt numFmtId="0" formatCode="General"/>
    </dxf>
    <dxf>
      <numFmt numFmtId="0" formatCode="General"/>
    </dxf>
    <dxf>
      <numFmt numFmtId="0" formatCode="General"/>
    </dxf>
    <dxf>
      <numFmt numFmtId="166" formatCode="dd/mm/yyyy;@"/>
    </dxf>
    <dxf>
      <font>
        <b/>
        <i val="0"/>
        <strike val="0"/>
        <condense val="0"/>
        <extend val="0"/>
        <outline val="0"/>
        <shadow val="0"/>
        <u val="none"/>
        <vertAlign val="baseline"/>
        <sz val="11"/>
        <color auto="1"/>
        <name val="Calibri"/>
        <scheme val="none"/>
      </font>
    </dxf>
  </dxfs>
  <tableStyles count="1" defaultTableStyle="TableStyleMedium9" defaultPivotStyle="PivotStyleLight16">
    <tableStyle name="Slicer Style 1" pivot="0" table="0" count="5" xr9:uid="{990C9C11-4D50-48F6-A77E-216458F58087}">
      <tableStyleElement type="headerRow" dxfId="38"/>
    </tableStyle>
  </tableStyles>
  <extLst>
    <ext xmlns:x14="http://schemas.microsoft.com/office/spreadsheetml/2009/9/main" uri="{46F421CA-312F-682f-3DD2-61675219B42D}">
      <x14:dxfs count="4">
        <dxf>
          <fill>
            <patternFill patternType="none">
              <bgColor auto="1"/>
            </patternFill>
          </fill>
        </dxf>
        <dxf>
          <font>
            <color theme="3"/>
          </font>
          <fill>
            <patternFill patternType="none">
              <bgColor auto="1"/>
            </patternFill>
          </fill>
        </dxf>
        <dxf>
          <fill>
            <patternFill patternType="none">
              <bgColor auto="1"/>
            </patternFill>
          </fill>
        </dxf>
        <dxf>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2"/>
                </a:solidFill>
              </a:rPr>
              <a:t>Top 5 Prodcut by Revenue,Profit</a:t>
            </a:r>
            <a:r>
              <a:rPr lang="en-US" baseline="0">
                <a:solidFill>
                  <a:schemeClr val="tx2"/>
                </a:solidFill>
              </a:rPr>
              <a:t> and Unit</a:t>
            </a:r>
            <a:endParaRPr lang="en-US">
              <a:solidFill>
                <a:schemeClr val="tx2"/>
              </a:solidFill>
            </a:endParaRP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Tables'!$P$4</c:f>
              <c:strCache>
                <c:ptCount val="1"/>
                <c:pt idx="0">
                  <c:v>P-Revenue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Tables'!$O$5:$O$10</c:f>
              <c:strCache>
                <c:ptCount val="5"/>
                <c:pt idx="0">
                  <c:v>PROD-0033</c:v>
                </c:pt>
                <c:pt idx="1">
                  <c:v>PROD-0009</c:v>
                </c:pt>
                <c:pt idx="2">
                  <c:v>PROD-0007</c:v>
                </c:pt>
                <c:pt idx="3">
                  <c:v>PROD-0012</c:v>
                </c:pt>
                <c:pt idx="4">
                  <c:v>PROD-0032</c:v>
                </c:pt>
              </c:strCache>
            </c:strRef>
          </c:cat>
          <c:val>
            <c:numRef>
              <c:f>'Pivot Tables'!$P$5:$P$10</c:f>
              <c:numCache>
                <c:formatCode>"$"#,##0.00_);\("$"#,##0.00\)</c:formatCode>
                <c:ptCount val="5"/>
                <c:pt idx="0">
                  <c:v>380022.93</c:v>
                </c:pt>
                <c:pt idx="1">
                  <c:v>327995.92</c:v>
                </c:pt>
                <c:pt idx="2">
                  <c:v>300990.69000000006</c:v>
                </c:pt>
                <c:pt idx="3">
                  <c:v>294720.58999999997</c:v>
                </c:pt>
                <c:pt idx="4">
                  <c:v>294402.12000000011</c:v>
                </c:pt>
              </c:numCache>
            </c:numRef>
          </c:val>
          <c:extLst>
            <c:ext xmlns:c16="http://schemas.microsoft.com/office/drawing/2014/chart" uri="{C3380CC4-5D6E-409C-BE32-E72D297353CC}">
              <c16:uniqueId val="{00000000-AFB2-4E56-8939-CF413BDCE638}"/>
            </c:ext>
          </c:extLst>
        </c:ser>
        <c:ser>
          <c:idx val="1"/>
          <c:order val="1"/>
          <c:tx>
            <c:strRef>
              <c:f>'Pivot Tables'!$Q$4</c:f>
              <c:strCache>
                <c:ptCount val="1"/>
                <c:pt idx="0">
                  <c:v>P-Profit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Tables'!$O$5:$O$10</c:f>
              <c:strCache>
                <c:ptCount val="5"/>
                <c:pt idx="0">
                  <c:v>PROD-0033</c:v>
                </c:pt>
                <c:pt idx="1">
                  <c:v>PROD-0009</c:v>
                </c:pt>
                <c:pt idx="2">
                  <c:v>PROD-0007</c:v>
                </c:pt>
                <c:pt idx="3">
                  <c:v>PROD-0012</c:v>
                </c:pt>
                <c:pt idx="4">
                  <c:v>PROD-0032</c:v>
                </c:pt>
              </c:strCache>
            </c:strRef>
          </c:cat>
          <c:val>
            <c:numRef>
              <c:f>'Pivot Tables'!$Q$5:$Q$10</c:f>
              <c:numCache>
                <c:formatCode>"$"#,##0.00_);\("$"#,##0.00\)</c:formatCode>
                <c:ptCount val="5"/>
                <c:pt idx="0">
                  <c:v>136920.21</c:v>
                </c:pt>
                <c:pt idx="1">
                  <c:v>114902.51999999999</c:v>
                </c:pt>
                <c:pt idx="2">
                  <c:v>117726.56000000001</c:v>
                </c:pt>
                <c:pt idx="3">
                  <c:v>94895.789999999979</c:v>
                </c:pt>
                <c:pt idx="4">
                  <c:v>92533.919999999984</c:v>
                </c:pt>
              </c:numCache>
            </c:numRef>
          </c:val>
          <c:extLst>
            <c:ext xmlns:c16="http://schemas.microsoft.com/office/drawing/2014/chart" uri="{C3380CC4-5D6E-409C-BE32-E72D297353CC}">
              <c16:uniqueId val="{00000001-AFB2-4E56-8939-CF413BDCE638}"/>
            </c:ext>
          </c:extLst>
        </c:ser>
        <c:ser>
          <c:idx val="2"/>
          <c:order val="2"/>
          <c:tx>
            <c:strRef>
              <c:f>'Pivot Tables'!$R$4</c:f>
              <c:strCache>
                <c:ptCount val="1"/>
                <c:pt idx="0">
                  <c:v>P-Unit_Price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Tables'!$O$5:$O$10</c:f>
              <c:strCache>
                <c:ptCount val="5"/>
                <c:pt idx="0">
                  <c:v>PROD-0033</c:v>
                </c:pt>
                <c:pt idx="1">
                  <c:v>PROD-0009</c:v>
                </c:pt>
                <c:pt idx="2">
                  <c:v>PROD-0007</c:v>
                </c:pt>
                <c:pt idx="3">
                  <c:v>PROD-0012</c:v>
                </c:pt>
                <c:pt idx="4">
                  <c:v>PROD-0032</c:v>
                </c:pt>
              </c:strCache>
            </c:strRef>
          </c:cat>
          <c:val>
            <c:numRef>
              <c:f>'Pivot Tables'!$R$5:$R$10</c:f>
              <c:numCache>
                <c:formatCode>"$"#,##0.00;[Red]"$"#,##0.00</c:formatCode>
                <c:ptCount val="5"/>
                <c:pt idx="0">
                  <c:v>132471.98999999996</c:v>
                </c:pt>
                <c:pt idx="1">
                  <c:v>118040.95</c:v>
                </c:pt>
                <c:pt idx="2">
                  <c:v>104324.01000000002</c:v>
                </c:pt>
                <c:pt idx="3">
                  <c:v>119978.84000000003</c:v>
                </c:pt>
                <c:pt idx="4">
                  <c:v>100340.36999999998</c:v>
                </c:pt>
              </c:numCache>
            </c:numRef>
          </c:val>
          <c:extLst>
            <c:ext xmlns:c16="http://schemas.microsoft.com/office/drawing/2014/chart" uri="{C3380CC4-5D6E-409C-BE32-E72D297353CC}">
              <c16:uniqueId val="{00000003-AFB2-4E56-8939-CF413BDCE638}"/>
            </c:ext>
          </c:extLst>
        </c:ser>
        <c:dLbls>
          <c:showLegendKey val="0"/>
          <c:showVal val="0"/>
          <c:showCatName val="0"/>
          <c:showSerName val="0"/>
          <c:showPercent val="0"/>
          <c:showBubbleSize val="0"/>
        </c:dLbls>
        <c:gapWidth val="100"/>
        <c:overlap val="-24"/>
        <c:axId val="1621508416"/>
        <c:axId val="1621500256"/>
      </c:barChart>
      <c:catAx>
        <c:axId val="16215084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1500256"/>
        <c:crosses val="autoZero"/>
        <c:auto val="1"/>
        <c:lblAlgn val="ctr"/>
        <c:lblOffset val="100"/>
        <c:noMultiLvlLbl val="0"/>
      </c:catAx>
      <c:valAx>
        <c:axId val="1621500256"/>
        <c:scaling>
          <c:orientation val="minMax"/>
        </c:scaling>
        <c:delete val="1"/>
        <c:axPos val="l"/>
        <c:numFmt formatCode="&quot;$&quot;#,##0.00_);\(&quot;$&quot;#,##0.00\)" sourceLinked="1"/>
        <c:majorTickMark val="none"/>
        <c:minorTickMark val="none"/>
        <c:tickLblPos val="nextTo"/>
        <c:crossAx val="1621508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2"/>
                </a:solidFill>
              </a:rPr>
              <a:t>Generated Profit and Revenue by Regions</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Tables'!$AD$5</c:f>
              <c:strCache>
                <c:ptCount val="1"/>
                <c:pt idx="0">
                  <c:v>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Tables'!$AC$6:$AC$13</c:f>
              <c:strCache>
                <c:ptCount val="7"/>
                <c:pt idx="0">
                  <c:v>Africa</c:v>
                </c:pt>
                <c:pt idx="1">
                  <c:v>Asia</c:v>
                </c:pt>
                <c:pt idx="2">
                  <c:v>Asia </c:v>
                </c:pt>
                <c:pt idx="3">
                  <c:v>Europe</c:v>
                </c:pt>
                <c:pt idx="4">
                  <c:v>North America</c:v>
                </c:pt>
                <c:pt idx="5">
                  <c:v>oceania</c:v>
                </c:pt>
                <c:pt idx="6">
                  <c:v>South America</c:v>
                </c:pt>
              </c:strCache>
            </c:strRef>
          </c:cat>
          <c:val>
            <c:numRef>
              <c:f>'Pivot Tables'!$AD$6:$AD$13</c:f>
              <c:numCache>
                <c:formatCode>"$"#,##0.00_);\("$"#,##0.00\)</c:formatCode>
                <c:ptCount val="7"/>
                <c:pt idx="0">
                  <c:v>2230807.5400000005</c:v>
                </c:pt>
                <c:pt idx="1">
                  <c:v>1059388.9700000009</c:v>
                </c:pt>
                <c:pt idx="2">
                  <c:v>339356.76000000007</c:v>
                </c:pt>
                <c:pt idx="3">
                  <c:v>1109903.3799999992</c:v>
                </c:pt>
                <c:pt idx="4">
                  <c:v>982913.67999999924</c:v>
                </c:pt>
                <c:pt idx="5">
                  <c:v>701211.9099999998</c:v>
                </c:pt>
                <c:pt idx="6">
                  <c:v>740166.2900000005</c:v>
                </c:pt>
              </c:numCache>
            </c:numRef>
          </c:val>
          <c:extLst>
            <c:ext xmlns:c16="http://schemas.microsoft.com/office/drawing/2014/chart" uri="{C3380CC4-5D6E-409C-BE32-E72D297353CC}">
              <c16:uniqueId val="{00000000-36CA-4F91-8F5E-D7CFA8714124}"/>
            </c:ext>
          </c:extLst>
        </c:ser>
        <c:ser>
          <c:idx val="1"/>
          <c:order val="1"/>
          <c:tx>
            <c:strRef>
              <c:f>'Pivot Tables'!$AE$5</c:f>
              <c:strCache>
                <c:ptCount val="1"/>
                <c:pt idx="0">
                  <c:v>R-Profit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Tables'!$AC$6:$AC$13</c:f>
              <c:strCache>
                <c:ptCount val="7"/>
                <c:pt idx="0">
                  <c:v>Africa</c:v>
                </c:pt>
                <c:pt idx="1">
                  <c:v>Asia</c:v>
                </c:pt>
                <c:pt idx="2">
                  <c:v>Asia </c:v>
                </c:pt>
                <c:pt idx="3">
                  <c:v>Europe</c:v>
                </c:pt>
                <c:pt idx="4">
                  <c:v>North America</c:v>
                </c:pt>
                <c:pt idx="5">
                  <c:v>oceania</c:v>
                </c:pt>
                <c:pt idx="6">
                  <c:v>South America</c:v>
                </c:pt>
              </c:strCache>
            </c:strRef>
          </c:cat>
          <c:val>
            <c:numRef>
              <c:f>'Pivot Tables'!$AE$6:$AE$13</c:f>
              <c:numCache>
                <c:formatCode>"$"#,##0.00_);\("$"#,##0.00\)</c:formatCode>
                <c:ptCount val="7"/>
                <c:pt idx="0">
                  <c:v>736587.24000000034</c:v>
                </c:pt>
                <c:pt idx="1">
                  <c:v>348130.25000000006</c:v>
                </c:pt>
                <c:pt idx="2">
                  <c:v>111046.16999999997</c:v>
                </c:pt>
                <c:pt idx="3">
                  <c:v>365284.60000000027</c:v>
                </c:pt>
                <c:pt idx="4">
                  <c:v>320921.51000000024</c:v>
                </c:pt>
                <c:pt idx="5">
                  <c:v>233168.2600000001</c:v>
                </c:pt>
                <c:pt idx="6">
                  <c:v>242502.06000000011</c:v>
                </c:pt>
              </c:numCache>
            </c:numRef>
          </c:val>
          <c:extLst>
            <c:ext xmlns:c16="http://schemas.microsoft.com/office/drawing/2014/chart" uri="{C3380CC4-5D6E-409C-BE32-E72D297353CC}">
              <c16:uniqueId val="{00000001-36CA-4F91-8F5E-D7CFA8714124}"/>
            </c:ext>
          </c:extLst>
        </c:ser>
        <c:dLbls>
          <c:showLegendKey val="0"/>
          <c:showVal val="0"/>
          <c:showCatName val="0"/>
          <c:showSerName val="0"/>
          <c:showPercent val="0"/>
          <c:showBubbleSize val="0"/>
        </c:dLbls>
        <c:gapWidth val="100"/>
        <c:overlap val="-24"/>
        <c:axId val="1522417072"/>
        <c:axId val="1522420912"/>
      </c:barChart>
      <c:catAx>
        <c:axId val="1522417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2420912"/>
        <c:crosses val="autoZero"/>
        <c:auto val="1"/>
        <c:lblAlgn val="ctr"/>
        <c:lblOffset val="100"/>
        <c:noMultiLvlLbl val="0"/>
      </c:catAx>
      <c:valAx>
        <c:axId val="1522420912"/>
        <c:scaling>
          <c:orientation val="minMax"/>
        </c:scaling>
        <c:delete val="1"/>
        <c:axPos val="l"/>
        <c:numFmt formatCode="&quot;$&quot;#,##0.00_);\(&quot;$&quot;#,##0.00\)" sourceLinked="1"/>
        <c:majorTickMark val="none"/>
        <c:minorTickMark val="none"/>
        <c:tickLblPos val="nextTo"/>
        <c:crossAx val="1522417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2"/>
                </a:solidFill>
              </a:rPr>
              <a:t>Store Performance Trends by Revenue</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Tables'!$AR$3</c:f>
              <c:strCache>
                <c:ptCount val="1"/>
                <c:pt idx="0">
                  <c:v>Total</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cat>
            <c:strRef>
              <c:f>'Pivot Tables'!$AQ$4:$AQ$24</c:f>
              <c:strCache>
                <c:ptCount val="20"/>
                <c:pt idx="0">
                  <c:v>ST-013</c:v>
                </c:pt>
                <c:pt idx="1">
                  <c:v>ST-004</c:v>
                </c:pt>
                <c:pt idx="2">
                  <c:v>ST-005</c:v>
                </c:pt>
                <c:pt idx="3">
                  <c:v>ST-018</c:v>
                </c:pt>
                <c:pt idx="4">
                  <c:v>ST-006</c:v>
                </c:pt>
                <c:pt idx="5">
                  <c:v>ST-020</c:v>
                </c:pt>
                <c:pt idx="6">
                  <c:v>ST-009</c:v>
                </c:pt>
                <c:pt idx="7">
                  <c:v>ST-010</c:v>
                </c:pt>
                <c:pt idx="8">
                  <c:v>ST-001</c:v>
                </c:pt>
                <c:pt idx="9">
                  <c:v>ST-017</c:v>
                </c:pt>
                <c:pt idx="10">
                  <c:v>ST-003</c:v>
                </c:pt>
                <c:pt idx="11">
                  <c:v>ST-012</c:v>
                </c:pt>
                <c:pt idx="12">
                  <c:v>ST-015</c:v>
                </c:pt>
                <c:pt idx="13">
                  <c:v>ST-014</c:v>
                </c:pt>
                <c:pt idx="14">
                  <c:v>ST-007</c:v>
                </c:pt>
                <c:pt idx="15">
                  <c:v>ST-002</c:v>
                </c:pt>
                <c:pt idx="16">
                  <c:v>ST-008</c:v>
                </c:pt>
                <c:pt idx="17">
                  <c:v>ST-019</c:v>
                </c:pt>
                <c:pt idx="18">
                  <c:v>ST-011</c:v>
                </c:pt>
                <c:pt idx="19">
                  <c:v>ST-016</c:v>
                </c:pt>
              </c:strCache>
            </c:strRef>
          </c:cat>
          <c:val>
            <c:numRef>
              <c:f>'Pivot Tables'!$AR$4:$AR$24</c:f>
              <c:numCache>
                <c:formatCode>"$"#,##0.00_);\("$"#,##0.00\)</c:formatCode>
                <c:ptCount val="20"/>
                <c:pt idx="0">
                  <c:v>436414.8299999999</c:v>
                </c:pt>
                <c:pt idx="1">
                  <c:v>401065.26999999979</c:v>
                </c:pt>
                <c:pt idx="2">
                  <c:v>395098.03000000009</c:v>
                </c:pt>
                <c:pt idx="3">
                  <c:v>387126.92000000004</c:v>
                </c:pt>
                <c:pt idx="4">
                  <c:v>386093.1</c:v>
                </c:pt>
                <c:pt idx="5">
                  <c:v>376169.22</c:v>
                </c:pt>
                <c:pt idx="6">
                  <c:v>369470.91</c:v>
                </c:pt>
                <c:pt idx="7">
                  <c:v>362401.03</c:v>
                </c:pt>
                <c:pt idx="8">
                  <c:v>359916.22999999992</c:v>
                </c:pt>
                <c:pt idx="9">
                  <c:v>350158.9599999999</c:v>
                </c:pt>
                <c:pt idx="10">
                  <c:v>346794.05999999994</c:v>
                </c:pt>
                <c:pt idx="11">
                  <c:v>342961.19999999995</c:v>
                </c:pt>
                <c:pt idx="12">
                  <c:v>342335.77999999985</c:v>
                </c:pt>
                <c:pt idx="13">
                  <c:v>339818.20000000013</c:v>
                </c:pt>
                <c:pt idx="14">
                  <c:v>339356.76000000007</c:v>
                </c:pt>
                <c:pt idx="15">
                  <c:v>332465.52000000008</c:v>
                </c:pt>
                <c:pt idx="16">
                  <c:v>325960.03000000009</c:v>
                </c:pt>
                <c:pt idx="17">
                  <c:v>325042.68999999983</c:v>
                </c:pt>
                <c:pt idx="18">
                  <c:v>311484.7099999999</c:v>
                </c:pt>
                <c:pt idx="19">
                  <c:v>292789.95999999996</c:v>
                </c:pt>
              </c:numCache>
            </c:numRef>
          </c:val>
          <c:smooth val="0"/>
          <c:extLst>
            <c:ext xmlns:c16="http://schemas.microsoft.com/office/drawing/2014/chart" uri="{C3380CC4-5D6E-409C-BE32-E72D297353CC}">
              <c16:uniqueId val="{00000000-FA3A-4363-93D2-9ED8FB057F32}"/>
            </c:ext>
          </c:extLst>
        </c:ser>
        <c:dLbls>
          <c:showLegendKey val="0"/>
          <c:showVal val="0"/>
          <c:showCatName val="0"/>
          <c:showSerName val="0"/>
          <c:showPercent val="0"/>
          <c:showBubbleSize val="0"/>
        </c:dLbls>
        <c:smooth val="0"/>
        <c:axId val="1397410352"/>
        <c:axId val="1397411792"/>
      </c:lineChart>
      <c:catAx>
        <c:axId val="13974103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7411792"/>
        <c:crosses val="autoZero"/>
        <c:auto val="1"/>
        <c:lblAlgn val="ctr"/>
        <c:lblOffset val="10"/>
        <c:noMultiLvlLbl val="0"/>
      </c:catAx>
      <c:valAx>
        <c:axId val="1397411792"/>
        <c:scaling>
          <c:orientation val="minMax"/>
        </c:scaling>
        <c:delete val="0"/>
        <c:axPos val="l"/>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7410352"/>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Tables!PivotTable10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tx2"/>
                </a:solidFill>
              </a:rPr>
              <a:t>Customer Segement by Revenue and Profit with</a:t>
            </a:r>
            <a:r>
              <a:rPr lang="en-US" sz="1400" baseline="0">
                <a:solidFill>
                  <a:schemeClr val="tx2"/>
                </a:solidFill>
              </a:rPr>
              <a:t> their Top 1  Product</a:t>
            </a:r>
            <a:endParaRPr lang="en-US" sz="1400">
              <a:solidFill>
                <a:schemeClr val="tx2"/>
              </a:solidFill>
            </a:endParaRP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Tables'!$BE$5</c:f>
              <c:strCache>
                <c:ptCount val="1"/>
                <c:pt idx="0">
                  <c:v>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Tables'!$BD$6:$BD$16</c:f>
              <c:multiLvlStrCache>
                <c:ptCount val="5"/>
                <c:lvl>
                  <c:pt idx="0">
                    <c:v>PROD-0012</c:v>
                  </c:pt>
                  <c:pt idx="1">
                    <c:v>PROD-0026</c:v>
                  </c:pt>
                  <c:pt idx="2">
                    <c:v>PROD-0033</c:v>
                  </c:pt>
                  <c:pt idx="3">
                    <c:v>PROD-0008</c:v>
                  </c:pt>
                  <c:pt idx="4">
                    <c:v>PROD-0032</c:v>
                  </c:pt>
                </c:lvl>
                <c:lvl>
                  <c:pt idx="0">
                    <c:v>Affluent</c:v>
                  </c:pt>
                  <c:pt idx="1">
                    <c:v>Mass Affluent</c:v>
                  </c:pt>
                  <c:pt idx="2">
                    <c:v>Mass Market</c:v>
                  </c:pt>
                  <c:pt idx="3">
                    <c:v>Premium</c:v>
                  </c:pt>
                  <c:pt idx="4">
                    <c:v>VIP</c:v>
                  </c:pt>
                </c:lvl>
              </c:multiLvlStrCache>
            </c:multiLvlStrRef>
          </c:cat>
          <c:val>
            <c:numRef>
              <c:f>'Pivot Tables'!$BE$6:$BE$16</c:f>
              <c:numCache>
                <c:formatCode>"$"#,##0.00_);\("$"#,##0.00\)</c:formatCode>
                <c:ptCount val="5"/>
                <c:pt idx="0">
                  <c:v>71701.84</c:v>
                </c:pt>
                <c:pt idx="1">
                  <c:v>112813.60000000002</c:v>
                </c:pt>
                <c:pt idx="2">
                  <c:v>167433</c:v>
                </c:pt>
                <c:pt idx="3">
                  <c:v>61659.18</c:v>
                </c:pt>
                <c:pt idx="4">
                  <c:v>28015.260000000002</c:v>
                </c:pt>
              </c:numCache>
            </c:numRef>
          </c:val>
          <c:extLst>
            <c:ext xmlns:c16="http://schemas.microsoft.com/office/drawing/2014/chart" uri="{C3380CC4-5D6E-409C-BE32-E72D297353CC}">
              <c16:uniqueId val="{00000000-A755-45CB-8AEA-42C60DE4248C}"/>
            </c:ext>
          </c:extLst>
        </c:ser>
        <c:ser>
          <c:idx val="1"/>
          <c:order val="1"/>
          <c:tx>
            <c:strRef>
              <c:f>'Pivot Tables'!$BF$5</c:f>
              <c:strCache>
                <c:ptCount val="1"/>
                <c:pt idx="0">
                  <c:v>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Tables'!$BD$6:$BD$16</c:f>
              <c:multiLvlStrCache>
                <c:ptCount val="5"/>
                <c:lvl>
                  <c:pt idx="0">
                    <c:v>PROD-0012</c:v>
                  </c:pt>
                  <c:pt idx="1">
                    <c:v>PROD-0026</c:v>
                  </c:pt>
                  <c:pt idx="2">
                    <c:v>PROD-0033</c:v>
                  </c:pt>
                  <c:pt idx="3">
                    <c:v>PROD-0008</c:v>
                  </c:pt>
                  <c:pt idx="4">
                    <c:v>PROD-0032</c:v>
                  </c:pt>
                </c:lvl>
                <c:lvl>
                  <c:pt idx="0">
                    <c:v>Affluent</c:v>
                  </c:pt>
                  <c:pt idx="1">
                    <c:v>Mass Affluent</c:v>
                  </c:pt>
                  <c:pt idx="2">
                    <c:v>Mass Market</c:v>
                  </c:pt>
                  <c:pt idx="3">
                    <c:v>Premium</c:v>
                  </c:pt>
                  <c:pt idx="4">
                    <c:v>VIP</c:v>
                  </c:pt>
                </c:lvl>
              </c:multiLvlStrCache>
            </c:multiLvlStrRef>
          </c:cat>
          <c:val>
            <c:numRef>
              <c:f>'Pivot Tables'!$BF$6:$BF$16</c:f>
              <c:numCache>
                <c:formatCode>"$"#,##0.00_);\("$"#,##0.00\)</c:formatCode>
                <c:ptCount val="5"/>
                <c:pt idx="0">
                  <c:v>23172.959999999999</c:v>
                </c:pt>
                <c:pt idx="1">
                  <c:v>30955.779999999995</c:v>
                </c:pt>
                <c:pt idx="2">
                  <c:v>60275.880000000005</c:v>
                </c:pt>
                <c:pt idx="3">
                  <c:v>18828.809999999998</c:v>
                </c:pt>
                <c:pt idx="4">
                  <c:v>8576.1000000000022</c:v>
                </c:pt>
              </c:numCache>
            </c:numRef>
          </c:val>
          <c:extLst>
            <c:ext xmlns:c16="http://schemas.microsoft.com/office/drawing/2014/chart" uri="{C3380CC4-5D6E-409C-BE32-E72D297353CC}">
              <c16:uniqueId val="{00000001-A755-45CB-8AEA-42C60DE4248C}"/>
            </c:ext>
          </c:extLst>
        </c:ser>
        <c:dLbls>
          <c:showLegendKey val="0"/>
          <c:showVal val="0"/>
          <c:showCatName val="0"/>
          <c:showSerName val="0"/>
          <c:showPercent val="0"/>
          <c:showBubbleSize val="0"/>
        </c:dLbls>
        <c:gapWidth val="100"/>
        <c:overlap val="-24"/>
        <c:axId val="1614310944"/>
        <c:axId val="1614313824"/>
      </c:barChart>
      <c:catAx>
        <c:axId val="16143109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4313824"/>
        <c:crosses val="autoZero"/>
        <c:auto val="1"/>
        <c:lblAlgn val="ctr"/>
        <c:lblOffset val="100"/>
        <c:noMultiLvlLbl val="0"/>
      </c:catAx>
      <c:valAx>
        <c:axId val="1614313824"/>
        <c:scaling>
          <c:orientation val="minMax"/>
        </c:scaling>
        <c:delete val="1"/>
        <c:axPos val="l"/>
        <c:numFmt formatCode="&quot;$&quot;#,##0.00_);\(&quot;$&quot;#,##0.00\)" sourceLinked="1"/>
        <c:majorTickMark val="none"/>
        <c:minorTickMark val="none"/>
        <c:tickLblPos val="nextTo"/>
        <c:crossAx val="1614310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800" b="1">
                <a:solidFill>
                  <a:schemeClr val="tx2"/>
                </a:solidFill>
              </a:rPr>
              <a:t>Top</a:t>
            </a:r>
            <a:r>
              <a:rPr lang="en-US" sz="1800" b="1" baseline="0">
                <a:solidFill>
                  <a:schemeClr val="tx2"/>
                </a:solidFill>
              </a:rPr>
              <a:t> 5 Valued Customer by Revenue</a:t>
            </a:r>
            <a:endParaRPr lang="en-US" sz="1800" b="1">
              <a:solidFill>
                <a:schemeClr val="tx2"/>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dLbl>
          <c:idx val="0"/>
          <c:layout>
            <c:manualLayout>
              <c:x val="0.10833333333333334"/>
              <c:y val="-4.629629629629633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0555555555555561E-2"/>
              <c:y val="4.629629629629544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6666666666666666E-2"/>
              <c:y val="0.10648148148148148"/>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bg1">
              <a:lumMod val="65000"/>
            </a:schemeClr>
          </a:solidFill>
          <a:ln w="19050">
            <a:solidFill>
              <a:schemeClr val="lt1"/>
            </a:solidFill>
          </a:ln>
          <a:effectLst/>
        </c:spPr>
        <c:dLbl>
          <c:idx val="0"/>
          <c:layout>
            <c:manualLayout>
              <c:x val="-6.666666666666661E-2"/>
              <c:y val="2.7777777777777693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solidFill>
          <a:ln w="19050">
            <a:solidFill>
              <a:schemeClr val="lt1"/>
            </a:solidFill>
          </a:ln>
          <a:effectLst/>
        </c:spPr>
        <c:dLbl>
          <c:idx val="0"/>
          <c:layout>
            <c:manualLayout>
              <c:x val="-6.3888888888888939E-2"/>
              <c:y val="-6.4814814814814811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Tables'!$BS$5</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2-2FB4-412B-8582-02EF15195F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4-412B-8582-02EF15195F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FB4-412B-8582-02EF15195FA9}"/>
              </c:ext>
            </c:extLst>
          </c:dPt>
          <c:dPt>
            <c:idx val="3"/>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2FB4-412B-8582-02EF15195FA9}"/>
              </c:ext>
            </c:extLst>
          </c:dPt>
          <c:dPt>
            <c:idx val="4"/>
            <c:bubble3D val="0"/>
            <c:spPr>
              <a:solidFill>
                <a:schemeClr val="tx2"/>
              </a:solidFill>
              <a:ln w="19050">
                <a:solidFill>
                  <a:schemeClr val="lt1"/>
                </a:solidFill>
              </a:ln>
              <a:effectLst/>
            </c:spPr>
            <c:extLst>
              <c:ext xmlns:c16="http://schemas.microsoft.com/office/drawing/2014/chart" uri="{C3380CC4-5D6E-409C-BE32-E72D297353CC}">
                <c16:uniqueId val="{00000006-2FB4-412B-8582-02EF15195FA9}"/>
              </c:ext>
            </c:extLst>
          </c:dPt>
          <c:dLbls>
            <c:dLbl>
              <c:idx val="0"/>
              <c:layout>
                <c:manualLayout>
                  <c:x val="0.10833333333333334"/>
                  <c:y val="-4.62962962962963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FB4-412B-8582-02EF15195FA9}"/>
                </c:ext>
              </c:extLst>
            </c:dLbl>
            <c:dLbl>
              <c:idx val="1"/>
              <c:layout>
                <c:manualLayout>
                  <c:x val="8.0555555555555561E-2"/>
                  <c:y val="4.629629629629544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B4-412B-8582-02EF15195FA9}"/>
                </c:ext>
              </c:extLst>
            </c:dLbl>
            <c:dLbl>
              <c:idx val="2"/>
              <c:layout>
                <c:manualLayout>
                  <c:x val="6.6666666666666666E-2"/>
                  <c:y val="0.106481481481481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FB4-412B-8582-02EF15195FA9}"/>
                </c:ext>
              </c:extLst>
            </c:dLbl>
            <c:dLbl>
              <c:idx val="3"/>
              <c:layout>
                <c:manualLayout>
                  <c:x val="-6.666666666666661E-2"/>
                  <c:y val="2.777777777777769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B4-412B-8582-02EF15195FA9}"/>
                </c:ext>
              </c:extLst>
            </c:dLbl>
            <c:dLbl>
              <c:idx val="4"/>
              <c:layout>
                <c:manualLayout>
                  <c:x val="-6.3888888888888939E-2"/>
                  <c:y val="-6.4814814814814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FB4-412B-8582-02EF15195FA9}"/>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Tables'!$BR$6:$BR$11</c:f>
              <c:strCache>
                <c:ptCount val="5"/>
                <c:pt idx="0">
                  <c:v>CUST-00257</c:v>
                </c:pt>
                <c:pt idx="1">
                  <c:v>CUST-00384</c:v>
                </c:pt>
                <c:pt idx="2">
                  <c:v>CUST-00395</c:v>
                </c:pt>
                <c:pt idx="3">
                  <c:v>CUST-00473</c:v>
                </c:pt>
                <c:pt idx="4">
                  <c:v>CUST-00661</c:v>
                </c:pt>
              </c:strCache>
            </c:strRef>
          </c:cat>
          <c:val>
            <c:numRef>
              <c:f>'Pivot Tables'!$BS$6:$BS$11</c:f>
              <c:numCache>
                <c:formatCode>"$"#,##0.00_);\("$"#,##0.00\)</c:formatCode>
                <c:ptCount val="5"/>
                <c:pt idx="0">
                  <c:v>41708.009999999995</c:v>
                </c:pt>
                <c:pt idx="1">
                  <c:v>35114.94</c:v>
                </c:pt>
                <c:pt idx="2">
                  <c:v>39948.97</c:v>
                </c:pt>
                <c:pt idx="3">
                  <c:v>52971.450000000004</c:v>
                </c:pt>
                <c:pt idx="4">
                  <c:v>35121.300000000003</c:v>
                </c:pt>
              </c:numCache>
            </c:numRef>
          </c:val>
          <c:extLst>
            <c:ext xmlns:c16="http://schemas.microsoft.com/office/drawing/2014/chart" uri="{C3380CC4-5D6E-409C-BE32-E72D297353CC}">
              <c16:uniqueId val="{00000000-2FB4-412B-8582-02EF15195F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egendEntry>
        <c:idx val="0"/>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en-US"/>
          </a:p>
        </c:txPr>
      </c:legendEntry>
      <c:legendEntry>
        <c:idx val="2"/>
        <c:txPr>
          <a:bodyPr rot="0" spcFirstLastPara="1" vertOverflow="ellipsis" vert="horz" wrap="square" anchor="ctr" anchorCtr="1"/>
          <a:lstStyle/>
          <a:p>
            <a:pPr>
              <a:defRPr sz="1000" b="1" i="0" u="none" strike="noStrike" kern="1200" baseline="0">
                <a:solidFill>
                  <a:srgbClr val="92D050"/>
                </a:solidFill>
                <a:latin typeface="+mn-lt"/>
                <a:ea typeface="+mn-ea"/>
                <a:cs typeface="+mn-cs"/>
              </a:defRPr>
            </a:pPr>
            <a:endParaRPr lang="en-US"/>
          </a:p>
        </c:txPr>
      </c:legendEntry>
      <c:legendEntry>
        <c:idx val="3"/>
        <c:txPr>
          <a:bodyPr rot="0" spcFirstLastPara="1" vertOverflow="ellipsis" vert="horz" wrap="square" anchor="ctr" anchorCtr="1"/>
          <a:lstStyle/>
          <a:p>
            <a:pPr>
              <a:defRPr sz="1000" b="1" i="0" u="none" strike="noStrike" kern="1200" baseline="0">
                <a:solidFill>
                  <a:schemeClr val="bg1">
                    <a:lumMod val="6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2">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and Categories by Profit Margin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Tables'!$CR$5:$CR$6</c:f>
              <c:strCache>
                <c:ptCount val="1"/>
                <c:pt idx="0">
                  <c:v>Accessories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Tables'!$CR$7:$CR$12</c:f>
              <c:numCache>
                <c:formatCode>General</c:formatCode>
                <c:ptCount val="5"/>
                <c:pt idx="4">
                  <c:v>22.450685912978134</c:v>
                </c:pt>
              </c:numCache>
            </c:numRef>
          </c:val>
          <c:extLst>
            <c:ext xmlns:c16="http://schemas.microsoft.com/office/drawing/2014/chart" uri="{C3380CC4-5D6E-409C-BE32-E72D297353CC}">
              <c16:uniqueId val="{00000000-7B9D-4587-95F0-202143DA1AD3}"/>
            </c:ext>
          </c:extLst>
        </c:ser>
        <c:ser>
          <c:idx val="1"/>
          <c:order val="1"/>
          <c:tx>
            <c:strRef>
              <c:f>'Pivot Tables'!$CS$5:$CS$6</c:f>
              <c:strCache>
                <c:ptCount val="1"/>
                <c:pt idx="0">
                  <c:v>Audio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Tables'!$CS$7:$CS$12</c:f>
              <c:numCache>
                <c:formatCode>General</c:formatCode>
                <c:ptCount val="5"/>
              </c:numCache>
            </c:numRef>
          </c:val>
          <c:extLst>
            <c:ext xmlns:c16="http://schemas.microsoft.com/office/drawing/2014/chart" uri="{C3380CC4-5D6E-409C-BE32-E72D297353CC}">
              <c16:uniqueId val="{00000006-DD04-465F-ACBA-4B5CFFB3E109}"/>
            </c:ext>
          </c:extLst>
        </c:ser>
        <c:ser>
          <c:idx val="2"/>
          <c:order val="2"/>
          <c:tx>
            <c:strRef>
              <c:f>'Pivot Tables'!$CT$5:$CT$6</c:f>
              <c:strCache>
                <c:ptCount val="1"/>
                <c:pt idx="0">
                  <c:v>Laptops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Tables'!$CT$7:$CT$12</c:f>
              <c:numCache>
                <c:formatCode>General</c:formatCode>
                <c:ptCount val="5"/>
                <c:pt idx="3">
                  <c:v>20.960758655087648</c:v>
                </c:pt>
              </c:numCache>
            </c:numRef>
          </c:val>
          <c:extLst>
            <c:ext xmlns:c16="http://schemas.microsoft.com/office/drawing/2014/chart" uri="{C3380CC4-5D6E-409C-BE32-E72D297353CC}">
              <c16:uniqueId val="{00000007-DD04-465F-ACBA-4B5CFFB3E109}"/>
            </c:ext>
          </c:extLst>
        </c:ser>
        <c:ser>
          <c:idx val="3"/>
          <c:order val="3"/>
          <c:tx>
            <c:strRef>
              <c:f>'Pivot Tables'!$CU$5:$CU$6</c:f>
              <c:strCache>
                <c:ptCount val="1"/>
                <c:pt idx="0">
                  <c:v>Smartphones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Tables'!$CU$7:$CU$12</c:f>
              <c:numCache>
                <c:formatCode>General</c:formatCode>
                <c:ptCount val="5"/>
                <c:pt idx="2">
                  <c:v>20.79502022724925</c:v>
                </c:pt>
              </c:numCache>
            </c:numRef>
          </c:val>
          <c:extLst>
            <c:ext xmlns:c16="http://schemas.microsoft.com/office/drawing/2014/chart" uri="{C3380CC4-5D6E-409C-BE32-E72D297353CC}">
              <c16:uniqueId val="{00000008-DD04-465F-ACBA-4B5CFFB3E109}"/>
            </c:ext>
          </c:extLst>
        </c:ser>
        <c:ser>
          <c:idx val="4"/>
          <c:order val="4"/>
          <c:tx>
            <c:strRef>
              <c:f>'Pivot Tables'!$CV$5:$CV$6</c:f>
              <c:strCache>
                <c:ptCount val="1"/>
                <c:pt idx="0">
                  <c:v>Televisions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Tables'!$CV$7:$CV$12</c:f>
              <c:numCache>
                <c:formatCode>General</c:formatCode>
                <c:ptCount val="5"/>
                <c:pt idx="0">
                  <c:v>22.206967284235095</c:v>
                </c:pt>
                <c:pt idx="1">
                  <c:v>20.669737727387378</c:v>
                </c:pt>
              </c:numCache>
            </c:numRef>
          </c:val>
          <c:extLst>
            <c:ext xmlns:c16="http://schemas.microsoft.com/office/drawing/2014/chart" uri="{C3380CC4-5D6E-409C-BE32-E72D297353CC}">
              <c16:uniqueId val="{00000000-C6D8-4290-A810-4AFF50154E46}"/>
            </c:ext>
          </c:extLst>
        </c:ser>
        <c:ser>
          <c:idx val="5"/>
          <c:order val="5"/>
          <c:tx>
            <c:strRef>
              <c:f>'Pivot Tables'!$CW$5:$CW$6</c:f>
              <c:strCache>
                <c:ptCount val="1"/>
                <c:pt idx="0">
                  <c:v>#N/A</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Tables'!$CW$7:$CW$12</c:f>
              <c:numCache>
                <c:formatCode>General</c:formatCode>
                <c:ptCount val="5"/>
              </c:numCache>
            </c:numRef>
          </c:val>
          <c:extLst>
            <c:ext xmlns:c16="http://schemas.microsoft.com/office/drawing/2014/chart" uri="{C3380CC4-5D6E-409C-BE32-E72D297353CC}">
              <c16:uniqueId val="{00000005-C6D8-4290-A810-4AFF50154E46}"/>
            </c:ext>
          </c:extLst>
        </c:ser>
        <c:dLbls>
          <c:showLegendKey val="0"/>
          <c:showVal val="0"/>
          <c:showCatName val="0"/>
          <c:showSerName val="0"/>
          <c:showPercent val="0"/>
          <c:showBubbleSize val="0"/>
        </c:dLbls>
        <c:gapWidth val="100"/>
        <c:overlap val="-24"/>
        <c:axId val="1569025952"/>
        <c:axId val="1569026912"/>
      </c:barChart>
      <c:catAx>
        <c:axId val="15690259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9026912"/>
        <c:crosses val="autoZero"/>
        <c:auto val="1"/>
        <c:lblAlgn val="ctr"/>
        <c:lblOffset val="100"/>
        <c:noMultiLvlLbl val="0"/>
      </c:catAx>
      <c:valAx>
        <c:axId val="156902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9025952"/>
        <c:crosses val="autoZero"/>
        <c:crossBetween val="between"/>
      </c:valAx>
      <c:spPr>
        <a:noFill/>
        <a:ln>
          <a:solidFill>
            <a:schemeClr val="bg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Tables!PivotTable2</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Channel</a:t>
            </a:r>
            <a:r>
              <a:rPr lang="en-US" baseline="0"/>
              <a:t> Performance by Profit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Tables'!$CF$5:$CF$6</c:f>
              <c:strCache>
                <c:ptCount val="1"/>
                <c:pt idx="0">
                  <c:v>Online Store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Tables'!$CE$7:$CE$9</c:f>
              <c:strCache>
                <c:ptCount val="2"/>
                <c:pt idx="0">
                  <c:v>2025</c:v>
                </c:pt>
                <c:pt idx="1">
                  <c:v>2026</c:v>
                </c:pt>
              </c:strCache>
            </c:strRef>
          </c:cat>
          <c:val>
            <c:numRef>
              <c:f>'Pivot Tables'!$CF$7:$CF$9</c:f>
              <c:numCache>
                <c:formatCode>"$"#,##0.00_);\("$"#,##0.00\)</c:formatCode>
                <c:ptCount val="2"/>
                <c:pt idx="0">
                  <c:v>496671.29000000044</c:v>
                </c:pt>
                <c:pt idx="1">
                  <c:v>680234.75999999931</c:v>
                </c:pt>
              </c:numCache>
            </c:numRef>
          </c:val>
          <c:extLst>
            <c:ext xmlns:c16="http://schemas.microsoft.com/office/drawing/2014/chart" uri="{C3380CC4-5D6E-409C-BE32-E72D297353CC}">
              <c16:uniqueId val="{00000000-E903-4740-ADB5-4A969964DA3B}"/>
            </c:ext>
          </c:extLst>
        </c:ser>
        <c:ser>
          <c:idx val="1"/>
          <c:order val="1"/>
          <c:tx>
            <c:strRef>
              <c:f>'Pivot Tables'!$CG$5:$CG$6</c:f>
              <c:strCache>
                <c:ptCount val="1"/>
                <c:pt idx="0">
                  <c:v>Physical Store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Tables'!$CE$7:$CE$9</c:f>
              <c:strCache>
                <c:ptCount val="2"/>
                <c:pt idx="0">
                  <c:v>2025</c:v>
                </c:pt>
                <c:pt idx="1">
                  <c:v>2026</c:v>
                </c:pt>
              </c:strCache>
            </c:strRef>
          </c:cat>
          <c:val>
            <c:numRef>
              <c:f>'Pivot Tables'!$CG$7:$CG$9</c:f>
              <c:numCache>
                <c:formatCode>"$"#,##0.00_);\("$"#,##0.00\)</c:formatCode>
                <c:ptCount val="2"/>
                <c:pt idx="0">
                  <c:v>479026.65999999968</c:v>
                </c:pt>
                <c:pt idx="1">
                  <c:v>701707.3800000007</c:v>
                </c:pt>
              </c:numCache>
            </c:numRef>
          </c:val>
          <c:extLst>
            <c:ext xmlns:c16="http://schemas.microsoft.com/office/drawing/2014/chart" uri="{C3380CC4-5D6E-409C-BE32-E72D297353CC}">
              <c16:uniqueId val="{00000001-E903-4740-ADB5-4A969964DA3B}"/>
            </c:ext>
          </c:extLst>
        </c:ser>
        <c:dLbls>
          <c:dLblPos val="outEnd"/>
          <c:showLegendKey val="0"/>
          <c:showVal val="1"/>
          <c:showCatName val="0"/>
          <c:showSerName val="0"/>
          <c:showPercent val="0"/>
          <c:showBubbleSize val="0"/>
        </c:dLbls>
        <c:gapWidth val="100"/>
        <c:overlap val="-24"/>
        <c:axId val="170837455"/>
        <c:axId val="170836495"/>
      </c:barChart>
      <c:catAx>
        <c:axId val="1708374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836495"/>
        <c:crosses val="autoZero"/>
        <c:auto val="1"/>
        <c:lblAlgn val="ctr"/>
        <c:lblOffset val="100"/>
        <c:noMultiLvlLbl val="0"/>
      </c:catAx>
      <c:valAx>
        <c:axId val="170836495"/>
        <c:scaling>
          <c:orientation val="minMax"/>
        </c:scaling>
        <c:delete val="1"/>
        <c:axPos val="l"/>
        <c:numFmt formatCode="&quot;$&quot;#,##0.00_);\(&quot;$&quot;#,##0.00\)" sourceLinked="1"/>
        <c:majorTickMark val="none"/>
        <c:minorTickMark val="none"/>
        <c:tickLblPos val="nextTo"/>
        <c:crossAx val="170837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Tables!PivotTable4</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Channel Performance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Tables'!$CJ$5:$CJ$6</c:f>
              <c:strCache>
                <c:ptCount val="1"/>
                <c:pt idx="0">
                  <c:v>Online Store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Tables'!$CI$7:$CI$9</c:f>
              <c:strCache>
                <c:ptCount val="2"/>
                <c:pt idx="0">
                  <c:v>2025</c:v>
                </c:pt>
                <c:pt idx="1">
                  <c:v>2026</c:v>
                </c:pt>
              </c:strCache>
            </c:strRef>
          </c:cat>
          <c:val>
            <c:numRef>
              <c:f>'Pivot Tables'!$CJ$7:$CJ$9</c:f>
              <c:numCache>
                <c:formatCode>General</c:formatCode>
                <c:ptCount val="2"/>
                <c:pt idx="0">
                  <c:v>1492943.5600000015</c:v>
                </c:pt>
                <c:pt idx="1">
                  <c:v>2092514.0799999989</c:v>
                </c:pt>
              </c:numCache>
            </c:numRef>
          </c:val>
          <c:extLst>
            <c:ext xmlns:c16="http://schemas.microsoft.com/office/drawing/2014/chart" uri="{C3380CC4-5D6E-409C-BE32-E72D297353CC}">
              <c16:uniqueId val="{00000000-8E7C-47AA-BF31-0803C6C1EFBE}"/>
            </c:ext>
          </c:extLst>
        </c:ser>
        <c:ser>
          <c:idx val="1"/>
          <c:order val="1"/>
          <c:tx>
            <c:strRef>
              <c:f>'Pivot Tables'!$CK$5:$CK$6</c:f>
              <c:strCache>
                <c:ptCount val="1"/>
                <c:pt idx="0">
                  <c:v>Physical Store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Tables'!$CI$7:$CI$9</c:f>
              <c:strCache>
                <c:ptCount val="2"/>
                <c:pt idx="0">
                  <c:v>2025</c:v>
                </c:pt>
                <c:pt idx="1">
                  <c:v>2026</c:v>
                </c:pt>
              </c:strCache>
            </c:strRef>
          </c:cat>
          <c:val>
            <c:numRef>
              <c:f>'Pivot Tables'!$CK$7:$CK$9</c:f>
              <c:numCache>
                <c:formatCode>General</c:formatCode>
                <c:ptCount val="2"/>
                <c:pt idx="0">
                  <c:v>1461372.0799999996</c:v>
                </c:pt>
                <c:pt idx="1">
                  <c:v>2116918.8100000005</c:v>
                </c:pt>
              </c:numCache>
            </c:numRef>
          </c:val>
          <c:extLst>
            <c:ext xmlns:c16="http://schemas.microsoft.com/office/drawing/2014/chart" uri="{C3380CC4-5D6E-409C-BE32-E72D297353CC}">
              <c16:uniqueId val="{00000001-8E7C-47AA-BF31-0803C6C1EFBE}"/>
            </c:ext>
          </c:extLst>
        </c:ser>
        <c:dLbls>
          <c:dLblPos val="outEnd"/>
          <c:showLegendKey val="0"/>
          <c:showVal val="1"/>
          <c:showCatName val="0"/>
          <c:showSerName val="0"/>
          <c:showPercent val="0"/>
          <c:showBubbleSize val="0"/>
        </c:dLbls>
        <c:gapWidth val="100"/>
        <c:overlap val="-24"/>
        <c:axId val="218980031"/>
        <c:axId val="218957951"/>
      </c:barChart>
      <c:catAx>
        <c:axId val="2189800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8957951"/>
        <c:crosses val="autoZero"/>
        <c:auto val="1"/>
        <c:lblAlgn val="ctr"/>
        <c:lblOffset val="100"/>
        <c:noMultiLvlLbl val="0"/>
      </c:catAx>
      <c:valAx>
        <c:axId val="218957951"/>
        <c:scaling>
          <c:orientation val="minMax"/>
        </c:scaling>
        <c:delete val="1"/>
        <c:axPos val="l"/>
        <c:numFmt formatCode="General" sourceLinked="1"/>
        <c:majorTickMark val="none"/>
        <c:minorTickMark val="none"/>
        <c:tickLblPos val="nextTo"/>
        <c:crossAx val="21898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Tables!PivotTable2</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Channel</a:t>
            </a:r>
            <a:r>
              <a:rPr lang="en-US" baseline="0"/>
              <a:t> Performance by Profit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Tables'!$CF$5:$CF$6</c:f>
              <c:strCache>
                <c:ptCount val="1"/>
                <c:pt idx="0">
                  <c:v>Online Store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Tables'!$CE$7:$CE$9</c:f>
              <c:strCache>
                <c:ptCount val="2"/>
                <c:pt idx="0">
                  <c:v>2025</c:v>
                </c:pt>
                <c:pt idx="1">
                  <c:v>2026</c:v>
                </c:pt>
              </c:strCache>
            </c:strRef>
          </c:cat>
          <c:val>
            <c:numRef>
              <c:f>'Pivot Tables'!$CF$7:$CF$9</c:f>
              <c:numCache>
                <c:formatCode>"$"#,##0.00_);\("$"#,##0.00\)</c:formatCode>
                <c:ptCount val="2"/>
                <c:pt idx="0">
                  <c:v>496671.29000000044</c:v>
                </c:pt>
                <c:pt idx="1">
                  <c:v>680234.75999999931</c:v>
                </c:pt>
              </c:numCache>
            </c:numRef>
          </c:val>
          <c:extLst>
            <c:ext xmlns:c16="http://schemas.microsoft.com/office/drawing/2014/chart" uri="{C3380CC4-5D6E-409C-BE32-E72D297353CC}">
              <c16:uniqueId val="{00000000-E903-4740-ADB5-4A969964DA3B}"/>
            </c:ext>
          </c:extLst>
        </c:ser>
        <c:ser>
          <c:idx val="1"/>
          <c:order val="1"/>
          <c:tx>
            <c:strRef>
              <c:f>'Pivot Tables'!$CG$5:$CG$6</c:f>
              <c:strCache>
                <c:ptCount val="1"/>
                <c:pt idx="0">
                  <c:v>Physical Store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Tables'!$CE$7:$CE$9</c:f>
              <c:strCache>
                <c:ptCount val="2"/>
                <c:pt idx="0">
                  <c:v>2025</c:v>
                </c:pt>
                <c:pt idx="1">
                  <c:v>2026</c:v>
                </c:pt>
              </c:strCache>
            </c:strRef>
          </c:cat>
          <c:val>
            <c:numRef>
              <c:f>'Pivot Tables'!$CG$7:$CG$9</c:f>
              <c:numCache>
                <c:formatCode>"$"#,##0.00_);\("$"#,##0.00\)</c:formatCode>
                <c:ptCount val="2"/>
                <c:pt idx="0">
                  <c:v>479026.65999999968</c:v>
                </c:pt>
                <c:pt idx="1">
                  <c:v>701707.3800000007</c:v>
                </c:pt>
              </c:numCache>
            </c:numRef>
          </c:val>
          <c:extLst>
            <c:ext xmlns:c16="http://schemas.microsoft.com/office/drawing/2014/chart" uri="{C3380CC4-5D6E-409C-BE32-E72D297353CC}">
              <c16:uniqueId val="{00000001-E903-4740-ADB5-4A969964DA3B}"/>
            </c:ext>
          </c:extLst>
        </c:ser>
        <c:dLbls>
          <c:dLblPos val="outEnd"/>
          <c:showLegendKey val="0"/>
          <c:showVal val="1"/>
          <c:showCatName val="0"/>
          <c:showSerName val="0"/>
          <c:showPercent val="0"/>
          <c:showBubbleSize val="0"/>
        </c:dLbls>
        <c:gapWidth val="100"/>
        <c:overlap val="-24"/>
        <c:axId val="170837455"/>
        <c:axId val="170836495"/>
      </c:barChart>
      <c:catAx>
        <c:axId val="1708374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836495"/>
        <c:crosses val="autoZero"/>
        <c:auto val="1"/>
        <c:lblAlgn val="ctr"/>
        <c:lblOffset val="100"/>
        <c:noMultiLvlLbl val="0"/>
      </c:catAx>
      <c:valAx>
        <c:axId val="170836495"/>
        <c:scaling>
          <c:orientation val="minMax"/>
        </c:scaling>
        <c:delete val="1"/>
        <c:axPos val="l"/>
        <c:numFmt formatCode="&quot;$&quot;#,##0.00_);\(&quot;$&quot;#,##0.00\)" sourceLinked="1"/>
        <c:majorTickMark val="none"/>
        <c:minorTickMark val="none"/>
        <c:tickLblPos val="nextTo"/>
        <c:crossAx val="170837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Tables'!$G$4</c:f>
              <c:strCache>
                <c:ptCount val="1"/>
                <c:pt idx="0">
                  <c:v>Total</c:v>
                </c:pt>
              </c:strCache>
            </c:strRef>
          </c:tx>
          <c:spPr>
            <a:ln w="28575" cap="rnd">
              <a:solidFill>
                <a:schemeClr val="accent1"/>
              </a:solidFill>
              <a:round/>
            </a:ln>
            <a:effectLst/>
          </c:spPr>
          <c:marker>
            <c:symbol val="none"/>
          </c:marker>
          <c:cat>
            <c:strRef>
              <c:f>'Pivot Tables'!$F$5:$F$17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Tables'!$G$5:$G$17</c:f>
              <c:numCache>
                <c:formatCode>"$"#,##0.00_);\("$"#,##0.00\)</c:formatCode>
                <c:ptCount val="12"/>
                <c:pt idx="0">
                  <c:v>559225.96000000008</c:v>
                </c:pt>
                <c:pt idx="1">
                  <c:v>500115.5900000002</c:v>
                </c:pt>
                <c:pt idx="2">
                  <c:v>635411.58000000054</c:v>
                </c:pt>
                <c:pt idx="3">
                  <c:v>538607.80000000005</c:v>
                </c:pt>
                <c:pt idx="4">
                  <c:v>580586.48000000021</c:v>
                </c:pt>
                <c:pt idx="5">
                  <c:v>578475.62000000046</c:v>
                </c:pt>
                <c:pt idx="6">
                  <c:v>671517.29</c:v>
                </c:pt>
                <c:pt idx="7">
                  <c:v>594498.20000000019</c:v>
                </c:pt>
                <c:pt idx="8">
                  <c:v>528323.22000000044</c:v>
                </c:pt>
                <c:pt idx="9">
                  <c:v>637179.37999999989</c:v>
                </c:pt>
                <c:pt idx="10">
                  <c:v>601250.87</c:v>
                </c:pt>
                <c:pt idx="11">
                  <c:v>738556.53999999992</c:v>
                </c:pt>
              </c:numCache>
            </c:numRef>
          </c:val>
          <c:smooth val="0"/>
          <c:extLst>
            <c:ext xmlns:c16="http://schemas.microsoft.com/office/drawing/2014/chart" uri="{C3380CC4-5D6E-409C-BE32-E72D297353CC}">
              <c16:uniqueId val="{00000000-852E-4657-B811-643E1DB24075}"/>
            </c:ext>
          </c:extLst>
        </c:ser>
        <c:dLbls>
          <c:showLegendKey val="0"/>
          <c:showVal val="0"/>
          <c:showCatName val="0"/>
          <c:showSerName val="0"/>
          <c:showPercent val="0"/>
          <c:showBubbleSize val="0"/>
        </c:dLbls>
        <c:smooth val="0"/>
        <c:axId val="206873680"/>
        <c:axId val="206874160"/>
      </c:lineChart>
      <c:catAx>
        <c:axId val="206873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74160"/>
        <c:crosses val="autoZero"/>
        <c:auto val="1"/>
        <c:lblAlgn val="ctr"/>
        <c:lblOffset val="100"/>
        <c:noMultiLvlLbl val="0"/>
      </c:catAx>
      <c:valAx>
        <c:axId val="206874160"/>
        <c:scaling>
          <c:orientation val="minMax"/>
        </c:scaling>
        <c:delete val="1"/>
        <c:axPos val="l"/>
        <c:numFmt formatCode="&quot;$&quot;#,##0.00_);\(&quot;$&quot;#,##0.00\)" sourceLinked="1"/>
        <c:majorTickMark val="out"/>
        <c:minorTickMark val="none"/>
        <c:tickLblPos val="nextTo"/>
        <c:crossAx val="20687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Tables!PivotTable13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Tables'!$G$23</c:f>
              <c:strCache>
                <c:ptCount val="1"/>
                <c:pt idx="0">
                  <c:v>Total</c:v>
                </c:pt>
              </c:strCache>
            </c:strRef>
          </c:tx>
          <c:spPr>
            <a:ln w="28575" cap="rnd">
              <a:solidFill>
                <a:schemeClr val="accent1"/>
              </a:solidFill>
              <a:round/>
            </a:ln>
            <a:effectLst/>
          </c:spPr>
          <c:marker>
            <c:symbol val="none"/>
          </c:marker>
          <c:cat>
            <c:strRef>
              <c:f>'Pivot Tables'!$F$24:$F$36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Tables'!$G$24:$G$36</c:f>
              <c:numCache>
                <c:formatCode>"$"#,##0.00_);\("$"#,##0.00\)</c:formatCode>
                <c:ptCount val="12"/>
                <c:pt idx="0">
                  <c:v>188017.82000000009</c:v>
                </c:pt>
                <c:pt idx="1">
                  <c:v>162502.11000000004</c:v>
                </c:pt>
                <c:pt idx="2">
                  <c:v>206298.1500000002</c:v>
                </c:pt>
                <c:pt idx="3">
                  <c:v>176144.78</c:v>
                </c:pt>
                <c:pt idx="4">
                  <c:v>187797.56000000008</c:v>
                </c:pt>
                <c:pt idx="5">
                  <c:v>187636.05000000025</c:v>
                </c:pt>
                <c:pt idx="6">
                  <c:v>223130.69000000018</c:v>
                </c:pt>
                <c:pt idx="7">
                  <c:v>194975.49000000005</c:v>
                </c:pt>
                <c:pt idx="8">
                  <c:v>173439.38000000009</c:v>
                </c:pt>
                <c:pt idx="9">
                  <c:v>212357.58000000016</c:v>
                </c:pt>
                <c:pt idx="10">
                  <c:v>201144.45000000013</c:v>
                </c:pt>
                <c:pt idx="11">
                  <c:v>244196.03000000006</c:v>
                </c:pt>
              </c:numCache>
            </c:numRef>
          </c:val>
          <c:smooth val="0"/>
          <c:extLst>
            <c:ext xmlns:c16="http://schemas.microsoft.com/office/drawing/2014/chart" uri="{C3380CC4-5D6E-409C-BE32-E72D297353CC}">
              <c16:uniqueId val="{00000000-EDB4-4BC4-8D0D-F8687AC29372}"/>
            </c:ext>
          </c:extLst>
        </c:ser>
        <c:dLbls>
          <c:showLegendKey val="0"/>
          <c:showVal val="0"/>
          <c:showCatName val="0"/>
          <c:showSerName val="0"/>
          <c:showPercent val="0"/>
          <c:showBubbleSize val="0"/>
        </c:dLbls>
        <c:smooth val="0"/>
        <c:axId val="845828576"/>
        <c:axId val="845829056"/>
      </c:lineChart>
      <c:catAx>
        <c:axId val="8458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829056"/>
        <c:crosses val="autoZero"/>
        <c:auto val="1"/>
        <c:lblAlgn val="ctr"/>
        <c:lblOffset val="100"/>
        <c:noMultiLvlLbl val="0"/>
      </c:catAx>
      <c:valAx>
        <c:axId val="845829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82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Tables!PivotTable6</c:name>
    <c:fmtId val="5"/>
  </c:pivotSource>
  <c:chart>
    <c:title>
      <c:tx>
        <c:rich>
          <a:bodyPr rot="0" spcFirstLastPara="1" vertOverflow="ellipsis" vert="horz" wrap="square" anchor="ctr" anchorCtr="1"/>
          <a:lstStyle/>
          <a:p>
            <a:pPr>
              <a:defRPr sz="800" b="1" i="0" u="none" strike="noStrike" kern="1200" baseline="0">
                <a:solidFill>
                  <a:schemeClr val="tx2"/>
                </a:solidFill>
                <a:latin typeface="+mn-lt"/>
                <a:ea typeface="+mn-ea"/>
                <a:cs typeface="+mn-cs"/>
              </a:defRPr>
            </a:pPr>
            <a:r>
              <a:rPr lang="en-US" sz="800">
                <a:solidFill>
                  <a:schemeClr val="tx2"/>
                </a:solidFill>
              </a:rPr>
              <a:t>Top 5 Prodcut by Revenue,Profit</a:t>
            </a:r>
            <a:r>
              <a:rPr lang="en-US" sz="800" baseline="0">
                <a:solidFill>
                  <a:schemeClr val="tx2"/>
                </a:solidFill>
              </a:rPr>
              <a:t> and Unit</a:t>
            </a:r>
            <a:endParaRPr lang="en-US" sz="800">
              <a:solidFill>
                <a:schemeClr val="tx2"/>
              </a:solidFill>
            </a:endParaRPr>
          </a:p>
        </c:rich>
      </c:tx>
      <c:overlay val="0"/>
      <c:spPr>
        <a:solidFill>
          <a:schemeClr val="bg1"/>
        </a:solidFill>
        <a:ln>
          <a:noFill/>
        </a:ln>
        <a:effectLst/>
      </c:spPr>
      <c:txPr>
        <a:bodyPr rot="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5220604146694E-2"/>
          <c:y val="0.17457520106811555"/>
          <c:w val="0.91029558791706611"/>
          <c:h val="0.60367305202631016"/>
        </c:manualLayout>
      </c:layout>
      <c:barChart>
        <c:barDir val="col"/>
        <c:grouping val="clustered"/>
        <c:varyColors val="0"/>
        <c:ser>
          <c:idx val="0"/>
          <c:order val="0"/>
          <c:tx>
            <c:strRef>
              <c:f>'Pivot Tables'!$P$4</c:f>
              <c:strCache>
                <c:ptCount val="1"/>
                <c:pt idx="0">
                  <c:v>P-Revenue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Tables'!$O$5:$O$10</c:f>
              <c:strCache>
                <c:ptCount val="5"/>
                <c:pt idx="0">
                  <c:v>PROD-0033</c:v>
                </c:pt>
                <c:pt idx="1">
                  <c:v>PROD-0009</c:v>
                </c:pt>
                <c:pt idx="2">
                  <c:v>PROD-0007</c:v>
                </c:pt>
                <c:pt idx="3">
                  <c:v>PROD-0012</c:v>
                </c:pt>
                <c:pt idx="4">
                  <c:v>PROD-0032</c:v>
                </c:pt>
              </c:strCache>
            </c:strRef>
          </c:cat>
          <c:val>
            <c:numRef>
              <c:f>'Pivot Tables'!$P$5:$P$10</c:f>
              <c:numCache>
                <c:formatCode>"$"#,##0.00_);\("$"#,##0.00\)</c:formatCode>
                <c:ptCount val="5"/>
                <c:pt idx="0">
                  <c:v>380022.93</c:v>
                </c:pt>
                <c:pt idx="1">
                  <c:v>327995.92</c:v>
                </c:pt>
                <c:pt idx="2">
                  <c:v>300990.69000000006</c:v>
                </c:pt>
                <c:pt idx="3">
                  <c:v>294720.58999999997</c:v>
                </c:pt>
                <c:pt idx="4">
                  <c:v>294402.12000000011</c:v>
                </c:pt>
              </c:numCache>
            </c:numRef>
          </c:val>
          <c:extLst>
            <c:ext xmlns:c16="http://schemas.microsoft.com/office/drawing/2014/chart" uri="{C3380CC4-5D6E-409C-BE32-E72D297353CC}">
              <c16:uniqueId val="{00000000-9B06-4F94-92BD-6CEEC92C540A}"/>
            </c:ext>
          </c:extLst>
        </c:ser>
        <c:ser>
          <c:idx val="1"/>
          <c:order val="1"/>
          <c:tx>
            <c:strRef>
              <c:f>'Pivot Tables'!$Q$4</c:f>
              <c:strCache>
                <c:ptCount val="1"/>
                <c:pt idx="0">
                  <c:v>P-Profit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Tables'!$O$5:$O$10</c:f>
              <c:strCache>
                <c:ptCount val="5"/>
                <c:pt idx="0">
                  <c:v>PROD-0033</c:v>
                </c:pt>
                <c:pt idx="1">
                  <c:v>PROD-0009</c:v>
                </c:pt>
                <c:pt idx="2">
                  <c:v>PROD-0007</c:v>
                </c:pt>
                <c:pt idx="3">
                  <c:v>PROD-0012</c:v>
                </c:pt>
                <c:pt idx="4">
                  <c:v>PROD-0032</c:v>
                </c:pt>
              </c:strCache>
            </c:strRef>
          </c:cat>
          <c:val>
            <c:numRef>
              <c:f>'Pivot Tables'!$Q$5:$Q$10</c:f>
              <c:numCache>
                <c:formatCode>"$"#,##0.00_);\("$"#,##0.00\)</c:formatCode>
                <c:ptCount val="5"/>
                <c:pt idx="0">
                  <c:v>136920.21</c:v>
                </c:pt>
                <c:pt idx="1">
                  <c:v>114902.51999999999</c:v>
                </c:pt>
                <c:pt idx="2">
                  <c:v>117726.56000000001</c:v>
                </c:pt>
                <c:pt idx="3">
                  <c:v>94895.789999999979</c:v>
                </c:pt>
                <c:pt idx="4">
                  <c:v>92533.919999999984</c:v>
                </c:pt>
              </c:numCache>
            </c:numRef>
          </c:val>
          <c:extLst>
            <c:ext xmlns:c16="http://schemas.microsoft.com/office/drawing/2014/chart" uri="{C3380CC4-5D6E-409C-BE32-E72D297353CC}">
              <c16:uniqueId val="{00000001-9B06-4F94-92BD-6CEEC92C540A}"/>
            </c:ext>
          </c:extLst>
        </c:ser>
        <c:ser>
          <c:idx val="2"/>
          <c:order val="2"/>
          <c:tx>
            <c:strRef>
              <c:f>'Pivot Tables'!$R$4</c:f>
              <c:strCache>
                <c:ptCount val="1"/>
                <c:pt idx="0">
                  <c:v>P-Unit_Price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Tables'!$O$5:$O$10</c:f>
              <c:strCache>
                <c:ptCount val="5"/>
                <c:pt idx="0">
                  <c:v>PROD-0033</c:v>
                </c:pt>
                <c:pt idx="1">
                  <c:v>PROD-0009</c:v>
                </c:pt>
                <c:pt idx="2">
                  <c:v>PROD-0007</c:v>
                </c:pt>
                <c:pt idx="3">
                  <c:v>PROD-0012</c:v>
                </c:pt>
                <c:pt idx="4">
                  <c:v>PROD-0032</c:v>
                </c:pt>
              </c:strCache>
            </c:strRef>
          </c:cat>
          <c:val>
            <c:numRef>
              <c:f>'Pivot Tables'!$R$5:$R$10</c:f>
              <c:numCache>
                <c:formatCode>"$"#,##0.00;[Red]"$"#,##0.00</c:formatCode>
                <c:ptCount val="5"/>
                <c:pt idx="0">
                  <c:v>132471.98999999996</c:v>
                </c:pt>
                <c:pt idx="1">
                  <c:v>118040.95</c:v>
                </c:pt>
                <c:pt idx="2">
                  <c:v>104324.01000000002</c:v>
                </c:pt>
                <c:pt idx="3">
                  <c:v>119978.84000000003</c:v>
                </c:pt>
                <c:pt idx="4">
                  <c:v>100340.36999999998</c:v>
                </c:pt>
              </c:numCache>
            </c:numRef>
          </c:val>
          <c:extLst>
            <c:ext xmlns:c16="http://schemas.microsoft.com/office/drawing/2014/chart" uri="{C3380CC4-5D6E-409C-BE32-E72D297353CC}">
              <c16:uniqueId val="{00000002-9B06-4F94-92BD-6CEEC92C540A}"/>
            </c:ext>
          </c:extLst>
        </c:ser>
        <c:dLbls>
          <c:showLegendKey val="0"/>
          <c:showVal val="0"/>
          <c:showCatName val="0"/>
          <c:showSerName val="0"/>
          <c:showPercent val="0"/>
          <c:showBubbleSize val="0"/>
        </c:dLbls>
        <c:gapWidth val="100"/>
        <c:overlap val="-24"/>
        <c:axId val="1621508416"/>
        <c:axId val="1621500256"/>
      </c:barChart>
      <c:catAx>
        <c:axId val="16215084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1500256"/>
        <c:crosses val="autoZero"/>
        <c:auto val="1"/>
        <c:lblAlgn val="ctr"/>
        <c:lblOffset val="100"/>
        <c:noMultiLvlLbl val="0"/>
      </c:catAx>
      <c:valAx>
        <c:axId val="1621500256"/>
        <c:scaling>
          <c:orientation val="minMax"/>
        </c:scaling>
        <c:delete val="1"/>
        <c:axPos val="l"/>
        <c:numFmt formatCode="&quot;$&quot;#,##0.00_);\(&quot;$&quot;#,##0.00\)" sourceLinked="1"/>
        <c:majorTickMark val="none"/>
        <c:minorTickMark val="none"/>
        <c:tickLblPos val="nextTo"/>
        <c:crossAx val="1621508416"/>
        <c:crosses val="autoZero"/>
        <c:crossBetween val="between"/>
      </c:valAx>
      <c:spPr>
        <a:noFill/>
        <a:ln>
          <a:noFill/>
        </a:ln>
        <a:effectLst/>
      </c:spPr>
    </c:plotArea>
    <c:legend>
      <c:legendPos val="b"/>
      <c:layout>
        <c:manualLayout>
          <c:xMode val="edge"/>
          <c:yMode val="edge"/>
          <c:x val="9.1189298400799368E-2"/>
          <c:y val="0.88889213306131987"/>
          <c:w val="0.81762106990661831"/>
          <c:h val="0.1032183156864157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002060"/>
                </a:solidFill>
              </a:rPr>
              <a:t>Monthly</a:t>
            </a:r>
            <a:r>
              <a:rPr lang="en-US" sz="1000" b="1" baseline="0">
                <a:solidFill>
                  <a:srgbClr val="002060"/>
                </a:solidFill>
              </a:rPr>
              <a:t> Sales Trend</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54212750725552E-2"/>
          <c:y val="0.14439595471766123"/>
          <c:w val="0.91829157449854892"/>
          <c:h val="0.71370692698500404"/>
        </c:manualLayout>
      </c:layout>
      <c:lineChart>
        <c:grouping val="standard"/>
        <c:varyColors val="0"/>
        <c:ser>
          <c:idx val="0"/>
          <c:order val="0"/>
          <c:tx>
            <c:strRef>
              <c:f>'Pivot Tables'!$G$4</c:f>
              <c:strCache>
                <c:ptCount val="1"/>
                <c:pt idx="0">
                  <c:v>Total</c:v>
                </c:pt>
              </c:strCache>
            </c:strRef>
          </c:tx>
          <c:spPr>
            <a:ln w="28575" cap="rnd">
              <a:solidFill>
                <a:schemeClr val="accent1"/>
              </a:solidFill>
              <a:round/>
            </a:ln>
            <a:effectLst/>
          </c:spPr>
          <c:marker>
            <c:symbol val="square"/>
            <c:size val="6"/>
            <c:spPr>
              <a:solidFill>
                <a:schemeClr val="accent1"/>
              </a:solidFill>
              <a:ln w="9525">
                <a:solidFill>
                  <a:schemeClr val="accent1"/>
                </a:solidFill>
              </a:ln>
              <a:effectLst/>
            </c:spPr>
          </c:marker>
          <c:cat>
            <c:strRef>
              <c:f>'Pivot Tables'!$F$5:$F$17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Tables'!$G$5:$G$17</c:f>
              <c:numCache>
                <c:formatCode>"$"#,##0.00_);\("$"#,##0.00\)</c:formatCode>
                <c:ptCount val="12"/>
                <c:pt idx="0">
                  <c:v>559225.96000000008</c:v>
                </c:pt>
                <c:pt idx="1">
                  <c:v>500115.5900000002</c:v>
                </c:pt>
                <c:pt idx="2">
                  <c:v>635411.58000000054</c:v>
                </c:pt>
                <c:pt idx="3">
                  <c:v>538607.80000000005</c:v>
                </c:pt>
                <c:pt idx="4">
                  <c:v>580586.48000000021</c:v>
                </c:pt>
                <c:pt idx="5">
                  <c:v>578475.62000000046</c:v>
                </c:pt>
                <c:pt idx="6">
                  <c:v>671517.29</c:v>
                </c:pt>
                <c:pt idx="7">
                  <c:v>594498.20000000019</c:v>
                </c:pt>
                <c:pt idx="8">
                  <c:v>528323.22000000044</c:v>
                </c:pt>
                <c:pt idx="9">
                  <c:v>637179.37999999989</c:v>
                </c:pt>
                <c:pt idx="10">
                  <c:v>601250.87</c:v>
                </c:pt>
                <c:pt idx="11">
                  <c:v>738556.53999999992</c:v>
                </c:pt>
              </c:numCache>
            </c:numRef>
          </c:val>
          <c:smooth val="0"/>
          <c:extLst>
            <c:ext xmlns:c16="http://schemas.microsoft.com/office/drawing/2014/chart" uri="{C3380CC4-5D6E-409C-BE32-E72D297353CC}">
              <c16:uniqueId val="{00000000-D6B4-48ED-BB76-441DAAB7FA30}"/>
            </c:ext>
          </c:extLst>
        </c:ser>
        <c:dLbls>
          <c:showLegendKey val="0"/>
          <c:showVal val="0"/>
          <c:showCatName val="0"/>
          <c:showSerName val="0"/>
          <c:showPercent val="0"/>
          <c:showBubbleSize val="0"/>
        </c:dLbls>
        <c:marker val="1"/>
        <c:smooth val="0"/>
        <c:axId val="206873680"/>
        <c:axId val="206874160"/>
      </c:lineChart>
      <c:catAx>
        <c:axId val="206873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206874160"/>
        <c:crosses val="autoZero"/>
        <c:auto val="1"/>
        <c:lblAlgn val="ctr"/>
        <c:lblOffset val="100"/>
        <c:noMultiLvlLbl val="0"/>
      </c:catAx>
      <c:valAx>
        <c:axId val="206874160"/>
        <c:scaling>
          <c:orientation val="minMax"/>
        </c:scaling>
        <c:delete val="1"/>
        <c:axPos val="l"/>
        <c:numFmt formatCode="&quot;$&quot;#,##0.00_);\(&quot;$&quot;#,##0.00\)" sourceLinked="1"/>
        <c:majorTickMark val="out"/>
        <c:minorTickMark val="none"/>
        <c:tickLblPos val="nextTo"/>
        <c:crossAx val="20687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Tables!PivotTable2</c:name>
    <c:fmtId val="28"/>
  </c:pivotSource>
  <c:chart>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Channel</a:t>
            </a:r>
            <a:r>
              <a:rPr lang="en-US" sz="1000" baseline="0"/>
              <a:t> Performance by Profit</a:t>
            </a:r>
            <a:endParaRPr lang="en-US" sz="1000"/>
          </a:p>
        </c:rich>
      </c:tx>
      <c:layout>
        <c:manualLayout>
          <c:xMode val="edge"/>
          <c:yMode val="edge"/>
          <c:x val="0.25996317444016609"/>
          <c:y val="2.02595778350647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00389348862804E-2"/>
          <c:y val="0.21073364132145622"/>
          <c:w val="0.92099922130227441"/>
          <c:h val="0.53214945081123388"/>
        </c:manualLayout>
      </c:layout>
      <c:barChart>
        <c:barDir val="col"/>
        <c:grouping val="clustered"/>
        <c:varyColors val="0"/>
        <c:ser>
          <c:idx val="0"/>
          <c:order val="0"/>
          <c:tx>
            <c:strRef>
              <c:f>'Pivot Tables'!$CF$5:$CF$6</c:f>
              <c:strCache>
                <c:ptCount val="1"/>
                <c:pt idx="0">
                  <c:v>Online Store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Tables'!$CE$7:$CE$9</c:f>
              <c:strCache>
                <c:ptCount val="2"/>
                <c:pt idx="0">
                  <c:v>2025</c:v>
                </c:pt>
                <c:pt idx="1">
                  <c:v>2026</c:v>
                </c:pt>
              </c:strCache>
            </c:strRef>
          </c:cat>
          <c:val>
            <c:numRef>
              <c:f>'Pivot Tables'!$CF$7:$CF$9</c:f>
              <c:numCache>
                <c:formatCode>"$"#,##0.00_);\("$"#,##0.00\)</c:formatCode>
                <c:ptCount val="2"/>
                <c:pt idx="0">
                  <c:v>496671.29000000044</c:v>
                </c:pt>
                <c:pt idx="1">
                  <c:v>680234.75999999931</c:v>
                </c:pt>
              </c:numCache>
            </c:numRef>
          </c:val>
          <c:extLst>
            <c:ext xmlns:c16="http://schemas.microsoft.com/office/drawing/2014/chart" uri="{C3380CC4-5D6E-409C-BE32-E72D297353CC}">
              <c16:uniqueId val="{00000000-6B1E-48BD-ADA0-B5AF5D175D17}"/>
            </c:ext>
          </c:extLst>
        </c:ser>
        <c:ser>
          <c:idx val="1"/>
          <c:order val="1"/>
          <c:tx>
            <c:strRef>
              <c:f>'Pivot Tables'!$CG$5:$CG$6</c:f>
              <c:strCache>
                <c:ptCount val="1"/>
                <c:pt idx="0">
                  <c:v>Physical Store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Tables'!$CE$7:$CE$9</c:f>
              <c:strCache>
                <c:ptCount val="2"/>
                <c:pt idx="0">
                  <c:v>2025</c:v>
                </c:pt>
                <c:pt idx="1">
                  <c:v>2026</c:v>
                </c:pt>
              </c:strCache>
            </c:strRef>
          </c:cat>
          <c:val>
            <c:numRef>
              <c:f>'Pivot Tables'!$CG$7:$CG$9</c:f>
              <c:numCache>
                <c:formatCode>"$"#,##0.00_);\("$"#,##0.00\)</c:formatCode>
                <c:ptCount val="2"/>
                <c:pt idx="0">
                  <c:v>479026.65999999968</c:v>
                </c:pt>
                <c:pt idx="1">
                  <c:v>701707.3800000007</c:v>
                </c:pt>
              </c:numCache>
            </c:numRef>
          </c:val>
          <c:extLst>
            <c:ext xmlns:c16="http://schemas.microsoft.com/office/drawing/2014/chart" uri="{C3380CC4-5D6E-409C-BE32-E72D297353CC}">
              <c16:uniqueId val="{00000001-6B1E-48BD-ADA0-B5AF5D175D17}"/>
            </c:ext>
          </c:extLst>
        </c:ser>
        <c:dLbls>
          <c:dLblPos val="outEnd"/>
          <c:showLegendKey val="0"/>
          <c:showVal val="1"/>
          <c:showCatName val="0"/>
          <c:showSerName val="0"/>
          <c:showPercent val="0"/>
          <c:showBubbleSize val="0"/>
        </c:dLbls>
        <c:gapWidth val="100"/>
        <c:overlap val="-24"/>
        <c:axId val="170837455"/>
        <c:axId val="170836495"/>
      </c:barChart>
      <c:catAx>
        <c:axId val="1708374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836495"/>
        <c:crosses val="autoZero"/>
        <c:auto val="1"/>
        <c:lblAlgn val="ctr"/>
        <c:lblOffset val="100"/>
        <c:noMultiLvlLbl val="0"/>
      </c:catAx>
      <c:valAx>
        <c:axId val="170836495"/>
        <c:scaling>
          <c:orientation val="minMax"/>
        </c:scaling>
        <c:delete val="1"/>
        <c:axPos val="l"/>
        <c:numFmt formatCode="&quot;$&quot;#,##0.00_);\(&quot;$&quot;#,##0.00\)" sourceLinked="1"/>
        <c:majorTickMark val="none"/>
        <c:minorTickMark val="none"/>
        <c:tickLblPos val="nextTo"/>
        <c:crossAx val="170837455"/>
        <c:crosses val="autoZero"/>
        <c:crossBetween val="between"/>
      </c:valAx>
      <c:spPr>
        <a:noFill/>
        <a:ln>
          <a:noFill/>
        </a:ln>
        <a:effectLst/>
      </c:spPr>
    </c:plotArea>
    <c:legend>
      <c:legendPos val="b"/>
      <c:layout>
        <c:manualLayout>
          <c:xMode val="edge"/>
          <c:yMode val="edge"/>
          <c:x val="0.25791826483768421"/>
          <c:y val="0.81175395832801589"/>
          <c:w val="0.48416347032463164"/>
          <c:h val="9.37013451083488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Tables!PivotTable1</c:name>
    <c:fmtId val="5"/>
  </c:pivotSource>
  <c:chart>
    <c:title>
      <c:tx>
        <c:rich>
          <a:bodyPr rot="0" spcFirstLastPara="1" vertOverflow="ellipsis" vert="horz" wrap="square" anchor="ctr" anchorCtr="1"/>
          <a:lstStyle/>
          <a:p>
            <a:pPr>
              <a:defRPr sz="800" b="0" i="0" u="none" strike="noStrike" kern="1200" spc="0" baseline="0">
                <a:solidFill>
                  <a:schemeClr val="tx2"/>
                </a:solidFill>
                <a:latin typeface="+mn-lt"/>
                <a:ea typeface="+mn-ea"/>
                <a:cs typeface="+mn-cs"/>
              </a:defRPr>
            </a:pPr>
            <a:r>
              <a:rPr lang="en-US" sz="800" b="1">
                <a:solidFill>
                  <a:schemeClr val="tx2"/>
                </a:solidFill>
              </a:rPr>
              <a:t>Top</a:t>
            </a:r>
            <a:r>
              <a:rPr lang="en-US" sz="800" b="1" baseline="0">
                <a:solidFill>
                  <a:schemeClr val="tx2"/>
                </a:solidFill>
              </a:rPr>
              <a:t> 5 Valued Customer by Revenue</a:t>
            </a:r>
            <a:endParaRPr lang="en-US" sz="800" b="1">
              <a:solidFill>
                <a:schemeClr val="tx2"/>
              </a:solidFill>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dLbl>
          <c:idx val="0"/>
          <c:layout>
            <c:manualLayout>
              <c:x val="0.10833333333333334"/>
              <c:y val="-4.629629629629633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0555555555555561E-2"/>
              <c:y val="4.629629629629544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6666666666666666E-2"/>
              <c:y val="0.10648148148148148"/>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bg1">
              <a:lumMod val="65000"/>
            </a:schemeClr>
          </a:solidFill>
          <a:ln w="19050">
            <a:solidFill>
              <a:schemeClr val="lt1"/>
            </a:solidFill>
          </a:ln>
          <a:effectLst/>
        </c:spPr>
        <c:dLbl>
          <c:idx val="0"/>
          <c:layout>
            <c:manualLayout>
              <c:x val="-6.666666666666661E-2"/>
              <c:y val="2.7777777777777693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solidFill>
          <a:ln w="19050">
            <a:solidFill>
              <a:schemeClr val="lt1"/>
            </a:solidFill>
          </a:ln>
          <a:effectLst/>
        </c:spPr>
        <c:dLbl>
          <c:idx val="0"/>
          <c:layout>
            <c:manualLayout>
              <c:x val="-6.3888888888888939E-2"/>
              <c:y val="-6.4814814814814811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dLbl>
          <c:idx val="0"/>
          <c:layout>
            <c:manualLayout>
              <c:x val="0.10833333333333334"/>
              <c:y val="-4.629629629629633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0555555555555561E-2"/>
              <c:y val="4.629629629629544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6666666666666666E-2"/>
              <c:y val="0.10648148148148148"/>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bg1">
              <a:lumMod val="65000"/>
            </a:schemeClr>
          </a:solidFill>
          <a:ln w="19050">
            <a:solidFill>
              <a:schemeClr val="lt1"/>
            </a:solidFill>
          </a:ln>
          <a:effectLst/>
        </c:spPr>
        <c:dLbl>
          <c:idx val="0"/>
          <c:layout>
            <c:manualLayout>
              <c:x val="-6.666666666666661E-2"/>
              <c:y val="2.7777777777777693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solidFill>
          <a:ln w="19050">
            <a:solidFill>
              <a:schemeClr val="lt1"/>
            </a:solidFill>
          </a:ln>
          <a:effectLst/>
        </c:spPr>
        <c:dLbl>
          <c:idx val="0"/>
          <c:layout>
            <c:manualLayout>
              <c:x val="-6.3888888888888939E-2"/>
              <c:y val="-6.4814814814814811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tx1"/>
          </a:solidFill>
          <a:ln w="19050">
            <a:solidFill>
              <a:schemeClr val="lt1"/>
            </a:solidFill>
          </a:ln>
          <a:effectLst/>
        </c:spPr>
        <c:dLbl>
          <c:idx val="0"/>
          <c:layout>
            <c:manualLayout>
              <c:x val="0.10833333333333334"/>
              <c:y val="-4.629629629629633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0555555555555561E-2"/>
              <c:y val="4.629629629629544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6666666666666666E-2"/>
              <c:y val="0.10648148148148148"/>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bg1">
              <a:lumMod val="65000"/>
            </a:schemeClr>
          </a:solidFill>
          <a:ln w="19050">
            <a:solidFill>
              <a:schemeClr val="lt1"/>
            </a:solidFill>
          </a:ln>
          <a:effectLst/>
        </c:spPr>
        <c:dLbl>
          <c:idx val="0"/>
          <c:layout>
            <c:manualLayout>
              <c:x val="-6.666666666666661E-2"/>
              <c:y val="2.7777777777777693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tx2"/>
          </a:solidFill>
          <a:ln w="19050">
            <a:solidFill>
              <a:schemeClr val="lt1"/>
            </a:solidFill>
          </a:ln>
          <a:effectLst/>
        </c:spPr>
        <c:dLbl>
          <c:idx val="0"/>
          <c:layout>
            <c:manualLayout>
              <c:x val="-6.3888888888888939E-2"/>
              <c:y val="-6.4814814814814811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tx1"/>
          </a:solidFill>
          <a:ln w="19050">
            <a:solidFill>
              <a:schemeClr val="lt1"/>
            </a:solidFill>
          </a:ln>
          <a:effectLst/>
        </c:spPr>
        <c:dLbl>
          <c:idx val="0"/>
          <c:layout>
            <c:manualLayout>
              <c:x val="0.10833333333333334"/>
              <c:y val="-4.629629629629633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8.0555555555555561E-2"/>
              <c:y val="4.629629629629544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6.6666666666666666E-2"/>
              <c:y val="0.10648148148148148"/>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bg1">
              <a:lumMod val="65000"/>
            </a:schemeClr>
          </a:solidFill>
          <a:ln w="19050">
            <a:solidFill>
              <a:schemeClr val="lt1"/>
            </a:solidFill>
          </a:ln>
          <a:effectLst/>
        </c:spPr>
        <c:dLbl>
          <c:idx val="0"/>
          <c:layout>
            <c:manualLayout>
              <c:x val="-6.666666666666661E-2"/>
              <c:y val="2.7777777777777693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tx2"/>
          </a:solidFill>
          <a:ln w="19050">
            <a:solidFill>
              <a:schemeClr val="lt1"/>
            </a:solidFill>
          </a:ln>
          <a:effectLst/>
        </c:spPr>
        <c:dLbl>
          <c:idx val="0"/>
          <c:layout>
            <c:manualLayout>
              <c:x val="-6.3888888888888939E-2"/>
              <c:y val="-6.4814814814814811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tx1"/>
          </a:solidFill>
          <a:ln w="19050">
            <a:solidFill>
              <a:schemeClr val="lt1"/>
            </a:solidFill>
          </a:ln>
          <a:effectLst/>
        </c:spPr>
        <c:dLbl>
          <c:idx val="0"/>
          <c:layout>
            <c:manualLayout>
              <c:x val="0.10833333333333334"/>
              <c:y val="-4.629629629629633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8.0555555555555561E-2"/>
              <c:y val="4.629629629629544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6.6666666666666666E-2"/>
              <c:y val="0.10648148148148148"/>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bg1">
              <a:lumMod val="65000"/>
            </a:schemeClr>
          </a:solidFill>
          <a:ln w="19050">
            <a:solidFill>
              <a:schemeClr val="lt1"/>
            </a:solidFill>
          </a:ln>
          <a:effectLst/>
        </c:spPr>
        <c:dLbl>
          <c:idx val="0"/>
          <c:layout>
            <c:manualLayout>
              <c:x val="-6.666666666666661E-2"/>
              <c:y val="2.7777777777777693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tx2"/>
          </a:solidFill>
          <a:ln w="19050">
            <a:solidFill>
              <a:schemeClr val="lt1"/>
            </a:solidFill>
          </a:ln>
          <a:effectLst/>
        </c:spPr>
        <c:dLbl>
          <c:idx val="0"/>
          <c:layout>
            <c:manualLayout>
              <c:x val="-6.3888888888888939E-2"/>
              <c:y val="-6.4814814814814811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Tables'!$BS$5</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1-99EC-4E5C-BEED-B8220DA19E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EC-4E5C-BEED-B8220DA19E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EC-4E5C-BEED-B8220DA19E18}"/>
              </c:ext>
            </c:extLst>
          </c:dPt>
          <c:dPt>
            <c:idx val="3"/>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7-99EC-4E5C-BEED-B8220DA19E18}"/>
              </c:ext>
            </c:extLst>
          </c:dPt>
          <c:dPt>
            <c:idx val="4"/>
            <c:bubble3D val="0"/>
            <c:spPr>
              <a:solidFill>
                <a:schemeClr val="tx2"/>
              </a:solidFill>
              <a:ln w="19050">
                <a:solidFill>
                  <a:schemeClr val="lt1"/>
                </a:solidFill>
              </a:ln>
              <a:effectLst/>
            </c:spPr>
            <c:extLst>
              <c:ext xmlns:c16="http://schemas.microsoft.com/office/drawing/2014/chart" uri="{C3380CC4-5D6E-409C-BE32-E72D297353CC}">
                <c16:uniqueId val="{00000009-99EC-4E5C-BEED-B8220DA19E18}"/>
              </c:ext>
            </c:extLst>
          </c:dPt>
          <c:dLbls>
            <c:dLbl>
              <c:idx val="0"/>
              <c:layout>
                <c:manualLayout>
                  <c:x val="0.10833333333333334"/>
                  <c:y val="-4.62962962962963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EC-4E5C-BEED-B8220DA19E18}"/>
                </c:ext>
              </c:extLst>
            </c:dLbl>
            <c:dLbl>
              <c:idx val="1"/>
              <c:layout>
                <c:manualLayout>
                  <c:x val="8.0555555555555561E-2"/>
                  <c:y val="4.629629629629544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EC-4E5C-BEED-B8220DA19E18}"/>
                </c:ext>
              </c:extLst>
            </c:dLbl>
            <c:dLbl>
              <c:idx val="2"/>
              <c:layout>
                <c:manualLayout>
                  <c:x val="6.6666666666666666E-2"/>
                  <c:y val="0.106481481481481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9EC-4E5C-BEED-B8220DA19E18}"/>
                </c:ext>
              </c:extLst>
            </c:dLbl>
            <c:dLbl>
              <c:idx val="3"/>
              <c:layout>
                <c:manualLayout>
                  <c:x val="-6.666666666666661E-2"/>
                  <c:y val="2.777777777777769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9EC-4E5C-BEED-B8220DA19E18}"/>
                </c:ext>
              </c:extLst>
            </c:dLbl>
            <c:dLbl>
              <c:idx val="4"/>
              <c:layout>
                <c:manualLayout>
                  <c:x val="-6.3888888888888939E-2"/>
                  <c:y val="-6.4814814814814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9EC-4E5C-BEED-B8220DA19E18}"/>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Tables'!$BR$6:$BR$11</c:f>
              <c:strCache>
                <c:ptCount val="5"/>
                <c:pt idx="0">
                  <c:v>CUST-00257</c:v>
                </c:pt>
                <c:pt idx="1">
                  <c:v>CUST-00384</c:v>
                </c:pt>
                <c:pt idx="2">
                  <c:v>CUST-00395</c:v>
                </c:pt>
                <c:pt idx="3">
                  <c:v>CUST-00473</c:v>
                </c:pt>
                <c:pt idx="4">
                  <c:v>CUST-00661</c:v>
                </c:pt>
              </c:strCache>
            </c:strRef>
          </c:cat>
          <c:val>
            <c:numRef>
              <c:f>'Pivot Tables'!$BS$6:$BS$11</c:f>
              <c:numCache>
                <c:formatCode>"$"#,##0.00_);\("$"#,##0.00\)</c:formatCode>
                <c:ptCount val="5"/>
                <c:pt idx="0">
                  <c:v>41708.009999999995</c:v>
                </c:pt>
                <c:pt idx="1">
                  <c:v>35114.94</c:v>
                </c:pt>
                <c:pt idx="2">
                  <c:v>39948.97</c:v>
                </c:pt>
                <c:pt idx="3">
                  <c:v>52971.450000000004</c:v>
                </c:pt>
                <c:pt idx="4">
                  <c:v>35121.300000000003</c:v>
                </c:pt>
              </c:numCache>
            </c:numRef>
          </c:val>
          <c:extLst>
            <c:ext xmlns:c16="http://schemas.microsoft.com/office/drawing/2014/chart" uri="{C3380CC4-5D6E-409C-BE32-E72D297353CC}">
              <c16:uniqueId val="{0000000A-99EC-4E5C-BEED-B8220DA19E1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egendEntry>
        <c:idx val="0"/>
        <c:txPr>
          <a:bodyPr rot="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700" b="1" i="0" u="none" strike="noStrike" kern="1200" baseline="0">
                <a:solidFill>
                  <a:schemeClr val="accent2"/>
                </a:solidFill>
                <a:latin typeface="+mn-lt"/>
                <a:ea typeface="+mn-ea"/>
                <a:cs typeface="+mn-cs"/>
              </a:defRPr>
            </a:pPr>
            <a:endParaRPr lang="en-US"/>
          </a:p>
        </c:txPr>
      </c:legendEntry>
      <c:legendEntry>
        <c:idx val="2"/>
        <c:txPr>
          <a:bodyPr rot="0" spcFirstLastPara="1" vertOverflow="ellipsis" vert="horz" wrap="square" anchor="ctr" anchorCtr="1"/>
          <a:lstStyle/>
          <a:p>
            <a:pPr>
              <a:defRPr sz="700" b="1" i="0" u="none" strike="noStrike" kern="1200" baseline="0">
                <a:solidFill>
                  <a:srgbClr val="92D050"/>
                </a:solidFill>
                <a:latin typeface="+mn-lt"/>
                <a:ea typeface="+mn-ea"/>
                <a:cs typeface="+mn-cs"/>
              </a:defRPr>
            </a:pPr>
            <a:endParaRPr lang="en-US"/>
          </a:p>
        </c:txPr>
      </c:legendEntry>
      <c:legendEntry>
        <c:idx val="3"/>
        <c:txPr>
          <a:bodyPr rot="0" spcFirstLastPara="1" vertOverflow="ellipsis" vert="horz" wrap="square" anchor="ctr" anchorCtr="1"/>
          <a:lstStyle/>
          <a:p>
            <a:pPr>
              <a:defRPr sz="700" b="1" i="0" u="none" strike="noStrike" kern="1200" baseline="0">
                <a:solidFill>
                  <a:schemeClr val="bg1">
                    <a:lumMod val="6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700" b="1" i="0" u="none" strike="noStrike" kern="1200" baseline="0">
                <a:solidFill>
                  <a:schemeClr val="tx2"/>
                </a:solidFill>
                <a:latin typeface="+mn-lt"/>
                <a:ea typeface="+mn-ea"/>
                <a:cs typeface="+mn-cs"/>
              </a:defRPr>
            </a:pPr>
            <a:endParaRPr lang="en-US"/>
          </a:p>
        </c:txPr>
      </c:legendEntry>
      <c:layout>
        <c:manualLayout>
          <c:xMode val="edge"/>
          <c:yMode val="edge"/>
          <c:x val="4.6313355427259707E-2"/>
          <c:y val="0.84808241835896436"/>
          <c:w val="0.93317859650640389"/>
          <c:h val="0.10984937151639887"/>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2">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Tables!PivotTable13</c:name>
    <c:fmtId val="16"/>
  </c:pivotSource>
  <c:chart>
    <c:title>
      <c:tx>
        <c:rich>
          <a:bodyPr rot="0" spcFirstLastPara="1" vertOverflow="ellipsis" vert="horz" wrap="square" anchor="ctr" anchorCtr="1"/>
          <a:lstStyle/>
          <a:p>
            <a:pPr algn="ctr" rtl="0">
              <a:defRPr lang="en-US" sz="1000" b="1" i="0" u="none" strike="noStrike" kern="1200" spc="0" baseline="0">
                <a:solidFill>
                  <a:srgbClr val="00B050"/>
                </a:solidFill>
                <a:latin typeface="+mn-lt"/>
                <a:ea typeface="+mn-ea"/>
                <a:cs typeface="+mn-cs"/>
              </a:defRPr>
            </a:pPr>
            <a:r>
              <a:rPr lang="en-US" sz="1000" b="1" i="0" u="none" strike="noStrike" kern="1200" spc="0" baseline="0">
                <a:solidFill>
                  <a:srgbClr val="00B050"/>
                </a:solidFill>
                <a:latin typeface="+mn-lt"/>
                <a:ea typeface="+mn-ea"/>
                <a:cs typeface="+mn-cs"/>
              </a:rPr>
              <a:t>Monthly Profit Trend</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squar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Tables'!$G$23</c:f>
              <c:strCache>
                <c:ptCount val="1"/>
                <c:pt idx="0">
                  <c:v>Total</c:v>
                </c:pt>
              </c:strCache>
            </c:strRef>
          </c:tx>
          <c:spPr>
            <a:ln w="28575" cap="rnd">
              <a:solidFill>
                <a:srgbClr val="00B050"/>
              </a:solidFill>
              <a:round/>
            </a:ln>
            <a:effectLst/>
          </c:spPr>
          <c:marker>
            <c:symbol val="square"/>
            <c:size val="5"/>
            <c:spPr>
              <a:solidFill>
                <a:srgbClr val="00B050"/>
              </a:solidFill>
              <a:ln w="9525">
                <a:solidFill>
                  <a:srgbClr val="00B050"/>
                </a:solidFill>
              </a:ln>
              <a:effectLst/>
            </c:spPr>
          </c:marker>
          <c:cat>
            <c:strRef>
              <c:f>'Pivot Tables'!$F$24:$F$36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Tables'!$G$24:$G$36</c:f>
              <c:numCache>
                <c:formatCode>"$"#,##0.00_);\("$"#,##0.00\)</c:formatCode>
                <c:ptCount val="12"/>
                <c:pt idx="0">
                  <c:v>188017.82000000009</c:v>
                </c:pt>
                <c:pt idx="1">
                  <c:v>162502.11000000004</c:v>
                </c:pt>
                <c:pt idx="2">
                  <c:v>206298.1500000002</c:v>
                </c:pt>
                <c:pt idx="3">
                  <c:v>176144.78</c:v>
                </c:pt>
                <c:pt idx="4">
                  <c:v>187797.56000000008</c:v>
                </c:pt>
                <c:pt idx="5">
                  <c:v>187636.05000000025</c:v>
                </c:pt>
                <c:pt idx="6">
                  <c:v>223130.69000000018</c:v>
                </c:pt>
                <c:pt idx="7">
                  <c:v>194975.49000000005</c:v>
                </c:pt>
                <c:pt idx="8">
                  <c:v>173439.38000000009</c:v>
                </c:pt>
                <c:pt idx="9">
                  <c:v>212357.58000000016</c:v>
                </c:pt>
                <c:pt idx="10">
                  <c:v>201144.45000000013</c:v>
                </c:pt>
                <c:pt idx="11">
                  <c:v>244196.03000000006</c:v>
                </c:pt>
              </c:numCache>
            </c:numRef>
          </c:val>
          <c:smooth val="1"/>
          <c:extLst>
            <c:ext xmlns:c16="http://schemas.microsoft.com/office/drawing/2014/chart" uri="{C3380CC4-5D6E-409C-BE32-E72D297353CC}">
              <c16:uniqueId val="{00000000-3D9E-4D52-B7FE-81BE17C1FF49}"/>
            </c:ext>
          </c:extLst>
        </c:ser>
        <c:dLbls>
          <c:showLegendKey val="0"/>
          <c:showVal val="0"/>
          <c:showCatName val="0"/>
          <c:showSerName val="0"/>
          <c:showPercent val="0"/>
          <c:showBubbleSize val="0"/>
        </c:dLbls>
        <c:marker val="1"/>
        <c:smooth val="0"/>
        <c:axId val="845828576"/>
        <c:axId val="845829056"/>
      </c:lineChart>
      <c:catAx>
        <c:axId val="8458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00B050"/>
                </a:solidFill>
                <a:latin typeface="+mn-lt"/>
                <a:ea typeface="+mn-ea"/>
                <a:cs typeface="+mn-cs"/>
              </a:defRPr>
            </a:pPr>
            <a:endParaRPr lang="en-US"/>
          </a:p>
        </c:txPr>
        <c:crossAx val="845829056"/>
        <c:crosses val="autoZero"/>
        <c:auto val="1"/>
        <c:lblAlgn val="ctr"/>
        <c:lblOffset val="100"/>
        <c:noMultiLvlLbl val="0"/>
      </c:catAx>
      <c:valAx>
        <c:axId val="845829056"/>
        <c:scaling>
          <c:orientation val="minMax"/>
        </c:scaling>
        <c:delete val="1"/>
        <c:axPos val="l"/>
        <c:numFmt formatCode="&quot;$&quot;#,##0.00_);\(&quot;$&quot;#,##0.00\)" sourceLinked="1"/>
        <c:majorTickMark val="none"/>
        <c:minorTickMark val="none"/>
        <c:tickLblPos val="nextTo"/>
        <c:crossAx val="84582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Tables!PivotTable9</c:name>
    <c:fmtId val="17"/>
  </c:pivotSource>
  <c:chart>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solidFill>
                  <a:schemeClr val="tx2"/>
                </a:solidFill>
              </a:rPr>
              <a:t>Store Performance Trends by Revenue</a:t>
            </a:r>
          </a:p>
        </c:rich>
      </c:tx>
      <c:overlay val="0"/>
      <c:spPr>
        <a:solidFill>
          <a:schemeClr val="bg1"/>
        </a:solid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Tables'!$AR$3</c:f>
              <c:strCache>
                <c:ptCount val="1"/>
                <c:pt idx="0">
                  <c:v>Total</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cat>
            <c:strRef>
              <c:f>'Pivot Tables'!$AQ$4:$AQ$24</c:f>
              <c:strCache>
                <c:ptCount val="20"/>
                <c:pt idx="0">
                  <c:v>ST-013</c:v>
                </c:pt>
                <c:pt idx="1">
                  <c:v>ST-004</c:v>
                </c:pt>
                <c:pt idx="2">
                  <c:v>ST-005</c:v>
                </c:pt>
                <c:pt idx="3">
                  <c:v>ST-018</c:v>
                </c:pt>
                <c:pt idx="4">
                  <c:v>ST-006</c:v>
                </c:pt>
                <c:pt idx="5">
                  <c:v>ST-020</c:v>
                </c:pt>
                <c:pt idx="6">
                  <c:v>ST-009</c:v>
                </c:pt>
                <c:pt idx="7">
                  <c:v>ST-010</c:v>
                </c:pt>
                <c:pt idx="8">
                  <c:v>ST-001</c:v>
                </c:pt>
                <c:pt idx="9">
                  <c:v>ST-017</c:v>
                </c:pt>
                <c:pt idx="10">
                  <c:v>ST-003</c:v>
                </c:pt>
                <c:pt idx="11">
                  <c:v>ST-012</c:v>
                </c:pt>
                <c:pt idx="12">
                  <c:v>ST-015</c:v>
                </c:pt>
                <c:pt idx="13">
                  <c:v>ST-014</c:v>
                </c:pt>
                <c:pt idx="14">
                  <c:v>ST-007</c:v>
                </c:pt>
                <c:pt idx="15">
                  <c:v>ST-002</c:v>
                </c:pt>
                <c:pt idx="16">
                  <c:v>ST-008</c:v>
                </c:pt>
                <c:pt idx="17">
                  <c:v>ST-019</c:v>
                </c:pt>
                <c:pt idx="18">
                  <c:v>ST-011</c:v>
                </c:pt>
                <c:pt idx="19">
                  <c:v>ST-016</c:v>
                </c:pt>
              </c:strCache>
            </c:strRef>
          </c:cat>
          <c:val>
            <c:numRef>
              <c:f>'Pivot Tables'!$AR$4:$AR$24</c:f>
              <c:numCache>
                <c:formatCode>"$"#,##0.00_);\("$"#,##0.00\)</c:formatCode>
                <c:ptCount val="20"/>
                <c:pt idx="0">
                  <c:v>436414.8299999999</c:v>
                </c:pt>
                <c:pt idx="1">
                  <c:v>401065.26999999979</c:v>
                </c:pt>
                <c:pt idx="2">
                  <c:v>395098.03000000009</c:v>
                </c:pt>
                <c:pt idx="3">
                  <c:v>387126.92000000004</c:v>
                </c:pt>
                <c:pt idx="4">
                  <c:v>386093.1</c:v>
                </c:pt>
                <c:pt idx="5">
                  <c:v>376169.22</c:v>
                </c:pt>
                <c:pt idx="6">
                  <c:v>369470.91</c:v>
                </c:pt>
                <c:pt idx="7">
                  <c:v>362401.03</c:v>
                </c:pt>
                <c:pt idx="8">
                  <c:v>359916.22999999992</c:v>
                </c:pt>
                <c:pt idx="9">
                  <c:v>350158.9599999999</c:v>
                </c:pt>
                <c:pt idx="10">
                  <c:v>346794.05999999994</c:v>
                </c:pt>
                <c:pt idx="11">
                  <c:v>342961.19999999995</c:v>
                </c:pt>
                <c:pt idx="12">
                  <c:v>342335.77999999985</c:v>
                </c:pt>
                <c:pt idx="13">
                  <c:v>339818.20000000013</c:v>
                </c:pt>
                <c:pt idx="14">
                  <c:v>339356.76000000007</c:v>
                </c:pt>
                <c:pt idx="15">
                  <c:v>332465.52000000008</c:v>
                </c:pt>
                <c:pt idx="16">
                  <c:v>325960.03000000009</c:v>
                </c:pt>
                <c:pt idx="17">
                  <c:v>325042.68999999983</c:v>
                </c:pt>
                <c:pt idx="18">
                  <c:v>311484.7099999999</c:v>
                </c:pt>
                <c:pt idx="19">
                  <c:v>292789.95999999996</c:v>
                </c:pt>
              </c:numCache>
            </c:numRef>
          </c:val>
          <c:smooth val="0"/>
          <c:extLst>
            <c:ext xmlns:c16="http://schemas.microsoft.com/office/drawing/2014/chart" uri="{C3380CC4-5D6E-409C-BE32-E72D297353CC}">
              <c16:uniqueId val="{00000000-60C0-4918-8A33-AEF6DD4CD5F6}"/>
            </c:ext>
          </c:extLst>
        </c:ser>
        <c:dLbls>
          <c:showLegendKey val="0"/>
          <c:showVal val="0"/>
          <c:showCatName val="0"/>
          <c:showSerName val="0"/>
          <c:showPercent val="0"/>
          <c:showBubbleSize val="0"/>
        </c:dLbls>
        <c:smooth val="0"/>
        <c:axId val="1397410352"/>
        <c:axId val="1397411792"/>
      </c:lineChart>
      <c:catAx>
        <c:axId val="13974103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7411792"/>
        <c:crosses val="autoZero"/>
        <c:auto val="1"/>
        <c:lblAlgn val="ctr"/>
        <c:lblOffset val="100"/>
        <c:noMultiLvlLbl val="0"/>
      </c:catAx>
      <c:valAx>
        <c:axId val="1397411792"/>
        <c:scaling>
          <c:orientation val="minMax"/>
        </c:scaling>
        <c:delete val="0"/>
        <c:axPos val="l"/>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741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Tables!PivotTable10</c:name>
    <c:fmtId val="6"/>
  </c:pivotSource>
  <c:chart>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a:solidFill>
                  <a:schemeClr val="tx2"/>
                </a:solidFill>
              </a:rPr>
              <a:t>Customer Segement by Revenue and Profit with</a:t>
            </a:r>
            <a:r>
              <a:rPr lang="en-US" sz="900" baseline="0">
                <a:solidFill>
                  <a:schemeClr val="tx2"/>
                </a:solidFill>
              </a:rPr>
              <a:t> their Top 1  Product</a:t>
            </a:r>
            <a:endParaRPr lang="en-US" sz="900">
              <a:solidFill>
                <a:schemeClr val="tx2"/>
              </a:solidFill>
            </a:endParaRPr>
          </a:p>
        </c:rich>
      </c:tx>
      <c:layout>
        <c:manualLayout>
          <c:xMode val="edge"/>
          <c:yMode val="edge"/>
          <c:x val="0.13056497175141243"/>
          <c:y val="1.3816925734024179E-2"/>
        </c:manualLayout>
      </c:layou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73446327683617E-2"/>
          <c:y val="9.6615125181891123E-2"/>
          <c:w val="0.93785310734463279"/>
          <c:h val="0.65341275345763128"/>
        </c:manualLayout>
      </c:layout>
      <c:barChart>
        <c:barDir val="col"/>
        <c:grouping val="clustered"/>
        <c:varyColors val="0"/>
        <c:ser>
          <c:idx val="0"/>
          <c:order val="0"/>
          <c:tx>
            <c:strRef>
              <c:f>'Pivot Tables'!$BE$5</c:f>
              <c:strCache>
                <c:ptCount val="1"/>
                <c:pt idx="0">
                  <c:v>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Tables'!$BD$6:$BD$16</c:f>
              <c:multiLvlStrCache>
                <c:ptCount val="5"/>
                <c:lvl>
                  <c:pt idx="0">
                    <c:v>PROD-0012</c:v>
                  </c:pt>
                  <c:pt idx="1">
                    <c:v>PROD-0026</c:v>
                  </c:pt>
                  <c:pt idx="2">
                    <c:v>PROD-0033</c:v>
                  </c:pt>
                  <c:pt idx="3">
                    <c:v>PROD-0008</c:v>
                  </c:pt>
                  <c:pt idx="4">
                    <c:v>PROD-0032</c:v>
                  </c:pt>
                </c:lvl>
                <c:lvl>
                  <c:pt idx="0">
                    <c:v>Affluent</c:v>
                  </c:pt>
                  <c:pt idx="1">
                    <c:v>Mass Affluent</c:v>
                  </c:pt>
                  <c:pt idx="2">
                    <c:v>Mass Market</c:v>
                  </c:pt>
                  <c:pt idx="3">
                    <c:v>Premium</c:v>
                  </c:pt>
                  <c:pt idx="4">
                    <c:v>VIP</c:v>
                  </c:pt>
                </c:lvl>
              </c:multiLvlStrCache>
            </c:multiLvlStrRef>
          </c:cat>
          <c:val>
            <c:numRef>
              <c:f>'Pivot Tables'!$BE$6:$BE$16</c:f>
              <c:numCache>
                <c:formatCode>"$"#,##0.00_);\("$"#,##0.00\)</c:formatCode>
                <c:ptCount val="5"/>
                <c:pt idx="0">
                  <c:v>71701.84</c:v>
                </c:pt>
                <c:pt idx="1">
                  <c:v>112813.60000000002</c:v>
                </c:pt>
                <c:pt idx="2">
                  <c:v>167433</c:v>
                </c:pt>
                <c:pt idx="3">
                  <c:v>61659.18</c:v>
                </c:pt>
                <c:pt idx="4">
                  <c:v>28015.260000000002</c:v>
                </c:pt>
              </c:numCache>
            </c:numRef>
          </c:val>
          <c:extLst>
            <c:ext xmlns:c16="http://schemas.microsoft.com/office/drawing/2014/chart" uri="{C3380CC4-5D6E-409C-BE32-E72D297353CC}">
              <c16:uniqueId val="{00000000-403E-4A3D-B2A7-5EC2B7DD3502}"/>
            </c:ext>
          </c:extLst>
        </c:ser>
        <c:ser>
          <c:idx val="1"/>
          <c:order val="1"/>
          <c:tx>
            <c:strRef>
              <c:f>'Pivot Tables'!$BF$5</c:f>
              <c:strCache>
                <c:ptCount val="1"/>
                <c:pt idx="0">
                  <c:v>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Tables'!$BD$6:$BD$16</c:f>
              <c:multiLvlStrCache>
                <c:ptCount val="5"/>
                <c:lvl>
                  <c:pt idx="0">
                    <c:v>PROD-0012</c:v>
                  </c:pt>
                  <c:pt idx="1">
                    <c:v>PROD-0026</c:v>
                  </c:pt>
                  <c:pt idx="2">
                    <c:v>PROD-0033</c:v>
                  </c:pt>
                  <c:pt idx="3">
                    <c:v>PROD-0008</c:v>
                  </c:pt>
                  <c:pt idx="4">
                    <c:v>PROD-0032</c:v>
                  </c:pt>
                </c:lvl>
                <c:lvl>
                  <c:pt idx="0">
                    <c:v>Affluent</c:v>
                  </c:pt>
                  <c:pt idx="1">
                    <c:v>Mass Affluent</c:v>
                  </c:pt>
                  <c:pt idx="2">
                    <c:v>Mass Market</c:v>
                  </c:pt>
                  <c:pt idx="3">
                    <c:v>Premium</c:v>
                  </c:pt>
                  <c:pt idx="4">
                    <c:v>VIP</c:v>
                  </c:pt>
                </c:lvl>
              </c:multiLvlStrCache>
            </c:multiLvlStrRef>
          </c:cat>
          <c:val>
            <c:numRef>
              <c:f>'Pivot Tables'!$BF$6:$BF$16</c:f>
              <c:numCache>
                <c:formatCode>"$"#,##0.00_);\("$"#,##0.00\)</c:formatCode>
                <c:ptCount val="5"/>
                <c:pt idx="0">
                  <c:v>23172.959999999999</c:v>
                </c:pt>
                <c:pt idx="1">
                  <c:v>30955.779999999995</c:v>
                </c:pt>
                <c:pt idx="2">
                  <c:v>60275.880000000005</c:v>
                </c:pt>
                <c:pt idx="3">
                  <c:v>18828.809999999998</c:v>
                </c:pt>
                <c:pt idx="4">
                  <c:v>8576.1000000000022</c:v>
                </c:pt>
              </c:numCache>
            </c:numRef>
          </c:val>
          <c:extLst>
            <c:ext xmlns:c16="http://schemas.microsoft.com/office/drawing/2014/chart" uri="{C3380CC4-5D6E-409C-BE32-E72D297353CC}">
              <c16:uniqueId val="{00000001-403E-4A3D-B2A7-5EC2B7DD3502}"/>
            </c:ext>
          </c:extLst>
        </c:ser>
        <c:dLbls>
          <c:showLegendKey val="0"/>
          <c:showVal val="0"/>
          <c:showCatName val="0"/>
          <c:showSerName val="0"/>
          <c:showPercent val="0"/>
          <c:showBubbleSize val="0"/>
        </c:dLbls>
        <c:gapWidth val="100"/>
        <c:overlap val="-24"/>
        <c:axId val="1614310944"/>
        <c:axId val="1614313824"/>
      </c:barChart>
      <c:catAx>
        <c:axId val="16143109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1614313824"/>
        <c:crosses val="autoZero"/>
        <c:auto val="1"/>
        <c:lblAlgn val="ctr"/>
        <c:lblOffset val="100"/>
        <c:noMultiLvlLbl val="0"/>
      </c:catAx>
      <c:valAx>
        <c:axId val="1614313824"/>
        <c:scaling>
          <c:orientation val="minMax"/>
        </c:scaling>
        <c:delete val="1"/>
        <c:axPos val="l"/>
        <c:numFmt formatCode="&quot;$&quot;#,##0.00_);\(&quot;$&quot;#,##0.00\)" sourceLinked="1"/>
        <c:majorTickMark val="none"/>
        <c:minorTickMark val="none"/>
        <c:tickLblPos val="nextTo"/>
        <c:crossAx val="161431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Tables!PivotTable3</c:name>
    <c:fmtId val="10"/>
  </c:pivotSource>
  <c:chart>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Product and Categories by </a:t>
            </a:r>
            <a:r>
              <a:rPr lang="en-US" sz="900"/>
              <a:t>Profit</a:t>
            </a:r>
            <a:r>
              <a:rPr lang="en-US" sz="1000"/>
              <a:t> Margin</a:t>
            </a:r>
          </a:p>
        </c:rich>
      </c:tx>
      <c:layout>
        <c:manualLayout>
          <c:xMode val="edge"/>
          <c:yMode val="edge"/>
          <c:x val="0.19801085364433124"/>
          <c:y val="1.559454191033138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69937409935047E-2"/>
          <c:y val="0.11855781185246581"/>
          <c:w val="0.92306012518012992"/>
          <c:h val="0.64077481542877324"/>
        </c:manualLayout>
      </c:layout>
      <c:barChart>
        <c:barDir val="col"/>
        <c:grouping val="clustered"/>
        <c:varyColors val="0"/>
        <c:ser>
          <c:idx val="0"/>
          <c:order val="0"/>
          <c:tx>
            <c:strRef>
              <c:f>'Pivot Tables'!$CR$5:$CR$6</c:f>
              <c:strCache>
                <c:ptCount val="1"/>
                <c:pt idx="0">
                  <c:v>Accessories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Tables'!$CR$7:$CR$12</c:f>
              <c:numCache>
                <c:formatCode>General</c:formatCode>
                <c:ptCount val="5"/>
                <c:pt idx="4">
                  <c:v>22.450685912978134</c:v>
                </c:pt>
              </c:numCache>
            </c:numRef>
          </c:val>
          <c:extLst>
            <c:ext xmlns:c16="http://schemas.microsoft.com/office/drawing/2014/chart" uri="{C3380CC4-5D6E-409C-BE32-E72D297353CC}">
              <c16:uniqueId val="{00000000-0954-471D-AFF1-E9BA25E27684}"/>
            </c:ext>
          </c:extLst>
        </c:ser>
        <c:ser>
          <c:idx val="1"/>
          <c:order val="1"/>
          <c:tx>
            <c:strRef>
              <c:f>'Pivot Tables'!$CS$5:$CS$6</c:f>
              <c:strCache>
                <c:ptCount val="1"/>
                <c:pt idx="0">
                  <c:v>Audio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Tables'!$CS$7:$CS$12</c:f>
              <c:numCache>
                <c:formatCode>General</c:formatCode>
                <c:ptCount val="5"/>
              </c:numCache>
            </c:numRef>
          </c:val>
          <c:extLst>
            <c:ext xmlns:c16="http://schemas.microsoft.com/office/drawing/2014/chart" uri="{C3380CC4-5D6E-409C-BE32-E72D297353CC}">
              <c16:uniqueId val="{00000001-0954-471D-AFF1-E9BA25E27684}"/>
            </c:ext>
          </c:extLst>
        </c:ser>
        <c:ser>
          <c:idx val="2"/>
          <c:order val="2"/>
          <c:tx>
            <c:strRef>
              <c:f>'Pivot Tables'!$CT$5:$CT$6</c:f>
              <c:strCache>
                <c:ptCount val="1"/>
                <c:pt idx="0">
                  <c:v>Laptops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Tables'!$CT$7:$CT$12</c:f>
              <c:numCache>
                <c:formatCode>General</c:formatCode>
                <c:ptCount val="5"/>
                <c:pt idx="3">
                  <c:v>20.960758655087648</c:v>
                </c:pt>
              </c:numCache>
            </c:numRef>
          </c:val>
          <c:extLst>
            <c:ext xmlns:c16="http://schemas.microsoft.com/office/drawing/2014/chart" uri="{C3380CC4-5D6E-409C-BE32-E72D297353CC}">
              <c16:uniqueId val="{00000002-0954-471D-AFF1-E9BA25E27684}"/>
            </c:ext>
          </c:extLst>
        </c:ser>
        <c:ser>
          <c:idx val="3"/>
          <c:order val="3"/>
          <c:tx>
            <c:strRef>
              <c:f>'Pivot Tables'!$CU$5:$CU$6</c:f>
              <c:strCache>
                <c:ptCount val="1"/>
                <c:pt idx="0">
                  <c:v>Smartphones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Tables'!$CU$7:$CU$12</c:f>
              <c:numCache>
                <c:formatCode>General</c:formatCode>
                <c:ptCount val="5"/>
                <c:pt idx="2">
                  <c:v>20.79502022724925</c:v>
                </c:pt>
              </c:numCache>
            </c:numRef>
          </c:val>
          <c:extLst>
            <c:ext xmlns:c16="http://schemas.microsoft.com/office/drawing/2014/chart" uri="{C3380CC4-5D6E-409C-BE32-E72D297353CC}">
              <c16:uniqueId val="{00000003-0954-471D-AFF1-E9BA25E27684}"/>
            </c:ext>
          </c:extLst>
        </c:ser>
        <c:ser>
          <c:idx val="4"/>
          <c:order val="4"/>
          <c:tx>
            <c:strRef>
              <c:f>'Pivot Tables'!$CV$5:$CV$6</c:f>
              <c:strCache>
                <c:ptCount val="1"/>
                <c:pt idx="0">
                  <c:v>Televisions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Tables'!$CV$7:$CV$12</c:f>
              <c:numCache>
                <c:formatCode>General</c:formatCode>
                <c:ptCount val="5"/>
                <c:pt idx="0">
                  <c:v>22.206967284235095</c:v>
                </c:pt>
                <c:pt idx="1">
                  <c:v>20.669737727387378</c:v>
                </c:pt>
              </c:numCache>
            </c:numRef>
          </c:val>
          <c:extLst>
            <c:ext xmlns:c16="http://schemas.microsoft.com/office/drawing/2014/chart" uri="{C3380CC4-5D6E-409C-BE32-E72D297353CC}">
              <c16:uniqueId val="{00000004-0954-471D-AFF1-E9BA25E27684}"/>
            </c:ext>
          </c:extLst>
        </c:ser>
        <c:ser>
          <c:idx val="5"/>
          <c:order val="5"/>
          <c:tx>
            <c:strRef>
              <c:f>'Pivot Tables'!$CW$5:$CW$6</c:f>
              <c:strCache>
                <c:ptCount val="1"/>
                <c:pt idx="0">
                  <c:v>#N/A</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Tables'!$CQ$7:$CQ$12</c:f>
              <c:strCache>
                <c:ptCount val="5"/>
                <c:pt idx="0">
                  <c:v>PROD-0007</c:v>
                </c:pt>
                <c:pt idx="1">
                  <c:v>PROD-0009</c:v>
                </c:pt>
                <c:pt idx="2">
                  <c:v>PROD-0013</c:v>
                </c:pt>
                <c:pt idx="3">
                  <c:v>PROD-0027</c:v>
                </c:pt>
                <c:pt idx="4">
                  <c:v>PROD-0051</c:v>
                </c:pt>
              </c:strCache>
            </c:strRef>
          </c:cat>
          <c:val>
            <c:numRef>
              <c:f>'Pivot Tables'!$CW$7:$CW$12</c:f>
              <c:numCache>
                <c:formatCode>General</c:formatCode>
                <c:ptCount val="5"/>
              </c:numCache>
            </c:numRef>
          </c:val>
          <c:extLst>
            <c:ext xmlns:c16="http://schemas.microsoft.com/office/drawing/2014/chart" uri="{C3380CC4-5D6E-409C-BE32-E72D297353CC}">
              <c16:uniqueId val="{00000008-0954-471D-AFF1-E9BA25E27684}"/>
            </c:ext>
          </c:extLst>
        </c:ser>
        <c:dLbls>
          <c:showLegendKey val="0"/>
          <c:showVal val="0"/>
          <c:showCatName val="0"/>
          <c:showSerName val="0"/>
          <c:showPercent val="0"/>
          <c:showBubbleSize val="0"/>
        </c:dLbls>
        <c:gapWidth val="100"/>
        <c:overlap val="-24"/>
        <c:axId val="1569025952"/>
        <c:axId val="1569026912"/>
      </c:barChart>
      <c:catAx>
        <c:axId val="15690259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9026912"/>
        <c:crosses val="autoZero"/>
        <c:auto val="1"/>
        <c:lblAlgn val="ctr"/>
        <c:lblOffset val="100"/>
        <c:noMultiLvlLbl val="0"/>
      </c:catAx>
      <c:valAx>
        <c:axId val="1569026912"/>
        <c:scaling>
          <c:orientation val="minMax"/>
        </c:scaling>
        <c:delete val="1"/>
        <c:axPos val="l"/>
        <c:numFmt formatCode="General" sourceLinked="1"/>
        <c:majorTickMark val="none"/>
        <c:minorTickMark val="none"/>
        <c:tickLblPos val="nextTo"/>
        <c:crossAx val="1569025952"/>
        <c:crosses val="autoZero"/>
        <c:crossBetween val="between"/>
      </c:valAx>
      <c:spPr>
        <a:noFill/>
        <a:ln>
          <a:solidFill>
            <a:schemeClr val="bg1"/>
          </a:solidFill>
        </a:ln>
        <a:effectLst/>
      </c:spPr>
    </c:plotArea>
    <c:legend>
      <c:legendPos val="b"/>
      <c:legendEntry>
        <c:idx val="5"/>
        <c:delete val="1"/>
      </c:legendEntry>
      <c:layout>
        <c:manualLayout>
          <c:xMode val="edge"/>
          <c:yMode val="edge"/>
          <c:x val="6.932574619148997E-2"/>
          <c:y val="0.87783763871621312"/>
          <c:w val="0.86134823224166279"/>
          <c:h val="0.1221623612837868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new.xlsx]Pivot Tables!PivotTable8</c:name>
    <c:fmtId val="7"/>
  </c:pivotSource>
  <c:chart>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a:solidFill>
                  <a:schemeClr val="tx2"/>
                </a:solidFill>
              </a:rPr>
              <a:t>Profit and Revenue by Regions</a:t>
            </a:r>
          </a:p>
        </c:rich>
      </c:tx>
      <c:layout>
        <c:manualLayout>
          <c:xMode val="edge"/>
          <c:yMode val="edge"/>
          <c:x val="0.32533763344941352"/>
          <c:y val="1.9993062774543845E-2"/>
        </c:manualLayout>
      </c:layou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80850479819501E-2"/>
          <c:y val="0.10147607575534157"/>
          <c:w val="0.92011347660488563"/>
          <c:h val="0.62921789342385659"/>
        </c:manualLayout>
      </c:layout>
      <c:barChart>
        <c:barDir val="col"/>
        <c:grouping val="clustered"/>
        <c:varyColors val="0"/>
        <c:ser>
          <c:idx val="0"/>
          <c:order val="0"/>
          <c:tx>
            <c:strRef>
              <c:f>'Pivot Tables'!$AD$5</c:f>
              <c:strCache>
                <c:ptCount val="1"/>
                <c:pt idx="0">
                  <c:v>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Tables'!$AC$6:$AC$13</c:f>
              <c:strCache>
                <c:ptCount val="7"/>
                <c:pt idx="0">
                  <c:v>Africa</c:v>
                </c:pt>
                <c:pt idx="1">
                  <c:v>Asia</c:v>
                </c:pt>
                <c:pt idx="2">
                  <c:v>Asia </c:v>
                </c:pt>
                <c:pt idx="3">
                  <c:v>Europe</c:v>
                </c:pt>
                <c:pt idx="4">
                  <c:v>North America</c:v>
                </c:pt>
                <c:pt idx="5">
                  <c:v>oceania</c:v>
                </c:pt>
                <c:pt idx="6">
                  <c:v>South America</c:v>
                </c:pt>
              </c:strCache>
            </c:strRef>
          </c:cat>
          <c:val>
            <c:numRef>
              <c:f>'Pivot Tables'!$AD$6:$AD$13</c:f>
              <c:numCache>
                <c:formatCode>"$"#,##0.00_);\("$"#,##0.00\)</c:formatCode>
                <c:ptCount val="7"/>
                <c:pt idx="0">
                  <c:v>2230807.5400000005</c:v>
                </c:pt>
                <c:pt idx="1">
                  <c:v>1059388.9700000009</c:v>
                </c:pt>
                <c:pt idx="2">
                  <c:v>339356.76000000007</c:v>
                </c:pt>
                <c:pt idx="3">
                  <c:v>1109903.3799999992</c:v>
                </c:pt>
                <c:pt idx="4">
                  <c:v>982913.67999999924</c:v>
                </c:pt>
                <c:pt idx="5">
                  <c:v>701211.9099999998</c:v>
                </c:pt>
                <c:pt idx="6">
                  <c:v>740166.2900000005</c:v>
                </c:pt>
              </c:numCache>
            </c:numRef>
          </c:val>
          <c:extLst>
            <c:ext xmlns:c16="http://schemas.microsoft.com/office/drawing/2014/chart" uri="{C3380CC4-5D6E-409C-BE32-E72D297353CC}">
              <c16:uniqueId val="{00000000-C220-434F-9CB4-6CF603FF197B}"/>
            </c:ext>
          </c:extLst>
        </c:ser>
        <c:ser>
          <c:idx val="1"/>
          <c:order val="1"/>
          <c:tx>
            <c:strRef>
              <c:f>'Pivot Tables'!$AE$5</c:f>
              <c:strCache>
                <c:ptCount val="1"/>
                <c:pt idx="0">
                  <c:v>R-Profit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Tables'!$AC$6:$AC$13</c:f>
              <c:strCache>
                <c:ptCount val="7"/>
                <c:pt idx="0">
                  <c:v>Africa</c:v>
                </c:pt>
                <c:pt idx="1">
                  <c:v>Asia</c:v>
                </c:pt>
                <c:pt idx="2">
                  <c:v>Asia </c:v>
                </c:pt>
                <c:pt idx="3">
                  <c:v>Europe</c:v>
                </c:pt>
                <c:pt idx="4">
                  <c:v>North America</c:v>
                </c:pt>
                <c:pt idx="5">
                  <c:v>oceania</c:v>
                </c:pt>
                <c:pt idx="6">
                  <c:v>South America</c:v>
                </c:pt>
              </c:strCache>
            </c:strRef>
          </c:cat>
          <c:val>
            <c:numRef>
              <c:f>'Pivot Tables'!$AE$6:$AE$13</c:f>
              <c:numCache>
                <c:formatCode>"$"#,##0.00_);\("$"#,##0.00\)</c:formatCode>
                <c:ptCount val="7"/>
                <c:pt idx="0">
                  <c:v>736587.24000000034</c:v>
                </c:pt>
                <c:pt idx="1">
                  <c:v>348130.25000000006</c:v>
                </c:pt>
                <c:pt idx="2">
                  <c:v>111046.16999999997</c:v>
                </c:pt>
                <c:pt idx="3">
                  <c:v>365284.60000000027</c:v>
                </c:pt>
                <c:pt idx="4">
                  <c:v>320921.51000000024</c:v>
                </c:pt>
                <c:pt idx="5">
                  <c:v>233168.2600000001</c:v>
                </c:pt>
                <c:pt idx="6">
                  <c:v>242502.06000000011</c:v>
                </c:pt>
              </c:numCache>
            </c:numRef>
          </c:val>
          <c:extLst>
            <c:ext xmlns:c16="http://schemas.microsoft.com/office/drawing/2014/chart" uri="{C3380CC4-5D6E-409C-BE32-E72D297353CC}">
              <c16:uniqueId val="{00000001-C220-434F-9CB4-6CF603FF197B}"/>
            </c:ext>
          </c:extLst>
        </c:ser>
        <c:dLbls>
          <c:showLegendKey val="0"/>
          <c:showVal val="0"/>
          <c:showCatName val="0"/>
          <c:showSerName val="0"/>
          <c:showPercent val="0"/>
          <c:showBubbleSize val="0"/>
        </c:dLbls>
        <c:gapWidth val="100"/>
        <c:overlap val="-24"/>
        <c:axId val="1522417072"/>
        <c:axId val="1522420912"/>
      </c:barChart>
      <c:catAx>
        <c:axId val="1522417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1522420912"/>
        <c:crosses val="autoZero"/>
        <c:auto val="1"/>
        <c:lblAlgn val="ctr"/>
        <c:lblOffset val="100"/>
        <c:noMultiLvlLbl val="0"/>
      </c:catAx>
      <c:valAx>
        <c:axId val="1522420912"/>
        <c:scaling>
          <c:orientation val="minMax"/>
        </c:scaling>
        <c:delete val="1"/>
        <c:axPos val="l"/>
        <c:numFmt formatCode="&quot;$&quot;#,##0.00_);\(&quot;$&quot;#,##0.00\)" sourceLinked="1"/>
        <c:majorTickMark val="none"/>
        <c:minorTickMark val="none"/>
        <c:tickLblPos val="nextTo"/>
        <c:crossAx val="1522417072"/>
        <c:crosses val="autoZero"/>
        <c:crossBetween val="between"/>
      </c:valAx>
      <c:spPr>
        <a:noFill/>
        <a:ln>
          <a:noFill/>
        </a:ln>
        <a:effectLst/>
      </c:spPr>
    </c:plotArea>
    <c:legend>
      <c:legendPos val="b"/>
      <c:layout>
        <c:manualLayout>
          <c:xMode val="edge"/>
          <c:yMode val="edge"/>
          <c:x val="0.37107188398835766"/>
          <c:y val="0.85560128480354058"/>
          <c:w val="0.46700633009109155"/>
          <c:h val="0.1044125896473717"/>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gif"/><Relationship Id="rId1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chart" Target="../charts/chart2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9.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gif"/><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18</xdr:col>
      <xdr:colOff>87569</xdr:colOff>
      <xdr:row>1</xdr:row>
      <xdr:rowOff>276071</xdr:rowOff>
    </xdr:from>
    <xdr:to>
      <xdr:col>25</xdr:col>
      <xdr:colOff>496222</xdr:colOff>
      <xdr:row>16</xdr:row>
      <xdr:rowOff>38867</xdr:rowOff>
    </xdr:to>
    <xdr:graphicFrame macro="">
      <xdr:nvGraphicFramePr>
        <xdr:cNvPr id="5" name="Chart 4">
          <a:extLst>
            <a:ext uri="{FF2B5EF4-FFF2-40B4-BE49-F238E27FC236}">
              <a16:creationId xmlns:a16="http://schemas.microsoft.com/office/drawing/2014/main" id="{DF6C18A0-02AB-55C7-4D2A-AE69E5126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486133</xdr:colOff>
      <xdr:row>3</xdr:row>
      <xdr:rowOff>39178</xdr:rowOff>
    </xdr:from>
    <xdr:to>
      <xdr:col>39</xdr:col>
      <xdr:colOff>457379</xdr:colOff>
      <xdr:row>17</xdr:row>
      <xdr:rowOff>140539</xdr:rowOff>
    </xdr:to>
    <xdr:graphicFrame macro="">
      <xdr:nvGraphicFramePr>
        <xdr:cNvPr id="7" name="Chart 6">
          <a:extLst>
            <a:ext uri="{FF2B5EF4-FFF2-40B4-BE49-F238E27FC236}">
              <a16:creationId xmlns:a16="http://schemas.microsoft.com/office/drawing/2014/main" id="{87DC509D-9255-5AC5-74C1-1BDC1FF8C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306417</xdr:colOff>
      <xdr:row>2</xdr:row>
      <xdr:rowOff>111065</xdr:rowOff>
    </xdr:from>
    <xdr:to>
      <xdr:col>52</xdr:col>
      <xdr:colOff>26059</xdr:colOff>
      <xdr:row>17</xdr:row>
      <xdr:rowOff>23723</xdr:rowOff>
    </xdr:to>
    <xdr:graphicFrame macro="">
      <xdr:nvGraphicFramePr>
        <xdr:cNvPr id="10" name="Chart 9">
          <a:extLst>
            <a:ext uri="{FF2B5EF4-FFF2-40B4-BE49-F238E27FC236}">
              <a16:creationId xmlns:a16="http://schemas.microsoft.com/office/drawing/2014/main" id="{6902F3A6-812E-2B6C-C289-93ABCF2F9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58</xdr:col>
      <xdr:colOff>333374</xdr:colOff>
      <xdr:row>1</xdr:row>
      <xdr:rowOff>281796</xdr:rowOff>
    </xdr:from>
    <xdr:to>
      <xdr:col>66</xdr:col>
      <xdr:colOff>304619</xdr:colOff>
      <xdr:row>16</xdr:row>
      <xdr:rowOff>86624</xdr:rowOff>
    </xdr:to>
    <xdr:graphicFrame macro="">
      <xdr:nvGraphicFramePr>
        <xdr:cNvPr id="11" name="Chart 10">
          <a:extLst>
            <a:ext uri="{FF2B5EF4-FFF2-40B4-BE49-F238E27FC236}">
              <a16:creationId xmlns:a16="http://schemas.microsoft.com/office/drawing/2014/main" id="{82CDE51B-C7BF-E04F-16AE-DED8846C0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71</xdr:col>
      <xdr:colOff>219075</xdr:colOff>
      <xdr:row>4</xdr:row>
      <xdr:rowOff>128587</xdr:rowOff>
    </xdr:from>
    <xdr:to>
      <xdr:col>79</xdr:col>
      <xdr:colOff>0</xdr:colOff>
      <xdr:row>19</xdr:row>
      <xdr:rowOff>14287</xdr:rowOff>
    </xdr:to>
    <xdr:graphicFrame macro="">
      <xdr:nvGraphicFramePr>
        <xdr:cNvPr id="2" name="Chart 1">
          <a:extLst>
            <a:ext uri="{FF2B5EF4-FFF2-40B4-BE49-F238E27FC236}">
              <a16:creationId xmlns:a16="http://schemas.microsoft.com/office/drawing/2014/main" id="{CE1FED3F-4EB8-2AED-EC68-7DF6EB448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103</xdr:col>
      <xdr:colOff>216560</xdr:colOff>
      <xdr:row>3</xdr:row>
      <xdr:rowOff>39178</xdr:rowOff>
    </xdr:from>
    <xdr:to>
      <xdr:col>108</xdr:col>
      <xdr:colOff>53017</xdr:colOff>
      <xdr:row>17</xdr:row>
      <xdr:rowOff>32709</xdr:rowOff>
    </xdr:to>
    <xdr:graphicFrame macro="">
      <xdr:nvGraphicFramePr>
        <xdr:cNvPr id="4" name="Chart 3">
          <a:extLst>
            <a:ext uri="{FF2B5EF4-FFF2-40B4-BE49-F238E27FC236}">
              <a16:creationId xmlns:a16="http://schemas.microsoft.com/office/drawing/2014/main" id="{2D7F6841-C3FE-D565-9BB8-62A98D9C3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81</xdr:col>
      <xdr:colOff>164467</xdr:colOff>
      <xdr:row>11</xdr:row>
      <xdr:rowOff>48164</xdr:rowOff>
    </xdr:from>
    <xdr:to>
      <xdr:col>86</xdr:col>
      <xdr:colOff>414274</xdr:colOff>
      <xdr:row>25</xdr:row>
      <xdr:rowOff>149525</xdr:rowOff>
    </xdr:to>
    <xdr:graphicFrame macro="">
      <xdr:nvGraphicFramePr>
        <xdr:cNvPr id="14" name="Chart 13">
          <a:extLst>
            <a:ext uri="{FF2B5EF4-FFF2-40B4-BE49-F238E27FC236}">
              <a16:creationId xmlns:a16="http://schemas.microsoft.com/office/drawing/2014/main" id="{A4F18C30-4221-CF6B-011D-2EA543DE2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86</xdr:col>
      <xdr:colOff>548645</xdr:colOff>
      <xdr:row>10</xdr:row>
      <xdr:rowOff>177219</xdr:rowOff>
    </xdr:from>
    <xdr:to>
      <xdr:col>91</xdr:col>
      <xdr:colOff>285085</xdr:colOff>
      <xdr:row>25</xdr:row>
      <xdr:rowOff>85320</xdr:rowOff>
    </xdr:to>
    <xdr:graphicFrame macro="">
      <xdr:nvGraphicFramePr>
        <xdr:cNvPr id="15" name="Chart 14">
          <a:extLst>
            <a:ext uri="{FF2B5EF4-FFF2-40B4-BE49-F238E27FC236}">
              <a16:creationId xmlns:a16="http://schemas.microsoft.com/office/drawing/2014/main" id="{3FF29FF3-E3BB-C0DF-010E-802097966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81</xdr:col>
      <xdr:colOff>316867</xdr:colOff>
      <xdr:row>12</xdr:row>
      <xdr:rowOff>12747</xdr:rowOff>
    </xdr:from>
    <xdr:to>
      <xdr:col>86</xdr:col>
      <xdr:colOff>566674</xdr:colOff>
      <xdr:row>26</xdr:row>
      <xdr:rowOff>114108</xdr:rowOff>
    </xdr:to>
    <xdr:graphicFrame macro="">
      <xdr:nvGraphicFramePr>
        <xdr:cNvPr id="16" name="Chart 15">
          <a:extLst>
            <a:ext uri="{FF2B5EF4-FFF2-40B4-BE49-F238E27FC236}">
              <a16:creationId xmlns:a16="http://schemas.microsoft.com/office/drawing/2014/main" id="{B5DD9671-3801-7353-65AF-368CB0C36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386603</xdr:colOff>
      <xdr:row>1</xdr:row>
      <xdr:rowOff>254653</xdr:rowOff>
    </xdr:from>
    <xdr:to>
      <xdr:col>14</xdr:col>
      <xdr:colOff>112059</xdr:colOff>
      <xdr:row>15</xdr:row>
      <xdr:rowOff>140353</xdr:rowOff>
    </xdr:to>
    <xdr:graphicFrame macro="">
      <xdr:nvGraphicFramePr>
        <xdr:cNvPr id="3" name="Chart 2">
          <a:extLst>
            <a:ext uri="{FF2B5EF4-FFF2-40B4-BE49-F238E27FC236}">
              <a16:creationId xmlns:a16="http://schemas.microsoft.com/office/drawing/2014/main" id="{BC2D1504-EE84-D9F6-833F-CE42FD429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438430</xdr:colOff>
      <xdr:row>20</xdr:row>
      <xdr:rowOff>1120</xdr:rowOff>
    </xdr:from>
    <xdr:to>
      <xdr:col>13</xdr:col>
      <xdr:colOff>37819</xdr:colOff>
      <xdr:row>33</xdr:row>
      <xdr:rowOff>194982</xdr:rowOff>
    </xdr:to>
    <xdr:graphicFrame macro="">
      <xdr:nvGraphicFramePr>
        <xdr:cNvPr id="6" name="Chart 5">
          <a:extLst>
            <a:ext uri="{FF2B5EF4-FFF2-40B4-BE49-F238E27FC236}">
              <a16:creationId xmlns:a16="http://schemas.microsoft.com/office/drawing/2014/main" id="{8DA757D6-74DC-E5D4-4088-144D69C20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0</xdr:row>
      <xdr:rowOff>98937</xdr:rowOff>
    </xdr:from>
    <xdr:to>
      <xdr:col>19</xdr:col>
      <xdr:colOff>142875</xdr:colOff>
      <xdr:row>26</xdr:row>
      <xdr:rowOff>126788</xdr:rowOff>
    </xdr:to>
    <xdr:sp macro="" textlink="">
      <xdr:nvSpPr>
        <xdr:cNvPr id="2" name="Rectangle: Rounded Corners 1">
          <a:extLst>
            <a:ext uri="{FF2B5EF4-FFF2-40B4-BE49-F238E27FC236}">
              <a16:creationId xmlns:a16="http://schemas.microsoft.com/office/drawing/2014/main" id="{E5AF8F51-42D3-DB4F-D46A-6C3A16909E66}"/>
            </a:ext>
          </a:extLst>
        </xdr:cNvPr>
        <xdr:cNvSpPr/>
      </xdr:nvSpPr>
      <xdr:spPr>
        <a:xfrm>
          <a:off x="628650" y="98937"/>
          <a:ext cx="11096625" cy="4980851"/>
        </a:xfrm>
        <a:prstGeom prst="roundRect">
          <a:avLst>
            <a:gd name="adj" fmla="val 4812"/>
          </a:avLst>
        </a:prstGeom>
        <a:solidFill>
          <a:srgbClr val="002060"/>
        </a:solidFill>
        <a:ln w="28575">
          <a:solidFill>
            <a:schemeClr val="tx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581001</xdr:colOff>
      <xdr:row>2</xdr:row>
      <xdr:rowOff>107999</xdr:rowOff>
    </xdr:from>
    <xdr:to>
      <xdr:col>19</xdr:col>
      <xdr:colOff>140123</xdr:colOff>
      <xdr:row>27</xdr:row>
      <xdr:rowOff>60838</xdr:rowOff>
    </xdr:to>
    <xdr:sp macro="" textlink="">
      <xdr:nvSpPr>
        <xdr:cNvPr id="7" name="Rectangle: Rounded Corners 6">
          <a:extLst>
            <a:ext uri="{FF2B5EF4-FFF2-40B4-BE49-F238E27FC236}">
              <a16:creationId xmlns:a16="http://schemas.microsoft.com/office/drawing/2014/main" id="{FF43E5B3-6BEF-8F95-871D-99BAAC67043E}"/>
            </a:ext>
          </a:extLst>
        </xdr:cNvPr>
        <xdr:cNvSpPr/>
      </xdr:nvSpPr>
      <xdr:spPr>
        <a:xfrm>
          <a:off x="581001" y="488999"/>
          <a:ext cx="11141522" cy="4715339"/>
        </a:xfrm>
        <a:prstGeom prst="roundRect">
          <a:avLst>
            <a:gd name="adj" fmla="val 0"/>
          </a:avLst>
        </a:prstGeom>
        <a:solidFill>
          <a:schemeClr val="bg1">
            <a:lumMod val="95000"/>
          </a:schemeClr>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273842</xdr:colOff>
      <xdr:row>0</xdr:row>
      <xdr:rowOff>9431</xdr:rowOff>
    </xdr:from>
    <xdr:to>
      <xdr:col>12</xdr:col>
      <xdr:colOff>497681</xdr:colOff>
      <xdr:row>1</xdr:row>
      <xdr:rowOff>89592</xdr:rowOff>
    </xdr:to>
    <xdr:sp macro="" textlink="">
      <xdr:nvSpPr>
        <xdr:cNvPr id="3" name="TextBox 2">
          <a:extLst>
            <a:ext uri="{FF2B5EF4-FFF2-40B4-BE49-F238E27FC236}">
              <a16:creationId xmlns:a16="http://schemas.microsoft.com/office/drawing/2014/main" id="{1A9D8055-2F1E-45F7-AB2C-A973CBD42A3A}"/>
            </a:ext>
          </a:extLst>
        </xdr:cNvPr>
        <xdr:cNvSpPr txBox="1"/>
      </xdr:nvSpPr>
      <xdr:spPr>
        <a:xfrm>
          <a:off x="4531800" y="9431"/>
          <a:ext cx="3265237" cy="26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mn-lt"/>
              <a:ea typeface="+mn-ea"/>
              <a:cs typeface="+mn-cs"/>
            </a:rPr>
            <a:t>SALES</a:t>
          </a:r>
          <a:r>
            <a:rPr lang="en-US" sz="1600" b="1" i="0" u="none" strike="noStrike" baseline="0">
              <a:solidFill>
                <a:schemeClr val="bg1"/>
              </a:solidFill>
              <a:effectLst/>
              <a:latin typeface="+mn-lt"/>
              <a:ea typeface="+mn-ea"/>
              <a:cs typeface="+mn-cs"/>
            </a:rPr>
            <a:t> PERFORMANCE DASHBOARD</a:t>
          </a:r>
          <a:endParaRPr lang="en-US" sz="1600" b="1">
            <a:solidFill>
              <a:schemeClr val="bg1"/>
            </a:solidFill>
          </a:endParaRPr>
        </a:p>
      </xdr:txBody>
    </xdr:sp>
    <xdr:clientData/>
  </xdr:twoCellAnchor>
  <xdr:twoCellAnchor>
    <xdr:from>
      <xdr:col>7</xdr:col>
      <xdr:colOff>578963</xdr:colOff>
      <xdr:row>1</xdr:row>
      <xdr:rowOff>24238</xdr:rowOff>
    </xdr:from>
    <xdr:to>
      <xdr:col>12</xdr:col>
      <xdr:colOff>192559</xdr:colOff>
      <xdr:row>2</xdr:row>
      <xdr:rowOff>61299</xdr:rowOff>
    </xdr:to>
    <xdr:sp macro="" textlink="">
      <xdr:nvSpPr>
        <xdr:cNvPr id="4" name="TextBox 3">
          <a:extLst>
            <a:ext uri="{FF2B5EF4-FFF2-40B4-BE49-F238E27FC236}">
              <a16:creationId xmlns:a16="http://schemas.microsoft.com/office/drawing/2014/main" id="{E1D2D2ED-C475-4BE3-B573-F6F103101A54}"/>
            </a:ext>
          </a:extLst>
        </xdr:cNvPr>
        <xdr:cNvSpPr txBox="1"/>
      </xdr:nvSpPr>
      <xdr:spPr>
        <a:xfrm>
          <a:off x="4836921" y="212852"/>
          <a:ext cx="2654994" cy="225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Revenue</a:t>
          </a:r>
          <a:r>
            <a:rPr lang="en-US" sz="1000" b="1" baseline="0">
              <a:solidFill>
                <a:schemeClr val="bg1"/>
              </a:solidFill>
            </a:rPr>
            <a:t> | Profitablity | Product Performance</a:t>
          </a:r>
          <a:endParaRPr lang="en-US" sz="1000" b="1">
            <a:solidFill>
              <a:schemeClr val="bg1"/>
            </a:solidFill>
          </a:endParaRPr>
        </a:p>
      </xdr:txBody>
    </xdr:sp>
    <xdr:clientData/>
  </xdr:twoCellAnchor>
  <xdr:twoCellAnchor>
    <xdr:from>
      <xdr:col>0</xdr:col>
      <xdr:colOff>590549</xdr:colOff>
      <xdr:row>25</xdr:row>
      <xdr:rowOff>188613</xdr:rowOff>
    </xdr:from>
    <xdr:to>
      <xdr:col>19</xdr:col>
      <xdr:colOff>180974</xdr:colOff>
      <xdr:row>27</xdr:row>
      <xdr:rowOff>56584</xdr:rowOff>
    </xdr:to>
    <xdr:sp macro="" textlink="">
      <xdr:nvSpPr>
        <xdr:cNvPr id="8" name="Rectangle: Rounded Corners 7">
          <a:extLst>
            <a:ext uri="{FF2B5EF4-FFF2-40B4-BE49-F238E27FC236}">
              <a16:creationId xmlns:a16="http://schemas.microsoft.com/office/drawing/2014/main" id="{0C7F4A4D-2B9C-5923-A410-3BEFB1062504}"/>
            </a:ext>
          </a:extLst>
        </xdr:cNvPr>
        <xdr:cNvSpPr/>
      </xdr:nvSpPr>
      <xdr:spPr>
        <a:xfrm>
          <a:off x="590549" y="4903960"/>
          <a:ext cx="11147739" cy="245198"/>
        </a:xfrm>
        <a:prstGeom prst="roundRect">
          <a:avLst>
            <a:gd name="adj" fmla="val 4812"/>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9524</xdr:colOff>
      <xdr:row>2</xdr:row>
      <xdr:rowOff>114300</xdr:rowOff>
    </xdr:from>
    <xdr:to>
      <xdr:col>2</xdr:col>
      <xdr:colOff>438149</xdr:colOff>
      <xdr:row>25</xdr:row>
      <xdr:rowOff>152399</xdr:rowOff>
    </xdr:to>
    <xdr:sp macro="" textlink="">
      <xdr:nvSpPr>
        <xdr:cNvPr id="9" name="Rectangle: Rounded Corners 8">
          <a:extLst>
            <a:ext uri="{FF2B5EF4-FFF2-40B4-BE49-F238E27FC236}">
              <a16:creationId xmlns:a16="http://schemas.microsoft.com/office/drawing/2014/main" id="{B46EE14A-FE4A-7AF4-159F-B34C79AD49E2}"/>
            </a:ext>
          </a:extLst>
        </xdr:cNvPr>
        <xdr:cNvSpPr/>
      </xdr:nvSpPr>
      <xdr:spPr>
        <a:xfrm>
          <a:off x="619124" y="495300"/>
          <a:ext cx="1038225" cy="4419599"/>
        </a:xfrm>
        <a:prstGeom prst="roundRect">
          <a:avLst>
            <a:gd name="adj" fmla="val 4812"/>
          </a:avLst>
        </a:prstGeom>
        <a:solidFill>
          <a:srgbClr val="002060"/>
        </a:solidFill>
        <a:ln w="28575">
          <a:solidFill>
            <a:schemeClr val="tx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xdr:colOff>
      <xdr:row>2</xdr:row>
      <xdr:rowOff>161925</xdr:rowOff>
    </xdr:from>
    <xdr:to>
      <xdr:col>5</xdr:col>
      <xdr:colOff>266700</xdr:colOff>
      <xdr:row>6</xdr:row>
      <xdr:rowOff>38100</xdr:rowOff>
    </xdr:to>
    <xdr:sp macro="" textlink="">
      <xdr:nvSpPr>
        <xdr:cNvPr id="12" name="Rectangle: Rounded Corners 11">
          <a:extLst>
            <a:ext uri="{FF2B5EF4-FFF2-40B4-BE49-F238E27FC236}">
              <a16:creationId xmlns:a16="http://schemas.microsoft.com/office/drawing/2014/main" id="{8DEA59E5-9E3C-B408-E1D3-425EEC5ADAE5}"/>
            </a:ext>
          </a:extLst>
        </xdr:cNvPr>
        <xdr:cNvSpPr/>
      </xdr:nvSpPr>
      <xdr:spPr>
        <a:xfrm>
          <a:off x="1834194" y="540630"/>
          <a:ext cx="1473620" cy="633584"/>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558656</xdr:colOff>
      <xdr:row>2</xdr:row>
      <xdr:rowOff>161925</xdr:rowOff>
    </xdr:from>
    <xdr:to>
      <xdr:col>8</xdr:col>
      <xdr:colOff>206231</xdr:colOff>
      <xdr:row>6</xdr:row>
      <xdr:rowOff>38100</xdr:rowOff>
    </xdr:to>
    <xdr:sp macro="" textlink="">
      <xdr:nvSpPr>
        <xdr:cNvPr id="19" name="Rectangle: Rounded Corners 18">
          <a:extLst>
            <a:ext uri="{FF2B5EF4-FFF2-40B4-BE49-F238E27FC236}">
              <a16:creationId xmlns:a16="http://schemas.microsoft.com/office/drawing/2014/main" id="{9C53DE45-272B-73C4-2B04-8BF4B1E1B6BA}"/>
            </a:ext>
          </a:extLst>
        </xdr:cNvPr>
        <xdr:cNvSpPr/>
      </xdr:nvSpPr>
      <xdr:spPr>
        <a:xfrm>
          <a:off x="3606656" y="542925"/>
          <a:ext cx="1476375" cy="63817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245745</xdr:colOff>
      <xdr:row>2</xdr:row>
      <xdr:rowOff>161925</xdr:rowOff>
    </xdr:from>
    <xdr:to>
      <xdr:col>10</xdr:col>
      <xdr:colOff>502920</xdr:colOff>
      <xdr:row>6</xdr:row>
      <xdr:rowOff>38100</xdr:rowOff>
    </xdr:to>
    <xdr:sp macro="" textlink="">
      <xdr:nvSpPr>
        <xdr:cNvPr id="20" name="Rectangle: Rounded Corners 19">
          <a:extLst>
            <a:ext uri="{FF2B5EF4-FFF2-40B4-BE49-F238E27FC236}">
              <a16:creationId xmlns:a16="http://schemas.microsoft.com/office/drawing/2014/main" id="{9EF2DD8F-55A6-08D9-DA7F-5DD305A4C887}"/>
            </a:ext>
          </a:extLst>
        </xdr:cNvPr>
        <xdr:cNvSpPr/>
      </xdr:nvSpPr>
      <xdr:spPr>
        <a:xfrm>
          <a:off x="5123969" y="544705"/>
          <a:ext cx="1476731" cy="641736"/>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59055</xdr:colOff>
      <xdr:row>2</xdr:row>
      <xdr:rowOff>161925</xdr:rowOff>
    </xdr:from>
    <xdr:to>
      <xdr:col>13</xdr:col>
      <xdr:colOff>316230</xdr:colOff>
      <xdr:row>6</xdr:row>
      <xdr:rowOff>38100</xdr:rowOff>
    </xdr:to>
    <xdr:sp macro="" textlink="">
      <xdr:nvSpPr>
        <xdr:cNvPr id="21" name="Rectangle: Rounded Corners 20">
          <a:extLst>
            <a:ext uri="{FF2B5EF4-FFF2-40B4-BE49-F238E27FC236}">
              <a16:creationId xmlns:a16="http://schemas.microsoft.com/office/drawing/2014/main" id="{1B09B628-17D9-E7FE-02FD-DD477C35522F}"/>
            </a:ext>
          </a:extLst>
        </xdr:cNvPr>
        <xdr:cNvSpPr/>
      </xdr:nvSpPr>
      <xdr:spPr>
        <a:xfrm>
          <a:off x="6750889" y="544316"/>
          <a:ext cx="1473872" cy="640956"/>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481965</xdr:colOff>
      <xdr:row>2</xdr:row>
      <xdr:rowOff>161925</xdr:rowOff>
    </xdr:from>
    <xdr:to>
      <xdr:col>16</xdr:col>
      <xdr:colOff>129540</xdr:colOff>
      <xdr:row>6</xdr:row>
      <xdr:rowOff>38100</xdr:rowOff>
    </xdr:to>
    <xdr:sp macro="" textlink="">
      <xdr:nvSpPr>
        <xdr:cNvPr id="22" name="Rectangle: Rounded Corners 21">
          <a:extLst>
            <a:ext uri="{FF2B5EF4-FFF2-40B4-BE49-F238E27FC236}">
              <a16:creationId xmlns:a16="http://schemas.microsoft.com/office/drawing/2014/main" id="{1120D610-5B6F-B591-D9DF-F0EA98A3B3A1}"/>
            </a:ext>
          </a:extLst>
        </xdr:cNvPr>
        <xdr:cNvSpPr/>
      </xdr:nvSpPr>
      <xdr:spPr>
        <a:xfrm>
          <a:off x="8409079" y="544705"/>
          <a:ext cx="1476910" cy="641736"/>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295275</xdr:colOff>
      <xdr:row>2</xdr:row>
      <xdr:rowOff>161925</xdr:rowOff>
    </xdr:from>
    <xdr:to>
      <xdr:col>18</xdr:col>
      <xdr:colOff>552450</xdr:colOff>
      <xdr:row>6</xdr:row>
      <xdr:rowOff>38100</xdr:rowOff>
    </xdr:to>
    <xdr:sp macro="" textlink="">
      <xdr:nvSpPr>
        <xdr:cNvPr id="23" name="Rectangle: Rounded Corners 22">
          <a:extLst>
            <a:ext uri="{FF2B5EF4-FFF2-40B4-BE49-F238E27FC236}">
              <a16:creationId xmlns:a16="http://schemas.microsoft.com/office/drawing/2014/main" id="{A4EBFA52-5F4F-A71C-E3B6-5D5D4AA0EA9C}"/>
            </a:ext>
          </a:extLst>
        </xdr:cNvPr>
        <xdr:cNvSpPr/>
      </xdr:nvSpPr>
      <xdr:spPr>
        <a:xfrm>
          <a:off x="10048875" y="542925"/>
          <a:ext cx="1476375" cy="63817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461020</xdr:colOff>
      <xdr:row>3</xdr:row>
      <xdr:rowOff>90710</xdr:rowOff>
    </xdr:from>
    <xdr:to>
      <xdr:col>5</xdr:col>
      <xdr:colOff>266700</xdr:colOff>
      <xdr:row>4</xdr:row>
      <xdr:rowOff>115783</xdr:rowOff>
    </xdr:to>
    <xdr:sp macro="" textlink="">
      <xdr:nvSpPr>
        <xdr:cNvPr id="24" name="TextBox 23">
          <a:extLst>
            <a:ext uri="{FF2B5EF4-FFF2-40B4-BE49-F238E27FC236}">
              <a16:creationId xmlns:a16="http://schemas.microsoft.com/office/drawing/2014/main" id="{A9F9FE52-77AF-4451-9866-13E47298A27A}"/>
            </a:ext>
          </a:extLst>
        </xdr:cNvPr>
        <xdr:cNvSpPr txBox="1"/>
      </xdr:nvSpPr>
      <xdr:spPr>
        <a:xfrm>
          <a:off x="2285689" y="658767"/>
          <a:ext cx="1022125" cy="214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2060"/>
              </a:solidFill>
              <a:effectLst>
                <a:outerShdw blurRad="38100" dist="25400" dir="5400000" algn="ctr" rotWithShape="0">
                  <a:srgbClr val="6E747A">
                    <a:alpha val="43000"/>
                  </a:srgbClr>
                </a:outerShdw>
              </a:effectLst>
            </a:rPr>
            <a:t>Total Revenue</a:t>
          </a:r>
        </a:p>
      </xdr:txBody>
    </xdr:sp>
    <xdr:clientData/>
  </xdr:twoCellAnchor>
  <xdr:twoCellAnchor>
    <xdr:from>
      <xdr:col>4</xdr:col>
      <xdr:colOff>93701</xdr:colOff>
      <xdr:row>4</xdr:row>
      <xdr:rowOff>33580</xdr:rowOff>
    </xdr:from>
    <xdr:to>
      <xdr:col>5</xdr:col>
      <xdr:colOff>266700</xdr:colOff>
      <xdr:row>5</xdr:row>
      <xdr:rowOff>116632</xdr:rowOff>
    </xdr:to>
    <xdr:sp macro="" textlink="'Pivot Tables'!A5">
      <xdr:nvSpPr>
        <xdr:cNvPr id="32" name="TextBox 31">
          <a:extLst>
            <a:ext uri="{FF2B5EF4-FFF2-40B4-BE49-F238E27FC236}">
              <a16:creationId xmlns:a16="http://schemas.microsoft.com/office/drawing/2014/main" id="{A122AE21-1C0A-7E5F-D9B2-5BB07369F336}"/>
            </a:ext>
          </a:extLst>
        </xdr:cNvPr>
        <xdr:cNvSpPr txBox="1"/>
      </xdr:nvSpPr>
      <xdr:spPr>
        <a:xfrm>
          <a:off x="2526593" y="790990"/>
          <a:ext cx="781221" cy="272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13F8D6-88A6-4DD4-B263-EEF7E8C9C3B2}" type="TxLink">
            <a:rPr lang="en-US" sz="1400" b="1" i="0" u="none" strike="noStrike" cap="none" spc="0">
              <a:ln w="0"/>
              <a:solidFill>
                <a:srgbClr val="002060"/>
              </a:solidFill>
              <a:effectLst>
                <a:outerShdw blurRad="38100" dist="25400" dir="5400000" algn="ctr" rotWithShape="0">
                  <a:srgbClr val="6E747A">
                    <a:alpha val="43000"/>
                  </a:srgbClr>
                </a:outerShdw>
              </a:effectLst>
              <a:latin typeface="Calibri"/>
              <a:cs typeface="Calibri"/>
            </a:rPr>
            <a:pPr/>
            <a:t>$7.16 M</a:t>
          </a:fld>
          <a:endParaRPr lang="en-US" sz="1100" b="1" cap="none" spc="0">
            <a:ln w="0"/>
            <a:solidFill>
              <a:srgbClr val="002060"/>
            </a:solidFill>
            <a:effectLst>
              <a:outerShdw blurRad="38100" dist="25400" dir="5400000" algn="ctr" rotWithShape="0">
                <a:srgbClr val="6E747A">
                  <a:alpha val="43000"/>
                </a:srgbClr>
              </a:outerShdw>
            </a:effectLst>
          </a:endParaRPr>
        </a:p>
      </xdr:txBody>
    </xdr:sp>
    <xdr:clientData/>
  </xdr:twoCellAnchor>
  <xdr:twoCellAnchor>
    <xdr:from>
      <xdr:col>3</xdr:col>
      <xdr:colOff>87641</xdr:colOff>
      <xdr:row>3</xdr:row>
      <xdr:rowOff>76455</xdr:rowOff>
    </xdr:from>
    <xdr:to>
      <xdr:col>3</xdr:col>
      <xdr:colOff>514350</xdr:colOff>
      <xdr:row>5</xdr:row>
      <xdr:rowOff>53914</xdr:rowOff>
    </xdr:to>
    <xdr:grpSp>
      <xdr:nvGrpSpPr>
        <xdr:cNvPr id="34" name="Group 33">
          <a:extLst>
            <a:ext uri="{FF2B5EF4-FFF2-40B4-BE49-F238E27FC236}">
              <a16:creationId xmlns:a16="http://schemas.microsoft.com/office/drawing/2014/main" id="{7C16CBB3-B480-64ED-86EF-C5ED25ECA73A}"/>
            </a:ext>
          </a:extLst>
        </xdr:cNvPr>
        <xdr:cNvGrpSpPr/>
      </xdr:nvGrpSpPr>
      <xdr:grpSpPr>
        <a:xfrm>
          <a:off x="1916441" y="647955"/>
          <a:ext cx="426709" cy="358459"/>
          <a:chOff x="1919229" y="704476"/>
          <a:chExt cx="266731" cy="262603"/>
        </a:xfrm>
      </xdr:grpSpPr>
      <xdr:sp macro="" textlink="">
        <xdr:nvSpPr>
          <xdr:cNvPr id="27" name="Oval 26">
            <a:extLst>
              <a:ext uri="{FF2B5EF4-FFF2-40B4-BE49-F238E27FC236}">
                <a16:creationId xmlns:a16="http://schemas.microsoft.com/office/drawing/2014/main" id="{33928122-2753-0844-BE7E-09B6C7E186E9}"/>
              </a:ext>
            </a:extLst>
          </xdr:cNvPr>
          <xdr:cNvSpPr/>
        </xdr:nvSpPr>
        <xdr:spPr>
          <a:xfrm>
            <a:off x="1919229" y="704476"/>
            <a:ext cx="266731" cy="262603"/>
          </a:xfrm>
          <a:prstGeom prst="ellipse">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pic>
        <xdr:nvPicPr>
          <xdr:cNvPr id="33" name="Picture 32">
            <a:extLst>
              <a:ext uri="{FF2B5EF4-FFF2-40B4-BE49-F238E27FC236}">
                <a16:creationId xmlns:a16="http://schemas.microsoft.com/office/drawing/2014/main" id="{6D93437D-E465-4106-96D1-05ABA733492A}"/>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1953108" y="731988"/>
            <a:ext cx="193620" cy="214418"/>
          </a:xfrm>
          <a:prstGeom prst="rect">
            <a:avLst/>
          </a:prstGeom>
        </xdr:spPr>
      </xdr:pic>
    </xdr:grpSp>
    <xdr:clientData/>
  </xdr:twoCellAnchor>
  <xdr:twoCellAnchor>
    <xdr:from>
      <xdr:col>6</xdr:col>
      <xdr:colOff>399195</xdr:colOff>
      <xdr:row>3</xdr:row>
      <xdr:rowOff>89019</xdr:rowOff>
    </xdr:from>
    <xdr:to>
      <xdr:col>8</xdr:col>
      <xdr:colOff>206231</xdr:colOff>
      <xdr:row>4</xdr:row>
      <xdr:rowOff>114034</xdr:rowOff>
    </xdr:to>
    <xdr:sp macro="" textlink="">
      <xdr:nvSpPr>
        <xdr:cNvPr id="37" name="TextBox 36">
          <a:extLst>
            <a:ext uri="{FF2B5EF4-FFF2-40B4-BE49-F238E27FC236}">
              <a16:creationId xmlns:a16="http://schemas.microsoft.com/office/drawing/2014/main" id="{D882DFF6-99B3-1775-DFED-932301E035D8}"/>
            </a:ext>
          </a:extLst>
        </xdr:cNvPr>
        <xdr:cNvSpPr txBox="1"/>
      </xdr:nvSpPr>
      <xdr:spPr>
        <a:xfrm>
          <a:off x="4049286" y="662605"/>
          <a:ext cx="1023733" cy="21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B050"/>
              </a:solidFill>
              <a:effectLst>
                <a:outerShdw blurRad="38100" dist="25400" dir="5400000" algn="ctr" rotWithShape="0">
                  <a:srgbClr val="6E747A">
                    <a:alpha val="43000"/>
                  </a:srgbClr>
                </a:outerShdw>
              </a:effectLst>
            </a:rPr>
            <a:t>Total Profit</a:t>
          </a:r>
        </a:p>
      </xdr:txBody>
    </xdr:sp>
    <xdr:clientData/>
  </xdr:twoCellAnchor>
  <xdr:twoCellAnchor>
    <xdr:from>
      <xdr:col>6</xdr:col>
      <xdr:colOff>434625</xdr:colOff>
      <xdr:row>4</xdr:row>
      <xdr:rowOff>39006</xdr:rowOff>
    </xdr:from>
    <xdr:to>
      <xdr:col>8</xdr:col>
      <xdr:colOff>37359</xdr:colOff>
      <xdr:row>5</xdr:row>
      <xdr:rowOff>103840</xdr:rowOff>
    </xdr:to>
    <xdr:sp macro="" textlink="'Pivot Tables'!C5">
      <xdr:nvSpPr>
        <xdr:cNvPr id="38" name="TextBox 37">
          <a:extLst>
            <a:ext uri="{FF2B5EF4-FFF2-40B4-BE49-F238E27FC236}">
              <a16:creationId xmlns:a16="http://schemas.microsoft.com/office/drawing/2014/main" id="{80E3C49B-DB93-3A44-62F0-43C8A18C5066}"/>
            </a:ext>
          </a:extLst>
        </xdr:cNvPr>
        <xdr:cNvSpPr txBox="1"/>
      </xdr:nvSpPr>
      <xdr:spPr>
        <a:xfrm>
          <a:off x="4084303" y="793461"/>
          <a:ext cx="819294" cy="25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4556BB-0922-4944-99FA-0C5624EF8965}" type="TxLink">
            <a:rPr lang="en-US" sz="1400" b="1" i="0" u="none" strike="noStrike" cap="none" spc="0">
              <a:ln w="0"/>
              <a:solidFill>
                <a:srgbClr val="00B050"/>
              </a:solidFill>
              <a:effectLst>
                <a:outerShdw blurRad="38100" dist="25400" dir="5400000" algn="ctr" rotWithShape="0">
                  <a:srgbClr val="6E747A">
                    <a:alpha val="43000"/>
                  </a:srgbClr>
                </a:outerShdw>
              </a:effectLst>
              <a:latin typeface="Calibri"/>
              <a:ea typeface="+mn-ea"/>
              <a:cs typeface="Calibri"/>
            </a:rPr>
            <a:pPr marL="0" indent="0"/>
            <a:t>$2.36 M</a:t>
          </a:fld>
          <a:endParaRPr lang="en-US" sz="1400" b="1" i="0" u="none" strike="noStrike" cap="none" spc="0">
            <a:ln w="0"/>
            <a:solidFill>
              <a:srgbClr val="00B05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9</xdr:col>
      <xdr:colOff>98849</xdr:colOff>
      <xdr:row>3</xdr:row>
      <xdr:rowOff>73422</xdr:rowOff>
    </xdr:from>
    <xdr:to>
      <xdr:col>10</xdr:col>
      <xdr:colOff>513348</xdr:colOff>
      <xdr:row>4</xdr:row>
      <xdr:rowOff>98437</xdr:rowOff>
    </xdr:to>
    <xdr:sp macro="" textlink="">
      <xdr:nvSpPr>
        <xdr:cNvPr id="43" name="TextBox 42">
          <a:extLst>
            <a:ext uri="{FF2B5EF4-FFF2-40B4-BE49-F238E27FC236}">
              <a16:creationId xmlns:a16="http://schemas.microsoft.com/office/drawing/2014/main" id="{00DA36F1-69C2-602A-0615-07C569233603}"/>
            </a:ext>
          </a:extLst>
        </xdr:cNvPr>
        <xdr:cNvSpPr txBox="1"/>
      </xdr:nvSpPr>
      <xdr:spPr>
        <a:xfrm>
          <a:off x="5573986" y="647008"/>
          <a:ext cx="1022847" cy="21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B050"/>
              </a:solidFill>
              <a:effectLst>
                <a:outerShdw blurRad="38100" dist="25400" dir="5400000" algn="ctr" rotWithShape="0">
                  <a:srgbClr val="6E747A">
                    <a:alpha val="43000"/>
                  </a:srgbClr>
                </a:outerShdw>
              </a:effectLst>
            </a:rPr>
            <a:t>Profit</a:t>
          </a:r>
          <a:r>
            <a:rPr lang="en-US" sz="1000" b="1" cap="none" spc="0" baseline="0">
              <a:ln w="0"/>
              <a:solidFill>
                <a:srgbClr val="00B050"/>
              </a:solidFill>
              <a:effectLst>
                <a:outerShdw blurRad="38100" dist="25400" dir="5400000" algn="ctr" rotWithShape="0">
                  <a:srgbClr val="6E747A">
                    <a:alpha val="43000"/>
                  </a:srgbClr>
                </a:outerShdw>
              </a:effectLst>
            </a:rPr>
            <a:t> Magrin</a:t>
          </a:r>
          <a:endParaRPr lang="en-US" sz="1000" b="1" cap="none" spc="0">
            <a:ln w="0"/>
            <a:solidFill>
              <a:srgbClr val="00B050"/>
            </a:solidFill>
            <a:effectLst>
              <a:outerShdw blurRad="38100" dist="25400" dir="5400000" algn="ctr" rotWithShape="0">
                <a:srgbClr val="6E747A">
                  <a:alpha val="43000"/>
                </a:srgbClr>
              </a:outerShdw>
            </a:effectLst>
          </a:endParaRPr>
        </a:p>
      </xdr:txBody>
    </xdr:sp>
    <xdr:clientData/>
  </xdr:twoCellAnchor>
  <xdr:twoCellAnchor>
    <xdr:from>
      <xdr:col>9</xdr:col>
      <xdr:colOff>204163</xdr:colOff>
      <xdr:row>4</xdr:row>
      <xdr:rowOff>43537</xdr:rowOff>
    </xdr:from>
    <xdr:to>
      <xdr:col>10</xdr:col>
      <xdr:colOff>369392</xdr:colOff>
      <xdr:row>5</xdr:row>
      <xdr:rowOff>127226</xdr:rowOff>
    </xdr:to>
    <xdr:sp macro="" textlink="'Pivot Tables'!B9">
      <xdr:nvSpPr>
        <xdr:cNvPr id="44" name="TextBox 43">
          <a:extLst>
            <a:ext uri="{FF2B5EF4-FFF2-40B4-BE49-F238E27FC236}">
              <a16:creationId xmlns:a16="http://schemas.microsoft.com/office/drawing/2014/main" id="{24852540-B26A-8C88-35CF-C1482B8B666E}"/>
            </a:ext>
          </a:extLst>
        </xdr:cNvPr>
        <xdr:cNvSpPr txBox="1"/>
      </xdr:nvSpPr>
      <xdr:spPr>
        <a:xfrm>
          <a:off x="5678680" y="797992"/>
          <a:ext cx="773509" cy="27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E7A531-AB20-4F6C-8FD3-F44F4B830CD8}" type="TxLink">
            <a:rPr lang="en-US" sz="1400" b="1" i="0" u="none" strike="noStrike" cap="none" spc="0">
              <a:ln w="0"/>
              <a:solidFill>
                <a:srgbClr val="00B050"/>
              </a:solidFill>
              <a:effectLst>
                <a:outerShdw blurRad="38100" dist="25400" dir="5400000" algn="ctr" rotWithShape="0">
                  <a:srgbClr val="6E747A">
                    <a:alpha val="43000"/>
                  </a:srgbClr>
                </a:outerShdw>
              </a:effectLst>
              <a:latin typeface="Calibri"/>
              <a:cs typeface="Calibri"/>
            </a:rPr>
            <a:pPr/>
            <a:t>32.91%</a:t>
          </a:fld>
          <a:endParaRPr lang="en-US" sz="1400" b="1" cap="none" spc="0">
            <a:ln w="0"/>
            <a:solidFill>
              <a:srgbClr val="00B050"/>
            </a:solidFill>
            <a:effectLst>
              <a:outerShdw blurRad="38100" dist="25400" dir="5400000" algn="ctr" rotWithShape="0">
                <a:srgbClr val="6E747A">
                  <a:alpha val="43000"/>
                </a:srgbClr>
              </a:outerShdw>
            </a:effectLst>
          </a:endParaRPr>
        </a:p>
      </xdr:txBody>
    </xdr:sp>
    <xdr:clientData/>
  </xdr:twoCellAnchor>
  <xdr:twoCellAnchor>
    <xdr:from>
      <xdr:col>11</xdr:col>
      <xdr:colOff>509194</xdr:colOff>
      <xdr:row>3</xdr:row>
      <xdr:rowOff>78683</xdr:rowOff>
    </xdr:from>
    <xdr:to>
      <xdr:col>13</xdr:col>
      <xdr:colOff>316230</xdr:colOff>
      <xdr:row>4</xdr:row>
      <xdr:rowOff>103698</xdr:rowOff>
    </xdr:to>
    <xdr:sp macro="" textlink="">
      <xdr:nvSpPr>
        <xdr:cNvPr id="49" name="TextBox 48">
          <a:extLst>
            <a:ext uri="{FF2B5EF4-FFF2-40B4-BE49-F238E27FC236}">
              <a16:creationId xmlns:a16="http://schemas.microsoft.com/office/drawing/2014/main" id="{83601D0C-80E5-490E-FCEB-55F30BC2ACDE}"/>
            </a:ext>
          </a:extLst>
        </xdr:cNvPr>
        <xdr:cNvSpPr txBox="1"/>
      </xdr:nvSpPr>
      <xdr:spPr>
        <a:xfrm>
          <a:off x="7201028" y="652269"/>
          <a:ext cx="1023733" cy="21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2060"/>
              </a:solidFill>
              <a:effectLst>
                <a:outerShdw blurRad="38100" dist="25400" dir="5400000" algn="ctr" rotWithShape="0">
                  <a:srgbClr val="6E747A">
                    <a:alpha val="43000"/>
                  </a:srgbClr>
                </a:outerShdw>
              </a:effectLst>
            </a:rPr>
            <a:t>Total Orders</a:t>
          </a:r>
        </a:p>
      </xdr:txBody>
    </xdr:sp>
    <xdr:clientData/>
  </xdr:twoCellAnchor>
  <xdr:twoCellAnchor>
    <xdr:from>
      <xdr:col>12</xdr:col>
      <xdr:colOff>42119</xdr:colOff>
      <xdr:row>4</xdr:row>
      <xdr:rowOff>51448</xdr:rowOff>
    </xdr:from>
    <xdr:to>
      <xdr:col>13</xdr:col>
      <xdr:colOff>135018</xdr:colOff>
      <xdr:row>5</xdr:row>
      <xdr:rowOff>132360</xdr:rowOff>
    </xdr:to>
    <xdr:sp macro="" textlink="'Pivot Tables'!A13">
      <xdr:nvSpPr>
        <xdr:cNvPr id="50" name="TextBox 49">
          <a:extLst>
            <a:ext uri="{FF2B5EF4-FFF2-40B4-BE49-F238E27FC236}">
              <a16:creationId xmlns:a16="http://schemas.microsoft.com/office/drawing/2014/main" id="{08F104CB-55BA-6E1D-6187-08A788EEAE4B}"/>
            </a:ext>
          </a:extLst>
        </xdr:cNvPr>
        <xdr:cNvSpPr txBox="1"/>
      </xdr:nvSpPr>
      <xdr:spPr>
        <a:xfrm>
          <a:off x="7341475" y="805903"/>
          <a:ext cx="701179" cy="269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2B94BF-74D9-46E8-98EA-1BC52941766D}" type="TxLink">
            <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rPr>
            <a:pPr marL="0" indent="0"/>
            <a:t>2960</a:t>
          </a:fld>
          <a:endPar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14</xdr:col>
      <xdr:colOff>339787</xdr:colOff>
      <xdr:row>3</xdr:row>
      <xdr:rowOff>83945</xdr:rowOff>
    </xdr:from>
    <xdr:to>
      <xdr:col>16</xdr:col>
      <xdr:colOff>146922</xdr:colOff>
      <xdr:row>4</xdr:row>
      <xdr:rowOff>108978</xdr:rowOff>
    </xdr:to>
    <xdr:sp macro="" textlink="">
      <xdr:nvSpPr>
        <xdr:cNvPr id="55" name="TextBox 54">
          <a:extLst>
            <a:ext uri="{FF2B5EF4-FFF2-40B4-BE49-F238E27FC236}">
              <a16:creationId xmlns:a16="http://schemas.microsoft.com/office/drawing/2014/main" id="{97E47286-FB04-3B0D-9947-7DF7C56153CF}"/>
            </a:ext>
          </a:extLst>
        </xdr:cNvPr>
        <xdr:cNvSpPr txBox="1"/>
      </xdr:nvSpPr>
      <xdr:spPr>
        <a:xfrm>
          <a:off x="8856667" y="657531"/>
          <a:ext cx="1023832" cy="216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2060"/>
              </a:solidFill>
              <a:effectLst>
                <a:outerShdw blurRad="38100" dist="25400" dir="5400000" algn="ctr" rotWithShape="0">
                  <a:srgbClr val="6E747A">
                    <a:alpha val="43000"/>
                  </a:srgbClr>
                </a:outerShdw>
              </a:effectLst>
            </a:rPr>
            <a:t>Total COGS</a:t>
          </a:r>
        </a:p>
      </xdr:txBody>
    </xdr:sp>
    <xdr:clientData/>
  </xdr:twoCellAnchor>
  <xdr:twoCellAnchor>
    <xdr:from>
      <xdr:col>14</xdr:col>
      <xdr:colOff>390692</xdr:colOff>
      <xdr:row>4</xdr:row>
      <xdr:rowOff>37431</xdr:rowOff>
    </xdr:from>
    <xdr:to>
      <xdr:col>16</xdr:col>
      <xdr:colOff>27240</xdr:colOff>
      <xdr:row>5</xdr:row>
      <xdr:rowOff>117476</xdr:rowOff>
    </xdr:to>
    <xdr:sp macro="" textlink="'Pivot Tables'!D5">
      <xdr:nvSpPr>
        <xdr:cNvPr id="56" name="TextBox 55">
          <a:extLst>
            <a:ext uri="{FF2B5EF4-FFF2-40B4-BE49-F238E27FC236}">
              <a16:creationId xmlns:a16="http://schemas.microsoft.com/office/drawing/2014/main" id="{D4ACAF61-4154-4471-FC2F-7C1CE55776BB}"/>
            </a:ext>
          </a:extLst>
        </xdr:cNvPr>
        <xdr:cNvSpPr txBox="1"/>
      </xdr:nvSpPr>
      <xdr:spPr>
        <a:xfrm>
          <a:off x="8906608" y="791886"/>
          <a:ext cx="853107" cy="268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A320577-5519-49B4-8FBA-DCEE2DF55102}" type="TxLink">
            <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rPr>
            <a:pPr marL="0" indent="0"/>
            <a:t>$4.81 M</a:t>
          </a:fld>
          <a:endPar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17</xdr:col>
      <xdr:colOff>107229</xdr:colOff>
      <xdr:row>3</xdr:row>
      <xdr:rowOff>59729</xdr:rowOff>
    </xdr:from>
    <xdr:to>
      <xdr:col>18</xdr:col>
      <xdr:colOff>548992</xdr:colOff>
      <xdr:row>4</xdr:row>
      <xdr:rowOff>102481</xdr:rowOff>
    </xdr:to>
    <xdr:sp macro="" textlink="">
      <xdr:nvSpPr>
        <xdr:cNvPr id="61" name="TextBox 60">
          <a:extLst>
            <a:ext uri="{FF2B5EF4-FFF2-40B4-BE49-F238E27FC236}">
              <a16:creationId xmlns:a16="http://schemas.microsoft.com/office/drawing/2014/main" id="{0BFC6105-3403-2A26-5641-23616BD44134}"/>
            </a:ext>
          </a:extLst>
        </xdr:cNvPr>
        <xdr:cNvSpPr txBox="1"/>
      </xdr:nvSpPr>
      <xdr:spPr>
        <a:xfrm>
          <a:off x="10449154" y="633315"/>
          <a:ext cx="1050112" cy="233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2060"/>
              </a:solidFill>
              <a:effectLst>
                <a:outerShdw blurRad="38100" dist="25400" dir="5400000" algn="ctr" rotWithShape="0">
                  <a:srgbClr val="6E747A">
                    <a:alpha val="43000"/>
                  </a:srgbClr>
                </a:outerShdw>
              </a:effectLst>
            </a:rPr>
            <a:t>Avg Order Value</a:t>
          </a:r>
        </a:p>
      </xdr:txBody>
    </xdr:sp>
    <xdr:clientData/>
  </xdr:twoCellAnchor>
  <xdr:twoCellAnchor>
    <xdr:from>
      <xdr:col>17</xdr:col>
      <xdr:colOff>278635</xdr:colOff>
      <xdr:row>4</xdr:row>
      <xdr:rowOff>33542</xdr:rowOff>
    </xdr:from>
    <xdr:to>
      <xdr:col>18</xdr:col>
      <xdr:colOff>557612</xdr:colOff>
      <xdr:row>5</xdr:row>
      <xdr:rowOff>82677</xdr:rowOff>
    </xdr:to>
    <xdr:sp macro="" textlink="'Pivot Tables'!B18">
      <xdr:nvSpPr>
        <xdr:cNvPr id="62" name="TextBox 61">
          <a:extLst>
            <a:ext uri="{FF2B5EF4-FFF2-40B4-BE49-F238E27FC236}">
              <a16:creationId xmlns:a16="http://schemas.microsoft.com/office/drawing/2014/main" id="{E2D01B32-BBBC-2FE4-C55E-1307E1C7A25F}"/>
            </a:ext>
          </a:extLst>
        </xdr:cNvPr>
        <xdr:cNvSpPr txBox="1"/>
      </xdr:nvSpPr>
      <xdr:spPr>
        <a:xfrm>
          <a:off x="10619390" y="787997"/>
          <a:ext cx="887257" cy="237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2A3A01-EDA3-43B7-9877-93A982B8B775}" type="TxLink">
            <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rPr>
            <a:pPr marL="0" indent="0"/>
            <a:t>$2.42 K</a:t>
          </a:fld>
          <a:endPar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6</xdr:col>
      <xdr:colOff>3821</xdr:colOff>
      <xdr:row>3</xdr:row>
      <xdr:rowOff>103125</xdr:rowOff>
    </xdr:from>
    <xdr:to>
      <xdr:col>6</xdr:col>
      <xdr:colOff>430530</xdr:colOff>
      <xdr:row>5</xdr:row>
      <xdr:rowOff>80584</xdr:rowOff>
    </xdr:to>
    <xdr:sp macro="" textlink="">
      <xdr:nvSpPr>
        <xdr:cNvPr id="16" name="Oval 15">
          <a:extLst>
            <a:ext uri="{FF2B5EF4-FFF2-40B4-BE49-F238E27FC236}">
              <a16:creationId xmlns:a16="http://schemas.microsoft.com/office/drawing/2014/main" id="{D487DE39-F864-E036-912B-29ADDA397181}"/>
            </a:ext>
          </a:extLst>
        </xdr:cNvPr>
        <xdr:cNvSpPr/>
      </xdr:nvSpPr>
      <xdr:spPr>
        <a:xfrm>
          <a:off x="3673453" y="674625"/>
          <a:ext cx="426709" cy="358459"/>
        </a:xfrm>
        <a:prstGeom prst="ellipse">
          <a:avLst/>
        </a:prstGeom>
        <a:solidFill>
          <a:srgbClr val="00B05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316241</xdr:colOff>
      <xdr:row>3</xdr:row>
      <xdr:rowOff>103125</xdr:rowOff>
    </xdr:from>
    <xdr:to>
      <xdr:col>9</xdr:col>
      <xdr:colOff>133350</xdr:colOff>
      <xdr:row>5</xdr:row>
      <xdr:rowOff>80584</xdr:rowOff>
    </xdr:to>
    <xdr:sp macro="" textlink="">
      <xdr:nvSpPr>
        <xdr:cNvPr id="28" name="Oval 27">
          <a:extLst>
            <a:ext uri="{FF2B5EF4-FFF2-40B4-BE49-F238E27FC236}">
              <a16:creationId xmlns:a16="http://schemas.microsoft.com/office/drawing/2014/main" id="{A1422D11-59C9-8F39-DC11-87664646A9DC}"/>
            </a:ext>
          </a:extLst>
        </xdr:cNvPr>
        <xdr:cNvSpPr/>
      </xdr:nvSpPr>
      <xdr:spPr>
        <a:xfrm>
          <a:off x="5200201" y="678461"/>
          <a:ext cx="427604" cy="361016"/>
        </a:xfrm>
        <a:prstGeom prst="ellipse">
          <a:avLst/>
        </a:prstGeom>
        <a:solidFill>
          <a:srgbClr val="00B05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38101</xdr:colOff>
      <xdr:row>21</xdr:row>
      <xdr:rowOff>36938</xdr:rowOff>
    </xdr:from>
    <xdr:to>
      <xdr:col>1</xdr:col>
      <xdr:colOff>304801</xdr:colOff>
      <xdr:row>22</xdr:row>
      <xdr:rowOff>111351</xdr:rowOff>
    </xdr:to>
    <xdr:pic>
      <xdr:nvPicPr>
        <xdr:cNvPr id="31" name="Picture 30">
          <a:extLst>
            <a:ext uri="{FF2B5EF4-FFF2-40B4-BE49-F238E27FC236}">
              <a16:creationId xmlns:a16="http://schemas.microsoft.com/office/drawing/2014/main" id="{A408C141-79DC-5600-1317-890CA8BE4B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7701" y="4037438"/>
          <a:ext cx="266700" cy="264913"/>
        </a:xfrm>
        <a:prstGeom prst="rect">
          <a:avLst/>
        </a:prstGeom>
      </xdr:spPr>
    </xdr:pic>
    <xdr:clientData/>
  </xdr:twoCellAnchor>
  <xdr:twoCellAnchor editAs="oneCell">
    <xdr:from>
      <xdr:col>6</xdr:col>
      <xdr:colOff>109212</xdr:colOff>
      <xdr:row>3</xdr:row>
      <xdr:rowOff>188634</xdr:rowOff>
    </xdr:from>
    <xdr:to>
      <xdr:col>6</xdr:col>
      <xdr:colOff>334839</xdr:colOff>
      <xdr:row>5</xdr:row>
      <xdr:rowOff>33113</xdr:rowOff>
    </xdr:to>
    <xdr:pic>
      <xdr:nvPicPr>
        <xdr:cNvPr id="42" name="Picture 41">
          <a:extLst>
            <a:ext uri="{FF2B5EF4-FFF2-40B4-BE49-F238E27FC236}">
              <a16:creationId xmlns:a16="http://schemas.microsoft.com/office/drawing/2014/main" id="{704221C0-0BCF-EC79-6C37-7776B307A026}"/>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3778844" y="760134"/>
          <a:ext cx="225627" cy="225479"/>
        </a:xfrm>
        <a:prstGeom prst="rect">
          <a:avLst/>
        </a:prstGeom>
      </xdr:spPr>
    </xdr:pic>
    <xdr:clientData/>
  </xdr:twoCellAnchor>
  <xdr:twoCellAnchor editAs="oneCell">
    <xdr:from>
      <xdr:col>1</xdr:col>
      <xdr:colOff>64430</xdr:colOff>
      <xdr:row>2</xdr:row>
      <xdr:rowOff>179196</xdr:rowOff>
    </xdr:from>
    <xdr:to>
      <xdr:col>1</xdr:col>
      <xdr:colOff>274320</xdr:colOff>
      <xdr:row>4</xdr:row>
      <xdr:rowOff>7574</xdr:rowOff>
    </xdr:to>
    <xdr:pic>
      <xdr:nvPicPr>
        <xdr:cNvPr id="66" name="Picture 65">
          <a:extLst>
            <a:ext uri="{FF2B5EF4-FFF2-40B4-BE49-F238E27FC236}">
              <a16:creationId xmlns:a16="http://schemas.microsoft.com/office/drawing/2014/main" id="{31B45846-8216-273A-38E3-95AC854953D0}"/>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674030" y="560196"/>
          <a:ext cx="209890" cy="209378"/>
        </a:xfrm>
        <a:prstGeom prst="rect">
          <a:avLst/>
        </a:prstGeom>
      </xdr:spPr>
    </xdr:pic>
    <xdr:clientData/>
  </xdr:twoCellAnchor>
  <xdr:twoCellAnchor editAs="oneCell">
    <xdr:from>
      <xdr:col>1</xdr:col>
      <xdr:colOff>60101</xdr:colOff>
      <xdr:row>11</xdr:row>
      <xdr:rowOff>3226</xdr:rowOff>
    </xdr:from>
    <xdr:to>
      <xdr:col>1</xdr:col>
      <xdr:colOff>295022</xdr:colOff>
      <xdr:row>12</xdr:row>
      <xdr:rowOff>46208</xdr:rowOff>
    </xdr:to>
    <xdr:pic>
      <xdr:nvPicPr>
        <xdr:cNvPr id="76" name="Picture 75">
          <a:extLst>
            <a:ext uri="{FF2B5EF4-FFF2-40B4-BE49-F238E27FC236}">
              <a16:creationId xmlns:a16="http://schemas.microsoft.com/office/drawing/2014/main" id="{E954065C-C38C-6060-0C6E-068E9B168551}"/>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671218" y="2089454"/>
          <a:ext cx="234921" cy="232639"/>
        </a:xfrm>
        <a:prstGeom prst="rect">
          <a:avLst/>
        </a:prstGeom>
      </xdr:spPr>
    </xdr:pic>
    <xdr:clientData/>
  </xdr:twoCellAnchor>
  <xdr:twoCellAnchor editAs="oneCell">
    <xdr:from>
      <xdr:col>1</xdr:col>
      <xdr:colOff>65314</xdr:colOff>
      <xdr:row>17</xdr:row>
      <xdr:rowOff>154109</xdr:rowOff>
    </xdr:from>
    <xdr:to>
      <xdr:col>1</xdr:col>
      <xdr:colOff>272143</xdr:colOff>
      <xdr:row>18</xdr:row>
      <xdr:rowOff>172403</xdr:rowOff>
    </xdr:to>
    <xdr:pic>
      <xdr:nvPicPr>
        <xdr:cNvPr id="78" name="Picture 77">
          <a:extLst>
            <a:ext uri="{FF2B5EF4-FFF2-40B4-BE49-F238E27FC236}">
              <a16:creationId xmlns:a16="http://schemas.microsoft.com/office/drawing/2014/main" id="{C70F415B-8BDF-71EC-92BD-9F0993D86896}"/>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673633" y="3419823"/>
          <a:ext cx="206829" cy="210395"/>
        </a:xfrm>
        <a:prstGeom prst="rect">
          <a:avLst/>
        </a:prstGeom>
      </xdr:spPr>
    </xdr:pic>
    <xdr:clientData/>
  </xdr:twoCellAnchor>
  <xdr:twoCellAnchor editAs="oneCell">
    <xdr:from>
      <xdr:col>1</xdr:col>
      <xdr:colOff>83402</xdr:colOff>
      <xdr:row>4</xdr:row>
      <xdr:rowOff>82582</xdr:rowOff>
    </xdr:from>
    <xdr:to>
      <xdr:col>1</xdr:col>
      <xdr:colOff>307427</xdr:colOff>
      <xdr:row>5</xdr:row>
      <xdr:rowOff>116107</xdr:rowOff>
    </xdr:to>
    <xdr:pic>
      <xdr:nvPicPr>
        <xdr:cNvPr id="82" name="Picture 81">
          <a:extLst>
            <a:ext uri="{FF2B5EF4-FFF2-40B4-BE49-F238E27FC236}">
              <a16:creationId xmlns:a16="http://schemas.microsoft.com/office/drawing/2014/main" id="{9F3E14D6-C43E-2E9E-C28C-CBEAC17AB59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1031" y="838013"/>
          <a:ext cx="224025" cy="222383"/>
        </a:xfrm>
        <a:prstGeom prst="rect">
          <a:avLst/>
        </a:prstGeom>
      </xdr:spPr>
    </xdr:pic>
    <xdr:clientData/>
  </xdr:twoCellAnchor>
  <xdr:twoCellAnchor editAs="oneCell">
    <xdr:from>
      <xdr:col>8</xdr:col>
      <xdr:colOff>378368</xdr:colOff>
      <xdr:row>3</xdr:row>
      <xdr:rowOff>149588</xdr:rowOff>
    </xdr:from>
    <xdr:to>
      <xdr:col>9</xdr:col>
      <xdr:colOff>40219</xdr:colOff>
      <xdr:row>5</xdr:row>
      <xdr:rowOff>38038</xdr:rowOff>
    </xdr:to>
    <xdr:pic>
      <xdr:nvPicPr>
        <xdr:cNvPr id="96" name="Picture 95">
          <a:extLst>
            <a:ext uri="{FF2B5EF4-FFF2-40B4-BE49-F238E27FC236}">
              <a16:creationId xmlns:a16="http://schemas.microsoft.com/office/drawing/2014/main" id="{073B3EFE-9256-C4E5-BE3C-3C4AE711EA6B}"/>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5262328" y="724924"/>
          <a:ext cx="272346" cy="272007"/>
        </a:xfrm>
        <a:prstGeom prst="rect">
          <a:avLst/>
        </a:prstGeom>
      </xdr:spPr>
    </xdr:pic>
    <xdr:clientData/>
  </xdr:twoCellAnchor>
  <xdr:twoCellAnchor editAs="oneCell">
    <xdr:from>
      <xdr:col>1</xdr:col>
      <xdr:colOff>531466</xdr:colOff>
      <xdr:row>0</xdr:row>
      <xdr:rowOff>142874</xdr:rowOff>
    </xdr:from>
    <xdr:to>
      <xdr:col>2</xdr:col>
      <xdr:colOff>290214</xdr:colOff>
      <xdr:row>2</xdr:row>
      <xdr:rowOff>45219</xdr:rowOff>
    </xdr:to>
    <xdr:pic>
      <xdr:nvPicPr>
        <xdr:cNvPr id="112" name="Picture 111">
          <a:extLst>
            <a:ext uri="{FF2B5EF4-FFF2-40B4-BE49-F238E27FC236}">
              <a16:creationId xmlns:a16="http://schemas.microsoft.com/office/drawing/2014/main" id="{CA8133D9-31F4-161E-E054-193F10972611}"/>
            </a:ext>
          </a:extLst>
        </xdr:cNvPr>
        <xdr:cNvPicPr>
          <a:picLocks noChangeAspect="1"/>
        </xdr:cNvPicPr>
      </xdr:nvPicPr>
      <xdr:blipFill>
        <a:blip xmlns:r="http://schemas.openxmlformats.org/officeDocument/2006/relationships" r:embed="rId9"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41066" y="142874"/>
          <a:ext cx="368348" cy="283345"/>
        </a:xfrm>
        <a:prstGeom prst="rect">
          <a:avLst/>
        </a:prstGeom>
        <a:ln>
          <a:noFill/>
        </a:ln>
      </xdr:spPr>
    </xdr:pic>
    <xdr:clientData/>
  </xdr:twoCellAnchor>
  <xdr:twoCellAnchor>
    <xdr:from>
      <xdr:col>11</xdr:col>
      <xdr:colOff>62709</xdr:colOff>
      <xdr:row>3</xdr:row>
      <xdr:rowOff>79782</xdr:rowOff>
    </xdr:from>
    <xdr:to>
      <xdr:col>11</xdr:col>
      <xdr:colOff>490313</xdr:colOff>
      <xdr:row>5</xdr:row>
      <xdr:rowOff>57241</xdr:rowOff>
    </xdr:to>
    <xdr:sp macro="" textlink="">
      <xdr:nvSpPr>
        <xdr:cNvPr id="113" name="Oval 112">
          <a:extLst>
            <a:ext uri="{FF2B5EF4-FFF2-40B4-BE49-F238E27FC236}">
              <a16:creationId xmlns:a16="http://schemas.microsoft.com/office/drawing/2014/main" id="{4D5FE3CE-CAC9-3867-6A85-B81548CA7670}"/>
            </a:ext>
          </a:extLst>
        </xdr:cNvPr>
        <xdr:cNvSpPr/>
      </xdr:nvSpPr>
      <xdr:spPr>
        <a:xfrm>
          <a:off x="6754222" y="656085"/>
          <a:ext cx="427604" cy="361660"/>
        </a:xfrm>
        <a:prstGeom prst="ellipse">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114598</xdr:colOff>
      <xdr:row>3</xdr:row>
      <xdr:rowOff>115953</xdr:rowOff>
    </xdr:from>
    <xdr:to>
      <xdr:col>11</xdr:col>
      <xdr:colOff>416143</xdr:colOff>
      <xdr:row>5</xdr:row>
      <xdr:rowOff>34112</xdr:rowOff>
    </xdr:to>
    <xdr:pic>
      <xdr:nvPicPr>
        <xdr:cNvPr id="72" name="Picture 71">
          <a:extLst>
            <a:ext uri="{FF2B5EF4-FFF2-40B4-BE49-F238E27FC236}">
              <a16:creationId xmlns:a16="http://schemas.microsoft.com/office/drawing/2014/main" id="{60721880-7D07-6592-757C-44AD8A91CAF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06111" y="692256"/>
          <a:ext cx="301545" cy="302360"/>
        </a:xfrm>
        <a:prstGeom prst="rect">
          <a:avLst/>
        </a:prstGeom>
      </xdr:spPr>
    </xdr:pic>
    <xdr:clientData/>
  </xdr:twoCellAnchor>
  <xdr:twoCellAnchor>
    <xdr:from>
      <xdr:col>13</xdr:col>
      <xdr:colOff>496384</xdr:colOff>
      <xdr:row>3</xdr:row>
      <xdr:rowOff>85152</xdr:rowOff>
    </xdr:from>
    <xdr:to>
      <xdr:col>14</xdr:col>
      <xdr:colOff>313493</xdr:colOff>
      <xdr:row>5</xdr:row>
      <xdr:rowOff>62611</xdr:rowOff>
    </xdr:to>
    <xdr:sp macro="" textlink="">
      <xdr:nvSpPr>
        <xdr:cNvPr id="114" name="Oval 113">
          <a:extLst>
            <a:ext uri="{FF2B5EF4-FFF2-40B4-BE49-F238E27FC236}">
              <a16:creationId xmlns:a16="http://schemas.microsoft.com/office/drawing/2014/main" id="{9355B15D-9DFE-A885-B014-0819E966EAC7}"/>
            </a:ext>
          </a:extLst>
        </xdr:cNvPr>
        <xdr:cNvSpPr/>
      </xdr:nvSpPr>
      <xdr:spPr>
        <a:xfrm>
          <a:off x="8404535" y="661455"/>
          <a:ext cx="425429" cy="361660"/>
        </a:xfrm>
        <a:prstGeom prst="ellipse">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537162</xdr:colOff>
      <xdr:row>3</xdr:row>
      <xdr:rowOff>112531</xdr:rowOff>
    </xdr:from>
    <xdr:to>
      <xdr:col>14</xdr:col>
      <xdr:colOff>236527</xdr:colOff>
      <xdr:row>5</xdr:row>
      <xdr:rowOff>41606</xdr:rowOff>
    </xdr:to>
    <xdr:pic>
      <xdr:nvPicPr>
        <xdr:cNvPr id="102" name="Picture 101">
          <a:extLst>
            <a:ext uri="{FF2B5EF4-FFF2-40B4-BE49-F238E27FC236}">
              <a16:creationId xmlns:a16="http://schemas.microsoft.com/office/drawing/2014/main" id="{5413AC66-0923-C5DF-8C67-80F0C0B1E804}"/>
            </a:ext>
          </a:extLst>
        </xdr:cNvPr>
        <xdr:cNvPicPr>
          <a:picLocks noChangeAspect="1"/>
        </xdr:cNvPicPr>
      </xdr:nvPicPr>
      <xdr:blipFill>
        <a:blip xmlns:r="http://schemas.openxmlformats.org/officeDocument/2006/relationships" r:embed="rId11" cstate="print">
          <a:lum bright="70000" contrast="-70000"/>
          <a:extLst>
            <a:ext uri="{28A0092B-C50C-407E-A947-70E740481C1C}">
              <a14:useLocalDpi xmlns:a14="http://schemas.microsoft.com/office/drawing/2010/main" val="0"/>
            </a:ext>
          </a:extLst>
        </a:blip>
        <a:stretch>
          <a:fillRect/>
        </a:stretch>
      </xdr:blipFill>
      <xdr:spPr>
        <a:xfrm>
          <a:off x="8445313" y="688834"/>
          <a:ext cx="307685" cy="313276"/>
        </a:xfrm>
        <a:prstGeom prst="rect">
          <a:avLst/>
        </a:prstGeom>
      </xdr:spPr>
    </xdr:pic>
    <xdr:clientData/>
  </xdr:twoCellAnchor>
  <xdr:twoCellAnchor>
    <xdr:from>
      <xdr:col>16</xdr:col>
      <xdr:colOff>303583</xdr:colOff>
      <xdr:row>3</xdr:row>
      <xdr:rowOff>99673</xdr:rowOff>
    </xdr:from>
    <xdr:to>
      <xdr:col>17</xdr:col>
      <xdr:colOff>120692</xdr:colOff>
      <xdr:row>5</xdr:row>
      <xdr:rowOff>77132</xdr:rowOff>
    </xdr:to>
    <xdr:sp macro="" textlink="">
      <xdr:nvSpPr>
        <xdr:cNvPr id="115" name="Oval 114">
          <a:extLst>
            <a:ext uri="{FF2B5EF4-FFF2-40B4-BE49-F238E27FC236}">
              <a16:creationId xmlns:a16="http://schemas.microsoft.com/office/drawing/2014/main" id="{BBF964F2-C0A5-D700-98DB-E669ECF59666}"/>
            </a:ext>
          </a:extLst>
        </xdr:cNvPr>
        <xdr:cNvSpPr/>
      </xdr:nvSpPr>
      <xdr:spPr>
        <a:xfrm>
          <a:off x="10057183" y="671173"/>
          <a:ext cx="426709" cy="358459"/>
        </a:xfrm>
        <a:prstGeom prst="ellipse">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377884</xdr:colOff>
      <xdr:row>3</xdr:row>
      <xdr:rowOff>156178</xdr:rowOff>
    </xdr:from>
    <xdr:to>
      <xdr:col>17</xdr:col>
      <xdr:colOff>70320</xdr:colOff>
      <xdr:row>5</xdr:row>
      <xdr:rowOff>77945</xdr:rowOff>
    </xdr:to>
    <xdr:pic>
      <xdr:nvPicPr>
        <xdr:cNvPr id="110" name="Picture 109">
          <a:extLst>
            <a:ext uri="{FF2B5EF4-FFF2-40B4-BE49-F238E27FC236}">
              <a16:creationId xmlns:a16="http://schemas.microsoft.com/office/drawing/2014/main" id="{E68496E2-8603-0841-85BE-7BD39CB03B07}"/>
            </a:ext>
          </a:extLst>
        </xdr:cNvPr>
        <xdr:cNvPicPr>
          <a:picLocks noChangeAspect="1"/>
        </xdr:cNvPicPr>
      </xdr:nvPicPr>
      <xdr:blipFill>
        <a:blip xmlns:r="http://schemas.openxmlformats.org/officeDocument/2006/relationships" r:embed="rId12" cstate="print">
          <a:lum bright="70000" contrast="-70000"/>
          <a:extLst>
            <a:ext uri="{28A0092B-C50C-407E-A947-70E740481C1C}">
              <a14:useLocalDpi xmlns:a14="http://schemas.microsoft.com/office/drawing/2010/main" val="0"/>
            </a:ext>
          </a:extLst>
        </a:blip>
        <a:stretch>
          <a:fillRect/>
        </a:stretch>
      </xdr:blipFill>
      <xdr:spPr>
        <a:xfrm>
          <a:off x="10131484" y="727678"/>
          <a:ext cx="302036" cy="302767"/>
        </a:xfrm>
        <a:prstGeom prst="rect">
          <a:avLst/>
        </a:prstGeom>
      </xdr:spPr>
    </xdr:pic>
    <xdr:clientData/>
  </xdr:twoCellAnchor>
  <xdr:twoCellAnchor>
    <xdr:from>
      <xdr:col>3</xdr:col>
      <xdr:colOff>47625</xdr:colOff>
      <xdr:row>6</xdr:row>
      <xdr:rowOff>123826</xdr:rowOff>
    </xdr:from>
    <xdr:to>
      <xdr:col>10</xdr:col>
      <xdr:colOff>361950</xdr:colOff>
      <xdr:row>15</xdr:row>
      <xdr:rowOff>152400</xdr:rowOff>
    </xdr:to>
    <xdr:sp macro="" textlink="">
      <xdr:nvSpPr>
        <xdr:cNvPr id="117" name="Rectangle: Rounded Corners 116">
          <a:extLst>
            <a:ext uri="{FF2B5EF4-FFF2-40B4-BE49-F238E27FC236}">
              <a16:creationId xmlns:a16="http://schemas.microsoft.com/office/drawing/2014/main" id="{17448B60-8A75-4AF8-BB1A-4D8E83DEEFFB}"/>
            </a:ext>
          </a:extLst>
        </xdr:cNvPr>
        <xdr:cNvSpPr/>
      </xdr:nvSpPr>
      <xdr:spPr>
        <a:xfrm>
          <a:off x="1876425" y="1266826"/>
          <a:ext cx="4581525" cy="1743074"/>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523875</xdr:colOff>
      <xdr:row>16</xdr:row>
      <xdr:rowOff>9525</xdr:rowOff>
    </xdr:from>
    <xdr:to>
      <xdr:col>8</xdr:col>
      <xdr:colOff>76200</xdr:colOff>
      <xdr:row>25</xdr:row>
      <xdr:rowOff>36298</xdr:rowOff>
    </xdr:to>
    <xdr:sp macro="" textlink="">
      <xdr:nvSpPr>
        <xdr:cNvPr id="121" name="Rectangle: Rounded Corners 120">
          <a:extLst>
            <a:ext uri="{FF2B5EF4-FFF2-40B4-BE49-F238E27FC236}">
              <a16:creationId xmlns:a16="http://schemas.microsoft.com/office/drawing/2014/main" id="{F45D1627-EBE6-1F8D-864D-652B1C20F15C}"/>
            </a:ext>
          </a:extLst>
        </xdr:cNvPr>
        <xdr:cNvSpPr/>
      </xdr:nvSpPr>
      <xdr:spPr>
        <a:xfrm>
          <a:off x="1743075" y="3057525"/>
          <a:ext cx="3209925" cy="1741273"/>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38101</xdr:colOff>
      <xdr:row>16</xdr:row>
      <xdr:rowOff>85726</xdr:rowOff>
    </xdr:from>
    <xdr:to>
      <xdr:col>7</xdr:col>
      <xdr:colOff>600075</xdr:colOff>
      <xdr:row>24</xdr:row>
      <xdr:rowOff>171450</xdr:rowOff>
    </xdr:to>
    <xdr:graphicFrame macro="">
      <xdr:nvGraphicFramePr>
        <xdr:cNvPr id="120" name="Chart 119">
          <a:extLst>
            <a:ext uri="{FF2B5EF4-FFF2-40B4-BE49-F238E27FC236}">
              <a16:creationId xmlns:a16="http://schemas.microsoft.com/office/drawing/2014/main" id="{456F4456-B69F-45D2-A233-616976867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276226</xdr:colOff>
      <xdr:row>7</xdr:row>
      <xdr:rowOff>57149</xdr:rowOff>
    </xdr:from>
    <xdr:to>
      <xdr:col>10</xdr:col>
      <xdr:colOff>209550</xdr:colOff>
      <xdr:row>15</xdr:row>
      <xdr:rowOff>161924</xdr:rowOff>
    </xdr:to>
    <xdr:graphicFrame macro="">
      <xdr:nvGraphicFramePr>
        <xdr:cNvPr id="125" name="Chart 124">
          <a:extLst>
            <a:ext uri="{FF2B5EF4-FFF2-40B4-BE49-F238E27FC236}">
              <a16:creationId xmlns:a16="http://schemas.microsoft.com/office/drawing/2014/main" id="{0DDF421E-44E1-44C6-9C63-C61E5D7A8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161925</xdr:colOff>
      <xdr:row>16</xdr:row>
      <xdr:rowOff>57150</xdr:rowOff>
    </xdr:from>
    <xdr:to>
      <xdr:col>13</xdr:col>
      <xdr:colOff>323850</xdr:colOff>
      <xdr:row>25</xdr:row>
      <xdr:rowOff>83923</xdr:rowOff>
    </xdr:to>
    <xdr:sp macro="" textlink="">
      <xdr:nvSpPr>
        <xdr:cNvPr id="126" name="Rectangle: Rounded Corners 125">
          <a:extLst>
            <a:ext uri="{FF2B5EF4-FFF2-40B4-BE49-F238E27FC236}">
              <a16:creationId xmlns:a16="http://schemas.microsoft.com/office/drawing/2014/main" id="{D1B2C09D-0316-83F8-E51B-7758DD6AF96D}"/>
            </a:ext>
          </a:extLst>
        </xdr:cNvPr>
        <xdr:cNvSpPr/>
      </xdr:nvSpPr>
      <xdr:spPr>
        <a:xfrm>
          <a:off x="5060496" y="3050721"/>
          <a:ext cx="3223533" cy="1710657"/>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581025</xdr:colOff>
      <xdr:row>16</xdr:row>
      <xdr:rowOff>47625</xdr:rowOff>
    </xdr:from>
    <xdr:to>
      <xdr:col>19</xdr:col>
      <xdr:colOff>133350</xdr:colOff>
      <xdr:row>25</xdr:row>
      <xdr:rowOff>74398</xdr:rowOff>
    </xdr:to>
    <xdr:sp macro="" textlink="">
      <xdr:nvSpPr>
        <xdr:cNvPr id="127" name="Rectangle: Rounded Corners 126">
          <a:extLst>
            <a:ext uri="{FF2B5EF4-FFF2-40B4-BE49-F238E27FC236}">
              <a16:creationId xmlns:a16="http://schemas.microsoft.com/office/drawing/2014/main" id="{5F8B517C-E30D-CE36-B5AA-A093F32C5078}"/>
            </a:ext>
          </a:extLst>
        </xdr:cNvPr>
        <xdr:cNvSpPr/>
      </xdr:nvSpPr>
      <xdr:spPr>
        <a:xfrm>
          <a:off x="8469876" y="3120206"/>
          <a:ext cx="3193333" cy="1755099"/>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457200</xdr:colOff>
      <xdr:row>16</xdr:row>
      <xdr:rowOff>103624</xdr:rowOff>
    </xdr:from>
    <xdr:to>
      <xdr:col>19</xdr:col>
      <xdr:colOff>336274</xdr:colOff>
      <xdr:row>26</xdr:row>
      <xdr:rowOff>79216</xdr:rowOff>
    </xdr:to>
    <xdr:graphicFrame macro="">
      <xdr:nvGraphicFramePr>
        <xdr:cNvPr id="128" name="Chart 127">
          <a:extLst>
            <a:ext uri="{FF2B5EF4-FFF2-40B4-BE49-F238E27FC236}">
              <a16:creationId xmlns:a16="http://schemas.microsoft.com/office/drawing/2014/main" id="{8B37A9A0-EADD-4D67-A516-642677263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603817</xdr:colOff>
      <xdr:row>16</xdr:row>
      <xdr:rowOff>28682</xdr:rowOff>
    </xdr:from>
    <xdr:to>
      <xdr:col>13</xdr:col>
      <xdr:colOff>391206</xdr:colOff>
      <xdr:row>25</xdr:row>
      <xdr:rowOff>125526</xdr:rowOff>
    </xdr:to>
    <xdr:graphicFrame macro="">
      <xdr:nvGraphicFramePr>
        <xdr:cNvPr id="130" name="Chart 129">
          <a:extLst>
            <a:ext uri="{FF2B5EF4-FFF2-40B4-BE49-F238E27FC236}">
              <a16:creationId xmlns:a16="http://schemas.microsoft.com/office/drawing/2014/main" id="{679DE043-C167-489C-A195-4D1D0F50F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85725</xdr:colOff>
      <xdr:row>6</xdr:row>
      <xdr:rowOff>123826</xdr:rowOff>
    </xdr:from>
    <xdr:to>
      <xdr:col>19</xdr:col>
      <xdr:colOff>95250</xdr:colOff>
      <xdr:row>15</xdr:row>
      <xdr:rowOff>152400</xdr:rowOff>
    </xdr:to>
    <xdr:sp macro="" textlink="">
      <xdr:nvSpPr>
        <xdr:cNvPr id="5" name="Rectangle: Rounded Corners 4">
          <a:extLst>
            <a:ext uri="{FF2B5EF4-FFF2-40B4-BE49-F238E27FC236}">
              <a16:creationId xmlns:a16="http://schemas.microsoft.com/office/drawing/2014/main" id="{E0E69C16-D078-BF35-4B57-7C1491277ECF}"/>
            </a:ext>
          </a:extLst>
        </xdr:cNvPr>
        <xdr:cNvSpPr/>
      </xdr:nvSpPr>
      <xdr:spPr>
        <a:xfrm>
          <a:off x="6791325" y="1266826"/>
          <a:ext cx="4886325" cy="1743074"/>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228600</xdr:colOff>
      <xdr:row>7</xdr:row>
      <xdr:rowOff>57151</xdr:rowOff>
    </xdr:from>
    <xdr:to>
      <xdr:col>18</xdr:col>
      <xdr:colOff>533400</xdr:colOff>
      <xdr:row>15</xdr:row>
      <xdr:rowOff>76200</xdr:rowOff>
    </xdr:to>
    <xdr:graphicFrame macro="">
      <xdr:nvGraphicFramePr>
        <xdr:cNvPr id="6" name="Chart 5">
          <a:extLst>
            <a:ext uri="{FF2B5EF4-FFF2-40B4-BE49-F238E27FC236}">
              <a16:creationId xmlns:a16="http://schemas.microsoft.com/office/drawing/2014/main" id="{4AF56EF2-68AD-4943-8CB9-8C85D2D33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266701</xdr:colOff>
      <xdr:row>2</xdr:row>
      <xdr:rowOff>163829</xdr:rowOff>
    </xdr:from>
    <xdr:to>
      <xdr:col>2</xdr:col>
      <xdr:colOff>320040</xdr:colOff>
      <xdr:row>4</xdr:row>
      <xdr:rowOff>7620</xdr:rowOff>
    </xdr:to>
    <xdr:sp macro="" textlink="">
      <xdr:nvSpPr>
        <xdr:cNvPr id="10" name="TextBox 9">
          <a:extLst>
            <a:ext uri="{FF2B5EF4-FFF2-40B4-BE49-F238E27FC236}">
              <a16:creationId xmlns:a16="http://schemas.microsoft.com/office/drawing/2014/main" id="{E77AB528-5250-F709-7EE3-57CBFF2118C4}"/>
            </a:ext>
          </a:extLst>
        </xdr:cNvPr>
        <xdr:cNvSpPr txBox="1"/>
      </xdr:nvSpPr>
      <xdr:spPr>
        <a:xfrm>
          <a:off x="876301" y="544829"/>
          <a:ext cx="662939" cy="224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FILTERS</a:t>
          </a:r>
          <a:endParaRPr lang="en-US" sz="1100">
            <a:solidFill>
              <a:schemeClr val="bg1"/>
            </a:solidFill>
          </a:endParaRPr>
        </a:p>
      </xdr:txBody>
    </xdr:sp>
    <xdr:clientData/>
  </xdr:twoCellAnchor>
  <xdr:twoCellAnchor>
    <xdr:from>
      <xdr:col>1</xdr:col>
      <xdr:colOff>76200</xdr:colOff>
      <xdr:row>4</xdr:row>
      <xdr:rowOff>49530</xdr:rowOff>
    </xdr:from>
    <xdr:to>
      <xdr:col>2</xdr:col>
      <xdr:colOff>411480</xdr:colOff>
      <xdr:row>4</xdr:row>
      <xdr:rowOff>49530</xdr:rowOff>
    </xdr:to>
    <xdr:cxnSp macro="">
      <xdr:nvCxnSpPr>
        <xdr:cNvPr id="25" name="Straight Connector 24">
          <a:extLst>
            <a:ext uri="{FF2B5EF4-FFF2-40B4-BE49-F238E27FC236}">
              <a16:creationId xmlns:a16="http://schemas.microsoft.com/office/drawing/2014/main" id="{1A684D6B-B02B-6AD7-35E3-75337DDD050A}"/>
            </a:ext>
          </a:extLst>
        </xdr:cNvPr>
        <xdr:cNvCxnSpPr/>
      </xdr:nvCxnSpPr>
      <xdr:spPr>
        <a:xfrm>
          <a:off x="685800" y="811530"/>
          <a:ext cx="9448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7</xdr:row>
      <xdr:rowOff>116205</xdr:rowOff>
    </xdr:from>
    <xdr:to>
      <xdr:col>2</xdr:col>
      <xdr:colOff>392430</xdr:colOff>
      <xdr:row>7</xdr:row>
      <xdr:rowOff>116205</xdr:rowOff>
    </xdr:to>
    <xdr:cxnSp macro="">
      <xdr:nvCxnSpPr>
        <xdr:cNvPr id="29" name="Straight Connector 28">
          <a:extLst>
            <a:ext uri="{FF2B5EF4-FFF2-40B4-BE49-F238E27FC236}">
              <a16:creationId xmlns:a16="http://schemas.microsoft.com/office/drawing/2014/main" id="{42ABC2D3-D234-D01C-7BDB-2220FAABD32E}"/>
            </a:ext>
          </a:extLst>
        </xdr:cNvPr>
        <xdr:cNvCxnSpPr/>
      </xdr:nvCxnSpPr>
      <xdr:spPr>
        <a:xfrm>
          <a:off x="666750" y="1449705"/>
          <a:ext cx="9448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38100</xdr:colOff>
      <xdr:row>10</xdr:row>
      <xdr:rowOff>182880</xdr:rowOff>
    </xdr:from>
    <xdr:to>
      <xdr:col>2</xdr:col>
      <xdr:colOff>373380</xdr:colOff>
      <xdr:row>10</xdr:row>
      <xdr:rowOff>182880</xdr:rowOff>
    </xdr:to>
    <xdr:cxnSp macro="">
      <xdr:nvCxnSpPr>
        <xdr:cNvPr id="30" name="Straight Connector 29">
          <a:extLst>
            <a:ext uri="{FF2B5EF4-FFF2-40B4-BE49-F238E27FC236}">
              <a16:creationId xmlns:a16="http://schemas.microsoft.com/office/drawing/2014/main" id="{C5F1CAE8-C3D1-D167-E8A1-8C9B73EA7925}"/>
            </a:ext>
          </a:extLst>
        </xdr:cNvPr>
        <xdr:cNvCxnSpPr/>
      </xdr:nvCxnSpPr>
      <xdr:spPr>
        <a:xfrm>
          <a:off x="647700" y="2087880"/>
          <a:ext cx="9448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14</xdr:row>
      <xdr:rowOff>59055</xdr:rowOff>
    </xdr:from>
    <xdr:to>
      <xdr:col>2</xdr:col>
      <xdr:colOff>354330</xdr:colOff>
      <xdr:row>14</xdr:row>
      <xdr:rowOff>59055</xdr:rowOff>
    </xdr:to>
    <xdr:cxnSp macro="">
      <xdr:nvCxnSpPr>
        <xdr:cNvPr id="35" name="Straight Connector 34">
          <a:extLst>
            <a:ext uri="{FF2B5EF4-FFF2-40B4-BE49-F238E27FC236}">
              <a16:creationId xmlns:a16="http://schemas.microsoft.com/office/drawing/2014/main" id="{C5B21EC3-863B-8290-5D56-583204053C0A}"/>
            </a:ext>
          </a:extLst>
        </xdr:cNvPr>
        <xdr:cNvCxnSpPr/>
      </xdr:nvCxnSpPr>
      <xdr:spPr>
        <a:xfrm>
          <a:off x="628650" y="2726055"/>
          <a:ext cx="9448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46848</xdr:colOff>
      <xdr:row>17</xdr:row>
      <xdr:rowOff>125730</xdr:rowOff>
    </xdr:from>
    <xdr:to>
      <xdr:col>2</xdr:col>
      <xdr:colOff>382128</xdr:colOff>
      <xdr:row>17</xdr:row>
      <xdr:rowOff>125730</xdr:rowOff>
    </xdr:to>
    <xdr:cxnSp macro="">
      <xdr:nvCxnSpPr>
        <xdr:cNvPr id="36" name="Straight Connector 35">
          <a:extLst>
            <a:ext uri="{FF2B5EF4-FFF2-40B4-BE49-F238E27FC236}">
              <a16:creationId xmlns:a16="http://schemas.microsoft.com/office/drawing/2014/main" id="{F76C09DD-60F2-21D8-A48B-9E249FF0B635}"/>
            </a:ext>
          </a:extLst>
        </xdr:cNvPr>
        <xdr:cNvCxnSpPr/>
      </xdr:nvCxnSpPr>
      <xdr:spPr>
        <a:xfrm>
          <a:off x="655823" y="3377503"/>
          <a:ext cx="94425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47943</xdr:colOff>
      <xdr:row>21</xdr:row>
      <xdr:rowOff>1905</xdr:rowOff>
    </xdr:from>
    <xdr:to>
      <xdr:col>2</xdr:col>
      <xdr:colOff>382598</xdr:colOff>
      <xdr:row>21</xdr:row>
      <xdr:rowOff>1905</xdr:rowOff>
    </xdr:to>
    <xdr:cxnSp macro="">
      <xdr:nvCxnSpPr>
        <xdr:cNvPr id="39" name="Straight Connector 38">
          <a:extLst>
            <a:ext uri="{FF2B5EF4-FFF2-40B4-BE49-F238E27FC236}">
              <a16:creationId xmlns:a16="http://schemas.microsoft.com/office/drawing/2014/main" id="{380D87E3-C597-4327-D66A-539762DDD5DF}"/>
            </a:ext>
          </a:extLst>
        </xdr:cNvPr>
        <xdr:cNvCxnSpPr/>
      </xdr:nvCxnSpPr>
      <xdr:spPr>
        <a:xfrm>
          <a:off x="656918" y="4018800"/>
          <a:ext cx="94363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267851</xdr:colOff>
      <xdr:row>4</xdr:row>
      <xdr:rowOff>70057</xdr:rowOff>
    </xdr:from>
    <xdr:to>
      <xdr:col>2</xdr:col>
      <xdr:colOff>86218</xdr:colOff>
      <xdr:row>5</xdr:row>
      <xdr:rowOff>104348</xdr:rowOff>
    </xdr:to>
    <xdr:sp macro="" textlink="">
      <xdr:nvSpPr>
        <xdr:cNvPr id="40" name="TextBox 39">
          <a:extLst>
            <a:ext uri="{FF2B5EF4-FFF2-40B4-BE49-F238E27FC236}">
              <a16:creationId xmlns:a16="http://schemas.microsoft.com/office/drawing/2014/main" id="{26EF0A2B-38BD-D202-C9B0-E5F64D6FF8EF}"/>
            </a:ext>
          </a:extLst>
        </xdr:cNvPr>
        <xdr:cNvSpPr txBox="1"/>
      </xdr:nvSpPr>
      <xdr:spPr>
        <a:xfrm>
          <a:off x="875480" y="825488"/>
          <a:ext cx="425997" cy="223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Year</a:t>
          </a:r>
          <a:endParaRPr lang="en-US" sz="1100">
            <a:solidFill>
              <a:schemeClr val="bg1"/>
            </a:solidFill>
          </a:endParaRPr>
        </a:p>
      </xdr:txBody>
    </xdr:sp>
    <xdr:clientData/>
  </xdr:twoCellAnchor>
  <xdr:twoCellAnchor editAs="oneCell">
    <xdr:from>
      <xdr:col>1</xdr:col>
      <xdr:colOff>72914</xdr:colOff>
      <xdr:row>5</xdr:row>
      <xdr:rowOff>123169</xdr:rowOff>
    </xdr:from>
    <xdr:to>
      <xdr:col>2</xdr:col>
      <xdr:colOff>340764</xdr:colOff>
      <xdr:row>7</xdr:row>
      <xdr:rowOff>82112</xdr:rowOff>
    </xdr:to>
    <mc:AlternateContent xmlns:mc="http://schemas.openxmlformats.org/markup-compatibility/2006">
      <mc:Choice xmlns:a14="http://schemas.microsoft.com/office/drawing/2010/main" Requires="a14">
        <xdr:graphicFrame macro="">
          <xdr:nvGraphicFramePr>
            <xdr:cNvPr id="41" name="Years (Order_Date) 1">
              <a:extLst>
                <a:ext uri="{FF2B5EF4-FFF2-40B4-BE49-F238E27FC236}">
                  <a16:creationId xmlns:a16="http://schemas.microsoft.com/office/drawing/2014/main" id="{FA5708D1-D0E2-C45E-F69E-E695196BBCF1}"/>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682514" y="1075669"/>
              <a:ext cx="877450" cy="339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73877</xdr:colOff>
      <xdr:row>7</xdr:row>
      <xdr:rowOff>149257</xdr:rowOff>
    </xdr:from>
    <xdr:to>
      <xdr:col>1</xdr:col>
      <xdr:colOff>297902</xdr:colOff>
      <xdr:row>8</xdr:row>
      <xdr:rowOff>182782</xdr:rowOff>
    </xdr:to>
    <xdr:pic>
      <xdr:nvPicPr>
        <xdr:cNvPr id="45" name="Picture 44">
          <a:extLst>
            <a:ext uri="{FF2B5EF4-FFF2-40B4-BE49-F238E27FC236}">
              <a16:creationId xmlns:a16="http://schemas.microsoft.com/office/drawing/2014/main" id="{2BFD4A4E-BC0F-EBF4-BAE8-8E13D609EF3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83477" y="1482757"/>
          <a:ext cx="224025" cy="224025"/>
        </a:xfrm>
        <a:prstGeom prst="rect">
          <a:avLst/>
        </a:prstGeom>
      </xdr:spPr>
    </xdr:pic>
    <xdr:clientData/>
  </xdr:twoCellAnchor>
  <xdr:twoCellAnchor>
    <xdr:from>
      <xdr:col>1</xdr:col>
      <xdr:colOff>258326</xdr:colOff>
      <xdr:row>7</xdr:row>
      <xdr:rowOff>136732</xdr:rowOff>
    </xdr:from>
    <xdr:to>
      <xdr:col>2</xdr:col>
      <xdr:colOff>213360</xdr:colOff>
      <xdr:row>8</xdr:row>
      <xdr:rowOff>171023</xdr:rowOff>
    </xdr:to>
    <xdr:sp macro="" textlink="">
      <xdr:nvSpPr>
        <xdr:cNvPr id="46" name="TextBox 45">
          <a:extLst>
            <a:ext uri="{FF2B5EF4-FFF2-40B4-BE49-F238E27FC236}">
              <a16:creationId xmlns:a16="http://schemas.microsoft.com/office/drawing/2014/main" id="{F49C846D-817D-F9FE-9F9C-A9EBEDDDDB64}"/>
            </a:ext>
          </a:extLst>
        </xdr:cNvPr>
        <xdr:cNvSpPr txBox="1"/>
      </xdr:nvSpPr>
      <xdr:spPr>
        <a:xfrm>
          <a:off x="869443" y="1464332"/>
          <a:ext cx="566152" cy="22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Month</a:t>
          </a:r>
          <a:endParaRPr lang="en-US" sz="1100">
            <a:solidFill>
              <a:schemeClr val="bg1"/>
            </a:solidFill>
          </a:endParaRPr>
        </a:p>
      </xdr:txBody>
    </xdr:sp>
    <xdr:clientData/>
  </xdr:twoCellAnchor>
  <xdr:twoCellAnchor editAs="oneCell">
    <xdr:from>
      <xdr:col>1</xdr:col>
      <xdr:colOff>56508</xdr:colOff>
      <xdr:row>9</xdr:row>
      <xdr:rowOff>20920</xdr:rowOff>
    </xdr:from>
    <xdr:to>
      <xdr:col>2</xdr:col>
      <xdr:colOff>369427</xdr:colOff>
      <xdr:row>10</xdr:row>
      <xdr:rowOff>164684</xdr:rowOff>
    </xdr:to>
    <mc:AlternateContent xmlns:mc="http://schemas.openxmlformats.org/markup-compatibility/2006">
      <mc:Choice xmlns:a14="http://schemas.microsoft.com/office/drawing/2010/main" Requires="a14">
        <xdr:graphicFrame macro="">
          <xdr:nvGraphicFramePr>
            <xdr:cNvPr id="47" name="Months (Order_Date)">
              <a:extLst>
                <a:ext uri="{FF2B5EF4-FFF2-40B4-BE49-F238E27FC236}">
                  <a16:creationId xmlns:a16="http://schemas.microsoft.com/office/drawing/2014/main" id="{BA2BE848-1710-F32A-E218-EBFE258068DA}"/>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666108" y="1735420"/>
              <a:ext cx="922519" cy="334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25288</xdr:colOff>
      <xdr:row>12</xdr:row>
      <xdr:rowOff>57318</xdr:rowOff>
    </xdr:from>
    <xdr:to>
      <xdr:col>2</xdr:col>
      <xdr:colOff>425673</xdr:colOff>
      <xdr:row>17</xdr:row>
      <xdr:rowOff>113795</xdr:rowOff>
    </xdr:to>
    <mc:AlternateContent xmlns:mc="http://schemas.openxmlformats.org/markup-compatibility/2006">
      <mc:Choice xmlns:a14="http://schemas.microsoft.com/office/drawing/2010/main" Requires="a14">
        <xdr:graphicFrame macro="">
          <xdr:nvGraphicFramePr>
            <xdr:cNvPr id="51" name="Category 1">
              <a:extLst>
                <a:ext uri="{FF2B5EF4-FFF2-40B4-BE49-F238E27FC236}">
                  <a16:creationId xmlns:a16="http://schemas.microsoft.com/office/drawing/2014/main" id="{7A329133-D8D9-6A03-A5AC-C3A78D65FC0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34888" y="2343318"/>
              <a:ext cx="1009985" cy="1008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221069</xdr:colOff>
      <xdr:row>10</xdr:row>
      <xdr:rowOff>158480</xdr:rowOff>
    </xdr:from>
    <xdr:to>
      <xdr:col>2</xdr:col>
      <xdr:colOff>278163</xdr:colOff>
      <xdr:row>12</xdr:row>
      <xdr:rowOff>3114</xdr:rowOff>
    </xdr:to>
    <xdr:sp macro="" textlink="">
      <xdr:nvSpPr>
        <xdr:cNvPr id="53" name="TextBox 52">
          <a:extLst>
            <a:ext uri="{FF2B5EF4-FFF2-40B4-BE49-F238E27FC236}">
              <a16:creationId xmlns:a16="http://schemas.microsoft.com/office/drawing/2014/main" id="{B2402A00-FF23-36E2-D523-DCE979A63DC8}"/>
            </a:ext>
          </a:extLst>
        </xdr:cNvPr>
        <xdr:cNvSpPr txBox="1"/>
      </xdr:nvSpPr>
      <xdr:spPr>
        <a:xfrm>
          <a:off x="832186" y="2055051"/>
          <a:ext cx="668212" cy="22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Category</a:t>
          </a:r>
          <a:endParaRPr lang="en-US" sz="1100">
            <a:solidFill>
              <a:schemeClr val="bg1"/>
            </a:solidFill>
          </a:endParaRPr>
        </a:p>
      </xdr:txBody>
    </xdr:sp>
    <xdr:clientData/>
  </xdr:twoCellAnchor>
  <xdr:twoCellAnchor>
    <xdr:from>
      <xdr:col>1</xdr:col>
      <xdr:colOff>209383</xdr:colOff>
      <xdr:row>17</xdr:row>
      <xdr:rowOff>98769</xdr:rowOff>
    </xdr:from>
    <xdr:to>
      <xdr:col>2</xdr:col>
      <xdr:colOff>266477</xdr:colOff>
      <xdr:row>18</xdr:row>
      <xdr:rowOff>135504</xdr:rowOff>
    </xdr:to>
    <xdr:sp macro="" textlink="">
      <xdr:nvSpPr>
        <xdr:cNvPr id="54" name="TextBox 53">
          <a:extLst>
            <a:ext uri="{FF2B5EF4-FFF2-40B4-BE49-F238E27FC236}">
              <a16:creationId xmlns:a16="http://schemas.microsoft.com/office/drawing/2014/main" id="{89A2DC09-BAEB-B50D-EB91-E95FCAC1996E}"/>
            </a:ext>
          </a:extLst>
        </xdr:cNvPr>
        <xdr:cNvSpPr txBox="1"/>
      </xdr:nvSpPr>
      <xdr:spPr>
        <a:xfrm>
          <a:off x="817702" y="3364483"/>
          <a:ext cx="665414" cy="228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Channel</a:t>
          </a:r>
          <a:endParaRPr lang="en-US" sz="1100">
            <a:solidFill>
              <a:schemeClr val="bg1"/>
            </a:solidFill>
          </a:endParaRPr>
        </a:p>
      </xdr:txBody>
    </xdr:sp>
    <xdr:clientData/>
  </xdr:twoCellAnchor>
  <xdr:twoCellAnchor editAs="oneCell">
    <xdr:from>
      <xdr:col>1</xdr:col>
      <xdr:colOff>9525</xdr:colOff>
      <xdr:row>19</xdr:row>
      <xdr:rowOff>9526</xdr:rowOff>
    </xdr:from>
    <xdr:to>
      <xdr:col>2</xdr:col>
      <xdr:colOff>457199</xdr:colOff>
      <xdr:row>20</xdr:row>
      <xdr:rowOff>171450</xdr:rowOff>
    </xdr:to>
    <mc:AlternateContent xmlns:mc="http://schemas.openxmlformats.org/markup-compatibility/2006">
      <mc:Choice xmlns:a14="http://schemas.microsoft.com/office/drawing/2010/main" Requires="a14">
        <xdr:graphicFrame macro="">
          <xdr:nvGraphicFramePr>
            <xdr:cNvPr id="57" name="Channel">
              <a:extLst>
                <a:ext uri="{FF2B5EF4-FFF2-40B4-BE49-F238E27FC236}">
                  <a16:creationId xmlns:a16="http://schemas.microsoft.com/office/drawing/2014/main" id="{B76FCD3D-B570-3782-3B81-D93B22F8AC2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19125" y="3629026"/>
              <a:ext cx="1057274" cy="352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34591</xdr:colOff>
      <xdr:row>22</xdr:row>
      <xdr:rowOff>172454</xdr:rowOff>
    </xdr:from>
    <xdr:to>
      <xdr:col>2</xdr:col>
      <xdr:colOff>421105</xdr:colOff>
      <xdr:row>25</xdr:row>
      <xdr:rowOff>10026</xdr:rowOff>
    </xdr:to>
    <mc:AlternateContent xmlns:mc="http://schemas.openxmlformats.org/markup-compatibility/2006">
      <mc:Choice xmlns:a14="http://schemas.microsoft.com/office/drawing/2010/main" Requires="a14">
        <xdr:graphicFrame macro="">
          <xdr:nvGraphicFramePr>
            <xdr:cNvPr id="58" name="Regions 1">
              <a:extLst>
                <a:ext uri="{FF2B5EF4-FFF2-40B4-BE49-F238E27FC236}">
                  <a16:creationId xmlns:a16="http://schemas.microsoft.com/office/drawing/2014/main" id="{75D423CF-6F2A-F875-E6FA-F537B1178A7C}"/>
                </a:ext>
              </a:extLst>
            </xdr:cNvPr>
            <xdr:cNvGraphicFramePr/>
          </xdr:nvGraphicFramePr>
          <xdr:xfrm>
            <a:off x="0" y="0"/>
            <a:ext cx="0" cy="0"/>
          </xdr:xfrm>
          <a:graphic>
            <a:graphicData uri="http://schemas.microsoft.com/office/drawing/2010/slicer">
              <sle:slicer xmlns:sle="http://schemas.microsoft.com/office/drawing/2010/slicer" name="Regions 1"/>
            </a:graphicData>
          </a:graphic>
        </xdr:graphicFrame>
      </mc:Choice>
      <mc:Fallback>
        <xdr:sp macro="" textlink="">
          <xdr:nvSpPr>
            <xdr:cNvPr id="0" name=""/>
            <xdr:cNvSpPr>
              <a:spLocks noTextEdit="1"/>
            </xdr:cNvSpPr>
          </xdr:nvSpPr>
          <xdr:spPr>
            <a:xfrm>
              <a:off x="644191" y="4363454"/>
              <a:ext cx="996114" cy="409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211389</xdr:colOff>
      <xdr:row>21</xdr:row>
      <xdr:rowOff>25577</xdr:rowOff>
    </xdr:from>
    <xdr:to>
      <xdr:col>2</xdr:col>
      <xdr:colOff>268483</xdr:colOff>
      <xdr:row>22</xdr:row>
      <xdr:rowOff>62312</xdr:rowOff>
    </xdr:to>
    <xdr:sp macro="" textlink="">
      <xdr:nvSpPr>
        <xdr:cNvPr id="59" name="TextBox 58">
          <a:extLst>
            <a:ext uri="{FF2B5EF4-FFF2-40B4-BE49-F238E27FC236}">
              <a16:creationId xmlns:a16="http://schemas.microsoft.com/office/drawing/2014/main" id="{32703EFE-15E1-666E-2DB8-47150C636948}"/>
            </a:ext>
          </a:extLst>
        </xdr:cNvPr>
        <xdr:cNvSpPr txBox="1"/>
      </xdr:nvSpPr>
      <xdr:spPr>
        <a:xfrm>
          <a:off x="822994" y="4026077"/>
          <a:ext cx="668700" cy="227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Regions</a:t>
          </a:r>
          <a:endParaRPr lang="en-US" sz="1100">
            <a:solidFill>
              <a:schemeClr val="bg1"/>
            </a:solidFill>
          </a:endParaRPr>
        </a:p>
      </xdr:txBody>
    </xdr:sp>
    <xdr:clientData/>
  </xdr:twoCellAnchor>
  <xdr:twoCellAnchor editAs="oneCell">
    <xdr:from>
      <xdr:col>2</xdr:col>
      <xdr:colOff>556411</xdr:colOff>
      <xdr:row>25</xdr:row>
      <xdr:rowOff>181773</xdr:rowOff>
    </xdr:from>
    <xdr:to>
      <xdr:col>3</xdr:col>
      <xdr:colOff>183899</xdr:colOff>
      <xdr:row>27</xdr:row>
      <xdr:rowOff>38964</xdr:rowOff>
    </xdr:to>
    <xdr:pic>
      <xdr:nvPicPr>
        <xdr:cNvPr id="60" name="Picture 59">
          <a:extLst>
            <a:ext uri="{FF2B5EF4-FFF2-40B4-BE49-F238E27FC236}">
              <a16:creationId xmlns:a16="http://schemas.microsoft.com/office/drawing/2014/main" id="{A7CFF5F9-3146-F703-EFD0-BCDCA1666F18}"/>
            </a:ext>
          </a:extLst>
        </xdr:cNvPr>
        <xdr:cNvPicPr>
          <a:picLocks noChangeAspect="1"/>
        </xdr:cNvPicPr>
      </xdr:nvPicPr>
      <xdr:blipFill>
        <a:blip xmlns:r="http://schemas.openxmlformats.org/officeDocument/2006/relationships" r:embed="rId12" cstate="print">
          <a:lum bright="70000" contrast="-70000"/>
          <a:extLst>
            <a:ext uri="{28A0092B-C50C-407E-A947-70E740481C1C}">
              <a14:useLocalDpi xmlns:a14="http://schemas.microsoft.com/office/drawing/2010/main" val="0"/>
            </a:ext>
          </a:extLst>
        </a:blip>
        <a:stretch>
          <a:fillRect/>
        </a:stretch>
      </xdr:blipFill>
      <xdr:spPr>
        <a:xfrm>
          <a:off x="1772970" y="4897120"/>
          <a:ext cx="235768" cy="234418"/>
        </a:xfrm>
        <a:prstGeom prst="rect">
          <a:avLst/>
        </a:prstGeom>
      </xdr:spPr>
    </xdr:pic>
    <xdr:clientData/>
  </xdr:twoCellAnchor>
  <xdr:twoCellAnchor>
    <xdr:from>
      <xdr:col>3</xdr:col>
      <xdr:colOff>154238</xdr:colOff>
      <xdr:row>25</xdr:row>
      <xdr:rowOff>187502</xdr:rowOff>
    </xdr:from>
    <xdr:to>
      <xdr:col>19</xdr:col>
      <xdr:colOff>171450</xdr:colOff>
      <xdr:row>27</xdr:row>
      <xdr:rowOff>142875</xdr:rowOff>
    </xdr:to>
    <xdr:sp macro="" textlink="">
      <xdr:nvSpPr>
        <xdr:cNvPr id="63" name="TextBox 62">
          <a:extLst>
            <a:ext uri="{FF2B5EF4-FFF2-40B4-BE49-F238E27FC236}">
              <a16:creationId xmlns:a16="http://schemas.microsoft.com/office/drawing/2014/main" id="{EE46C661-632B-73B2-54BB-4DE67DDF5FF6}"/>
            </a:ext>
          </a:extLst>
        </xdr:cNvPr>
        <xdr:cNvSpPr txBox="1"/>
      </xdr:nvSpPr>
      <xdr:spPr>
        <a:xfrm>
          <a:off x="1983038" y="4950002"/>
          <a:ext cx="9770812" cy="336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This</a:t>
          </a:r>
          <a:r>
            <a:rPr lang="en-US" sz="1000" b="1" baseline="0">
              <a:solidFill>
                <a:schemeClr val="bg1"/>
              </a:solidFill>
            </a:rPr>
            <a:t> dashboard provides an overview of sales perfomance across product, categories and regions                                                                                      Sources: Novel Mart</a:t>
          </a:r>
          <a:endParaRPr lang="en-US" sz="11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0</xdr:row>
      <xdr:rowOff>98937</xdr:rowOff>
    </xdr:from>
    <xdr:to>
      <xdr:col>19</xdr:col>
      <xdr:colOff>142875</xdr:colOff>
      <xdr:row>26</xdr:row>
      <xdr:rowOff>126788</xdr:rowOff>
    </xdr:to>
    <xdr:sp macro="" textlink="">
      <xdr:nvSpPr>
        <xdr:cNvPr id="2" name="Rectangle: Rounded Corners 1">
          <a:extLst>
            <a:ext uri="{FF2B5EF4-FFF2-40B4-BE49-F238E27FC236}">
              <a16:creationId xmlns:a16="http://schemas.microsoft.com/office/drawing/2014/main" id="{DA05CD0D-5DD8-44D9-B94F-A93DBA4F9475}"/>
            </a:ext>
          </a:extLst>
        </xdr:cNvPr>
        <xdr:cNvSpPr/>
      </xdr:nvSpPr>
      <xdr:spPr>
        <a:xfrm>
          <a:off x="628650" y="98937"/>
          <a:ext cx="11096625" cy="4980851"/>
        </a:xfrm>
        <a:prstGeom prst="roundRect">
          <a:avLst>
            <a:gd name="adj" fmla="val 4812"/>
          </a:avLst>
        </a:prstGeom>
        <a:solidFill>
          <a:srgbClr val="002060"/>
        </a:solidFill>
        <a:ln w="28575">
          <a:solidFill>
            <a:schemeClr val="tx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581001</xdr:colOff>
      <xdr:row>2</xdr:row>
      <xdr:rowOff>107999</xdr:rowOff>
    </xdr:from>
    <xdr:to>
      <xdr:col>19</xdr:col>
      <xdr:colOff>140123</xdr:colOff>
      <xdr:row>27</xdr:row>
      <xdr:rowOff>60838</xdr:rowOff>
    </xdr:to>
    <xdr:sp macro="" textlink="">
      <xdr:nvSpPr>
        <xdr:cNvPr id="3" name="Rectangle: Rounded Corners 2">
          <a:extLst>
            <a:ext uri="{FF2B5EF4-FFF2-40B4-BE49-F238E27FC236}">
              <a16:creationId xmlns:a16="http://schemas.microsoft.com/office/drawing/2014/main" id="{C1015B6D-D9D7-444B-84D9-61154021925D}"/>
            </a:ext>
          </a:extLst>
        </xdr:cNvPr>
        <xdr:cNvSpPr/>
      </xdr:nvSpPr>
      <xdr:spPr>
        <a:xfrm>
          <a:off x="581001" y="488999"/>
          <a:ext cx="11141522" cy="4715339"/>
        </a:xfrm>
        <a:prstGeom prst="roundRect">
          <a:avLst>
            <a:gd name="adj" fmla="val 0"/>
          </a:avLst>
        </a:prstGeom>
        <a:solidFill>
          <a:schemeClr val="bg1">
            <a:lumMod val="95000"/>
          </a:schemeClr>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273842</xdr:colOff>
      <xdr:row>0</xdr:row>
      <xdr:rowOff>9431</xdr:rowOff>
    </xdr:from>
    <xdr:to>
      <xdr:col>12</xdr:col>
      <xdr:colOff>497681</xdr:colOff>
      <xdr:row>1</xdr:row>
      <xdr:rowOff>89592</xdr:rowOff>
    </xdr:to>
    <xdr:sp macro="" textlink="">
      <xdr:nvSpPr>
        <xdr:cNvPr id="4" name="TextBox 3">
          <a:extLst>
            <a:ext uri="{FF2B5EF4-FFF2-40B4-BE49-F238E27FC236}">
              <a16:creationId xmlns:a16="http://schemas.microsoft.com/office/drawing/2014/main" id="{17F1A313-7600-4C3B-A371-8F00FD1842CB}"/>
            </a:ext>
          </a:extLst>
        </xdr:cNvPr>
        <xdr:cNvSpPr txBox="1"/>
      </xdr:nvSpPr>
      <xdr:spPr>
        <a:xfrm>
          <a:off x="4541042" y="9431"/>
          <a:ext cx="3271839" cy="270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mn-lt"/>
              <a:ea typeface="+mn-ea"/>
              <a:cs typeface="+mn-cs"/>
            </a:rPr>
            <a:t>SALES</a:t>
          </a:r>
          <a:r>
            <a:rPr lang="en-US" sz="1600" b="1" i="0" u="none" strike="noStrike" baseline="0">
              <a:solidFill>
                <a:schemeClr val="bg1"/>
              </a:solidFill>
              <a:effectLst/>
              <a:latin typeface="+mn-lt"/>
              <a:ea typeface="+mn-ea"/>
              <a:cs typeface="+mn-cs"/>
            </a:rPr>
            <a:t> PERFORMANCE DASHBOARD</a:t>
          </a:r>
          <a:endParaRPr lang="en-US" sz="1600" b="1">
            <a:solidFill>
              <a:schemeClr val="bg1"/>
            </a:solidFill>
          </a:endParaRPr>
        </a:p>
      </xdr:txBody>
    </xdr:sp>
    <xdr:clientData/>
  </xdr:twoCellAnchor>
  <xdr:twoCellAnchor>
    <xdr:from>
      <xdr:col>7</xdr:col>
      <xdr:colOff>578963</xdr:colOff>
      <xdr:row>1</xdr:row>
      <xdr:rowOff>24238</xdr:rowOff>
    </xdr:from>
    <xdr:to>
      <xdr:col>12</xdr:col>
      <xdr:colOff>192559</xdr:colOff>
      <xdr:row>2</xdr:row>
      <xdr:rowOff>61299</xdr:rowOff>
    </xdr:to>
    <xdr:sp macro="" textlink="">
      <xdr:nvSpPr>
        <xdr:cNvPr id="5" name="TextBox 4">
          <a:extLst>
            <a:ext uri="{FF2B5EF4-FFF2-40B4-BE49-F238E27FC236}">
              <a16:creationId xmlns:a16="http://schemas.microsoft.com/office/drawing/2014/main" id="{F950CEE0-FBE9-4A45-AF9F-E746EB642E27}"/>
            </a:ext>
          </a:extLst>
        </xdr:cNvPr>
        <xdr:cNvSpPr txBox="1"/>
      </xdr:nvSpPr>
      <xdr:spPr>
        <a:xfrm>
          <a:off x="4846163" y="214738"/>
          <a:ext cx="2661596" cy="227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Revenue</a:t>
          </a:r>
          <a:r>
            <a:rPr lang="en-US" sz="1000" b="1" baseline="0">
              <a:solidFill>
                <a:schemeClr val="bg1"/>
              </a:solidFill>
            </a:rPr>
            <a:t> | Profitablity | Product Performance</a:t>
          </a:r>
          <a:endParaRPr lang="en-US" sz="1000" b="1">
            <a:solidFill>
              <a:schemeClr val="bg1"/>
            </a:solidFill>
          </a:endParaRPr>
        </a:p>
      </xdr:txBody>
    </xdr:sp>
    <xdr:clientData/>
  </xdr:twoCellAnchor>
  <xdr:twoCellAnchor>
    <xdr:from>
      <xdr:col>0</xdr:col>
      <xdr:colOff>590549</xdr:colOff>
      <xdr:row>25</xdr:row>
      <xdr:rowOff>188613</xdr:rowOff>
    </xdr:from>
    <xdr:to>
      <xdr:col>19</xdr:col>
      <xdr:colOff>180974</xdr:colOff>
      <xdr:row>27</xdr:row>
      <xdr:rowOff>56584</xdr:rowOff>
    </xdr:to>
    <xdr:sp macro="" textlink="">
      <xdr:nvSpPr>
        <xdr:cNvPr id="6" name="Rectangle: Rounded Corners 5">
          <a:extLst>
            <a:ext uri="{FF2B5EF4-FFF2-40B4-BE49-F238E27FC236}">
              <a16:creationId xmlns:a16="http://schemas.microsoft.com/office/drawing/2014/main" id="{0CBEA4E7-F262-4CD4-BA34-C91F3E2A6968}"/>
            </a:ext>
          </a:extLst>
        </xdr:cNvPr>
        <xdr:cNvSpPr/>
      </xdr:nvSpPr>
      <xdr:spPr>
        <a:xfrm>
          <a:off x="590549" y="4951113"/>
          <a:ext cx="11172825" cy="248971"/>
        </a:xfrm>
        <a:prstGeom prst="roundRect">
          <a:avLst>
            <a:gd name="adj" fmla="val 4812"/>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9524</xdr:colOff>
      <xdr:row>2</xdr:row>
      <xdr:rowOff>114300</xdr:rowOff>
    </xdr:from>
    <xdr:to>
      <xdr:col>2</xdr:col>
      <xdr:colOff>438149</xdr:colOff>
      <xdr:row>25</xdr:row>
      <xdr:rowOff>152399</xdr:rowOff>
    </xdr:to>
    <xdr:sp macro="" textlink="">
      <xdr:nvSpPr>
        <xdr:cNvPr id="7" name="Rectangle: Rounded Corners 6">
          <a:extLst>
            <a:ext uri="{FF2B5EF4-FFF2-40B4-BE49-F238E27FC236}">
              <a16:creationId xmlns:a16="http://schemas.microsoft.com/office/drawing/2014/main" id="{B768118F-D097-4920-A1A4-3624D88FE0CA}"/>
            </a:ext>
          </a:extLst>
        </xdr:cNvPr>
        <xdr:cNvSpPr/>
      </xdr:nvSpPr>
      <xdr:spPr>
        <a:xfrm>
          <a:off x="619124" y="495300"/>
          <a:ext cx="1038225" cy="4419599"/>
        </a:xfrm>
        <a:prstGeom prst="roundRect">
          <a:avLst>
            <a:gd name="adj" fmla="val 4812"/>
          </a:avLst>
        </a:prstGeom>
        <a:solidFill>
          <a:srgbClr val="002060"/>
        </a:solidFill>
        <a:ln w="28575">
          <a:solidFill>
            <a:schemeClr val="tx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xdr:colOff>
      <xdr:row>2</xdr:row>
      <xdr:rowOff>161925</xdr:rowOff>
    </xdr:from>
    <xdr:to>
      <xdr:col>5</xdr:col>
      <xdr:colOff>266700</xdr:colOff>
      <xdr:row>6</xdr:row>
      <xdr:rowOff>38100</xdr:rowOff>
    </xdr:to>
    <xdr:sp macro="" textlink="">
      <xdr:nvSpPr>
        <xdr:cNvPr id="8" name="Rectangle: Rounded Corners 7">
          <a:extLst>
            <a:ext uri="{FF2B5EF4-FFF2-40B4-BE49-F238E27FC236}">
              <a16:creationId xmlns:a16="http://schemas.microsoft.com/office/drawing/2014/main" id="{287816E3-6176-4160-9BFA-02E78FBAD34D}"/>
            </a:ext>
          </a:extLst>
        </xdr:cNvPr>
        <xdr:cNvSpPr/>
      </xdr:nvSpPr>
      <xdr:spPr>
        <a:xfrm>
          <a:off x="1838325" y="542925"/>
          <a:ext cx="1476375" cy="63817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558656</xdr:colOff>
      <xdr:row>2</xdr:row>
      <xdr:rowOff>161925</xdr:rowOff>
    </xdr:from>
    <xdr:to>
      <xdr:col>8</xdr:col>
      <xdr:colOff>206231</xdr:colOff>
      <xdr:row>6</xdr:row>
      <xdr:rowOff>38100</xdr:rowOff>
    </xdr:to>
    <xdr:sp macro="" textlink="">
      <xdr:nvSpPr>
        <xdr:cNvPr id="9" name="Rectangle: Rounded Corners 8">
          <a:extLst>
            <a:ext uri="{FF2B5EF4-FFF2-40B4-BE49-F238E27FC236}">
              <a16:creationId xmlns:a16="http://schemas.microsoft.com/office/drawing/2014/main" id="{FEA48E41-94BD-4293-B52F-CF0AD9E8443D}"/>
            </a:ext>
          </a:extLst>
        </xdr:cNvPr>
        <xdr:cNvSpPr/>
      </xdr:nvSpPr>
      <xdr:spPr>
        <a:xfrm>
          <a:off x="3606656" y="542925"/>
          <a:ext cx="1476375" cy="63817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245745</xdr:colOff>
      <xdr:row>2</xdr:row>
      <xdr:rowOff>161925</xdr:rowOff>
    </xdr:from>
    <xdr:to>
      <xdr:col>10</xdr:col>
      <xdr:colOff>502920</xdr:colOff>
      <xdr:row>6</xdr:row>
      <xdr:rowOff>38100</xdr:rowOff>
    </xdr:to>
    <xdr:sp macro="" textlink="">
      <xdr:nvSpPr>
        <xdr:cNvPr id="10" name="Rectangle: Rounded Corners 9">
          <a:extLst>
            <a:ext uri="{FF2B5EF4-FFF2-40B4-BE49-F238E27FC236}">
              <a16:creationId xmlns:a16="http://schemas.microsoft.com/office/drawing/2014/main" id="{DB683220-90A4-4241-AE6F-E6A993E91EE1}"/>
            </a:ext>
          </a:extLst>
        </xdr:cNvPr>
        <xdr:cNvSpPr/>
      </xdr:nvSpPr>
      <xdr:spPr>
        <a:xfrm>
          <a:off x="5122545" y="542925"/>
          <a:ext cx="1476375" cy="63817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59055</xdr:colOff>
      <xdr:row>2</xdr:row>
      <xdr:rowOff>161925</xdr:rowOff>
    </xdr:from>
    <xdr:to>
      <xdr:col>13</xdr:col>
      <xdr:colOff>316230</xdr:colOff>
      <xdr:row>6</xdr:row>
      <xdr:rowOff>38100</xdr:rowOff>
    </xdr:to>
    <xdr:sp macro="" textlink="">
      <xdr:nvSpPr>
        <xdr:cNvPr id="11" name="Rectangle: Rounded Corners 10">
          <a:extLst>
            <a:ext uri="{FF2B5EF4-FFF2-40B4-BE49-F238E27FC236}">
              <a16:creationId xmlns:a16="http://schemas.microsoft.com/office/drawing/2014/main" id="{0E3B346E-9A06-4EDF-B5D7-6BFAE46B5EB7}"/>
            </a:ext>
          </a:extLst>
        </xdr:cNvPr>
        <xdr:cNvSpPr/>
      </xdr:nvSpPr>
      <xdr:spPr>
        <a:xfrm>
          <a:off x="6764655" y="542925"/>
          <a:ext cx="1476375" cy="63817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481965</xdr:colOff>
      <xdr:row>2</xdr:row>
      <xdr:rowOff>161925</xdr:rowOff>
    </xdr:from>
    <xdr:to>
      <xdr:col>16</xdr:col>
      <xdr:colOff>129540</xdr:colOff>
      <xdr:row>6</xdr:row>
      <xdr:rowOff>38100</xdr:rowOff>
    </xdr:to>
    <xdr:sp macro="" textlink="">
      <xdr:nvSpPr>
        <xdr:cNvPr id="12" name="Rectangle: Rounded Corners 11">
          <a:extLst>
            <a:ext uri="{FF2B5EF4-FFF2-40B4-BE49-F238E27FC236}">
              <a16:creationId xmlns:a16="http://schemas.microsoft.com/office/drawing/2014/main" id="{3BCB8212-6FE2-4697-920B-B5303F666EC6}"/>
            </a:ext>
          </a:extLst>
        </xdr:cNvPr>
        <xdr:cNvSpPr/>
      </xdr:nvSpPr>
      <xdr:spPr>
        <a:xfrm>
          <a:off x="8406765" y="542925"/>
          <a:ext cx="1476375" cy="63817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295275</xdr:colOff>
      <xdr:row>2</xdr:row>
      <xdr:rowOff>161925</xdr:rowOff>
    </xdr:from>
    <xdr:to>
      <xdr:col>18</xdr:col>
      <xdr:colOff>552450</xdr:colOff>
      <xdr:row>6</xdr:row>
      <xdr:rowOff>38100</xdr:rowOff>
    </xdr:to>
    <xdr:sp macro="" textlink="">
      <xdr:nvSpPr>
        <xdr:cNvPr id="13" name="Rectangle: Rounded Corners 12">
          <a:extLst>
            <a:ext uri="{FF2B5EF4-FFF2-40B4-BE49-F238E27FC236}">
              <a16:creationId xmlns:a16="http://schemas.microsoft.com/office/drawing/2014/main" id="{0E109125-99BB-4155-999D-EABDBE680937}"/>
            </a:ext>
          </a:extLst>
        </xdr:cNvPr>
        <xdr:cNvSpPr/>
      </xdr:nvSpPr>
      <xdr:spPr>
        <a:xfrm>
          <a:off x="10048875" y="542925"/>
          <a:ext cx="1476375" cy="63817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461020</xdr:colOff>
      <xdr:row>3</xdr:row>
      <xdr:rowOff>90710</xdr:rowOff>
    </xdr:from>
    <xdr:to>
      <xdr:col>5</xdr:col>
      <xdr:colOff>266700</xdr:colOff>
      <xdr:row>4</xdr:row>
      <xdr:rowOff>115783</xdr:rowOff>
    </xdr:to>
    <xdr:sp macro="" textlink="">
      <xdr:nvSpPr>
        <xdr:cNvPr id="14" name="TextBox 13">
          <a:extLst>
            <a:ext uri="{FF2B5EF4-FFF2-40B4-BE49-F238E27FC236}">
              <a16:creationId xmlns:a16="http://schemas.microsoft.com/office/drawing/2014/main" id="{342C3A10-164A-48B7-B250-91ADE8F994FF}"/>
            </a:ext>
          </a:extLst>
        </xdr:cNvPr>
        <xdr:cNvSpPr txBox="1"/>
      </xdr:nvSpPr>
      <xdr:spPr>
        <a:xfrm>
          <a:off x="2289820" y="662210"/>
          <a:ext cx="1024880" cy="215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2060"/>
              </a:solidFill>
              <a:effectLst>
                <a:outerShdw blurRad="38100" dist="25400" dir="5400000" algn="ctr" rotWithShape="0">
                  <a:srgbClr val="6E747A">
                    <a:alpha val="43000"/>
                  </a:srgbClr>
                </a:outerShdw>
              </a:effectLst>
            </a:rPr>
            <a:t>Total Revenue</a:t>
          </a:r>
        </a:p>
      </xdr:txBody>
    </xdr:sp>
    <xdr:clientData/>
  </xdr:twoCellAnchor>
  <xdr:twoCellAnchor>
    <xdr:from>
      <xdr:col>4</xdr:col>
      <xdr:colOff>93701</xdr:colOff>
      <xdr:row>4</xdr:row>
      <xdr:rowOff>33580</xdr:rowOff>
    </xdr:from>
    <xdr:to>
      <xdr:col>5</xdr:col>
      <xdr:colOff>266700</xdr:colOff>
      <xdr:row>5</xdr:row>
      <xdr:rowOff>116632</xdr:rowOff>
    </xdr:to>
    <xdr:sp macro="" textlink="'Pivot Tables'!A5">
      <xdr:nvSpPr>
        <xdr:cNvPr id="15" name="TextBox 14">
          <a:extLst>
            <a:ext uri="{FF2B5EF4-FFF2-40B4-BE49-F238E27FC236}">
              <a16:creationId xmlns:a16="http://schemas.microsoft.com/office/drawing/2014/main" id="{80226D60-0E84-46D2-937C-45AB5C300E32}"/>
            </a:ext>
          </a:extLst>
        </xdr:cNvPr>
        <xdr:cNvSpPr txBox="1"/>
      </xdr:nvSpPr>
      <xdr:spPr>
        <a:xfrm>
          <a:off x="2532101" y="795580"/>
          <a:ext cx="782599" cy="273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13F8D6-88A6-4DD4-B263-EEF7E8C9C3B2}" type="TxLink">
            <a:rPr lang="en-US" sz="1400" b="1" i="0" u="none" strike="noStrike" cap="none" spc="0">
              <a:ln w="0"/>
              <a:solidFill>
                <a:srgbClr val="002060"/>
              </a:solidFill>
              <a:effectLst>
                <a:outerShdw blurRad="38100" dist="25400" dir="5400000" algn="ctr" rotWithShape="0">
                  <a:srgbClr val="6E747A">
                    <a:alpha val="43000"/>
                  </a:srgbClr>
                </a:outerShdw>
              </a:effectLst>
              <a:latin typeface="Calibri"/>
              <a:cs typeface="Calibri"/>
            </a:rPr>
            <a:pPr/>
            <a:t>$7.16 M</a:t>
          </a:fld>
          <a:endParaRPr lang="en-US" sz="1100" b="1" cap="none" spc="0">
            <a:ln w="0"/>
            <a:solidFill>
              <a:srgbClr val="002060"/>
            </a:solidFill>
            <a:effectLst>
              <a:outerShdw blurRad="38100" dist="25400" dir="5400000" algn="ctr" rotWithShape="0">
                <a:srgbClr val="6E747A">
                  <a:alpha val="43000"/>
                </a:srgbClr>
              </a:outerShdw>
            </a:effectLst>
          </a:endParaRPr>
        </a:p>
      </xdr:txBody>
    </xdr:sp>
    <xdr:clientData/>
  </xdr:twoCellAnchor>
  <xdr:twoCellAnchor>
    <xdr:from>
      <xdr:col>3</xdr:col>
      <xdr:colOff>87641</xdr:colOff>
      <xdr:row>3</xdr:row>
      <xdr:rowOff>76455</xdr:rowOff>
    </xdr:from>
    <xdr:to>
      <xdr:col>3</xdr:col>
      <xdr:colOff>514350</xdr:colOff>
      <xdr:row>5</xdr:row>
      <xdr:rowOff>53914</xdr:rowOff>
    </xdr:to>
    <xdr:grpSp>
      <xdr:nvGrpSpPr>
        <xdr:cNvPr id="16" name="Group 15">
          <a:extLst>
            <a:ext uri="{FF2B5EF4-FFF2-40B4-BE49-F238E27FC236}">
              <a16:creationId xmlns:a16="http://schemas.microsoft.com/office/drawing/2014/main" id="{7B94CB48-2875-40A5-A6E5-E4B1C5C305AE}"/>
            </a:ext>
          </a:extLst>
        </xdr:cNvPr>
        <xdr:cNvGrpSpPr/>
      </xdr:nvGrpSpPr>
      <xdr:grpSpPr>
        <a:xfrm>
          <a:off x="1916441" y="647955"/>
          <a:ext cx="426709" cy="358459"/>
          <a:chOff x="1919229" y="704476"/>
          <a:chExt cx="266731" cy="262603"/>
        </a:xfrm>
      </xdr:grpSpPr>
      <xdr:sp macro="" textlink="">
        <xdr:nvSpPr>
          <xdr:cNvPr id="17" name="Oval 16">
            <a:extLst>
              <a:ext uri="{FF2B5EF4-FFF2-40B4-BE49-F238E27FC236}">
                <a16:creationId xmlns:a16="http://schemas.microsoft.com/office/drawing/2014/main" id="{AB7167E7-1FBE-8310-FD63-B4ED522F233F}"/>
              </a:ext>
            </a:extLst>
          </xdr:cNvPr>
          <xdr:cNvSpPr/>
        </xdr:nvSpPr>
        <xdr:spPr>
          <a:xfrm>
            <a:off x="1919229" y="704476"/>
            <a:ext cx="266731" cy="262603"/>
          </a:xfrm>
          <a:prstGeom prst="ellipse">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pic>
        <xdr:nvPicPr>
          <xdr:cNvPr id="18" name="Picture 17">
            <a:extLst>
              <a:ext uri="{FF2B5EF4-FFF2-40B4-BE49-F238E27FC236}">
                <a16:creationId xmlns:a16="http://schemas.microsoft.com/office/drawing/2014/main" id="{74AEB9F7-C789-7AA7-FC09-D56EB4AD0660}"/>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1953108" y="731988"/>
            <a:ext cx="193620" cy="214418"/>
          </a:xfrm>
          <a:prstGeom prst="rect">
            <a:avLst/>
          </a:prstGeom>
        </xdr:spPr>
      </xdr:pic>
    </xdr:grpSp>
    <xdr:clientData/>
  </xdr:twoCellAnchor>
  <xdr:twoCellAnchor>
    <xdr:from>
      <xdr:col>6</xdr:col>
      <xdr:colOff>399195</xdr:colOff>
      <xdr:row>3</xdr:row>
      <xdr:rowOff>89019</xdr:rowOff>
    </xdr:from>
    <xdr:to>
      <xdr:col>8</xdr:col>
      <xdr:colOff>206231</xdr:colOff>
      <xdr:row>4</xdr:row>
      <xdr:rowOff>114034</xdr:rowOff>
    </xdr:to>
    <xdr:sp macro="" textlink="">
      <xdr:nvSpPr>
        <xdr:cNvPr id="19" name="TextBox 18">
          <a:extLst>
            <a:ext uri="{FF2B5EF4-FFF2-40B4-BE49-F238E27FC236}">
              <a16:creationId xmlns:a16="http://schemas.microsoft.com/office/drawing/2014/main" id="{3875B2D5-AA78-4DB6-928A-DA9BBA8D3ED0}"/>
            </a:ext>
          </a:extLst>
        </xdr:cNvPr>
        <xdr:cNvSpPr txBox="1"/>
      </xdr:nvSpPr>
      <xdr:spPr>
        <a:xfrm>
          <a:off x="4056795" y="660519"/>
          <a:ext cx="1026236" cy="21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B050"/>
              </a:solidFill>
              <a:effectLst>
                <a:outerShdw blurRad="38100" dist="25400" dir="5400000" algn="ctr" rotWithShape="0">
                  <a:srgbClr val="6E747A">
                    <a:alpha val="43000"/>
                  </a:srgbClr>
                </a:outerShdw>
              </a:effectLst>
            </a:rPr>
            <a:t>Total Profit</a:t>
          </a:r>
        </a:p>
      </xdr:txBody>
    </xdr:sp>
    <xdr:clientData/>
  </xdr:twoCellAnchor>
  <xdr:twoCellAnchor>
    <xdr:from>
      <xdr:col>6</xdr:col>
      <xdr:colOff>434625</xdr:colOff>
      <xdr:row>4</xdr:row>
      <xdr:rowOff>39006</xdr:rowOff>
    </xdr:from>
    <xdr:to>
      <xdr:col>8</xdr:col>
      <xdr:colOff>37359</xdr:colOff>
      <xdr:row>5</xdr:row>
      <xdr:rowOff>103840</xdr:rowOff>
    </xdr:to>
    <xdr:sp macro="" textlink="'Pivot Tables'!C5">
      <xdr:nvSpPr>
        <xdr:cNvPr id="20" name="TextBox 19">
          <a:extLst>
            <a:ext uri="{FF2B5EF4-FFF2-40B4-BE49-F238E27FC236}">
              <a16:creationId xmlns:a16="http://schemas.microsoft.com/office/drawing/2014/main" id="{C8A16DE0-57DA-434C-95FD-D1618AE0CF0C}"/>
            </a:ext>
          </a:extLst>
        </xdr:cNvPr>
        <xdr:cNvSpPr txBox="1"/>
      </xdr:nvSpPr>
      <xdr:spPr>
        <a:xfrm>
          <a:off x="4092225" y="801006"/>
          <a:ext cx="821934" cy="255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4556BB-0922-4944-99FA-0C5624EF8965}" type="TxLink">
            <a:rPr lang="en-US" sz="1400" b="1" i="0" u="none" strike="noStrike" cap="none" spc="0">
              <a:ln w="0"/>
              <a:solidFill>
                <a:srgbClr val="00B050"/>
              </a:solidFill>
              <a:effectLst>
                <a:outerShdw blurRad="38100" dist="25400" dir="5400000" algn="ctr" rotWithShape="0">
                  <a:srgbClr val="6E747A">
                    <a:alpha val="43000"/>
                  </a:srgbClr>
                </a:outerShdw>
              </a:effectLst>
              <a:latin typeface="Calibri"/>
              <a:ea typeface="+mn-ea"/>
              <a:cs typeface="Calibri"/>
            </a:rPr>
            <a:pPr marL="0" indent="0"/>
            <a:t>$2.36 M</a:t>
          </a:fld>
          <a:endParaRPr lang="en-US" sz="1400" b="1" i="0" u="none" strike="noStrike" cap="none" spc="0">
            <a:ln w="0"/>
            <a:solidFill>
              <a:srgbClr val="00B05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9</xdr:col>
      <xdr:colOff>98849</xdr:colOff>
      <xdr:row>3</xdr:row>
      <xdr:rowOff>73422</xdr:rowOff>
    </xdr:from>
    <xdr:to>
      <xdr:col>10</xdr:col>
      <xdr:colOff>513348</xdr:colOff>
      <xdr:row>4</xdr:row>
      <xdr:rowOff>98437</xdr:rowOff>
    </xdr:to>
    <xdr:sp macro="" textlink="">
      <xdr:nvSpPr>
        <xdr:cNvPr id="21" name="TextBox 20">
          <a:extLst>
            <a:ext uri="{FF2B5EF4-FFF2-40B4-BE49-F238E27FC236}">
              <a16:creationId xmlns:a16="http://schemas.microsoft.com/office/drawing/2014/main" id="{AADFFE37-44AD-4112-AC13-BE4B79ACA6DD}"/>
            </a:ext>
          </a:extLst>
        </xdr:cNvPr>
        <xdr:cNvSpPr txBox="1"/>
      </xdr:nvSpPr>
      <xdr:spPr>
        <a:xfrm>
          <a:off x="5585249" y="644922"/>
          <a:ext cx="1024099" cy="21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B050"/>
              </a:solidFill>
              <a:effectLst>
                <a:outerShdw blurRad="38100" dist="25400" dir="5400000" algn="ctr" rotWithShape="0">
                  <a:srgbClr val="6E747A">
                    <a:alpha val="43000"/>
                  </a:srgbClr>
                </a:outerShdw>
              </a:effectLst>
            </a:rPr>
            <a:t>Profit</a:t>
          </a:r>
          <a:r>
            <a:rPr lang="en-US" sz="1000" b="1" cap="none" spc="0" baseline="0">
              <a:ln w="0"/>
              <a:solidFill>
                <a:srgbClr val="00B050"/>
              </a:solidFill>
              <a:effectLst>
                <a:outerShdw blurRad="38100" dist="25400" dir="5400000" algn="ctr" rotWithShape="0">
                  <a:srgbClr val="6E747A">
                    <a:alpha val="43000"/>
                  </a:srgbClr>
                </a:outerShdw>
              </a:effectLst>
            </a:rPr>
            <a:t> Magrin</a:t>
          </a:r>
          <a:endParaRPr lang="en-US" sz="1000" b="1" cap="none" spc="0">
            <a:ln w="0"/>
            <a:solidFill>
              <a:srgbClr val="00B050"/>
            </a:solidFill>
            <a:effectLst>
              <a:outerShdw blurRad="38100" dist="25400" dir="5400000" algn="ctr" rotWithShape="0">
                <a:srgbClr val="6E747A">
                  <a:alpha val="43000"/>
                </a:srgbClr>
              </a:outerShdw>
            </a:effectLst>
          </a:endParaRPr>
        </a:p>
      </xdr:txBody>
    </xdr:sp>
    <xdr:clientData/>
  </xdr:twoCellAnchor>
  <xdr:twoCellAnchor>
    <xdr:from>
      <xdr:col>9</xdr:col>
      <xdr:colOff>204163</xdr:colOff>
      <xdr:row>4</xdr:row>
      <xdr:rowOff>43537</xdr:rowOff>
    </xdr:from>
    <xdr:to>
      <xdr:col>10</xdr:col>
      <xdr:colOff>369392</xdr:colOff>
      <xdr:row>5</xdr:row>
      <xdr:rowOff>127226</xdr:rowOff>
    </xdr:to>
    <xdr:sp macro="" textlink="'Pivot Tables'!B9">
      <xdr:nvSpPr>
        <xdr:cNvPr id="22" name="TextBox 21">
          <a:extLst>
            <a:ext uri="{FF2B5EF4-FFF2-40B4-BE49-F238E27FC236}">
              <a16:creationId xmlns:a16="http://schemas.microsoft.com/office/drawing/2014/main" id="{D6BD9EC4-8B2D-49FF-808D-0AB1DD0408D3}"/>
            </a:ext>
          </a:extLst>
        </xdr:cNvPr>
        <xdr:cNvSpPr txBox="1"/>
      </xdr:nvSpPr>
      <xdr:spPr>
        <a:xfrm>
          <a:off x="5690563" y="805537"/>
          <a:ext cx="774829" cy="27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E7A531-AB20-4F6C-8FD3-F44F4B830CD8}" type="TxLink">
            <a:rPr lang="en-US" sz="1400" b="1" i="0" u="none" strike="noStrike" cap="none" spc="0">
              <a:ln w="0"/>
              <a:solidFill>
                <a:srgbClr val="00B050"/>
              </a:solidFill>
              <a:effectLst>
                <a:outerShdw blurRad="38100" dist="25400" dir="5400000" algn="ctr" rotWithShape="0">
                  <a:srgbClr val="6E747A">
                    <a:alpha val="43000"/>
                  </a:srgbClr>
                </a:outerShdw>
              </a:effectLst>
              <a:latin typeface="Calibri"/>
              <a:cs typeface="Calibri"/>
            </a:rPr>
            <a:pPr/>
            <a:t>32.91%</a:t>
          </a:fld>
          <a:endParaRPr lang="en-US" sz="1400" b="1" cap="none" spc="0">
            <a:ln w="0"/>
            <a:solidFill>
              <a:srgbClr val="00B050"/>
            </a:solidFill>
            <a:effectLst>
              <a:outerShdw blurRad="38100" dist="25400" dir="5400000" algn="ctr" rotWithShape="0">
                <a:srgbClr val="6E747A">
                  <a:alpha val="43000"/>
                </a:srgbClr>
              </a:outerShdw>
            </a:effectLst>
          </a:endParaRPr>
        </a:p>
      </xdr:txBody>
    </xdr:sp>
    <xdr:clientData/>
  </xdr:twoCellAnchor>
  <xdr:twoCellAnchor>
    <xdr:from>
      <xdr:col>11</xdr:col>
      <xdr:colOff>509194</xdr:colOff>
      <xdr:row>3</xdr:row>
      <xdr:rowOff>78683</xdr:rowOff>
    </xdr:from>
    <xdr:to>
      <xdr:col>13</xdr:col>
      <xdr:colOff>316230</xdr:colOff>
      <xdr:row>4</xdr:row>
      <xdr:rowOff>103698</xdr:rowOff>
    </xdr:to>
    <xdr:sp macro="" textlink="">
      <xdr:nvSpPr>
        <xdr:cNvPr id="23" name="TextBox 22">
          <a:extLst>
            <a:ext uri="{FF2B5EF4-FFF2-40B4-BE49-F238E27FC236}">
              <a16:creationId xmlns:a16="http://schemas.microsoft.com/office/drawing/2014/main" id="{0ED9DED2-F39F-44E5-8147-B781A322C0B6}"/>
            </a:ext>
          </a:extLst>
        </xdr:cNvPr>
        <xdr:cNvSpPr txBox="1"/>
      </xdr:nvSpPr>
      <xdr:spPr>
        <a:xfrm>
          <a:off x="7214794" y="650183"/>
          <a:ext cx="1026236" cy="21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2060"/>
              </a:solidFill>
              <a:effectLst>
                <a:outerShdw blurRad="38100" dist="25400" dir="5400000" algn="ctr" rotWithShape="0">
                  <a:srgbClr val="6E747A">
                    <a:alpha val="43000"/>
                  </a:srgbClr>
                </a:outerShdw>
              </a:effectLst>
            </a:rPr>
            <a:t>Total Orders</a:t>
          </a:r>
        </a:p>
      </xdr:txBody>
    </xdr:sp>
    <xdr:clientData/>
  </xdr:twoCellAnchor>
  <xdr:twoCellAnchor>
    <xdr:from>
      <xdr:col>12</xdr:col>
      <xdr:colOff>42119</xdr:colOff>
      <xdr:row>4</xdr:row>
      <xdr:rowOff>51448</xdr:rowOff>
    </xdr:from>
    <xdr:to>
      <xdr:col>13</xdr:col>
      <xdr:colOff>135018</xdr:colOff>
      <xdr:row>5</xdr:row>
      <xdr:rowOff>132360</xdr:rowOff>
    </xdr:to>
    <xdr:sp macro="" textlink="'Pivot Tables'!A13">
      <xdr:nvSpPr>
        <xdr:cNvPr id="24" name="TextBox 23">
          <a:extLst>
            <a:ext uri="{FF2B5EF4-FFF2-40B4-BE49-F238E27FC236}">
              <a16:creationId xmlns:a16="http://schemas.microsoft.com/office/drawing/2014/main" id="{E89A30FA-6D1B-4E37-A798-897B88BB6D7D}"/>
            </a:ext>
          </a:extLst>
        </xdr:cNvPr>
        <xdr:cNvSpPr txBox="1"/>
      </xdr:nvSpPr>
      <xdr:spPr>
        <a:xfrm>
          <a:off x="7357319" y="813448"/>
          <a:ext cx="702499" cy="271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2B94BF-74D9-46E8-98EA-1BC52941766D}" type="TxLink">
            <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rPr>
            <a:pPr marL="0" indent="0"/>
            <a:t>2960</a:t>
          </a:fld>
          <a:endPar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14</xdr:col>
      <xdr:colOff>339787</xdr:colOff>
      <xdr:row>3</xdr:row>
      <xdr:rowOff>83945</xdr:rowOff>
    </xdr:from>
    <xdr:to>
      <xdr:col>16</xdr:col>
      <xdr:colOff>146922</xdr:colOff>
      <xdr:row>4</xdr:row>
      <xdr:rowOff>108978</xdr:rowOff>
    </xdr:to>
    <xdr:sp macro="" textlink="">
      <xdr:nvSpPr>
        <xdr:cNvPr id="25" name="TextBox 24">
          <a:extLst>
            <a:ext uri="{FF2B5EF4-FFF2-40B4-BE49-F238E27FC236}">
              <a16:creationId xmlns:a16="http://schemas.microsoft.com/office/drawing/2014/main" id="{12B85EDF-42C0-4188-BC12-10BD922E5309}"/>
            </a:ext>
          </a:extLst>
        </xdr:cNvPr>
        <xdr:cNvSpPr txBox="1"/>
      </xdr:nvSpPr>
      <xdr:spPr>
        <a:xfrm>
          <a:off x="8874187" y="655445"/>
          <a:ext cx="1026335" cy="21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2060"/>
              </a:solidFill>
              <a:effectLst>
                <a:outerShdw blurRad="38100" dist="25400" dir="5400000" algn="ctr" rotWithShape="0">
                  <a:srgbClr val="6E747A">
                    <a:alpha val="43000"/>
                  </a:srgbClr>
                </a:outerShdw>
              </a:effectLst>
            </a:rPr>
            <a:t>Total COGS</a:t>
          </a:r>
        </a:p>
      </xdr:txBody>
    </xdr:sp>
    <xdr:clientData/>
  </xdr:twoCellAnchor>
  <xdr:twoCellAnchor>
    <xdr:from>
      <xdr:col>14</xdr:col>
      <xdr:colOff>390692</xdr:colOff>
      <xdr:row>4</xdr:row>
      <xdr:rowOff>37431</xdr:rowOff>
    </xdr:from>
    <xdr:to>
      <xdr:col>16</xdr:col>
      <xdr:colOff>27240</xdr:colOff>
      <xdr:row>5</xdr:row>
      <xdr:rowOff>117476</xdr:rowOff>
    </xdr:to>
    <xdr:sp macro="" textlink="'Pivot Tables'!D5">
      <xdr:nvSpPr>
        <xdr:cNvPr id="26" name="TextBox 25">
          <a:extLst>
            <a:ext uri="{FF2B5EF4-FFF2-40B4-BE49-F238E27FC236}">
              <a16:creationId xmlns:a16="http://schemas.microsoft.com/office/drawing/2014/main" id="{762B5C75-9E05-4A11-AD75-B5CF4B8907F4}"/>
            </a:ext>
          </a:extLst>
        </xdr:cNvPr>
        <xdr:cNvSpPr txBox="1"/>
      </xdr:nvSpPr>
      <xdr:spPr>
        <a:xfrm>
          <a:off x="8925092" y="799431"/>
          <a:ext cx="855748" cy="270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A320577-5519-49B4-8FBA-DCEE2DF55102}" type="TxLink">
            <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rPr>
            <a:pPr marL="0" indent="0"/>
            <a:t>$4.81 M</a:t>
          </a:fld>
          <a:endPar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17</xdr:col>
      <xdr:colOff>107229</xdr:colOff>
      <xdr:row>3</xdr:row>
      <xdr:rowOff>59729</xdr:rowOff>
    </xdr:from>
    <xdr:to>
      <xdr:col>18</xdr:col>
      <xdr:colOff>548992</xdr:colOff>
      <xdr:row>4</xdr:row>
      <xdr:rowOff>102481</xdr:rowOff>
    </xdr:to>
    <xdr:sp macro="" textlink="">
      <xdr:nvSpPr>
        <xdr:cNvPr id="27" name="TextBox 26">
          <a:extLst>
            <a:ext uri="{FF2B5EF4-FFF2-40B4-BE49-F238E27FC236}">
              <a16:creationId xmlns:a16="http://schemas.microsoft.com/office/drawing/2014/main" id="{66369FA5-9D91-407D-8135-C04E65F54850}"/>
            </a:ext>
          </a:extLst>
        </xdr:cNvPr>
        <xdr:cNvSpPr txBox="1"/>
      </xdr:nvSpPr>
      <xdr:spPr>
        <a:xfrm>
          <a:off x="10470429" y="631229"/>
          <a:ext cx="1051363" cy="233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0"/>
              <a:solidFill>
                <a:srgbClr val="002060"/>
              </a:solidFill>
              <a:effectLst>
                <a:outerShdw blurRad="38100" dist="25400" dir="5400000" algn="ctr" rotWithShape="0">
                  <a:srgbClr val="6E747A">
                    <a:alpha val="43000"/>
                  </a:srgbClr>
                </a:outerShdw>
              </a:effectLst>
            </a:rPr>
            <a:t>Avg Order Value</a:t>
          </a:r>
        </a:p>
      </xdr:txBody>
    </xdr:sp>
    <xdr:clientData/>
  </xdr:twoCellAnchor>
  <xdr:twoCellAnchor>
    <xdr:from>
      <xdr:col>17</xdr:col>
      <xdr:colOff>278635</xdr:colOff>
      <xdr:row>4</xdr:row>
      <xdr:rowOff>33542</xdr:rowOff>
    </xdr:from>
    <xdr:to>
      <xdr:col>18</xdr:col>
      <xdr:colOff>557612</xdr:colOff>
      <xdr:row>5</xdr:row>
      <xdr:rowOff>82677</xdr:rowOff>
    </xdr:to>
    <xdr:sp macro="" textlink="'Pivot Tables'!B18">
      <xdr:nvSpPr>
        <xdr:cNvPr id="28" name="TextBox 27">
          <a:extLst>
            <a:ext uri="{FF2B5EF4-FFF2-40B4-BE49-F238E27FC236}">
              <a16:creationId xmlns:a16="http://schemas.microsoft.com/office/drawing/2014/main" id="{9BE08654-91F3-4511-9A23-635EE6454474}"/>
            </a:ext>
          </a:extLst>
        </xdr:cNvPr>
        <xdr:cNvSpPr txBox="1"/>
      </xdr:nvSpPr>
      <xdr:spPr>
        <a:xfrm>
          <a:off x="10641835" y="795542"/>
          <a:ext cx="888577" cy="239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2A3A01-EDA3-43B7-9877-93A982B8B775}" type="TxLink">
            <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rPr>
            <a:pPr marL="0" indent="0"/>
            <a:t>$2.42 K</a:t>
          </a:fld>
          <a:endParaRPr lang="en-US" sz="1400" b="1" i="0" u="none" strike="noStrike" cap="none" spc="0">
            <a:ln w="0"/>
            <a:solidFill>
              <a:srgbClr val="00206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6</xdr:col>
      <xdr:colOff>3821</xdr:colOff>
      <xdr:row>3</xdr:row>
      <xdr:rowOff>103125</xdr:rowOff>
    </xdr:from>
    <xdr:to>
      <xdr:col>6</xdr:col>
      <xdr:colOff>430530</xdr:colOff>
      <xdr:row>5</xdr:row>
      <xdr:rowOff>80584</xdr:rowOff>
    </xdr:to>
    <xdr:sp macro="" textlink="">
      <xdr:nvSpPr>
        <xdr:cNvPr id="29" name="Oval 28">
          <a:extLst>
            <a:ext uri="{FF2B5EF4-FFF2-40B4-BE49-F238E27FC236}">
              <a16:creationId xmlns:a16="http://schemas.microsoft.com/office/drawing/2014/main" id="{F5F43455-EB2B-4A0A-80FF-B2AEAD97992F}"/>
            </a:ext>
          </a:extLst>
        </xdr:cNvPr>
        <xdr:cNvSpPr/>
      </xdr:nvSpPr>
      <xdr:spPr>
        <a:xfrm>
          <a:off x="3661421" y="674625"/>
          <a:ext cx="426709" cy="358459"/>
        </a:xfrm>
        <a:prstGeom prst="ellipse">
          <a:avLst/>
        </a:prstGeom>
        <a:solidFill>
          <a:srgbClr val="00B05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316241</xdr:colOff>
      <xdr:row>3</xdr:row>
      <xdr:rowOff>103125</xdr:rowOff>
    </xdr:from>
    <xdr:to>
      <xdr:col>9</xdr:col>
      <xdr:colOff>133350</xdr:colOff>
      <xdr:row>5</xdr:row>
      <xdr:rowOff>80584</xdr:rowOff>
    </xdr:to>
    <xdr:sp macro="" textlink="">
      <xdr:nvSpPr>
        <xdr:cNvPr id="30" name="Oval 29">
          <a:extLst>
            <a:ext uri="{FF2B5EF4-FFF2-40B4-BE49-F238E27FC236}">
              <a16:creationId xmlns:a16="http://schemas.microsoft.com/office/drawing/2014/main" id="{095E2FBF-A245-4A65-9557-A70E02FD0933}"/>
            </a:ext>
          </a:extLst>
        </xdr:cNvPr>
        <xdr:cNvSpPr/>
      </xdr:nvSpPr>
      <xdr:spPr>
        <a:xfrm>
          <a:off x="5193041" y="674625"/>
          <a:ext cx="426709" cy="358459"/>
        </a:xfrm>
        <a:prstGeom prst="ellipse">
          <a:avLst/>
        </a:prstGeom>
        <a:solidFill>
          <a:srgbClr val="00B05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38101</xdr:colOff>
      <xdr:row>21</xdr:row>
      <xdr:rowOff>36938</xdr:rowOff>
    </xdr:from>
    <xdr:to>
      <xdr:col>1</xdr:col>
      <xdr:colOff>304801</xdr:colOff>
      <xdr:row>22</xdr:row>
      <xdr:rowOff>111351</xdr:rowOff>
    </xdr:to>
    <xdr:pic>
      <xdr:nvPicPr>
        <xdr:cNvPr id="31" name="Picture 30">
          <a:extLst>
            <a:ext uri="{FF2B5EF4-FFF2-40B4-BE49-F238E27FC236}">
              <a16:creationId xmlns:a16="http://schemas.microsoft.com/office/drawing/2014/main" id="{C16327E3-3AEC-4CAB-B0EC-B93BD83EE8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7701" y="4037438"/>
          <a:ext cx="266700" cy="264913"/>
        </a:xfrm>
        <a:prstGeom prst="rect">
          <a:avLst/>
        </a:prstGeom>
      </xdr:spPr>
    </xdr:pic>
    <xdr:clientData/>
  </xdr:twoCellAnchor>
  <xdr:twoCellAnchor editAs="oneCell">
    <xdr:from>
      <xdr:col>6</xdr:col>
      <xdr:colOff>109212</xdr:colOff>
      <xdr:row>3</xdr:row>
      <xdr:rowOff>188634</xdr:rowOff>
    </xdr:from>
    <xdr:to>
      <xdr:col>6</xdr:col>
      <xdr:colOff>334839</xdr:colOff>
      <xdr:row>5</xdr:row>
      <xdr:rowOff>33113</xdr:rowOff>
    </xdr:to>
    <xdr:pic>
      <xdr:nvPicPr>
        <xdr:cNvPr id="32" name="Picture 31">
          <a:extLst>
            <a:ext uri="{FF2B5EF4-FFF2-40B4-BE49-F238E27FC236}">
              <a16:creationId xmlns:a16="http://schemas.microsoft.com/office/drawing/2014/main" id="{530181BE-A4C1-49A5-9EF3-8FEC04B98378}"/>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3766812" y="760134"/>
          <a:ext cx="225627" cy="225479"/>
        </a:xfrm>
        <a:prstGeom prst="rect">
          <a:avLst/>
        </a:prstGeom>
      </xdr:spPr>
    </xdr:pic>
    <xdr:clientData/>
  </xdr:twoCellAnchor>
  <xdr:twoCellAnchor editAs="oneCell">
    <xdr:from>
      <xdr:col>1</xdr:col>
      <xdr:colOff>64430</xdr:colOff>
      <xdr:row>2</xdr:row>
      <xdr:rowOff>179196</xdr:rowOff>
    </xdr:from>
    <xdr:to>
      <xdr:col>1</xdr:col>
      <xdr:colOff>274320</xdr:colOff>
      <xdr:row>4</xdr:row>
      <xdr:rowOff>7574</xdr:rowOff>
    </xdr:to>
    <xdr:pic>
      <xdr:nvPicPr>
        <xdr:cNvPr id="33" name="Picture 32">
          <a:extLst>
            <a:ext uri="{FF2B5EF4-FFF2-40B4-BE49-F238E27FC236}">
              <a16:creationId xmlns:a16="http://schemas.microsoft.com/office/drawing/2014/main" id="{EEEFCB15-8A3D-429B-B522-68D93BB9AA94}"/>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674030" y="560196"/>
          <a:ext cx="209890" cy="209378"/>
        </a:xfrm>
        <a:prstGeom prst="rect">
          <a:avLst/>
        </a:prstGeom>
      </xdr:spPr>
    </xdr:pic>
    <xdr:clientData/>
  </xdr:twoCellAnchor>
  <xdr:twoCellAnchor editAs="oneCell">
    <xdr:from>
      <xdr:col>1</xdr:col>
      <xdr:colOff>60101</xdr:colOff>
      <xdr:row>11</xdr:row>
      <xdr:rowOff>3226</xdr:rowOff>
    </xdr:from>
    <xdr:to>
      <xdr:col>1</xdr:col>
      <xdr:colOff>295022</xdr:colOff>
      <xdr:row>12</xdr:row>
      <xdr:rowOff>46208</xdr:rowOff>
    </xdr:to>
    <xdr:pic>
      <xdr:nvPicPr>
        <xdr:cNvPr id="34" name="Picture 33">
          <a:extLst>
            <a:ext uri="{FF2B5EF4-FFF2-40B4-BE49-F238E27FC236}">
              <a16:creationId xmlns:a16="http://schemas.microsoft.com/office/drawing/2014/main" id="{AFEC49D1-5A02-4D73-B218-9F7BE492A782}"/>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669701" y="2098726"/>
          <a:ext cx="234921" cy="233482"/>
        </a:xfrm>
        <a:prstGeom prst="rect">
          <a:avLst/>
        </a:prstGeom>
      </xdr:spPr>
    </xdr:pic>
    <xdr:clientData/>
  </xdr:twoCellAnchor>
  <xdr:twoCellAnchor editAs="oneCell">
    <xdr:from>
      <xdr:col>1</xdr:col>
      <xdr:colOff>65314</xdr:colOff>
      <xdr:row>17</xdr:row>
      <xdr:rowOff>154109</xdr:rowOff>
    </xdr:from>
    <xdr:to>
      <xdr:col>1</xdr:col>
      <xdr:colOff>272143</xdr:colOff>
      <xdr:row>18</xdr:row>
      <xdr:rowOff>172403</xdr:rowOff>
    </xdr:to>
    <xdr:pic>
      <xdr:nvPicPr>
        <xdr:cNvPr id="35" name="Picture 34">
          <a:extLst>
            <a:ext uri="{FF2B5EF4-FFF2-40B4-BE49-F238E27FC236}">
              <a16:creationId xmlns:a16="http://schemas.microsoft.com/office/drawing/2014/main" id="{98151508-9EED-42F8-9A47-EFE64FA23D90}"/>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674914" y="3392609"/>
          <a:ext cx="206829" cy="208794"/>
        </a:xfrm>
        <a:prstGeom prst="rect">
          <a:avLst/>
        </a:prstGeom>
      </xdr:spPr>
    </xdr:pic>
    <xdr:clientData/>
  </xdr:twoCellAnchor>
  <xdr:twoCellAnchor editAs="oneCell">
    <xdr:from>
      <xdr:col>1</xdr:col>
      <xdr:colOff>83402</xdr:colOff>
      <xdr:row>4</xdr:row>
      <xdr:rowOff>82582</xdr:rowOff>
    </xdr:from>
    <xdr:to>
      <xdr:col>1</xdr:col>
      <xdr:colOff>307427</xdr:colOff>
      <xdr:row>5</xdr:row>
      <xdr:rowOff>116107</xdr:rowOff>
    </xdr:to>
    <xdr:pic>
      <xdr:nvPicPr>
        <xdr:cNvPr id="36" name="Picture 35">
          <a:extLst>
            <a:ext uri="{FF2B5EF4-FFF2-40B4-BE49-F238E27FC236}">
              <a16:creationId xmlns:a16="http://schemas.microsoft.com/office/drawing/2014/main" id="{2BF637AF-E277-4BC7-9D77-1DA34DD81FB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3002" y="844582"/>
          <a:ext cx="224025" cy="224025"/>
        </a:xfrm>
        <a:prstGeom prst="rect">
          <a:avLst/>
        </a:prstGeom>
      </xdr:spPr>
    </xdr:pic>
    <xdr:clientData/>
  </xdr:twoCellAnchor>
  <xdr:twoCellAnchor editAs="oneCell">
    <xdr:from>
      <xdr:col>8</xdr:col>
      <xdr:colOff>378368</xdr:colOff>
      <xdr:row>3</xdr:row>
      <xdr:rowOff>149588</xdr:rowOff>
    </xdr:from>
    <xdr:to>
      <xdr:col>9</xdr:col>
      <xdr:colOff>40219</xdr:colOff>
      <xdr:row>5</xdr:row>
      <xdr:rowOff>38038</xdr:rowOff>
    </xdr:to>
    <xdr:pic>
      <xdr:nvPicPr>
        <xdr:cNvPr id="37" name="Picture 36">
          <a:extLst>
            <a:ext uri="{FF2B5EF4-FFF2-40B4-BE49-F238E27FC236}">
              <a16:creationId xmlns:a16="http://schemas.microsoft.com/office/drawing/2014/main" id="{57137E86-2EDF-41D5-A9CA-03554D8D57F9}"/>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5255168" y="721088"/>
          <a:ext cx="271451" cy="269450"/>
        </a:xfrm>
        <a:prstGeom prst="rect">
          <a:avLst/>
        </a:prstGeom>
      </xdr:spPr>
    </xdr:pic>
    <xdr:clientData/>
  </xdr:twoCellAnchor>
  <xdr:twoCellAnchor editAs="oneCell">
    <xdr:from>
      <xdr:col>1</xdr:col>
      <xdr:colOff>531466</xdr:colOff>
      <xdr:row>0</xdr:row>
      <xdr:rowOff>142874</xdr:rowOff>
    </xdr:from>
    <xdr:to>
      <xdr:col>2</xdr:col>
      <xdr:colOff>290214</xdr:colOff>
      <xdr:row>2</xdr:row>
      <xdr:rowOff>45219</xdr:rowOff>
    </xdr:to>
    <xdr:pic>
      <xdr:nvPicPr>
        <xdr:cNvPr id="38" name="Picture 37">
          <a:extLst>
            <a:ext uri="{FF2B5EF4-FFF2-40B4-BE49-F238E27FC236}">
              <a16:creationId xmlns:a16="http://schemas.microsoft.com/office/drawing/2014/main" id="{517E3564-9854-4BBB-9C02-DD26059F7E6D}"/>
            </a:ext>
          </a:extLst>
        </xdr:cNvPr>
        <xdr:cNvPicPr>
          <a:picLocks noChangeAspect="1"/>
        </xdr:cNvPicPr>
      </xdr:nvPicPr>
      <xdr:blipFill>
        <a:blip xmlns:r="http://schemas.openxmlformats.org/officeDocument/2006/relationships" r:embed="rId9"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41066" y="142874"/>
          <a:ext cx="368348" cy="283345"/>
        </a:xfrm>
        <a:prstGeom prst="rect">
          <a:avLst/>
        </a:prstGeom>
        <a:ln>
          <a:noFill/>
        </a:ln>
      </xdr:spPr>
    </xdr:pic>
    <xdr:clientData/>
  </xdr:twoCellAnchor>
  <xdr:twoCellAnchor>
    <xdr:from>
      <xdr:col>11</xdr:col>
      <xdr:colOff>62709</xdr:colOff>
      <xdr:row>3</xdr:row>
      <xdr:rowOff>79782</xdr:rowOff>
    </xdr:from>
    <xdr:to>
      <xdr:col>11</xdr:col>
      <xdr:colOff>490313</xdr:colOff>
      <xdr:row>5</xdr:row>
      <xdr:rowOff>57241</xdr:rowOff>
    </xdr:to>
    <xdr:sp macro="" textlink="">
      <xdr:nvSpPr>
        <xdr:cNvPr id="39" name="Oval 38">
          <a:extLst>
            <a:ext uri="{FF2B5EF4-FFF2-40B4-BE49-F238E27FC236}">
              <a16:creationId xmlns:a16="http://schemas.microsoft.com/office/drawing/2014/main" id="{B2DDC522-D313-410F-9E72-EEE943857639}"/>
            </a:ext>
          </a:extLst>
        </xdr:cNvPr>
        <xdr:cNvSpPr/>
      </xdr:nvSpPr>
      <xdr:spPr>
        <a:xfrm>
          <a:off x="6768309" y="651282"/>
          <a:ext cx="427604" cy="358459"/>
        </a:xfrm>
        <a:prstGeom prst="ellipse">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114598</xdr:colOff>
      <xdr:row>3</xdr:row>
      <xdr:rowOff>115953</xdr:rowOff>
    </xdr:from>
    <xdr:to>
      <xdr:col>11</xdr:col>
      <xdr:colOff>416143</xdr:colOff>
      <xdr:row>5</xdr:row>
      <xdr:rowOff>34112</xdr:rowOff>
    </xdr:to>
    <xdr:pic>
      <xdr:nvPicPr>
        <xdr:cNvPr id="40" name="Picture 39">
          <a:extLst>
            <a:ext uri="{FF2B5EF4-FFF2-40B4-BE49-F238E27FC236}">
              <a16:creationId xmlns:a16="http://schemas.microsoft.com/office/drawing/2014/main" id="{ED1A001C-A5F4-46DC-B98C-A0185541B33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0198" y="687453"/>
          <a:ext cx="301545" cy="299159"/>
        </a:xfrm>
        <a:prstGeom prst="rect">
          <a:avLst/>
        </a:prstGeom>
      </xdr:spPr>
    </xdr:pic>
    <xdr:clientData/>
  </xdr:twoCellAnchor>
  <xdr:twoCellAnchor>
    <xdr:from>
      <xdr:col>13</xdr:col>
      <xdr:colOff>496384</xdr:colOff>
      <xdr:row>3</xdr:row>
      <xdr:rowOff>85152</xdr:rowOff>
    </xdr:from>
    <xdr:to>
      <xdr:col>14</xdr:col>
      <xdr:colOff>313493</xdr:colOff>
      <xdr:row>5</xdr:row>
      <xdr:rowOff>62611</xdr:rowOff>
    </xdr:to>
    <xdr:sp macro="" textlink="">
      <xdr:nvSpPr>
        <xdr:cNvPr id="41" name="Oval 40">
          <a:extLst>
            <a:ext uri="{FF2B5EF4-FFF2-40B4-BE49-F238E27FC236}">
              <a16:creationId xmlns:a16="http://schemas.microsoft.com/office/drawing/2014/main" id="{67D0084E-9289-48E9-B023-8604212D0961}"/>
            </a:ext>
          </a:extLst>
        </xdr:cNvPr>
        <xdr:cNvSpPr/>
      </xdr:nvSpPr>
      <xdr:spPr>
        <a:xfrm>
          <a:off x="8421184" y="656652"/>
          <a:ext cx="426709" cy="358459"/>
        </a:xfrm>
        <a:prstGeom prst="ellipse">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537162</xdr:colOff>
      <xdr:row>3</xdr:row>
      <xdr:rowOff>112531</xdr:rowOff>
    </xdr:from>
    <xdr:to>
      <xdr:col>14</xdr:col>
      <xdr:colOff>236527</xdr:colOff>
      <xdr:row>5</xdr:row>
      <xdr:rowOff>41606</xdr:rowOff>
    </xdr:to>
    <xdr:pic>
      <xdr:nvPicPr>
        <xdr:cNvPr id="42" name="Picture 41">
          <a:extLst>
            <a:ext uri="{FF2B5EF4-FFF2-40B4-BE49-F238E27FC236}">
              <a16:creationId xmlns:a16="http://schemas.microsoft.com/office/drawing/2014/main" id="{489BB2EB-DD83-4C70-A282-B5C275813F5F}"/>
            </a:ext>
          </a:extLst>
        </xdr:cNvPr>
        <xdr:cNvPicPr>
          <a:picLocks noChangeAspect="1"/>
        </xdr:cNvPicPr>
      </xdr:nvPicPr>
      <xdr:blipFill>
        <a:blip xmlns:r="http://schemas.openxmlformats.org/officeDocument/2006/relationships" r:embed="rId11" cstate="print">
          <a:lum bright="70000" contrast="-70000"/>
          <a:extLst>
            <a:ext uri="{28A0092B-C50C-407E-A947-70E740481C1C}">
              <a14:useLocalDpi xmlns:a14="http://schemas.microsoft.com/office/drawing/2010/main" val="0"/>
            </a:ext>
          </a:extLst>
        </a:blip>
        <a:stretch>
          <a:fillRect/>
        </a:stretch>
      </xdr:blipFill>
      <xdr:spPr>
        <a:xfrm>
          <a:off x="8461962" y="684031"/>
          <a:ext cx="308965" cy="310075"/>
        </a:xfrm>
        <a:prstGeom prst="rect">
          <a:avLst/>
        </a:prstGeom>
      </xdr:spPr>
    </xdr:pic>
    <xdr:clientData/>
  </xdr:twoCellAnchor>
  <xdr:twoCellAnchor>
    <xdr:from>
      <xdr:col>16</xdr:col>
      <xdr:colOff>303583</xdr:colOff>
      <xdr:row>3</xdr:row>
      <xdr:rowOff>99673</xdr:rowOff>
    </xdr:from>
    <xdr:to>
      <xdr:col>17</xdr:col>
      <xdr:colOff>120692</xdr:colOff>
      <xdr:row>5</xdr:row>
      <xdr:rowOff>77132</xdr:rowOff>
    </xdr:to>
    <xdr:sp macro="" textlink="">
      <xdr:nvSpPr>
        <xdr:cNvPr id="43" name="Oval 42">
          <a:extLst>
            <a:ext uri="{FF2B5EF4-FFF2-40B4-BE49-F238E27FC236}">
              <a16:creationId xmlns:a16="http://schemas.microsoft.com/office/drawing/2014/main" id="{B3FA605A-246E-41C0-BAE8-317C702CE92E}"/>
            </a:ext>
          </a:extLst>
        </xdr:cNvPr>
        <xdr:cNvSpPr/>
      </xdr:nvSpPr>
      <xdr:spPr>
        <a:xfrm>
          <a:off x="10057183" y="671173"/>
          <a:ext cx="426709" cy="358459"/>
        </a:xfrm>
        <a:prstGeom prst="ellipse">
          <a:avLst/>
        </a:prstGeom>
        <a:solidFill>
          <a:srgbClr val="00206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377884</xdr:colOff>
      <xdr:row>3</xdr:row>
      <xdr:rowOff>156178</xdr:rowOff>
    </xdr:from>
    <xdr:to>
      <xdr:col>17</xdr:col>
      <xdr:colOff>70320</xdr:colOff>
      <xdr:row>5</xdr:row>
      <xdr:rowOff>77945</xdr:rowOff>
    </xdr:to>
    <xdr:pic>
      <xdr:nvPicPr>
        <xdr:cNvPr id="44" name="Picture 43">
          <a:extLst>
            <a:ext uri="{FF2B5EF4-FFF2-40B4-BE49-F238E27FC236}">
              <a16:creationId xmlns:a16="http://schemas.microsoft.com/office/drawing/2014/main" id="{3DBADDB4-A579-4505-8780-B84710607560}"/>
            </a:ext>
          </a:extLst>
        </xdr:cNvPr>
        <xdr:cNvPicPr>
          <a:picLocks noChangeAspect="1"/>
        </xdr:cNvPicPr>
      </xdr:nvPicPr>
      <xdr:blipFill>
        <a:blip xmlns:r="http://schemas.openxmlformats.org/officeDocument/2006/relationships" r:embed="rId12" cstate="print">
          <a:lum bright="70000" contrast="-70000"/>
          <a:extLst>
            <a:ext uri="{28A0092B-C50C-407E-A947-70E740481C1C}">
              <a14:useLocalDpi xmlns:a14="http://schemas.microsoft.com/office/drawing/2010/main" val="0"/>
            </a:ext>
          </a:extLst>
        </a:blip>
        <a:stretch>
          <a:fillRect/>
        </a:stretch>
      </xdr:blipFill>
      <xdr:spPr>
        <a:xfrm>
          <a:off x="10131484" y="727678"/>
          <a:ext cx="302036" cy="302767"/>
        </a:xfrm>
        <a:prstGeom prst="rect">
          <a:avLst/>
        </a:prstGeom>
      </xdr:spPr>
    </xdr:pic>
    <xdr:clientData/>
  </xdr:twoCellAnchor>
  <xdr:twoCellAnchor>
    <xdr:from>
      <xdr:col>3</xdr:col>
      <xdr:colOff>47625</xdr:colOff>
      <xdr:row>6</xdr:row>
      <xdr:rowOff>123826</xdr:rowOff>
    </xdr:from>
    <xdr:to>
      <xdr:col>12</xdr:col>
      <xdr:colOff>466725</xdr:colOff>
      <xdr:row>15</xdr:row>
      <xdr:rowOff>152400</xdr:rowOff>
    </xdr:to>
    <xdr:sp macro="" textlink="">
      <xdr:nvSpPr>
        <xdr:cNvPr id="45" name="Rectangle: Rounded Corners 44">
          <a:extLst>
            <a:ext uri="{FF2B5EF4-FFF2-40B4-BE49-F238E27FC236}">
              <a16:creationId xmlns:a16="http://schemas.microsoft.com/office/drawing/2014/main" id="{A2993E0B-FAD3-448D-B656-35C3C601DD50}"/>
            </a:ext>
          </a:extLst>
        </xdr:cNvPr>
        <xdr:cNvSpPr/>
      </xdr:nvSpPr>
      <xdr:spPr>
        <a:xfrm>
          <a:off x="1876425" y="1266826"/>
          <a:ext cx="5905500" cy="1743074"/>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533399</xdr:colOff>
      <xdr:row>15</xdr:row>
      <xdr:rowOff>142875</xdr:rowOff>
    </xdr:from>
    <xdr:to>
      <xdr:col>10</xdr:col>
      <xdr:colOff>447674</xdr:colOff>
      <xdr:row>25</xdr:row>
      <xdr:rowOff>123825</xdr:rowOff>
    </xdr:to>
    <xdr:sp macro="" textlink="">
      <xdr:nvSpPr>
        <xdr:cNvPr id="46" name="Rectangle: Rounded Corners 45">
          <a:extLst>
            <a:ext uri="{FF2B5EF4-FFF2-40B4-BE49-F238E27FC236}">
              <a16:creationId xmlns:a16="http://schemas.microsoft.com/office/drawing/2014/main" id="{BA53F11F-B35B-4EDD-A3D4-4BF75ED942E1}"/>
            </a:ext>
          </a:extLst>
        </xdr:cNvPr>
        <xdr:cNvSpPr/>
      </xdr:nvSpPr>
      <xdr:spPr>
        <a:xfrm>
          <a:off x="1752599" y="3000375"/>
          <a:ext cx="4791075" cy="1885950"/>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514350</xdr:colOff>
      <xdr:row>6</xdr:row>
      <xdr:rowOff>85726</xdr:rowOff>
    </xdr:from>
    <xdr:to>
      <xdr:col>19</xdr:col>
      <xdr:colOff>76200</xdr:colOff>
      <xdr:row>15</xdr:row>
      <xdr:rowOff>114300</xdr:rowOff>
    </xdr:to>
    <xdr:sp macro="" textlink="">
      <xdr:nvSpPr>
        <xdr:cNvPr id="53" name="Rectangle: Rounded Corners 52">
          <a:extLst>
            <a:ext uri="{FF2B5EF4-FFF2-40B4-BE49-F238E27FC236}">
              <a16:creationId xmlns:a16="http://schemas.microsoft.com/office/drawing/2014/main" id="{FF1CB3CB-C244-4E0F-93B0-FA0FD3A6B06C}"/>
            </a:ext>
          </a:extLst>
        </xdr:cNvPr>
        <xdr:cNvSpPr/>
      </xdr:nvSpPr>
      <xdr:spPr>
        <a:xfrm>
          <a:off x="7829550" y="1228726"/>
          <a:ext cx="3829050" cy="1743074"/>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266701</xdr:colOff>
      <xdr:row>2</xdr:row>
      <xdr:rowOff>163829</xdr:rowOff>
    </xdr:from>
    <xdr:to>
      <xdr:col>2</xdr:col>
      <xdr:colOff>320040</xdr:colOff>
      <xdr:row>4</xdr:row>
      <xdr:rowOff>7620</xdr:rowOff>
    </xdr:to>
    <xdr:sp macro="" textlink="">
      <xdr:nvSpPr>
        <xdr:cNvPr id="55" name="TextBox 54">
          <a:extLst>
            <a:ext uri="{FF2B5EF4-FFF2-40B4-BE49-F238E27FC236}">
              <a16:creationId xmlns:a16="http://schemas.microsoft.com/office/drawing/2014/main" id="{221A8645-325B-459B-8E18-F922735517FE}"/>
            </a:ext>
          </a:extLst>
        </xdr:cNvPr>
        <xdr:cNvSpPr txBox="1"/>
      </xdr:nvSpPr>
      <xdr:spPr>
        <a:xfrm>
          <a:off x="876301" y="544829"/>
          <a:ext cx="662939" cy="224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FILTERS</a:t>
          </a:r>
          <a:endParaRPr lang="en-US" sz="1100">
            <a:solidFill>
              <a:schemeClr val="bg1"/>
            </a:solidFill>
          </a:endParaRPr>
        </a:p>
      </xdr:txBody>
    </xdr:sp>
    <xdr:clientData/>
  </xdr:twoCellAnchor>
  <xdr:twoCellAnchor>
    <xdr:from>
      <xdr:col>1</xdr:col>
      <xdr:colOff>76200</xdr:colOff>
      <xdr:row>4</xdr:row>
      <xdr:rowOff>49530</xdr:rowOff>
    </xdr:from>
    <xdr:to>
      <xdr:col>2</xdr:col>
      <xdr:colOff>411480</xdr:colOff>
      <xdr:row>4</xdr:row>
      <xdr:rowOff>49530</xdr:rowOff>
    </xdr:to>
    <xdr:cxnSp macro="">
      <xdr:nvCxnSpPr>
        <xdr:cNvPr id="56" name="Straight Connector 55">
          <a:extLst>
            <a:ext uri="{FF2B5EF4-FFF2-40B4-BE49-F238E27FC236}">
              <a16:creationId xmlns:a16="http://schemas.microsoft.com/office/drawing/2014/main" id="{F2934D72-A727-475F-B7E6-3661C6905AA5}"/>
            </a:ext>
          </a:extLst>
        </xdr:cNvPr>
        <xdr:cNvCxnSpPr/>
      </xdr:nvCxnSpPr>
      <xdr:spPr>
        <a:xfrm>
          <a:off x="685800" y="811530"/>
          <a:ext cx="9448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7</xdr:row>
      <xdr:rowOff>116205</xdr:rowOff>
    </xdr:from>
    <xdr:to>
      <xdr:col>2</xdr:col>
      <xdr:colOff>392430</xdr:colOff>
      <xdr:row>7</xdr:row>
      <xdr:rowOff>116205</xdr:rowOff>
    </xdr:to>
    <xdr:cxnSp macro="">
      <xdr:nvCxnSpPr>
        <xdr:cNvPr id="57" name="Straight Connector 56">
          <a:extLst>
            <a:ext uri="{FF2B5EF4-FFF2-40B4-BE49-F238E27FC236}">
              <a16:creationId xmlns:a16="http://schemas.microsoft.com/office/drawing/2014/main" id="{7C7A0846-021A-4A7B-8EDE-E459E23153D8}"/>
            </a:ext>
          </a:extLst>
        </xdr:cNvPr>
        <xdr:cNvCxnSpPr/>
      </xdr:nvCxnSpPr>
      <xdr:spPr>
        <a:xfrm>
          <a:off x="666750" y="1449705"/>
          <a:ext cx="9448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38100</xdr:colOff>
      <xdr:row>10</xdr:row>
      <xdr:rowOff>182880</xdr:rowOff>
    </xdr:from>
    <xdr:to>
      <xdr:col>2</xdr:col>
      <xdr:colOff>373380</xdr:colOff>
      <xdr:row>10</xdr:row>
      <xdr:rowOff>182880</xdr:rowOff>
    </xdr:to>
    <xdr:cxnSp macro="">
      <xdr:nvCxnSpPr>
        <xdr:cNvPr id="58" name="Straight Connector 57">
          <a:extLst>
            <a:ext uri="{FF2B5EF4-FFF2-40B4-BE49-F238E27FC236}">
              <a16:creationId xmlns:a16="http://schemas.microsoft.com/office/drawing/2014/main" id="{C2EBF647-7922-42B0-838C-84C6B02A8D09}"/>
            </a:ext>
          </a:extLst>
        </xdr:cNvPr>
        <xdr:cNvCxnSpPr/>
      </xdr:nvCxnSpPr>
      <xdr:spPr>
        <a:xfrm>
          <a:off x="647700" y="2087880"/>
          <a:ext cx="9448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14</xdr:row>
      <xdr:rowOff>59055</xdr:rowOff>
    </xdr:from>
    <xdr:to>
      <xdr:col>2</xdr:col>
      <xdr:colOff>354330</xdr:colOff>
      <xdr:row>14</xdr:row>
      <xdr:rowOff>59055</xdr:rowOff>
    </xdr:to>
    <xdr:cxnSp macro="">
      <xdr:nvCxnSpPr>
        <xdr:cNvPr id="59" name="Straight Connector 58">
          <a:extLst>
            <a:ext uri="{FF2B5EF4-FFF2-40B4-BE49-F238E27FC236}">
              <a16:creationId xmlns:a16="http://schemas.microsoft.com/office/drawing/2014/main" id="{D9F7FDAD-28CC-4F18-90B5-ECC29E4EB558}"/>
            </a:ext>
          </a:extLst>
        </xdr:cNvPr>
        <xdr:cNvCxnSpPr/>
      </xdr:nvCxnSpPr>
      <xdr:spPr>
        <a:xfrm>
          <a:off x="628650" y="2726055"/>
          <a:ext cx="9448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46848</xdr:colOff>
      <xdr:row>17</xdr:row>
      <xdr:rowOff>125730</xdr:rowOff>
    </xdr:from>
    <xdr:to>
      <xdr:col>2</xdr:col>
      <xdr:colOff>382128</xdr:colOff>
      <xdr:row>17</xdr:row>
      <xdr:rowOff>125730</xdr:rowOff>
    </xdr:to>
    <xdr:cxnSp macro="">
      <xdr:nvCxnSpPr>
        <xdr:cNvPr id="60" name="Straight Connector 59">
          <a:extLst>
            <a:ext uri="{FF2B5EF4-FFF2-40B4-BE49-F238E27FC236}">
              <a16:creationId xmlns:a16="http://schemas.microsoft.com/office/drawing/2014/main" id="{7955CE52-9ED6-465B-BC61-AD35D9274683}"/>
            </a:ext>
          </a:extLst>
        </xdr:cNvPr>
        <xdr:cNvCxnSpPr/>
      </xdr:nvCxnSpPr>
      <xdr:spPr>
        <a:xfrm>
          <a:off x="656448" y="3364230"/>
          <a:ext cx="9448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47943</xdr:colOff>
      <xdr:row>21</xdr:row>
      <xdr:rowOff>1905</xdr:rowOff>
    </xdr:from>
    <xdr:to>
      <xdr:col>2</xdr:col>
      <xdr:colOff>382598</xdr:colOff>
      <xdr:row>21</xdr:row>
      <xdr:rowOff>1905</xdr:rowOff>
    </xdr:to>
    <xdr:cxnSp macro="">
      <xdr:nvCxnSpPr>
        <xdr:cNvPr id="61" name="Straight Connector 60">
          <a:extLst>
            <a:ext uri="{FF2B5EF4-FFF2-40B4-BE49-F238E27FC236}">
              <a16:creationId xmlns:a16="http://schemas.microsoft.com/office/drawing/2014/main" id="{3A1EF8F2-AD46-4550-AD3A-6F1FBE1B2901}"/>
            </a:ext>
          </a:extLst>
        </xdr:cNvPr>
        <xdr:cNvCxnSpPr/>
      </xdr:nvCxnSpPr>
      <xdr:spPr>
        <a:xfrm>
          <a:off x="657543" y="4002405"/>
          <a:ext cx="94425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267851</xdr:colOff>
      <xdr:row>4</xdr:row>
      <xdr:rowOff>70057</xdr:rowOff>
    </xdr:from>
    <xdr:to>
      <xdr:col>2</xdr:col>
      <xdr:colOff>86218</xdr:colOff>
      <xdr:row>5</xdr:row>
      <xdr:rowOff>104348</xdr:rowOff>
    </xdr:to>
    <xdr:sp macro="" textlink="">
      <xdr:nvSpPr>
        <xdr:cNvPr id="62" name="TextBox 61">
          <a:extLst>
            <a:ext uri="{FF2B5EF4-FFF2-40B4-BE49-F238E27FC236}">
              <a16:creationId xmlns:a16="http://schemas.microsoft.com/office/drawing/2014/main" id="{DD1E15D4-3A97-4079-B173-8CDC85AC9923}"/>
            </a:ext>
          </a:extLst>
        </xdr:cNvPr>
        <xdr:cNvSpPr txBox="1"/>
      </xdr:nvSpPr>
      <xdr:spPr>
        <a:xfrm>
          <a:off x="877451" y="832057"/>
          <a:ext cx="427967" cy="224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Year</a:t>
          </a:r>
          <a:endParaRPr lang="en-US" sz="1100">
            <a:solidFill>
              <a:schemeClr val="bg1"/>
            </a:solidFill>
          </a:endParaRPr>
        </a:p>
      </xdr:txBody>
    </xdr:sp>
    <xdr:clientData/>
  </xdr:twoCellAnchor>
  <xdr:twoCellAnchor editAs="oneCell">
    <xdr:from>
      <xdr:col>1</xdr:col>
      <xdr:colOff>72914</xdr:colOff>
      <xdr:row>5</xdr:row>
      <xdr:rowOff>123169</xdr:rowOff>
    </xdr:from>
    <xdr:to>
      <xdr:col>2</xdr:col>
      <xdr:colOff>340764</xdr:colOff>
      <xdr:row>7</xdr:row>
      <xdr:rowOff>82112</xdr:rowOff>
    </xdr:to>
    <mc:AlternateContent xmlns:mc="http://schemas.openxmlformats.org/markup-compatibility/2006">
      <mc:Choice xmlns:a14="http://schemas.microsoft.com/office/drawing/2010/main" Requires="a14">
        <xdr:graphicFrame macro="">
          <xdr:nvGraphicFramePr>
            <xdr:cNvPr id="63" name="Years (Order_Date) 2">
              <a:extLst>
                <a:ext uri="{FF2B5EF4-FFF2-40B4-BE49-F238E27FC236}">
                  <a16:creationId xmlns:a16="http://schemas.microsoft.com/office/drawing/2014/main" id="{E0CC78CA-461D-422B-835A-2733121C519A}"/>
                </a:ext>
              </a:extLst>
            </xdr:cNvPr>
            <xdr:cNvGraphicFramePr/>
          </xdr:nvGraphicFramePr>
          <xdr:xfrm>
            <a:off x="0" y="0"/>
            <a:ext cx="0" cy="0"/>
          </xdr:xfrm>
          <a:graphic>
            <a:graphicData uri="http://schemas.microsoft.com/office/drawing/2010/slicer">
              <sle:slicer xmlns:sle="http://schemas.microsoft.com/office/drawing/2010/slicer" name="Years (Order_Date) 2"/>
            </a:graphicData>
          </a:graphic>
        </xdr:graphicFrame>
      </mc:Choice>
      <mc:Fallback>
        <xdr:sp macro="" textlink="">
          <xdr:nvSpPr>
            <xdr:cNvPr id="0" name=""/>
            <xdr:cNvSpPr>
              <a:spLocks noTextEdit="1"/>
            </xdr:cNvSpPr>
          </xdr:nvSpPr>
          <xdr:spPr>
            <a:xfrm>
              <a:off x="682514" y="1075669"/>
              <a:ext cx="877450" cy="339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73877</xdr:colOff>
      <xdr:row>7</xdr:row>
      <xdr:rowOff>149257</xdr:rowOff>
    </xdr:from>
    <xdr:to>
      <xdr:col>1</xdr:col>
      <xdr:colOff>297902</xdr:colOff>
      <xdr:row>8</xdr:row>
      <xdr:rowOff>182782</xdr:rowOff>
    </xdr:to>
    <xdr:pic>
      <xdr:nvPicPr>
        <xdr:cNvPr id="64" name="Picture 63">
          <a:extLst>
            <a:ext uri="{FF2B5EF4-FFF2-40B4-BE49-F238E27FC236}">
              <a16:creationId xmlns:a16="http://schemas.microsoft.com/office/drawing/2014/main" id="{B43FABCE-D197-44BB-89F8-78C1B1650F5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83477" y="1482757"/>
          <a:ext cx="224025" cy="224025"/>
        </a:xfrm>
        <a:prstGeom prst="rect">
          <a:avLst/>
        </a:prstGeom>
      </xdr:spPr>
    </xdr:pic>
    <xdr:clientData/>
  </xdr:twoCellAnchor>
  <xdr:twoCellAnchor>
    <xdr:from>
      <xdr:col>1</xdr:col>
      <xdr:colOff>258326</xdr:colOff>
      <xdr:row>7</xdr:row>
      <xdr:rowOff>136732</xdr:rowOff>
    </xdr:from>
    <xdr:to>
      <xdr:col>2</xdr:col>
      <xdr:colOff>213360</xdr:colOff>
      <xdr:row>8</xdr:row>
      <xdr:rowOff>171023</xdr:rowOff>
    </xdr:to>
    <xdr:sp macro="" textlink="">
      <xdr:nvSpPr>
        <xdr:cNvPr id="65" name="TextBox 64">
          <a:extLst>
            <a:ext uri="{FF2B5EF4-FFF2-40B4-BE49-F238E27FC236}">
              <a16:creationId xmlns:a16="http://schemas.microsoft.com/office/drawing/2014/main" id="{3909C18D-C216-4247-8761-B14EC4FD3DC1}"/>
            </a:ext>
          </a:extLst>
        </xdr:cNvPr>
        <xdr:cNvSpPr txBox="1"/>
      </xdr:nvSpPr>
      <xdr:spPr>
        <a:xfrm>
          <a:off x="867926" y="1470232"/>
          <a:ext cx="564634" cy="224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Month</a:t>
          </a:r>
          <a:endParaRPr lang="en-US" sz="1100">
            <a:solidFill>
              <a:schemeClr val="bg1"/>
            </a:solidFill>
          </a:endParaRPr>
        </a:p>
      </xdr:txBody>
    </xdr:sp>
    <xdr:clientData/>
  </xdr:twoCellAnchor>
  <xdr:twoCellAnchor editAs="oneCell">
    <xdr:from>
      <xdr:col>1</xdr:col>
      <xdr:colOff>56508</xdr:colOff>
      <xdr:row>9</xdr:row>
      <xdr:rowOff>20920</xdr:rowOff>
    </xdr:from>
    <xdr:to>
      <xdr:col>2</xdr:col>
      <xdr:colOff>369427</xdr:colOff>
      <xdr:row>10</xdr:row>
      <xdr:rowOff>164684</xdr:rowOff>
    </xdr:to>
    <mc:AlternateContent xmlns:mc="http://schemas.openxmlformats.org/markup-compatibility/2006">
      <mc:Choice xmlns:a14="http://schemas.microsoft.com/office/drawing/2010/main" Requires="a14">
        <xdr:graphicFrame macro="">
          <xdr:nvGraphicFramePr>
            <xdr:cNvPr id="66" name="Months (Order_Date) 1">
              <a:extLst>
                <a:ext uri="{FF2B5EF4-FFF2-40B4-BE49-F238E27FC236}">
                  <a16:creationId xmlns:a16="http://schemas.microsoft.com/office/drawing/2014/main" id="{8B100434-FD6A-4A18-95C5-C880438C63E6}"/>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666108" y="1735420"/>
              <a:ext cx="922519" cy="334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25288</xdr:colOff>
      <xdr:row>12</xdr:row>
      <xdr:rowOff>57318</xdr:rowOff>
    </xdr:from>
    <xdr:to>
      <xdr:col>2</xdr:col>
      <xdr:colOff>425673</xdr:colOff>
      <xdr:row>17</xdr:row>
      <xdr:rowOff>113795</xdr:rowOff>
    </xdr:to>
    <mc:AlternateContent xmlns:mc="http://schemas.openxmlformats.org/markup-compatibility/2006">
      <mc:Choice xmlns:a14="http://schemas.microsoft.com/office/drawing/2010/main" Requires="a14">
        <xdr:graphicFrame macro="">
          <xdr:nvGraphicFramePr>
            <xdr:cNvPr id="67" name="Category 2">
              <a:extLst>
                <a:ext uri="{FF2B5EF4-FFF2-40B4-BE49-F238E27FC236}">
                  <a16:creationId xmlns:a16="http://schemas.microsoft.com/office/drawing/2014/main" id="{6590A273-0B3D-4C75-BB6D-1D9FA752E38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634888" y="2343318"/>
              <a:ext cx="1009985" cy="1008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221069</xdr:colOff>
      <xdr:row>10</xdr:row>
      <xdr:rowOff>158480</xdr:rowOff>
    </xdr:from>
    <xdr:to>
      <xdr:col>2</xdr:col>
      <xdr:colOff>278163</xdr:colOff>
      <xdr:row>12</xdr:row>
      <xdr:rowOff>3114</xdr:rowOff>
    </xdr:to>
    <xdr:sp macro="" textlink="">
      <xdr:nvSpPr>
        <xdr:cNvPr id="68" name="TextBox 67">
          <a:extLst>
            <a:ext uri="{FF2B5EF4-FFF2-40B4-BE49-F238E27FC236}">
              <a16:creationId xmlns:a16="http://schemas.microsoft.com/office/drawing/2014/main" id="{E6049D5A-C28F-45E6-B15E-71AEE536DDBC}"/>
            </a:ext>
          </a:extLst>
        </xdr:cNvPr>
        <xdr:cNvSpPr txBox="1"/>
      </xdr:nvSpPr>
      <xdr:spPr>
        <a:xfrm>
          <a:off x="830669" y="2063480"/>
          <a:ext cx="666694" cy="225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Category</a:t>
          </a:r>
          <a:endParaRPr lang="en-US" sz="1100">
            <a:solidFill>
              <a:schemeClr val="bg1"/>
            </a:solidFill>
          </a:endParaRPr>
        </a:p>
      </xdr:txBody>
    </xdr:sp>
    <xdr:clientData/>
  </xdr:twoCellAnchor>
  <xdr:twoCellAnchor>
    <xdr:from>
      <xdr:col>1</xdr:col>
      <xdr:colOff>209383</xdr:colOff>
      <xdr:row>17</xdr:row>
      <xdr:rowOff>98769</xdr:rowOff>
    </xdr:from>
    <xdr:to>
      <xdr:col>2</xdr:col>
      <xdr:colOff>266477</xdr:colOff>
      <xdr:row>18</xdr:row>
      <xdr:rowOff>135504</xdr:rowOff>
    </xdr:to>
    <xdr:sp macro="" textlink="">
      <xdr:nvSpPr>
        <xdr:cNvPr id="69" name="TextBox 68">
          <a:extLst>
            <a:ext uri="{FF2B5EF4-FFF2-40B4-BE49-F238E27FC236}">
              <a16:creationId xmlns:a16="http://schemas.microsoft.com/office/drawing/2014/main" id="{C3B02CCB-7A4C-44A1-8391-38B7F9C7D186}"/>
            </a:ext>
          </a:extLst>
        </xdr:cNvPr>
        <xdr:cNvSpPr txBox="1"/>
      </xdr:nvSpPr>
      <xdr:spPr>
        <a:xfrm>
          <a:off x="818983" y="3337269"/>
          <a:ext cx="666694" cy="227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Channel</a:t>
          </a:r>
          <a:endParaRPr lang="en-US" sz="1100">
            <a:solidFill>
              <a:schemeClr val="bg1"/>
            </a:solidFill>
          </a:endParaRPr>
        </a:p>
      </xdr:txBody>
    </xdr:sp>
    <xdr:clientData/>
  </xdr:twoCellAnchor>
  <xdr:twoCellAnchor editAs="oneCell">
    <xdr:from>
      <xdr:col>1</xdr:col>
      <xdr:colOff>9525</xdr:colOff>
      <xdr:row>19</xdr:row>
      <xdr:rowOff>9526</xdr:rowOff>
    </xdr:from>
    <xdr:to>
      <xdr:col>2</xdr:col>
      <xdr:colOff>457199</xdr:colOff>
      <xdr:row>20</xdr:row>
      <xdr:rowOff>171450</xdr:rowOff>
    </xdr:to>
    <mc:AlternateContent xmlns:mc="http://schemas.openxmlformats.org/markup-compatibility/2006">
      <mc:Choice xmlns:a14="http://schemas.microsoft.com/office/drawing/2010/main" Requires="a14">
        <xdr:graphicFrame macro="">
          <xdr:nvGraphicFramePr>
            <xdr:cNvPr id="70" name="Channel 1">
              <a:extLst>
                <a:ext uri="{FF2B5EF4-FFF2-40B4-BE49-F238E27FC236}">
                  <a16:creationId xmlns:a16="http://schemas.microsoft.com/office/drawing/2014/main" id="{8A78DC4D-83FF-4999-A0A4-E62423195443}"/>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619125" y="3629026"/>
              <a:ext cx="1057274" cy="352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34591</xdr:colOff>
      <xdr:row>22</xdr:row>
      <xdr:rowOff>172454</xdr:rowOff>
    </xdr:from>
    <xdr:to>
      <xdr:col>2</xdr:col>
      <xdr:colOff>421105</xdr:colOff>
      <xdr:row>25</xdr:row>
      <xdr:rowOff>10026</xdr:rowOff>
    </xdr:to>
    <mc:AlternateContent xmlns:mc="http://schemas.openxmlformats.org/markup-compatibility/2006">
      <mc:Choice xmlns:a14="http://schemas.microsoft.com/office/drawing/2010/main" Requires="a14">
        <xdr:graphicFrame macro="">
          <xdr:nvGraphicFramePr>
            <xdr:cNvPr id="71" name="Regions 2">
              <a:extLst>
                <a:ext uri="{FF2B5EF4-FFF2-40B4-BE49-F238E27FC236}">
                  <a16:creationId xmlns:a16="http://schemas.microsoft.com/office/drawing/2014/main" id="{D77D9BCE-5A5F-4AA8-BDF4-832501DF9D8D}"/>
                </a:ext>
              </a:extLst>
            </xdr:cNvPr>
            <xdr:cNvGraphicFramePr/>
          </xdr:nvGraphicFramePr>
          <xdr:xfrm>
            <a:off x="0" y="0"/>
            <a:ext cx="0" cy="0"/>
          </xdr:xfrm>
          <a:graphic>
            <a:graphicData uri="http://schemas.microsoft.com/office/drawing/2010/slicer">
              <sle:slicer xmlns:sle="http://schemas.microsoft.com/office/drawing/2010/slicer" name="Regions 2"/>
            </a:graphicData>
          </a:graphic>
        </xdr:graphicFrame>
      </mc:Choice>
      <mc:Fallback>
        <xdr:sp macro="" textlink="">
          <xdr:nvSpPr>
            <xdr:cNvPr id="0" name=""/>
            <xdr:cNvSpPr>
              <a:spLocks noTextEdit="1"/>
            </xdr:cNvSpPr>
          </xdr:nvSpPr>
          <xdr:spPr>
            <a:xfrm>
              <a:off x="644191" y="4363454"/>
              <a:ext cx="996114" cy="409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211389</xdr:colOff>
      <xdr:row>21</xdr:row>
      <xdr:rowOff>25577</xdr:rowOff>
    </xdr:from>
    <xdr:to>
      <xdr:col>2</xdr:col>
      <xdr:colOff>268483</xdr:colOff>
      <xdr:row>22</xdr:row>
      <xdr:rowOff>62312</xdr:rowOff>
    </xdr:to>
    <xdr:sp macro="" textlink="">
      <xdr:nvSpPr>
        <xdr:cNvPr id="72" name="TextBox 71">
          <a:extLst>
            <a:ext uri="{FF2B5EF4-FFF2-40B4-BE49-F238E27FC236}">
              <a16:creationId xmlns:a16="http://schemas.microsoft.com/office/drawing/2014/main" id="{60DC681C-7A3A-4619-ABF9-08DC028720AE}"/>
            </a:ext>
          </a:extLst>
        </xdr:cNvPr>
        <xdr:cNvSpPr txBox="1"/>
      </xdr:nvSpPr>
      <xdr:spPr>
        <a:xfrm>
          <a:off x="820989" y="4026077"/>
          <a:ext cx="666694" cy="227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Regions</a:t>
          </a:r>
          <a:endParaRPr lang="en-US" sz="1100">
            <a:solidFill>
              <a:schemeClr val="bg1"/>
            </a:solidFill>
          </a:endParaRPr>
        </a:p>
      </xdr:txBody>
    </xdr:sp>
    <xdr:clientData/>
  </xdr:twoCellAnchor>
  <xdr:twoCellAnchor editAs="oneCell">
    <xdr:from>
      <xdr:col>2</xdr:col>
      <xdr:colOff>556411</xdr:colOff>
      <xdr:row>25</xdr:row>
      <xdr:rowOff>181773</xdr:rowOff>
    </xdr:from>
    <xdr:to>
      <xdr:col>3</xdr:col>
      <xdr:colOff>183899</xdr:colOff>
      <xdr:row>27</xdr:row>
      <xdr:rowOff>38964</xdr:rowOff>
    </xdr:to>
    <xdr:pic>
      <xdr:nvPicPr>
        <xdr:cNvPr id="73" name="Picture 72">
          <a:extLst>
            <a:ext uri="{FF2B5EF4-FFF2-40B4-BE49-F238E27FC236}">
              <a16:creationId xmlns:a16="http://schemas.microsoft.com/office/drawing/2014/main" id="{791D92DB-24F5-415E-A004-38B5C0A6530D}"/>
            </a:ext>
          </a:extLst>
        </xdr:cNvPr>
        <xdr:cNvPicPr>
          <a:picLocks noChangeAspect="1"/>
        </xdr:cNvPicPr>
      </xdr:nvPicPr>
      <xdr:blipFill>
        <a:blip xmlns:r="http://schemas.openxmlformats.org/officeDocument/2006/relationships" r:embed="rId12" cstate="print">
          <a:lum bright="70000" contrast="-70000"/>
          <a:extLst>
            <a:ext uri="{28A0092B-C50C-407E-A947-70E740481C1C}">
              <a14:useLocalDpi xmlns:a14="http://schemas.microsoft.com/office/drawing/2010/main" val="0"/>
            </a:ext>
          </a:extLst>
        </a:blip>
        <a:stretch>
          <a:fillRect/>
        </a:stretch>
      </xdr:blipFill>
      <xdr:spPr>
        <a:xfrm>
          <a:off x="1775611" y="4944273"/>
          <a:ext cx="237088" cy="238191"/>
        </a:xfrm>
        <a:prstGeom prst="rect">
          <a:avLst/>
        </a:prstGeom>
      </xdr:spPr>
    </xdr:pic>
    <xdr:clientData/>
  </xdr:twoCellAnchor>
  <xdr:twoCellAnchor>
    <xdr:from>
      <xdr:col>3</xdr:col>
      <xdr:colOff>154238</xdr:colOff>
      <xdr:row>25</xdr:row>
      <xdr:rowOff>187502</xdr:rowOff>
    </xdr:from>
    <xdr:to>
      <xdr:col>19</xdr:col>
      <xdr:colOff>171450</xdr:colOff>
      <xdr:row>27</xdr:row>
      <xdr:rowOff>142875</xdr:rowOff>
    </xdr:to>
    <xdr:sp macro="" textlink="">
      <xdr:nvSpPr>
        <xdr:cNvPr id="74" name="TextBox 73">
          <a:extLst>
            <a:ext uri="{FF2B5EF4-FFF2-40B4-BE49-F238E27FC236}">
              <a16:creationId xmlns:a16="http://schemas.microsoft.com/office/drawing/2014/main" id="{CBEAF71D-63AB-4829-8040-3FC26E0EE7EA}"/>
            </a:ext>
          </a:extLst>
        </xdr:cNvPr>
        <xdr:cNvSpPr txBox="1"/>
      </xdr:nvSpPr>
      <xdr:spPr>
        <a:xfrm>
          <a:off x="1983038" y="4950002"/>
          <a:ext cx="9770812" cy="336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This</a:t>
          </a:r>
          <a:r>
            <a:rPr lang="en-US" sz="1000" b="1" baseline="0">
              <a:solidFill>
                <a:schemeClr val="bg1"/>
              </a:solidFill>
            </a:rPr>
            <a:t> dashboard provides an overview of sales perfomance across product, categories and regions                                                                                      Sources: Novel Mart</a:t>
          </a:r>
          <a:endParaRPr lang="en-US" sz="1100" b="1">
            <a:solidFill>
              <a:schemeClr val="bg1"/>
            </a:solidFill>
          </a:endParaRPr>
        </a:p>
      </xdr:txBody>
    </xdr:sp>
    <xdr:clientData/>
  </xdr:twoCellAnchor>
  <xdr:twoCellAnchor>
    <xdr:from>
      <xdr:col>3</xdr:col>
      <xdr:colOff>133350</xdr:colOff>
      <xdr:row>6</xdr:row>
      <xdr:rowOff>161925</xdr:rowOff>
    </xdr:from>
    <xdr:to>
      <xdr:col>12</xdr:col>
      <xdr:colOff>361950</xdr:colOff>
      <xdr:row>15</xdr:row>
      <xdr:rowOff>85725</xdr:rowOff>
    </xdr:to>
    <xdr:graphicFrame macro="">
      <xdr:nvGraphicFramePr>
        <xdr:cNvPr id="75" name="Chart 74">
          <a:extLst>
            <a:ext uri="{FF2B5EF4-FFF2-40B4-BE49-F238E27FC236}">
              <a16:creationId xmlns:a16="http://schemas.microsoft.com/office/drawing/2014/main" id="{BD6E03B5-7B51-4415-B4F2-80E73A278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57150</xdr:colOff>
      <xdr:row>16</xdr:row>
      <xdr:rowOff>9525</xdr:rowOff>
    </xdr:from>
    <xdr:to>
      <xdr:col>10</xdr:col>
      <xdr:colOff>285750</xdr:colOff>
      <xdr:row>25</xdr:row>
      <xdr:rowOff>133350</xdr:rowOff>
    </xdr:to>
    <xdr:graphicFrame macro="">
      <xdr:nvGraphicFramePr>
        <xdr:cNvPr id="76" name="Chart 75">
          <a:extLst>
            <a:ext uri="{FF2B5EF4-FFF2-40B4-BE49-F238E27FC236}">
              <a16:creationId xmlns:a16="http://schemas.microsoft.com/office/drawing/2014/main" id="{8C67F988-6A4D-4E8B-99F8-425B0C0EB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19050</xdr:colOff>
      <xdr:row>6</xdr:row>
      <xdr:rowOff>142875</xdr:rowOff>
    </xdr:from>
    <xdr:to>
      <xdr:col>18</xdr:col>
      <xdr:colOff>602457</xdr:colOff>
      <xdr:row>15</xdr:row>
      <xdr:rowOff>57150</xdr:rowOff>
    </xdr:to>
    <xdr:graphicFrame macro="">
      <xdr:nvGraphicFramePr>
        <xdr:cNvPr id="78" name="Chart 77">
          <a:extLst>
            <a:ext uri="{FF2B5EF4-FFF2-40B4-BE49-F238E27FC236}">
              <a16:creationId xmlns:a16="http://schemas.microsoft.com/office/drawing/2014/main" id="{CE39FE0F-B1A4-46D7-A03E-CEC3861BD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9524</xdr:colOff>
      <xdr:row>15</xdr:row>
      <xdr:rowOff>142875</xdr:rowOff>
    </xdr:from>
    <xdr:to>
      <xdr:col>18</xdr:col>
      <xdr:colOff>533399</xdr:colOff>
      <xdr:row>25</xdr:row>
      <xdr:rowOff>123825</xdr:rowOff>
    </xdr:to>
    <xdr:sp macro="" textlink="">
      <xdr:nvSpPr>
        <xdr:cNvPr id="80" name="Rectangle: Rounded Corners 79">
          <a:extLst>
            <a:ext uri="{FF2B5EF4-FFF2-40B4-BE49-F238E27FC236}">
              <a16:creationId xmlns:a16="http://schemas.microsoft.com/office/drawing/2014/main" id="{04A0A716-92C0-47F9-5A53-36378E0DB017}"/>
            </a:ext>
          </a:extLst>
        </xdr:cNvPr>
        <xdr:cNvSpPr/>
      </xdr:nvSpPr>
      <xdr:spPr>
        <a:xfrm>
          <a:off x="6715124" y="3000375"/>
          <a:ext cx="4791075" cy="1885950"/>
        </a:xfrm>
        <a:prstGeom prst="roundRect">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171450</xdr:colOff>
      <xdr:row>16</xdr:row>
      <xdr:rowOff>19049</xdr:rowOff>
    </xdr:from>
    <xdr:to>
      <xdr:col>18</xdr:col>
      <xdr:colOff>276225</xdr:colOff>
      <xdr:row>26</xdr:row>
      <xdr:rowOff>19710</xdr:rowOff>
    </xdr:to>
    <xdr:graphicFrame macro="">
      <xdr:nvGraphicFramePr>
        <xdr:cNvPr id="77" name="Chart 76">
          <a:extLst>
            <a:ext uri="{FF2B5EF4-FFF2-40B4-BE49-F238E27FC236}">
              <a16:creationId xmlns:a16="http://schemas.microsoft.com/office/drawing/2014/main" id="{3BCFB9C8-3791-44EA-A1D9-A61DE1E84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133350</xdr:colOff>
      <xdr:row>2</xdr:row>
      <xdr:rowOff>133350</xdr:rowOff>
    </xdr:from>
    <xdr:to>
      <xdr:col>11</xdr:col>
      <xdr:colOff>542925</xdr:colOff>
      <xdr:row>26</xdr:row>
      <xdr:rowOff>76200</xdr:rowOff>
    </xdr:to>
    <xdr:sp macro="" textlink="">
      <xdr:nvSpPr>
        <xdr:cNvPr id="2" name="TextBox 1">
          <a:extLst>
            <a:ext uri="{FF2B5EF4-FFF2-40B4-BE49-F238E27FC236}">
              <a16:creationId xmlns:a16="http://schemas.microsoft.com/office/drawing/2014/main" id="{61716AA3-3789-2136-01FA-04912FFC26D0}"/>
            </a:ext>
          </a:extLst>
        </xdr:cNvPr>
        <xdr:cNvSpPr txBox="1"/>
      </xdr:nvSpPr>
      <xdr:spPr>
        <a:xfrm>
          <a:off x="1352550" y="514350"/>
          <a:ext cx="5895975" cy="451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5</a:t>
          </a:r>
          <a:r>
            <a:rPr lang="en-US" sz="2000" b="1" baseline="0"/>
            <a:t> key Business Insights</a:t>
          </a:r>
        </a:p>
        <a:p>
          <a:pPr algn="l"/>
          <a:endParaRPr lang="en-US" sz="1600" b="0" baseline="0"/>
        </a:p>
        <a:p>
          <a:pPr algn="l"/>
          <a:r>
            <a:rPr lang="en-US" sz="1600" b="0" baseline="0"/>
            <a:t>1. Physical Store is outperforming Online in 2026</a:t>
          </a:r>
        </a:p>
        <a:p>
          <a:pPr algn="l"/>
          <a:r>
            <a:rPr lang="en-US" sz="1600" b="0" baseline="0"/>
            <a:t>2. Store Performance is gradually declining across the board</a:t>
          </a:r>
        </a:p>
        <a:p>
          <a:pPr algn="l"/>
          <a:r>
            <a:rPr lang="en-US" sz="1600" b="0" baseline="0"/>
            <a:t>3. Africa is the standout region for both revenue and profit</a:t>
          </a:r>
        </a:p>
        <a:p>
          <a:pPr algn="l"/>
          <a:r>
            <a:rPr lang="en-US" sz="1600" b="0" baseline="0"/>
            <a:t>4. The VIP customer segement(PROD - 0032) shows the lowest revenue and profit bars of all five segements shown</a:t>
          </a:r>
        </a:p>
        <a:p>
          <a:pPr algn="l"/>
          <a:r>
            <a:rPr lang="en-US" sz="1600" b="0" baseline="0"/>
            <a:t>5. Accessories and Televisions dominate profit marginn by category</a:t>
          </a:r>
        </a:p>
        <a:p>
          <a:pPr algn="l"/>
          <a:endParaRPr lang="en-US" sz="1600" b="0" baseline="0"/>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3</a:t>
          </a:r>
          <a:r>
            <a:rPr lang="en-US" sz="2000" b="1" baseline="0">
              <a:solidFill>
                <a:schemeClr val="dk1"/>
              </a:solidFill>
              <a:effectLst/>
              <a:latin typeface="+mn-lt"/>
              <a:ea typeface="+mn-ea"/>
              <a:cs typeface="+mn-cs"/>
            </a:rPr>
            <a:t> Actionable Recommendations</a:t>
          </a:r>
          <a:endParaRPr lang="en-US" sz="3200">
            <a:effectLst/>
          </a:endParaRPr>
        </a:p>
        <a:p>
          <a:r>
            <a:rPr lang="en-US" sz="1600" b="0" baseline="0">
              <a:solidFill>
                <a:schemeClr val="dk1"/>
              </a:solidFill>
              <a:effectLst/>
              <a:latin typeface="+mn-lt"/>
              <a:ea typeface="+mn-ea"/>
              <a:cs typeface="+mn-cs"/>
            </a:rPr>
            <a:t>1. Shift more investment toward physical store channel expansion</a:t>
          </a:r>
        </a:p>
        <a:p>
          <a:r>
            <a:rPr lang="en-US" sz="1600" b="0" baseline="0">
              <a:solidFill>
                <a:schemeClr val="dk1"/>
              </a:solidFill>
              <a:effectLst/>
              <a:latin typeface="+mn-lt"/>
              <a:ea typeface="+mn-ea"/>
              <a:cs typeface="+mn-cs"/>
            </a:rPr>
            <a:t>2. Shift more investment toward Africa( Accessories and Televisions)</a:t>
          </a:r>
        </a:p>
        <a:p>
          <a:r>
            <a:rPr lang="en-US" sz="1600" b="0" baseline="0">
              <a:solidFill>
                <a:schemeClr val="dk1"/>
              </a:solidFill>
              <a:effectLst/>
              <a:latin typeface="+mn-lt"/>
              <a:ea typeface="+mn-ea"/>
              <a:cs typeface="+mn-cs"/>
            </a:rPr>
            <a:t>3 . Investigate the systemic store revenue decline</a:t>
          </a:r>
          <a:endParaRPr lang="en-US" sz="2400">
            <a:effectLst/>
          </a:endParaRPr>
        </a:p>
        <a:p>
          <a:pPr algn="l"/>
          <a:endParaRPr lang="en-US" sz="1600" b="0" baseline="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1.595627083334" createdVersion="8" refreshedVersion="8" minRefreshableVersion="3" recordCount="2960" xr:uid="{B2A29C30-C6EB-4739-B544-629BAEFC95B1}">
  <cacheSource type="worksheet">
    <worksheetSource name="Table1"/>
  </cacheSource>
  <cacheFields count="21">
    <cacheField name="Order_ID" numFmtId="0">
      <sharedItems/>
    </cacheField>
    <cacheField name="Order_Date" numFmtId="166">
      <sharedItems containsSemiMixedTypes="0" containsNonDate="0" containsDate="1" containsString="0" minDate="2025-01-08T00:00:00" maxDate="2026-12-08T00:00:00" count="376">
        <d v="2026-01-06T00:00:00"/>
        <d v="2025-11-13T00:00:00"/>
        <d v="2026-03-23T00:00:00"/>
        <d v="2026-03-05T00:00:00"/>
        <d v="2026-06-02T00:00:00"/>
        <d v="2026-01-01T00:00:00"/>
        <d v="2025-10-19T00:00:00"/>
        <d v="2026-04-16T00:00:00"/>
        <d v="2025-02-08T00:00:00"/>
        <d v="2026-07-28T00:00:00"/>
        <d v="2025-08-19T00:00:00"/>
        <d v="2026-03-02T00:00:00"/>
        <d v="2026-05-14T00:00:00"/>
        <d v="2025-08-13T00:00:00"/>
        <d v="2025-10-21T00:00:00"/>
        <d v="2026-03-24T00:00:00"/>
        <d v="2026-01-16T00:00:00"/>
        <d v="2026-01-17T00:00:00"/>
        <d v="2025-09-25T00:00:00"/>
        <d v="2026-05-23T00:00:00"/>
        <d v="2026-09-03T00:00:00"/>
        <d v="2026-04-17T00:00:00"/>
        <d v="2025-05-10T00:00:00"/>
        <d v="2026-08-05T00:00:00"/>
        <d v="2026-03-15T00:00:00"/>
        <d v="2025-12-24T00:00:00"/>
        <d v="2025-11-24T00:00:00"/>
        <d v="2025-07-09T00:00:00"/>
        <d v="2026-02-21T00:00:00"/>
        <d v="2026-07-23T00:00:00"/>
        <d v="2025-08-10T00:00:00"/>
        <d v="2025-11-12T00:00:00"/>
        <d v="2025-09-09T00:00:00"/>
        <d v="2025-10-17T00:00:00"/>
        <d v="2026-05-05T00:00:00"/>
        <d v="2026-02-16T00:00:00"/>
        <d v="2026-06-04T00:00:00"/>
        <d v="2026-06-15T00:00:00"/>
        <d v="2026-03-25T00:00:00"/>
        <d v="2026-01-20T00:00:00"/>
        <d v="2025-11-09T00:00:00"/>
        <d v="2026-06-29T00:00:00"/>
        <d v="2026-07-25T00:00:00"/>
        <d v="2026-07-01T00:00:00"/>
        <d v="2025-10-11T00:00:00"/>
        <d v="2025-01-10T00:00:00"/>
        <d v="2026-02-02T00:00:00"/>
        <d v="2025-04-12T00:00:00"/>
        <d v="2025-08-15T00:00:00"/>
        <d v="2026-01-22T00:00:00"/>
        <d v="2025-02-12T00:00:00"/>
        <d v="2025-09-08T00:00:00"/>
        <d v="2026-05-02T00:00:00"/>
        <d v="2026-07-26T00:00:00"/>
        <d v="2026-05-29T00:00:00"/>
        <d v="2025-11-25T00:00:00"/>
        <d v="2025-08-24T00:00:00"/>
        <d v="2025-07-08T00:00:00"/>
        <d v="2025-08-12T00:00:00"/>
        <d v="2025-10-16T00:00:00"/>
        <d v="2026-02-06T00:00:00"/>
        <d v="2026-06-17T00:00:00"/>
        <d v="2026-05-07T00:00:00"/>
        <d v="2025-06-09T00:00:00"/>
        <d v="2026-01-13T00:00:00"/>
        <d v="2025-01-11T00:00:00"/>
        <d v="2026-12-01T00:00:00"/>
        <d v="2026-06-07T00:00:00"/>
        <d v="2025-08-28T00:00:00"/>
        <d v="2025-12-15T00:00:00"/>
        <d v="2026-02-25T00:00:00"/>
        <d v="2025-12-28T00:00:00"/>
        <d v="2026-03-22T00:00:00"/>
        <d v="2025-12-20T00:00:00"/>
        <d v="2025-12-23T00:00:00"/>
        <d v="2026-05-04T00:00:00"/>
        <d v="2026-07-24T00:00:00"/>
        <d v="2026-10-01T00:00:00"/>
        <d v="2026-04-27T00:00:00"/>
        <d v="2026-03-29T00:00:00"/>
        <d v="2026-11-02T00:00:00"/>
        <d v="2025-10-25T00:00:00"/>
        <d v="2026-01-31T00:00:00"/>
        <d v="2025-10-29T00:00:00"/>
        <d v="2026-07-13T00:00:00"/>
        <d v="2026-07-20T00:00:00"/>
        <d v="2025-11-30T00:00:00"/>
        <d v="2026-04-07T00:00:00"/>
        <d v="2025-11-26T00:00:00"/>
        <d v="2026-06-18T00:00:00"/>
        <d v="2025-11-11T00:00:00"/>
        <d v="2025-10-12T00:00:00"/>
        <d v="2025-12-10T00:00:00"/>
        <d v="2025-12-14T00:00:00"/>
        <d v="2026-12-02T00:00:00"/>
        <d v="2025-11-22T00:00:00"/>
        <d v="2026-03-21T00:00:00"/>
        <d v="2026-02-07T00:00:00"/>
        <d v="2026-07-18T00:00:00"/>
        <d v="2025-04-10T00:00:00"/>
        <d v="2025-10-15T00:00:00"/>
        <d v="2025-09-26T00:00:00"/>
        <d v="2026-04-15T00:00:00"/>
        <d v="2026-03-04T00:00:00"/>
        <d v="2025-11-19T00:00:00"/>
        <d v="2026-01-03T00:00:00"/>
        <d v="2025-10-18T00:00:00"/>
        <d v="2026-10-03T00:00:00"/>
        <d v="2026-02-27T00:00:00"/>
        <d v="2025-09-23T00:00:00"/>
        <d v="2026-01-27T00:00:00"/>
        <d v="2026-05-17T00:00:00"/>
        <d v="2026-04-29T00:00:00"/>
        <d v="2026-01-14T00:00:00"/>
        <d v="2026-06-13T00:00:00"/>
        <d v="2026-07-06T00:00:00"/>
        <d v="2025-11-21T00:00:00"/>
        <d v="2025-09-12T00:00:00"/>
        <d v="2025-06-10T00:00:00"/>
        <d v="2025-10-08T00:00:00"/>
        <d v="2025-12-27T00:00:00"/>
        <d v="2025-09-15T00:00:00"/>
        <d v="2025-10-09T00:00:00"/>
        <d v="2026-04-19T00:00:00"/>
        <d v="2026-06-27T00:00:00"/>
        <d v="2026-05-16T00:00:00"/>
        <d v="2026-03-14T00:00:00"/>
        <d v="2026-05-20T00:00:00"/>
        <d v="2025-09-22T00:00:00"/>
        <d v="2026-04-26T00:00:00"/>
        <d v="2026-02-26T00:00:00"/>
        <d v="2026-10-07T00:00:00"/>
        <d v="2025-07-11T00:00:00"/>
        <d v="2026-04-05T00:00:00"/>
        <d v="2026-09-02T00:00:00"/>
        <d v="2026-01-05T00:00:00"/>
        <d v="2025-10-10T00:00:00"/>
        <d v="2025-03-10T00:00:00"/>
        <d v="2025-09-16T00:00:00"/>
        <d v="2026-02-19T00:00:00"/>
        <d v="2025-12-25T00:00:00"/>
        <d v="2026-02-01T00:00:00"/>
        <d v="2026-07-07T00:00:00"/>
        <d v="2025-04-09T00:00:00"/>
        <d v="2026-01-21T00:00:00"/>
        <d v="2026-06-01T00:00:00"/>
        <d v="2026-01-30T00:00:00"/>
        <d v="2025-12-29T00:00:00"/>
        <d v="2026-05-06T00:00:00"/>
        <d v="2026-11-06T00:00:00"/>
        <d v="2026-04-20T00:00:00"/>
        <d v="2025-08-14T00:00:00"/>
        <d v="2025-12-12T00:00:00"/>
        <d v="2025-02-10T00:00:00"/>
        <d v="2026-07-16T00:00:00"/>
        <d v="2025-10-20T00:00:00"/>
        <d v="2025-11-10T00:00:00"/>
        <d v="2026-10-05T00:00:00"/>
        <d v="2026-03-19T00:00:00"/>
        <d v="2025-10-22T00:00:00"/>
        <d v="2025-07-12T00:00:00"/>
        <d v="2025-08-22T00:00:00"/>
        <d v="2026-06-24T00:00:00"/>
        <d v="2026-11-01T00:00:00"/>
        <d v="2026-05-15T00:00:00"/>
        <d v="2026-04-21T00:00:00"/>
        <d v="2026-05-19T00:00:00"/>
        <d v="2025-12-22T00:00:00"/>
        <d v="2026-08-02T00:00:00"/>
        <d v="2025-08-21T00:00:00"/>
        <d v="2026-03-31T00:00:00"/>
        <d v="2026-05-21T00:00:00"/>
        <d v="2026-02-28T00:00:00"/>
        <d v="2026-04-23T00:00:00"/>
        <d v="2026-07-27T00:00:00"/>
        <d v="2025-10-14T00:00:00"/>
        <d v="2025-08-27T00:00:00"/>
        <d v="2026-09-05T00:00:00"/>
        <d v="2026-02-03T00:00:00"/>
        <d v="2025-08-20T00:00:00"/>
        <d v="2026-03-28T00:00:00"/>
        <d v="2025-11-04T00:00:00"/>
        <d v="2026-09-06T00:00:00"/>
        <d v="2026-09-07T00:00:00"/>
        <d v="2026-05-01T00:00:00"/>
        <d v="2026-03-17T00:00:00"/>
        <d v="2026-07-15T00:00:00"/>
        <d v="2025-12-08T00:00:00"/>
        <d v="2026-01-24T00:00:00"/>
        <d v="2025-08-17T00:00:00"/>
        <d v="2025-09-30T00:00:00"/>
        <d v="2025-08-18T00:00:00"/>
        <d v="2025-11-28T00:00:00"/>
        <d v="2026-05-22T00:00:00"/>
        <d v="2026-12-05T00:00:00"/>
        <d v="2026-05-13T00:00:00"/>
        <d v="2025-11-15T00:00:00"/>
        <d v="2025-03-12T00:00:00"/>
        <d v="2025-09-20T00:00:00"/>
        <d v="2025-04-08T00:00:00"/>
        <d v="2026-04-30T00:00:00"/>
        <d v="2026-07-17T00:00:00"/>
        <d v="2026-01-04T00:00:00"/>
        <d v="2026-04-14T00:00:00"/>
        <d v="2026-06-06T00:00:00"/>
        <d v="2026-06-21T00:00:00"/>
        <d v="2025-04-11T00:00:00"/>
        <d v="2025-12-17T00:00:00"/>
        <d v="2026-04-24T00:00:00"/>
        <d v="2026-10-04T00:00:00"/>
        <d v="2025-09-24T00:00:00"/>
        <d v="2026-08-01T00:00:00"/>
        <d v="2026-03-13T00:00:00"/>
        <d v="2026-03-06T00:00:00"/>
        <d v="2026-06-28T00:00:00"/>
        <d v="2026-01-23T00:00:00"/>
        <d v="2025-03-08T00:00:00"/>
        <d v="2026-01-28T00:00:00"/>
        <d v="2026-02-15T00:00:00"/>
        <d v="2026-07-22T00:00:00"/>
        <d v="2026-09-01T00:00:00"/>
        <d v="2025-08-11T00:00:00"/>
        <d v="2026-07-30T00:00:00"/>
        <d v="2026-11-04T00:00:00"/>
        <d v="2025-12-31T00:00:00"/>
        <d v="2026-06-20T00:00:00"/>
        <d v="2025-08-09T00:00:00"/>
        <d v="2026-06-22T00:00:00"/>
        <d v="2026-08-03T00:00:00"/>
        <d v="2025-12-19T00:00:00"/>
        <d v="2025-11-18T00:00:00"/>
        <d v="2025-05-08T00:00:00"/>
        <d v="2026-12-06T00:00:00"/>
        <d v="2025-11-14T00:00:00"/>
        <d v="2025-01-12T00:00:00"/>
        <d v="2026-07-05T00:00:00"/>
        <d v="2025-12-13T00:00:00"/>
        <d v="2026-04-22T00:00:00"/>
        <d v="2025-08-16T00:00:00"/>
        <d v="2025-11-23T00:00:00"/>
        <d v="2026-01-15T00:00:00"/>
        <d v="2026-03-01T00:00:00"/>
        <d v="2026-07-31T00:00:00"/>
        <d v="2026-05-31T00:00:00"/>
        <d v="2026-02-18T00:00:00"/>
        <d v="2025-12-11T00:00:00"/>
        <d v="2026-03-27T00:00:00"/>
        <d v="2026-02-24T00:00:00"/>
        <d v="2025-03-09T00:00:00"/>
        <d v="2026-04-13T00:00:00"/>
        <d v="2026-03-30T00:00:00"/>
        <d v="2026-03-07T00:00:00"/>
        <d v="2026-05-30T00:00:00"/>
        <d v="2026-02-17T00:00:00"/>
        <d v="2026-07-21T00:00:00"/>
        <d v="2025-09-19T00:00:00"/>
        <d v="2026-07-03T00:00:00"/>
        <d v="2025-10-27T00:00:00"/>
        <d v="2025-01-09T00:00:00"/>
        <d v="2025-11-29T00:00:00"/>
        <d v="2026-05-18T00:00:00"/>
        <d v="2026-02-05T00:00:00"/>
        <d v="2026-08-06T00:00:00"/>
        <d v="2025-11-08T00:00:00"/>
        <d v="2025-06-12T00:00:00"/>
        <d v="2026-03-26T00:00:00"/>
        <d v="2026-05-03T00:00:00"/>
        <d v="2025-02-09T00:00:00"/>
        <d v="2026-06-23T00:00:00"/>
        <d v="2026-07-04T00:00:00"/>
        <d v="2025-06-11T00:00:00"/>
        <d v="2026-08-04T00:00:00"/>
        <d v="2026-04-02T00:00:00"/>
        <d v="2026-06-16T00:00:00"/>
        <d v="2026-04-25T00:00:00"/>
        <d v="2026-07-19T00:00:00"/>
        <d v="2025-09-29T00:00:00"/>
        <d v="2025-09-28T00:00:00"/>
        <d v="2026-10-06T00:00:00"/>
        <d v="2026-01-25T00:00:00"/>
        <d v="2026-06-26T00:00:00"/>
        <d v="2026-06-14T00:00:00"/>
        <d v="2026-03-20T00:00:00"/>
        <d v="2026-03-18T00:00:00"/>
        <d v="2026-07-29T00:00:00"/>
        <d v="2026-06-05T00:00:00"/>
        <d v="2026-04-18T00:00:00"/>
        <d v="2025-10-31T00:00:00"/>
        <d v="2026-11-05T00:00:00"/>
        <d v="2025-03-11T00:00:00"/>
        <d v="2026-01-02T00:00:00"/>
        <d v="2025-09-11T00:00:00"/>
        <d v="2026-05-24T00:00:00"/>
        <d v="2026-01-07T00:00:00"/>
        <d v="2026-10-02T00:00:00"/>
        <d v="2026-04-04T00:00:00"/>
        <d v="2026-04-03T00:00:00"/>
        <d v="2025-10-26T00:00:00"/>
        <d v="2025-08-08T00:00:00"/>
        <d v="2025-12-26T00:00:00"/>
        <d v="2026-02-22T00:00:00"/>
        <d v="2026-07-14T00:00:00"/>
        <d v="2026-03-16T00:00:00"/>
        <d v="2025-09-18T00:00:00"/>
        <d v="2025-12-09T00:00:00"/>
        <d v="2025-12-18T00:00:00"/>
        <d v="2026-11-03T00:00:00"/>
        <d v="2025-06-08T00:00:00"/>
        <d v="2026-02-04T00:00:00"/>
        <d v="2025-09-10T00:00:00"/>
        <d v="2025-12-16T00:00:00"/>
        <d v="2025-12-30T00:00:00"/>
        <d v="2026-06-25T00:00:00"/>
        <d v="2026-04-01T00:00:00"/>
        <d v="2025-08-26T00:00:00"/>
        <d v="2025-09-14T00:00:00"/>
        <d v="2025-11-27T00:00:00"/>
        <d v="2026-05-27T00:00:00"/>
        <d v="2026-03-03T00:00:00"/>
        <d v="2025-08-30T00:00:00"/>
        <d v="2025-07-10T00:00:00"/>
        <d v="2025-09-27T00:00:00"/>
        <d v="2025-11-20T00:00:00"/>
        <d v="2025-10-13T00:00:00"/>
        <d v="2026-12-03T00:00:00"/>
        <d v="2025-10-28T00:00:00"/>
        <d v="2026-05-25T00:00:00"/>
        <d v="2026-12-04T00:00:00"/>
        <d v="2025-10-30T00:00:00"/>
        <d v="2026-02-14T00:00:00"/>
        <d v="2026-01-19T00:00:00"/>
        <d v="2026-01-12T00:00:00"/>
        <d v="2025-10-24T00:00:00"/>
        <d v="2025-08-29T00:00:00"/>
        <d v="2026-09-04T00:00:00"/>
        <d v="2026-01-26T00:00:00"/>
        <d v="2026-06-03T00:00:00"/>
        <d v="2025-05-11T00:00:00"/>
        <d v="2025-12-21T00:00:00"/>
        <d v="2026-06-30T00:00:00"/>
        <d v="2025-02-11T00:00:00"/>
        <d v="2025-08-25T00:00:00"/>
        <d v="2026-05-28T00:00:00"/>
        <d v="2026-06-19T00:00:00"/>
        <d v="2025-05-09T00:00:00"/>
        <d v="2026-11-07T00:00:00"/>
        <d v="2026-07-02T00:00:00"/>
        <d v="2025-01-08T00:00:00"/>
        <d v="2025-08-31T00:00:00"/>
        <d v="2025-11-16T00:00:00"/>
        <d v="2026-04-06T00:00:00"/>
        <d v="2026-05-26T00:00:00"/>
        <d v="2025-10-23T00:00:00"/>
        <d v="2025-09-17T00:00:00"/>
        <d v="2026-02-13T00:00:00"/>
        <d v="2025-08-23T00:00:00"/>
        <d v="2025-05-12T00:00:00"/>
        <d v="2025-09-21T00:00:00"/>
        <d v="2026-01-18T00:00:00"/>
        <d v="2025-08-07T00:00:00"/>
        <d v="2026-04-28T00:00:00"/>
        <d v="2026-08-07T00:00:00"/>
        <d v="2026-02-20T00:00:00"/>
        <d v="2026-01-29T00:00:00"/>
        <d v="2026-02-23T00:00:00"/>
        <d v="2025-09-13T00:00:00"/>
        <d v="2026-03-10T00:00:00"/>
        <d v="2026-12-07T00:00:00"/>
        <d v="2026-07-11T00:00:00"/>
        <d v="2026-01-10T00:00:00"/>
        <d v="2025-11-07T00:00:00"/>
        <d v="2026-05-08T00:00:00"/>
        <d v="2026-04-12T00:00:00"/>
        <d v="2026-05-11T00:00:00"/>
        <d v="2025-11-17T00:00:00"/>
        <d v="2025-08-03T00:00:00"/>
      </sharedItems>
      <fieldGroup par="20"/>
    </cacheField>
    <cacheField name="Customer_ID" numFmtId="0">
      <sharedItems count="794">
        <s v="CUST-00070"/>
        <s v="CUST-00041"/>
        <s v="CUST-00686"/>
        <s v="CUST-00324"/>
        <s v="CUST-00219"/>
        <s v="CUST-00292"/>
        <s v="CUST-00680"/>
        <s v="CUST-00279"/>
        <s v="CUST-00501"/>
        <s v="Unknown -00001"/>
        <s v="CUST-00438"/>
        <s v="CUST-00379"/>
        <s v="CUST-00417"/>
        <s v="CUST-00184"/>
        <s v="CUST-00719"/>
        <s v="CUST-00359"/>
        <s v="CUST-00286"/>
        <s v="CUST-00029"/>
        <s v="CUST-00611"/>
        <s v="CUST-00195"/>
        <s v="CUST-00072"/>
        <s v="CUST-00317"/>
        <s v="CUST-00197"/>
        <s v="CUST-00001"/>
        <s v="CUST-00453"/>
        <s v="CUST-00528"/>
        <s v="CUST-00204"/>
        <s v="CUST-00467"/>
        <s v="CUST-00250"/>
        <s v="CUST-00531"/>
        <s v="CUST-00476"/>
        <s v="CUST-00437"/>
        <s v="CUST-00770"/>
        <s v="CUST-00731"/>
        <s v="CUST-00237"/>
        <s v="CUST-00478"/>
        <s v="CUST-00021"/>
        <s v="CUST-00430"/>
        <s v="CUST-00030"/>
        <s v="CUST-00547"/>
        <s v="CUST-00187"/>
        <s v="CUST-00780"/>
        <s v="CUST-00482"/>
        <s v="CUST-00071"/>
        <s v="CUST-00157"/>
        <s v="CUST-00263"/>
        <s v="CUST-00111"/>
        <s v="CUST-00078"/>
        <s v="CUST-00580"/>
        <s v="CUST-00664"/>
        <s v="CUST-00651"/>
        <s v="CUST-00794"/>
        <s v="CUST-00089"/>
        <s v="CUST-00507"/>
        <s v="CUST-00287"/>
        <s v="CUST-00738"/>
        <s v="CUST-00096"/>
        <s v="CUST-00485"/>
        <s v="CUST-00465"/>
        <s v="CUST-00761"/>
        <s v="CUST-00779"/>
        <s v="CUST-00370"/>
        <s v="CUST-00056"/>
        <s v="CUST-00588"/>
        <s v="CUST-00490"/>
        <s v="CUST-00577"/>
        <s v="CUST-00634"/>
        <s v="CUST-00440"/>
        <s v="CUST-00217"/>
        <s v="CUST-00419"/>
        <s v="CUST-00290"/>
        <s v="CUST-00203"/>
        <s v="CUST-00062"/>
        <s v="CUST-00413"/>
        <s v="CUST-00619"/>
        <s v="CUST-00042"/>
        <s v="CUST-00600"/>
        <s v="CUST-00687"/>
        <s v="CUST-00411"/>
        <s v="CUST-00119"/>
        <s v="CUST-00193"/>
        <s v="CUST-00563"/>
        <s v="CUST-00646"/>
        <s v="CUST-00522"/>
        <s v="CUST-00565"/>
        <s v="CUST-00792"/>
        <s v="CUST-00744"/>
        <s v="CUST-00354"/>
        <s v="CUST-00245"/>
        <s v="CUST-00763"/>
        <s v="CUST-00130"/>
        <s v="CUST-00468"/>
        <s v="CUST-00272"/>
        <s v="CUST-00325"/>
        <s v="CUST-00765"/>
        <s v="CUST-00711"/>
        <s v="CUST-00384"/>
        <s v="CUST-00081"/>
        <s v="CUST-00654"/>
        <s v="CUST-00560"/>
        <s v="CUST-00257"/>
        <s v="CUST-00391"/>
        <s v="CUST-00406"/>
        <s v="CUST-00622"/>
        <s v="CUST-00100"/>
        <s v="CUST-00750"/>
        <s v="CUST-00136"/>
        <s v="CUST-00494"/>
        <s v="CUST-00773"/>
        <s v="CUST-00550"/>
        <s v="CUST-00039"/>
        <s v="CUST-00380"/>
        <s v="CUST-00102"/>
        <s v="CUST-00377"/>
        <s v="CUST-00094"/>
        <s v="CUST-00579"/>
        <s v="CUST-00677"/>
        <s v="CUST-00017"/>
        <s v="CUST-00227"/>
        <s v="CUST-00412"/>
        <s v="CUST-00330"/>
        <s v="CUST-00544"/>
        <s v="CUST-00441"/>
        <s v="CUST-00748"/>
        <s v="CUST-00704"/>
        <s v="CUST-00099"/>
        <s v="CUST-00363"/>
        <s v="CUST-00592"/>
        <s v="CUST-00570"/>
        <s v="CUST-00629"/>
        <s v="CUST-00280"/>
        <s v="CUST-00674"/>
        <s v="CUST-00221"/>
        <s v="CUST-00796"/>
        <s v="CUST-00051"/>
        <s v="CUST-00114"/>
        <s v="CUST-00405"/>
        <s v="CUST-00297"/>
        <s v="CUST-00390"/>
        <s v="CUST-00471"/>
        <s v="CUST-00118"/>
        <s v="CUST-00448"/>
        <s v="CUST-00649"/>
        <s v="CUST-00152"/>
        <s v="CUST-00076"/>
        <s v="CUST-00661"/>
        <s v="CUST-00668"/>
        <s v="CUST-00352"/>
        <s v="CUST-00536"/>
        <s v="CUST-00097"/>
        <s v="CUST-00726"/>
        <s v="CUST-00720"/>
        <s v="CUST-00019"/>
        <s v="CUST-00232"/>
        <s v="CUST-00757"/>
        <s v="CUST-00158"/>
        <s v="CUST-00693"/>
        <s v="CUST-00797"/>
        <s v="CUST-00228"/>
        <s v="CUST-00515"/>
        <s v="CUST-00327"/>
        <s v="CUST-00484"/>
        <s v="CUST-00125"/>
        <s v="CUST-00512"/>
        <s v="CUST-00685"/>
        <s v="CUST-00045"/>
        <s v="CUST-00659"/>
        <s v="CUST-00038"/>
        <s v="CUST-00800"/>
        <s v="CUST-00762"/>
        <s v="CUST-00532"/>
        <s v="CUST-00329"/>
        <s v="CUST-00735"/>
        <s v="CUST-00446"/>
        <s v="CUST-00768"/>
        <s v="CUST-00069"/>
        <s v="CUST-00696"/>
        <s v="CUST-00543"/>
        <s v="CUST-00754"/>
        <s v="CUST-00721"/>
        <s v="CUST-00139"/>
        <s v="CUST-00328"/>
        <s v="CUST-00729"/>
        <s v="CUST-00243"/>
        <s v="CUST-00133"/>
        <s v="CUST-00788"/>
        <s v="CUST-00331"/>
        <s v="CUST-00202"/>
        <s v="CUST-00032"/>
        <s v="CUST-00702"/>
        <s v="CUST-00426"/>
        <s v="CUST-00752"/>
        <s v="CUST-00109"/>
        <s v="Unknown -00002"/>
        <s v="CUST-00336"/>
        <s v="CUST-00479"/>
        <s v="CUST-00247"/>
        <s v="CUST-00670"/>
        <s v="CUST-00271"/>
        <s v="CUST-00576"/>
        <s v="CUST-00639"/>
        <s v="CUST-00348"/>
        <s v="CUST-00047"/>
        <s v="CUST-00520"/>
        <s v="CUST-00378"/>
        <s v="CUST-00645"/>
        <s v="CUST-00718"/>
        <s v="CUST-00708"/>
        <s v="CUST-00213"/>
        <s v="CUST-00546"/>
        <s v="CUST-00298"/>
        <s v="CUST-00220"/>
        <s v="CUST-00631"/>
        <s v="CUST-00103"/>
        <s v="CUST-00162"/>
        <s v="CUST-00662"/>
        <s v="CUST-00181"/>
        <s v="CUST-00010"/>
        <s v="CUST-00657"/>
        <s v="CUST-00015"/>
        <s v="CUST-00655"/>
        <s v="CUST-00098"/>
        <s v="CUST-00393"/>
        <s v="CUST-00012"/>
        <s v="CUST-00164"/>
        <s v="CUST-00541"/>
        <s v="CUST-00518"/>
        <s v="CUST-00211"/>
        <s v="CUST-00294"/>
        <s v="CUST-00460"/>
        <s v="CUST-00183"/>
        <s v="CUST-00306"/>
        <s v="CUST-00355"/>
        <s v="CUST-00458"/>
        <s v="CUST-00553"/>
        <s v="CUST-00424"/>
        <s v="CUST-00508"/>
        <s v="CUST-00153"/>
        <s v="CUST-00308"/>
        <s v="CUST-00341"/>
        <s v="CUST-00713"/>
        <s v="CUST-00740"/>
        <s v="CUST-00201"/>
        <s v="CUST-00671"/>
        <s v="CUST-00173"/>
        <s v="CUST-00658"/>
        <s v="CUST-00423"/>
        <s v="CUST-00018"/>
        <s v="CUST-00383"/>
        <s v="CUST-00083"/>
        <s v="CUST-00058"/>
        <s v="CUST-00077"/>
        <s v="CUST-00602"/>
        <s v="CUST-00694"/>
        <s v="CUST-00764"/>
        <s v="CUST-00697"/>
        <s v="CUST-00085"/>
        <s v="CUST-00105"/>
        <s v="CUST-00092"/>
        <s v="CUST-00299"/>
        <s v="CUST-00174"/>
        <s v="CUST-00150"/>
        <s v="CUST-00343"/>
        <s v="CUST-00182"/>
        <s v="CUST-00334"/>
        <s v="CUST-00259"/>
        <s v="CUST-00491"/>
        <s v="CUST-00628"/>
        <s v="CUST-00011"/>
        <s v="CUST-00401"/>
        <s v="CUST-00303"/>
        <s v="CUST-00464"/>
        <s v="CUST-00722"/>
        <s v="CUST-00502"/>
        <s v="CUST-00469"/>
        <s v="CUST-00121"/>
        <s v="CUST-00429"/>
        <s v="CUST-00462"/>
        <s v="CUST-00394"/>
        <s v="CUST-00455"/>
        <s v="CUST-00282"/>
        <s v="CUST-00034"/>
        <s v="CUST-00795"/>
        <s v="CUST-00439"/>
        <s v="CUST-00360"/>
        <s v="CUST-00274"/>
        <s v="CUST-00672"/>
        <s v="CUST-00403"/>
        <s v="CUST-00500"/>
        <s v="CUST-00681"/>
        <s v="CUST-00134"/>
        <s v="CUST-00642"/>
        <s v="CUST-00641"/>
        <s v="CUST-00489"/>
        <s v="CUST-00793"/>
        <s v="CUST-00169"/>
        <s v="CUST-00700"/>
        <s v="CUST-00209"/>
        <s v="CUST-00627"/>
        <s v="CUST-00725"/>
        <s v="CUST-00739"/>
        <s v="CUST-00344"/>
        <s v="CUST-00079"/>
        <s v="CUST-00262"/>
        <s v="Unknown -00003"/>
        <s v="CUST-00567"/>
        <s v="CUST-00080"/>
        <s v="CUST-00529"/>
        <s v="CUST-00758"/>
        <s v="CUST-00555"/>
        <s v="CUST-00766"/>
        <s v="CUST-00582"/>
        <s v="CUST-00140"/>
        <s v="CUST-00322"/>
        <s v="CUST-00475"/>
        <s v="CUST-00526"/>
        <s v="CUST-00013"/>
        <s v="CUST-00473"/>
        <s v="CUST-00392"/>
        <s v="CUST-00457"/>
        <s v="CUST-00422"/>
        <s v="CUST-00492"/>
        <s v="CUST-00185"/>
        <s v="CUST-00364"/>
        <s v="CUST-00374"/>
        <s v="CUST-00790"/>
        <s v="CUST-00509"/>
        <s v="CUST-00091"/>
        <s v="CUST-00751"/>
        <s v="CUST-00385"/>
        <s v="CUST-00090"/>
        <s v="CUST-00353"/>
        <s v="CUST-00397"/>
        <s v="CUST-00488"/>
        <s v="CUST-00530"/>
        <s v="CUST-00643"/>
        <s v="CUST-00603"/>
        <s v="CUST-00340"/>
        <s v="CUST-00346"/>
        <s v="CUST-00138"/>
        <s v="CUST-00583"/>
        <s v="CUST-00231"/>
        <s v="CUST-00386"/>
        <s v="CUST-00534"/>
        <s v="CUST-00345"/>
        <s v="CUST-00144"/>
        <s v="CUST-00398"/>
        <s v="CUST-00513"/>
        <s v="CUST-00351"/>
        <s v="CUST-00215"/>
        <s v="CUST-00445"/>
        <s v="CUST-00106"/>
        <s v="CUST-00368"/>
        <s v="CUST-00230"/>
        <s v="CUST-00050"/>
        <s v="Unknown -00004"/>
        <s v="CUST-00638"/>
        <s v="CUST-00207"/>
        <s v="CUST-00493"/>
        <s v="CUST-00660"/>
        <s v="CUST-00449"/>
        <s v="CUST-00171"/>
        <s v="CUST-00605"/>
        <s v="CUST-00048"/>
        <s v="CUST-00161"/>
        <s v="CUST-00122"/>
        <s v="CUST-00373"/>
        <s v="CUST-00615"/>
        <s v="Unknown -00005"/>
        <s v="CUST-00604"/>
        <s v="CUST-00710"/>
        <s v="CUST-00137"/>
        <s v="CUST-00223"/>
        <s v="CUST-00556"/>
        <s v="CUST-00684"/>
        <s v="CUST-00110"/>
        <s v="CUST-00769"/>
        <s v="CUST-00692"/>
        <s v="CUST-00014"/>
        <s v="CUST-00326"/>
        <s v="CUST-00396"/>
        <s v="CUST-00435"/>
        <s v="CUST-00258"/>
        <s v="CUST-00559"/>
        <s v="CUST-00569"/>
        <s v="CUST-00088"/>
        <s v="CUST-00635"/>
        <s v="CUST-00314"/>
        <s v="CUST-00270"/>
        <s v="CUST-00415"/>
        <s v="CUST-00514"/>
        <s v="CUST-00701"/>
        <s v="CUST-00676"/>
        <s v="CUST-00238"/>
        <s v="CUST-00388"/>
        <s v="CUST-00416"/>
        <s v="CUST-00451"/>
        <s v="CUST-00192"/>
        <s v="CUST-00653"/>
        <s v="CUST-00225"/>
        <s v="CUST-00524"/>
        <s v="CUST-00395"/>
        <s v="CUST-00086"/>
        <s v="CUST-00371"/>
        <s v="CUST-00434"/>
        <s v="CUST-00566"/>
        <s v="CUST-00717"/>
        <s v="CUST-00714"/>
        <s v="CUST-00483"/>
        <s v="CUST-00082"/>
        <s v="CUST-00691"/>
        <s v="CUST-00799"/>
        <s v="CUST-00755"/>
        <s v="CUST-00264"/>
        <s v="CUST-00789"/>
        <s v="CUST-00265"/>
        <s v="CUST-00362"/>
        <s v="CUST-00241"/>
        <s v="CUST-00365"/>
        <s v="CUST-00505"/>
        <s v="CUST-00716"/>
        <s v="CUST-00595"/>
        <s v="CUST-00511"/>
        <s v="CUST-00242"/>
        <s v="CUST-00261"/>
        <s v="CUST-00574"/>
        <s v="CUST-00621"/>
        <s v="CUST-00690"/>
        <s v="CUST-00746"/>
        <s v="CUST-00066"/>
        <s v="CUST-00107"/>
        <s v="CUST-00254"/>
        <s v="CUST-00562"/>
        <s v="CUST-00537"/>
        <s v="CUST-00307"/>
        <s v="CUST-00194"/>
        <s v="CUST-00226"/>
        <s v="CUST-00020"/>
        <s v="CUST-00129"/>
        <s v="CUST-00054"/>
        <s v="CUST-00172"/>
        <s v="CUST-00596"/>
        <s v="CUST-00742"/>
        <s v="CUST-00063"/>
        <s v="CUST-00104"/>
        <s v="CUST-00682"/>
        <s v="CUST-00381"/>
        <s v="CUST-00142"/>
        <s v="CUST-00410"/>
        <s v="CUST-00707"/>
        <s v="CUST-00357"/>
        <s v="CUST-00295"/>
        <s v="CUST-00521"/>
        <s v="CUST-00310"/>
        <s v="CUST-00620"/>
        <s v="CUST-00454"/>
        <s v="CUST-00027"/>
        <s v="CUST-00168"/>
        <s v="CUST-00705"/>
        <s v="CUST-00316"/>
        <s v="CUST-00004"/>
        <s v="CUST-00623"/>
        <s v="CUST-00571"/>
        <s v="CUST-00149"/>
        <s v="CUST-00427"/>
        <s v="CUST-00369"/>
        <s v="CUST-00112"/>
        <s v="CUST-00510"/>
        <s v="CUST-00025"/>
        <s v="CUST-00342"/>
        <s v="CUST-00689"/>
        <s v="CUST-00472"/>
        <s v="CUST-00399"/>
        <s v="CUST-00033"/>
        <s v="CUST-00095"/>
        <s v="CUST-00496"/>
        <s v="CUST-00046"/>
        <s v="CUST-00785"/>
        <s v="CUST-00206"/>
        <s v="CUST-00176"/>
        <s v="CUST-00131"/>
        <s v="CUST-00666"/>
        <s v="CUST-00606"/>
        <s v="CUST-00143"/>
        <s v="CUST-00414"/>
        <s v="CUST-00749"/>
        <s v="CUST-00481"/>
        <s v="CUST-00302"/>
        <s v="CUST-00723"/>
        <s v="CUST-00599"/>
        <s v="CUST-00783"/>
        <s v="CUST-00554"/>
        <s v="CUST-00338"/>
        <s v="CUST-00549"/>
        <s v="CUST-00663"/>
        <s v="CUST-00208"/>
        <s v="CUST-00400"/>
        <s v="CUST-00037"/>
        <s v="CUST-00759"/>
        <s v="CUST-00648"/>
        <s v="CUST-00756"/>
        <s v="CUST-00776"/>
        <s v="CUST-00007"/>
        <s v="CUST-00607"/>
        <s v="CUST-00625"/>
        <s v="CUST-00535"/>
        <s v="CUST-00035"/>
        <s v="CUST-00590"/>
        <s v="CUST-00375"/>
        <s v="CUST-00283"/>
        <s v="CUST-00024"/>
        <s v="CUST-00022"/>
        <s v="CUST-00267"/>
        <s v="CUST-00347"/>
        <s v="CUST-00734"/>
        <s v="CUST-00296"/>
        <s v="CUST-00311"/>
        <s v="CUST-00420"/>
        <s v="CUST-00205"/>
        <s v="CUST-00312"/>
        <s v="CUST-00504"/>
        <s v="CUST-00614"/>
        <s v="CUST-00123"/>
        <s v="CUST-00594"/>
        <s v="CUST-00132"/>
        <s v="CUST-00436"/>
        <s v="CUST-00309"/>
        <s v="CUST-00190"/>
        <s v="CUST-00361"/>
        <s v="CUST-00782"/>
        <s v="CUST-00005"/>
        <s v="CUST-00113"/>
        <s v="CUST-00760"/>
        <s v="CUST-00610"/>
        <s v="CUST-00784"/>
        <s v="CUST-00683"/>
        <s v="CUST-00126"/>
        <s v="CUST-00268"/>
        <s v="CUST-00358"/>
        <s v="CUST-00432"/>
        <s v="CUST-00165"/>
        <s v="CUST-00564"/>
        <s v="CUST-00617"/>
        <s v="CUST-00244"/>
        <s v="CUST-00224"/>
        <s v="Unknown -00006"/>
        <s v="CUST-00688"/>
        <s v="CUST-00093"/>
        <s v="CUST-00753"/>
        <s v="CUST-00087"/>
        <s v="CUST-00269"/>
        <s v="CUST-00218"/>
        <s v="CUST-00146"/>
        <s v="CUST-00006"/>
        <s v="CUST-00350"/>
        <s v="CUST-00523"/>
        <s v="CUST-00433"/>
        <s v="CUST-00499"/>
        <s v="CUST-00252"/>
        <s v="CUST-00382"/>
        <s v="CUST-00640"/>
        <s v="CUST-00291"/>
        <s v="CUST-00775"/>
        <s v="CUST-00101"/>
        <s v="CUST-00313"/>
        <s v="CUST-00561"/>
        <s v="CUST-00652"/>
        <s v="CUST-00545"/>
        <s v="CUST-00349"/>
        <s v="CUST-00771"/>
        <s v="CUST-00568"/>
        <s v="CUST-00626"/>
        <s v="CUST-00679"/>
        <s v="CUST-00288"/>
        <s v="CUST-00285"/>
        <s v="CUST-00084"/>
        <s v="CUST-00256"/>
        <s v="CUST-00443"/>
        <s v="CUST-00387"/>
        <s v="CUST-00009"/>
        <s v="CUST-00108"/>
        <s v="CUST-00236"/>
        <s v="CUST-00246"/>
        <s v="CUST-00148"/>
        <s v="CUST-00730"/>
        <s v="CUST-00043"/>
        <s v="Unknown -00007"/>
        <s v="CUST-00233"/>
        <s v="CUST-00461"/>
        <s v="CUST-00551"/>
        <s v="CUST-00339"/>
        <s v="CUST-00548"/>
        <s v="CUST-00466"/>
        <s v="CUST-00589"/>
        <s v="CUST-00008"/>
        <s v="CUST-00180"/>
        <s v="CUST-00675"/>
        <s v="CUST-00281"/>
        <s v="CUST-00249"/>
        <s v="CUST-00732"/>
        <s v="CUST-00178"/>
        <s v="CUST-00068"/>
        <s v="CUST-00786"/>
        <s v="CUST-00198"/>
        <s v="CUST-00210"/>
        <s v="CUST-00591"/>
        <s v="CUST-00408"/>
        <s v="CUST-00159"/>
        <s v="CUST-00128"/>
        <s v="CUST-00767"/>
        <s v="CUST-00452"/>
        <s v="CUST-00695"/>
        <s v="CUST-00586"/>
        <s v="CUST-00733"/>
        <s v="CUST-00745"/>
        <s v="CUST-00727"/>
        <s v="CUST-00669"/>
        <s v="CUST-00772"/>
        <s v="CUST-00724"/>
        <s v="CUST-00632"/>
        <s v="CUST-00389"/>
        <s v="Unknown -00008"/>
        <s v="CUST-00699"/>
        <s v="CUST-00135"/>
        <s v="CUST-00186"/>
        <s v="CUST-00442"/>
        <s v="CUST-00304"/>
        <s v="CUST-00255"/>
        <s v="CUST-00333"/>
        <s v="CUST-00650"/>
        <s v="CUST-00503"/>
        <s v="CUST-00289"/>
        <s v="CUST-00155"/>
        <s v="CUST-00678"/>
        <s v="CUST-00372"/>
        <s v="CUST-00798"/>
        <s v="CUST-00277"/>
        <s v="Unknown -00009"/>
        <s v="CUST-00156"/>
        <s v="CUST-00698"/>
        <s v="CUST-00147"/>
        <s v="CUST-00059"/>
        <s v="CUST-00163"/>
        <s v="CUST-00787"/>
        <s v="CUST-00498"/>
        <s v="CUST-00593"/>
        <s v="CUST-00470"/>
        <s v="CUST-00706"/>
        <s v="CUST-00275"/>
        <s v="CUST-00425"/>
        <s v="CUST-00647"/>
        <s v="Unknown -00010"/>
        <s v="CUST-00598"/>
        <s v="CUST-00049"/>
        <s v="CUST-00175"/>
        <s v="CUST-00609"/>
        <s v="CUST-00516"/>
        <s v="CUST-00703"/>
        <s v="CUST-00581"/>
        <s v="CUST-00151"/>
        <s v="CUST-00127"/>
        <s v="CUST-00540"/>
        <s v="CUST-00421"/>
        <s v="CUST-00630"/>
        <s v="CUST-00557"/>
        <s v="CUST-00715"/>
        <s v="CUST-00667"/>
        <s v="CUST-00741"/>
        <s v="CUST-00216"/>
        <s v="CUST-00791"/>
        <s v="CUST-00293"/>
        <s v="CUST-00585"/>
        <s v="CUST-00234"/>
        <s v="CUST-00300"/>
        <s v="CUST-00179"/>
        <s v="CUST-00519"/>
        <s v="CUST-00637"/>
        <s v="CUST-00597"/>
        <s v="CUST-00212"/>
        <s v="CUST-00200"/>
        <s v="CUST-00120"/>
        <s v="CUST-00141"/>
        <s v="CUST-00497"/>
        <s v="CUST-00214"/>
        <s v="CUST-00166"/>
        <s v="CUST-00573"/>
        <s v="CUST-00003"/>
        <s v="CUST-00487"/>
        <s v="CUST-00026"/>
        <s v="CUST-00260"/>
        <s v="CUST-00177"/>
        <s v="CUST-00191"/>
        <s v="CUST-00055"/>
        <s v="CUST-00608"/>
        <s v="CUST-00616"/>
        <s v="CUST-00315"/>
        <s v="CUST-00477"/>
        <s v="CUST-00428"/>
        <s v="CUST-00743"/>
        <s v="CUST-00266"/>
        <s v="CUST-00160"/>
        <s v="CUST-00067"/>
        <s v="CUST-00278"/>
        <s v="CUST-00587"/>
        <s v="CUST-00323"/>
        <s v="CUST-00239"/>
        <s v="CUST-00367"/>
        <s v="CUST-00431"/>
        <s v="CUST-00167"/>
        <s v="CUST-00418"/>
        <s v="CUST-00016"/>
        <s v="CUST-00474"/>
        <s v="CUST-00065"/>
        <s v="CUST-00073"/>
        <s v="CUST-00356"/>
        <s v="CUST-00337"/>
        <s v="CUST-00552"/>
        <s v="CUST-00495"/>
        <s v="CUST-00463"/>
        <s v="CUST-00636"/>
        <s v="CUST-00456"/>
        <s v="CUST-00533"/>
        <s v="Unknown -00011"/>
        <s v="CUST-00633"/>
        <s v="CUST-00736"/>
        <s v="Unknown -00012"/>
        <s v="CUST-00189"/>
        <s v="Unknown -00013"/>
        <s v="CUST-00335"/>
        <s v="CUST-00253"/>
        <s v="CUST-00777"/>
        <s v="CUST-00644"/>
        <s v="CUST-00044"/>
        <s v="CUST-00407"/>
        <s v="CUST-00196"/>
        <s v="CUST-00673"/>
        <s v="CUST-00656"/>
        <s v="CUST-00301"/>
        <s v="CUST-00116"/>
        <s v="CUST-00613"/>
        <s v="Unknown -00014"/>
        <s v="CUST-00276"/>
        <s v="CUST-00538"/>
        <s v="CUST-00450"/>
        <s v="CUST-00053"/>
        <s v="Unknown -00015"/>
        <s v="CUST-00061"/>
        <s v="CUST-00040"/>
        <s v="CUST-00709"/>
        <s v="CUST-00320"/>
        <s v="CUST-00284"/>
        <s v="CUST-00305"/>
        <s v="CUST-00575"/>
        <s v="CUST-00002"/>
        <s v="CUST-00251"/>
        <s v="CUST-00235"/>
        <s v="CUST-00052"/>
        <s v="CUST-00539"/>
        <s v="CUST-00031"/>
        <s v="CUST-00612"/>
        <s v="CUST-00188"/>
        <s v="CUST-00737"/>
        <s v="CUST-00366"/>
        <s v="CUST-00222"/>
        <s v="CUST-00332"/>
        <s v="CUST-00376"/>
        <s v="CUST-00572"/>
        <s v="CUST-00527"/>
        <s v="CUST-00023"/>
        <s v="CUST-00409"/>
        <s v="CUST-00447"/>
        <s v="CUST-00601"/>
        <s v="CUST-00747"/>
        <s v="CUST-00117"/>
        <s v="CUST-00318"/>
        <s v="CUST-00199"/>
        <s v="CUST-00624"/>
        <s v="CUST-00618"/>
        <s v="CUST-00064"/>
        <s v="CUST-00145"/>
        <s v="CUST-00240"/>
        <s v="CUST-00273"/>
        <s v="CUST-00480"/>
        <s v="CUST-00459"/>
        <s v="CUST-00728"/>
        <s v="CUST-00578"/>
        <s v="CUST-00036"/>
        <s v="CUST-00781"/>
        <s v="CUST-00542"/>
        <s v="CUST-00229"/>
        <s v="CUST-00712"/>
        <s v="CUST-00404"/>
        <s v="CUST-00321"/>
        <s v="CUST-00517"/>
      </sharedItems>
    </cacheField>
    <cacheField name="Customer Segement" numFmtId="0">
      <sharedItems count="27">
        <s v="Affluent"/>
        <s v="Mass Market"/>
        <s v="Mass Affluent"/>
        <s v="Mass Market "/>
        <s v="Unknown -00001"/>
        <s v="Premium"/>
        <s v="VIP"/>
        <s v="Unknown-2"/>
        <s v="Premium "/>
        <s v="Unknown-1"/>
        <s v="Unknown -00002"/>
        <s v="Unknown-4"/>
        <s v="Unknown -00003"/>
        <s v="Unknown -00004"/>
        <s v="Unknown -00005"/>
        <s v="Unknown-3"/>
        <s v="Mass Affluent "/>
        <s v="Unknown -00006"/>
        <s v="Unknown -00007"/>
        <s v="Unknown -00008"/>
        <s v="Unknown -00009"/>
        <s v="Unknown -00010"/>
        <s v="Unknown -00011"/>
        <s v="Unknown -00012"/>
        <s v="Unknown -00013"/>
        <s v="Unknown -00014"/>
        <s v="Unknown -00015"/>
      </sharedItems>
    </cacheField>
    <cacheField name="Product_ID" numFmtId="0">
      <sharedItems count="90">
        <s v="PROD-0044"/>
        <s v="PROD-0040"/>
        <s v="PROD-0046"/>
        <s v="PROD-0060"/>
        <s v="PROD-0033"/>
        <s v="PROD-0011"/>
        <s v="PROD-0007"/>
        <s v="PROD-0019"/>
        <s v="PROD-0017"/>
        <s v="PROD-0050"/>
        <s v="PROD-0036"/>
        <s v="PROD-0038"/>
        <s v="Unknown- 001"/>
        <s v="PROD-0048"/>
        <s v="PROD-0020"/>
        <s v="PROD-0056"/>
        <s v="PROD-0008"/>
        <s v="PROD-0028"/>
        <s v="PROD-0043"/>
        <s v="PROD-0027"/>
        <s v="PROD-0010"/>
        <s v="PROD-0030"/>
        <s v="PROD-0054"/>
        <s v="PROD-0016"/>
        <s v="PROD-0025"/>
        <s v="PROD-0055"/>
        <s v="PROD-0035"/>
        <s v="PROD-0002"/>
        <s v="PROD-0004"/>
        <s v="PROD-0057"/>
        <s v="Unknown- 002"/>
        <s v="PROD-0051"/>
        <s v="PROD-0022"/>
        <s v="PROD-0058"/>
        <s v="PROD-0031"/>
        <s v="PROD-0018"/>
        <s v="PROD-0034"/>
        <s v="PROD-0012"/>
        <s v="PROD-0015"/>
        <s v="PROD-0029"/>
        <s v="PROD-0045"/>
        <s v="PROD-0049"/>
        <s v="PROD-0053"/>
        <s v="PROD-0009"/>
        <s v="PROD-0039"/>
        <s v="PROD-0037"/>
        <s v="PROD-0001"/>
        <s v="PROD-0041"/>
        <s v="PROD-0006"/>
        <s v="PROD-0052"/>
        <s v="PROD-0024"/>
        <s v="PROD-0005"/>
        <s v="PROD-0014"/>
        <s v=" PROD-0014 "/>
        <s v="PROD-0026"/>
        <s v="PROD-0021"/>
        <s v="PROD-0059"/>
        <s v="PROD-0013"/>
        <s v="PROD-0047"/>
        <s v=" PROD-0059 "/>
        <s v="PROD-0032"/>
        <s v="PROD-0003"/>
        <s v="PROD-0042"/>
        <s v=" PROD-0046 "/>
        <s v="PROD-0023"/>
        <s v="Unknown- 003"/>
        <s v="Unknown- 004"/>
        <s v="Unknown- 005"/>
        <s v=" PROD-0010 "/>
        <s v=" PROD-0032 "/>
        <s v="Unknown- 006"/>
        <s v=" PROD-0052 "/>
        <s v="Unknown- 007"/>
        <s v=" PROD-0008 "/>
        <s v=" PROD-0043 "/>
        <s v=" PROD-0045 "/>
        <s v="Unknown- 008"/>
        <s v="Unknown- 009"/>
        <s v="Unknown- 010"/>
        <s v=" PROD-0025 "/>
        <s v=" PROD-0015 "/>
        <s v="Unknown- 011"/>
        <s v="Unknown- 012"/>
        <s v=" PROD-0001 "/>
        <s v=" PROD-0022 "/>
        <s v=" PROD-0047 "/>
        <s v=" PROD-0058 "/>
        <s v=" PROD-0029 "/>
        <s v=" PROD-0006 "/>
        <s v=" PROD-0020 "/>
      </sharedItems>
    </cacheField>
    <cacheField name="Category" numFmtId="0">
      <sharedItems count="6">
        <s v="Audio"/>
        <s v="Accessories"/>
        <s v="Laptops"/>
        <s v="Televisions"/>
        <s v="Smartphones"/>
        <e v="#N/A"/>
      </sharedItems>
    </cacheField>
    <cacheField name="Regions" numFmtId="0">
      <sharedItems count="7">
        <s v="Asia"/>
        <s v="Africa"/>
        <s v="Europe"/>
        <s v="North America"/>
        <s v="oceania"/>
        <s v="South America"/>
        <s v="Asia "/>
      </sharedItems>
    </cacheField>
    <cacheField name="Store_ID" numFmtId="0">
      <sharedItems count="36">
        <s v="ST-008"/>
        <s v="ST-003"/>
        <s v="ST-011"/>
        <s v="ST-009"/>
        <s v="ST-015"/>
        <s v="ST-005"/>
        <s v="ST-020"/>
        <s v="ST-002"/>
        <s v="ST-001"/>
        <s v="ST-018"/>
        <s v="ST-012"/>
        <s v="ST-013"/>
        <s v="ST-014"/>
        <s v="ST-010"/>
        <s v="ST-007"/>
        <s v="ST-019"/>
        <s v="ST-017"/>
        <s v="ST-016"/>
        <s v="ST-006"/>
        <s v="Unknown 001"/>
        <s v="ST-004"/>
        <s v="Unknown 002"/>
        <s v="Unknown 003"/>
        <s v="Unknown 004"/>
        <s v="Unknown 005"/>
        <s v="Unknown 006"/>
        <s v="Unknown 007"/>
        <s v="Unknown 008"/>
        <s v="Unknown 009"/>
        <s v="Unknown 010"/>
        <s v="Unknown 011"/>
        <s v="Unknown 012"/>
        <s v="Unknown 013"/>
        <s v="Unknown 014"/>
        <s v="Unknown 015"/>
        <s v="Unknown 016"/>
      </sharedItems>
    </cacheField>
    <cacheField name="Channel" numFmtId="49">
      <sharedItems count="2">
        <s v="Physical Store"/>
        <s v="Online"/>
      </sharedItems>
    </cacheField>
    <cacheField name="Quantity" numFmtId="1">
      <sharedItems containsMixedTypes="1" containsNumber="1" containsInteger="1" minValue="0" maxValue="10"/>
    </cacheField>
    <cacheField name="Unit_Price" numFmtId="5">
      <sharedItems containsSemiMixedTypes="0" containsString="0" containsNumber="1" minValue="37.83" maxValue="471382"/>
    </cacheField>
    <cacheField name="Discount" numFmtId="2">
      <sharedItems containsSemiMixedTypes="0" containsString="0" containsNumber="1" minValue="0" maxValue="0.35"/>
    </cacheField>
    <cacheField name="Payment_Method" numFmtId="0">
      <sharedItems count="4">
        <s v="Transfer"/>
        <s v="Card"/>
        <s v="Cash"/>
        <s v="Unknown"/>
      </sharedItems>
    </cacheField>
    <cacheField name="Cost Price" numFmtId="7">
      <sharedItems containsSemiMixedTypes="0" containsString="0" containsNumber="1" minValue="0" maxValue="1599.36"/>
    </cacheField>
    <cacheField name="Revenue" numFmtId="5">
      <sharedItems containsSemiMixedTypes="0" containsString="0" containsNumber="1" minValue="0" maxValue="22760.100000000002" count="1187">
        <n v="503.99"/>
        <n v="297"/>
        <n v="159.58000000000001"/>
        <n v="222.36"/>
        <n v="15143.939999999999"/>
        <n v="5753.97"/>
        <n v="1799"/>
        <n v="1219.92"/>
        <n v="3026.9700000000003"/>
        <n v="115.43"/>
        <n v="1234.97"/>
        <n v="488.04"/>
        <n v="0"/>
        <n v="509.85"/>
        <n v="471.24"/>
        <n v="8995"/>
        <n v="399"/>
        <n v="314.82"/>
        <n v="7103.91"/>
        <n v="1998"/>
        <n v="969.03"/>
        <n v="923.91000000000008"/>
        <n v="609.96"/>
        <n v="4071.09"/>
        <n v="821.94"/>
        <n v="1956.08"/>
        <n v="296.01"/>
        <n v="2881.94"/>
        <n v="5596"/>
        <n v="5540.04"/>
        <n v="10901.94"/>
        <n v="1776.06"/>
        <n v="272.25"/>
        <n v="2159.91"/>
        <n v="586.04"/>
        <n v="1175.02"/>
        <n v="6785.15"/>
        <n v="196.02"/>
        <n v="1938.06"/>
        <n v="4939.88"/>
        <n v="1018.98"/>
        <n v="2938.04"/>
        <n v="510.84"/>
        <n v="9990"/>
        <n v="721.14"/>
        <n v="2138.94"/>
        <n v="367.71"/>
        <n v="761.93999999999994"/>
        <n v="258.99"/>
        <n v="5144.04"/>
        <n v="161.16"/>
        <n v="6396"/>
        <n v="3497.88"/>
        <n v="194.04"/>
        <n v="383.13"/>
        <n v="4197"/>
        <n v="905.97"/>
        <n v="2374.02"/>
        <n v="832.02"/>
        <n v="5647.92"/>
        <n v="8563.92"/>
        <n v="3525.06"/>
        <n v="4506.04"/>
        <n v="402.99"/>
        <n v="1130.94"/>
        <n v="1220.94"/>
        <n v="3057.96"/>
        <n v="1185.03"/>
        <n v="3086.91"/>
        <n v="3722.04"/>
        <n v="1731.96"/>
        <n v="999"/>
        <n v="204.93"/>
        <n v="3562.02"/>
        <n v="142.13999999999999"/>
        <n v="2034.09"/>
        <n v="9995"/>
        <n v="394.02"/>
        <n v="3228.12"/>
        <n v="402.9"/>
        <n v="8142.18"/>
        <n v="550.02"/>
        <n v="1975.05"/>
        <n v="2649.96"/>
        <n v="767.35"/>
        <n v="12408.24"/>
        <n v="12744.9"/>
        <n v="3529.95"/>
        <n v="3819.06"/>
        <n v="553.11"/>
        <n v="805.98"/>
        <n v="2967.0299999999997"/>
        <n v="291.06"/>
        <n v="11507.94"/>
        <n v="17630.2"/>
        <n v="1490"/>
        <n v="4202.55"/>
        <n v="118.17"/>
        <n v="309.68"/>
        <n v="3958.02"/>
        <n v="261.65999999999997"/>
        <n v="152.88"/>
        <n v="532.53"/>
        <n v="6897"/>
        <n v="4631.91"/>
        <n v="391.02"/>
        <n v="323.39999999999998"/>
        <n v="4494"/>
        <n v="2037.96"/>
        <n v="301.99"/>
        <n v="5592"/>
        <n v="154.22999999999999"/>
        <n v="2119.9899999999998"/>
        <n v="4035.96"/>
        <n v="200.99"/>
        <n v="293.02"/>
        <n v="2968.02"/>
        <n v="3705.94"/>
        <n v="105.73"/>
        <n v="346.29"/>
        <n v="954"/>
        <n v="7422.0300000000007"/>
        <n v="4322.91"/>
        <n v="1482.03"/>
        <n v="6999.88"/>
        <n v="2326.06"/>
        <n v="722.65"/>
        <n v="988.02"/>
        <n v="5484.08"/>
        <n v="879.06"/>
        <n v="202.98"/>
        <n v="1333.53"/>
        <n v="1028.97"/>
        <n v="451.47"/>
        <n v="1682.01"/>
        <n v="163.77000000000001"/>
        <n v="11724.9"/>
        <n v="1411.98"/>
        <n v="405.72"/>
        <n v="1282.3500000000001"/>
        <n v="6268.08"/>
        <n v="324.36"/>
        <n v="724.59"/>
        <n v="79"/>
        <n v="192.06"/>
        <n v="5196"/>
        <n v="160.05000000000001"/>
        <n v="8310.06"/>
        <n v="3998"/>
        <n v="375.39"/>
        <n v="7596"/>
        <n v="438.06000000000006"/>
        <n v="790.02"/>
        <n v="6978.18"/>
        <n v="4452.03"/>
        <n v="422.28"/>
        <n v="13710.2"/>
        <n v="427.28"/>
        <n v="756.49"/>
        <n v="4586.9400000000005"/>
        <n v="602.97"/>
        <n v="1370.04"/>
        <n v="1273.02"/>
        <n v="365.16"/>
        <n v="699"/>
        <n v="6234.0300000000007"/>
        <n v="1184.04"/>
        <n v="3330.04"/>
        <n v="1499"/>
        <n v="11872.08"/>
        <n v="865.98"/>
        <n v="5343.03"/>
        <n v="1958.04"/>
        <n v="2521.5299999999997"/>
        <n v="508.98"/>
        <n v="1398"/>
        <n v="2998"/>
        <n v="4155.03"/>
        <n v="10390.050000000001"/>
        <n v="4407.0599999999995"/>
        <n v="101.97"/>
        <n v="888.03"/>
        <n v="244.11"/>
        <n v="183.34"/>
        <n v="201.96"/>
        <n v="1440.97"/>
        <n v="640.91999999999996"/>
        <n v="175.42"/>
        <n v="2424.0300000000002"/>
        <n v="3858.0299999999997"/>
        <n v="6662.9699999999993"/>
        <n v="1648.03"/>
        <n v="3261.96"/>
        <n v="453.49"/>
        <n v="7270.15"/>
        <n v="110.09"/>
        <n v="2177.0100000000002"/>
        <n v="763.98"/>
        <n v="1452.09"/>
        <n v="292.04000000000002"/>
        <n v="246.51"/>
        <n v="499"/>
        <n v="1222.98"/>
        <n v="4700.08"/>
        <n v="2038.98"/>
        <n v="226.6"/>
        <n v="4013.91"/>
        <n v="531.48"/>
        <n v="151.97999999999999"/>
        <n v="4598"/>
        <n v="3819.9"/>
        <n v="3597"/>
        <n v="2519.9499999999998"/>
        <n v="2469.94"/>
        <n v="1464.1200000000001"/>
        <n v="238"/>
        <n v="4238.97"/>
        <n v="422.92"/>
        <n v="2322.1799999999998"/>
        <n v="5044.95"/>
        <n v="241.53"/>
        <n v="353.43"/>
        <n v="241.74"/>
        <n v="4072.06"/>
        <n v="4277.88"/>
        <n v="4995.0599999999995"/>
        <n v="554.49"/>
        <n v="584.08000000000004"/>
        <n v="251.49"/>
        <n v="79.790000000000006"/>
        <n v="7347.0599999999995"/>
        <n v="9263.82"/>
        <n v="5763.88"/>
        <n v="159"/>
        <n v="3916.08"/>
        <n v="5504.9400000000005"/>
        <n v="100.98"/>
        <n v="788.04"/>
        <n v="2314.41"/>
        <n v="303.95999999999998"/>
        <n v="6175.88"/>
        <n v="1596"/>
        <n v="4077.96"/>
        <n v="1299"/>
        <n v="636"/>
        <n v="2417.94"/>
        <n v="1014.9"/>
        <n v="240.38"/>
        <n v="3974.94"/>
        <n v="147.51"/>
        <n v="7719.85"/>
        <n v="8235.8799999999992"/>
        <n v="2499"/>
        <n v="996"/>
        <n v="16990"/>
        <n v="250.26"/>
        <n v="184.37"/>
        <n v="77.42"/>
        <n v="484.03"/>
        <n v="2798"/>
        <n v="154.84"/>
        <n v="3198"/>
        <n v="807.84"/>
        <n v="89"/>
        <n v="986.04"/>
        <n v="10470.18"/>
        <n v="4701.0599999999995"/>
        <n v="2937.06"/>
        <n v="2057.94"/>
        <n v="6660.08"/>
        <n v="166.64999999999998"/>
        <n v="1172.08"/>
        <n v="739.53"/>
        <n v="613.88"/>
        <n v="7337.88"/>
        <n v="5450.97"/>
        <n v="3490.06"/>
        <n v="3633.98"/>
        <n v="230.86"/>
        <n v="2936.08"/>
        <n v="2099"/>
        <n v="594"/>
        <n v="678.03"/>
        <n v="224.54"/>
        <n v="582.12"/>
        <n v="6399.09"/>
        <n v="5147.9399999999996"/>
        <n v="1504.9"/>
        <n v="7644.9"/>
        <n v="156"/>
        <n v="7368.12"/>
        <n v="97.02"/>
        <n v="1959.02"/>
        <n v="267"/>
        <n v="2267.4499999999998"/>
        <n v="1611.96"/>
        <n v="8971.92"/>
        <n v="759.9"/>
        <n v="88.11"/>
        <n v="5094.8999999999996"/>
        <n v="131.58000000000001"/>
        <n v="1173.06"/>
        <n v="3935.9700000000003"/>
        <n v="2675.94"/>
        <n v="69"/>
        <n v="7345.1"/>
        <n v="2445.96"/>
        <n v="772.12"/>
        <n v="3489.09"/>
        <n v="213.64"/>
        <n v="2161.9699999999998"/>
        <n v="3561.0299999999997"/>
        <n v="2623.98"/>
        <n v="76.44"/>
        <n v="614.91"/>
        <n v="6116.9400000000005"/>
        <n v="979.02"/>
        <n v="114.66"/>
        <n v="2155.02"/>
        <n v="120.19"/>
        <n v="78"/>
        <n v="447"/>
        <n v="6114.9"/>
        <n v="2398"/>
        <n v="90.78"/>
        <n v="1599"/>
        <n v="1356.06"/>
        <n v="6624.9"/>
        <n v="106.7"/>
        <n v="119"/>
        <n v="8226.119999999999"/>
        <n v="55"/>
        <n v="5996"/>
        <n v="1210.99"/>
        <n v="766.26"/>
        <n v="5936.04"/>
        <n v="1017.96"/>
        <n v="394.74"/>
        <n v="127.71"/>
        <n v="5144.8500000000004"/>
        <n v="12792"/>
        <n v="3294.12"/>
        <n v="2057.02"/>
        <n v="2140.98"/>
        <n v="272.34000000000003"/>
        <n v="2742.04"/>
        <n v="70.38"/>
        <n v="6459.96"/>
        <n v="1745.03"/>
        <n v="449"/>
        <n v="1936.98"/>
        <n v="4280.9400000000005"/>
        <n v="1732.98"/>
        <n v="299"/>
        <n v="1524.9"/>
        <n v="234.63"/>
        <n v="1385.01"/>
        <n v="54.45"/>
        <n v="308.88"/>
        <n v="414"/>
        <n v="2014.95"/>
        <n v="39.78"/>
        <n v="37.83"/>
        <n v="2770.02"/>
        <n v="8410.0499999999993"/>
        <n v="249"/>
        <n v="754.47"/>
        <n v="258"/>
        <n v="813.96"/>
        <n v="1207.6500000000001"/>
        <n v="68.31"/>
        <n v="4845.1499999999996"/>
        <n v="3296.06"/>
        <n v="5995"/>
        <n v="1541.91"/>
        <n v="129"/>
        <n v="211.14"/>
        <n v="1681.02"/>
        <n v="267.72000000000003"/>
        <n v="1460.2"/>
        <n v="233.24"/>
        <n v="745"/>
        <n v="2196"/>
        <n v="4460.0600000000004"/>
        <n v="547.74"/>
        <n v="139.38"/>
        <n v="354.42"/>
        <n v="6053.9400000000005"/>
        <n v="489.02"/>
        <n v="1163.03"/>
        <n v="409.86"/>
        <n v="590.04"/>
        <n v="632.1"/>
        <n v="597"/>
        <n v="1412.99"/>
        <n v="1512.98"/>
        <n v="780.08"/>
        <n v="1583.01"/>
        <n v="1311.99"/>
        <n v="8796"/>
        <n v="1076.04"/>
        <n v="388.08"/>
        <n v="198"/>
        <n v="18024.16"/>
        <n v="1567.02"/>
        <n v="944.46"/>
        <n v="2420.1499999999996"/>
        <n v="12245.1"/>
        <n v="1763.02"/>
        <n v="4354.0200000000004"/>
        <n v="351.9"/>
        <n v="345"/>
        <n v="169.95"/>
        <n v="140.76"/>
        <n v="3025.96"/>
        <n v="213.4"/>
        <n v="2573.9699999999998"/>
        <n v="4844.97"/>
        <n v="897"/>
        <n v="135.24"/>
        <n v="9795.1"/>
        <n v="1548.12"/>
        <n v="395"/>
        <n v="989.01"/>
        <n v="269.67"/>
        <n v="1453.06"/>
        <n v="485.52"/>
        <n v="598"/>
        <n v="364.14"/>
        <n v="3083.82"/>
        <n v="874.47"/>
        <n v="220.18"/>
        <n v="1749.97"/>
        <n v="2930.2"/>
        <n v="8814.119999999999"/>
        <n v="1008.99"/>
        <n v="11104.949999999999"/>
        <n v="5289.0599999999995"/>
        <n v="161.69999999999999"/>
        <n v="601.96"/>
        <n v="5235.09"/>
        <n v="69.69"/>
        <n v="387.03"/>
        <n v="3668.94"/>
        <n v="498"/>
        <n v="1208.97"/>
        <n v="2768.04"/>
        <n v="9264.85"/>
        <n v="595"/>
        <n v="4898.04"/>
        <n v="3911.94"/>
        <n v="3087.94"/>
        <n v="537"/>
        <n v="6332.04"/>
        <n v="5867.91"/>
        <n v="5640.03"/>
        <n v="5810.9400000000005"/>
        <n v="217.8"/>
        <n v="5814.18"/>
        <n v="10704.9"/>
        <n v="9895.0499999999993"/>
        <n v="38.61"/>
        <n v="4689.96"/>
        <n v="7915.05"/>
        <n v="5583.0599999999995"/>
        <n v="107.91"/>
        <n v="1217.8799999999999"/>
        <n v="1740.1799999999998"/>
        <n v="256.47000000000003"/>
        <n v="1229.82"/>
        <n v="398.61"/>
        <n v="2097"/>
        <n v="741.51"/>
        <n v="121.38"/>
        <n v="8477.94"/>
        <n v="433.59000000000003"/>
        <n v="12120.150000000001"/>
        <n v="4194"/>
        <n v="3056.94"/>
        <n v="11632.24"/>
        <n v="13850.1"/>
        <n v="1992"/>
        <n v="12619.949999999999"/>
        <n v="526.26"/>
        <n v="150.49"/>
        <n v="379.26"/>
        <n v="5815.15"/>
        <n v="868.15"/>
        <n v="1384.02"/>
        <n v="1399"/>
        <n v="153.26"/>
        <n v="1665.02"/>
        <n v="480.76"/>
        <n v="298"/>
        <n v="311.64"/>
        <n v="174.44"/>
        <n v="181.56"/>
        <n v="7871.9400000000005"/>
        <n v="1371.02"/>
        <n v="284.27999999999997"/>
        <n v="1232.9100000000001"/>
        <n v="203.94"/>
        <n v="2344.98"/>
        <n v="1852.97"/>
        <n v="634.38"/>
        <n v="5651.96"/>
        <n v="153.47"/>
        <n v="4891.92"/>
        <n v="11735.82"/>
        <n v="2049.6999999999998"/>
        <n v="2906.12"/>
        <n v="607.91999999999996"/>
        <n v="1663.47"/>
        <n v="2350.04"/>
        <n v="3027.98"/>
        <n v="111.18"/>
        <n v="747"/>
        <n v="304.98"/>
        <n v="857.49"/>
        <n v="1748.94"/>
        <n v="1337.97"/>
        <n v="77.22"/>
        <n v="461.72"/>
        <n v="513.97"/>
        <n v="8074.95"/>
        <n v="502.98"/>
        <n v="116.62"/>
        <n v="880.04"/>
        <n v="1347"/>
        <n v="220"/>
        <n v="2017.98"/>
        <n v="2321.9899999999998"/>
        <n v="818.85"/>
        <n v="125.13"/>
        <n v="66.930000000000007"/>
        <n v="6297"/>
        <n v="431.64"/>
        <n v="133.86000000000001"/>
        <n v="289.06"/>
        <n v="5994"/>
        <n v="8620.08"/>
        <n v="6980.12"/>
        <n v="1630.98"/>
        <n v="156.41999999999999"/>
        <n v="6588.24"/>
        <n v="10599.949999999999"/>
        <n v="2623.41"/>
        <n v="726.53"/>
        <n v="5816.12"/>
        <n v="4037.98"/>
        <n v="1007.98"/>
        <n v="1861.02"/>
        <n v="1187.01"/>
        <n v="4541.97"/>
        <n v="232.26"/>
        <n v="563.04"/>
        <n v="6855.1"/>
        <n v="2572.02"/>
        <n v="3134.04"/>
        <n v="9996"/>
        <n v="2421.98"/>
        <n v="998"/>
        <n v="3910.2"/>
        <n v="1005.96"/>
        <n v="3229.98"/>
        <n v="1425.96"/>
        <n v="4749.03"/>
        <n v="357"/>
        <n v="520.89"/>
        <n v="823.53"/>
        <n v="771.47"/>
        <n v="3598"/>
        <n v="1199"/>
        <n v="6863.96"/>
        <n v="5558.91"/>
        <n v="406.85"/>
        <n v="1794"/>
        <n v="239.37"/>
        <n v="336.81"/>
        <n v="12594"/>
        <n v="507.96"/>
        <n v="4113.0599999999995"/>
        <n v="8155.92"/>
        <n v="2796"/>
        <n v="1646.97"/>
        <n v="2117.9700000000003"/>
        <n v="1286.01"/>
        <n v="2239.92"/>
        <n v="199.98"/>
        <n v="10665.150000000001"/>
        <n v="625.67999999999995"/>
        <n v="592.02"/>
        <n v="768.24"/>
        <n v="6359.9699999999993"/>
        <n v="3876.12"/>
        <n v="4398"/>
        <n v="195"/>
        <n v="474"/>
        <n v="2276.0100000000002"/>
        <n v="307.97000000000003"/>
        <n v="774.06"/>
        <n v="4348.08"/>
        <n v="7052.08"/>
        <n v="1484.01"/>
        <n v="735.42"/>
        <n v="6430.05"/>
        <n v="1935.1499999999999"/>
        <n v="7832.16"/>
        <n v="965.15"/>
        <n v="406.98"/>
        <n v="1955.97"/>
        <n v="182.58"/>
        <n v="6171.0599999999995"/>
        <n v="7134.9"/>
        <n v="924.94"/>
        <n v="368.74"/>
        <n v="202.86"/>
        <n v="1260.03"/>
        <n v="4892.9400000000005"/>
        <n v="270.48"/>
        <n v="3669.96"/>
        <n v="1231.8800000000001"/>
        <n v="2712.12"/>
        <n v="894"/>
        <n v="2523.9899999999998"/>
        <n v="2851.92"/>
        <n v="889.02"/>
        <n v="163.35000000000002"/>
        <n v="312.83999999999997"/>
        <n v="608.93999999999994"/>
        <n v="1320.06"/>
        <n v="5874.12"/>
        <n v="2908.06"/>
        <n v="603.98"/>
        <n v="200.79000000000002"/>
        <n v="4998"/>
        <n v="159.12"/>
        <n v="1880.01"/>
        <n v="2547"/>
        <n v="1849.88"/>
        <n v="7272.09"/>
        <n v="361.58"/>
        <n v="157.56"/>
        <n v="692.01"/>
        <n v="231.66"/>
        <n v="1834.98"/>
        <n v="810.90000000000009"/>
        <n v="1978.02"/>
        <n v="2054.8500000000004"/>
        <n v="6690.09"/>
        <n v="390.04"/>
        <n v="96.03"/>
        <n v="6925.05"/>
        <n v="325.48"/>
        <n v="4995"/>
        <n v="7794"/>
        <n v="122.57"/>
        <n v="149"/>
        <n v="3599.8500000000004"/>
        <n v="316"/>
        <n v="8724.18"/>
        <n v="38.22"/>
        <n v="180.79"/>
        <n v="6204.12"/>
        <n v="229.89"/>
        <n v="5428.12"/>
        <n v="2598"/>
        <n v="2546.04"/>
        <n v="1207.96"/>
        <n v="299.96999999999997"/>
        <n v="11117.82"/>
        <n v="2907.09"/>
        <n v="6054.95"/>
        <n v="583.1"/>
        <n v="318"/>
        <n v="1979.01"/>
        <n v="4441.9799999999996"/>
        <n v="305.90999999999997"/>
        <n v="526.32000000000005"/>
        <n v="3780.09"/>
        <n v="3956.04"/>
        <n v="1158.18"/>
        <n v="348.88"/>
        <n v="903.94999999999993"/>
        <n v="6300.15"/>
        <n v="113.3"/>
        <n v="352.44"/>
        <n v="179.78"/>
        <n v="10495.92"/>
        <n v="348.45"/>
        <n v="260.58"/>
        <n v="76.63"/>
        <n v="1498"/>
        <n v="144.53"/>
        <n v="2853.96"/>
        <n v="1528.98"/>
        <n v="449.45"/>
        <n v="275.01"/>
        <n v="8647.8799999999992"/>
        <n v="79.56"/>
        <n v="1469.02"/>
        <n v="4848.0600000000004"/>
        <n v="1025.8800000000001"/>
        <n v="544.68000000000006"/>
        <n v="4160.1000000000004"/>
        <n v="244.02"/>
        <n v="1580.04"/>
        <n v="7571.9699999999993"/>
        <n v="898"/>
        <n v="11752.16"/>
        <n v="4239.9799999999996"/>
        <n v="347.26"/>
        <n v="235.62"/>
        <n v="968.06"/>
        <n v="306.94"/>
        <n v="1315.8000000000002"/>
        <n v="512.94000000000005"/>
        <n v="189.14999999999998"/>
        <n v="440.02"/>
        <n v="177.21"/>
        <n v="975.1"/>
        <n v="1426.98"/>
        <n v="242.76"/>
        <n v="719.97"/>
        <n v="1816.99"/>
        <n v="2078.0100000000002"/>
        <n v="3878.06"/>
        <n v="126.42"/>
        <n v="516"/>
        <n v="3745"/>
        <n v="758.52"/>
        <n v="476"/>
        <n v="295.02"/>
        <n v="1796"/>
        <n v="39"/>
        <n v="1161.0899999999999"/>
        <n v="1215.8399999999999"/>
        <n v="1513.99"/>
        <n v="321.18"/>
        <n v="390.87"/>
        <n v="710.69999999999993"/>
        <n v="245.14"/>
        <n v="386.06"/>
        <n v="9173.880000000001"/>
        <n v="2055.06"/>
        <n v="1387.41"/>
        <n v="4797"/>
        <n v="5247.96"/>
        <n v="5697"/>
        <n v="749"/>
        <n v="4198"/>
        <n v="912.90000000000009"/>
        <n v="2220.9899999999998"/>
        <n v="1542.94"/>
        <n v="253.98"/>
        <n v="580.05999999999995"/>
        <n v="779.09999999999991"/>
        <n v="712.98"/>
        <n v="4945.05"/>
        <n v="9306.18"/>
        <n v="472.23"/>
        <n v="356"/>
        <n v="5877.0599999999995"/>
        <n v="7912.08"/>
        <n v="705.99"/>
        <n v="2825.98"/>
        <n v="17329.8"/>
        <n v="2966.04"/>
        <n v="3053.88"/>
        <n v="1450.1499999999999"/>
        <n v="290.02999999999997"/>
        <n v="7339.92"/>
        <n v="5937.03"/>
        <n v="615.94000000000005"/>
        <n v="455.93999999999994"/>
        <n v="1527.96"/>
        <n v="89.89"/>
        <n v="138"/>
        <n v="2997"/>
        <n v="3463.92"/>
        <n v="14679.84"/>
        <n v="444.51"/>
        <n v="7646.9400000000005"/>
        <n v="769.41000000000008"/>
        <n v="782.04"/>
        <n v="2036.03"/>
        <n v="78.209999999999994"/>
        <n v="3293.94"/>
        <n v="319.16000000000003"/>
        <n v="2367.9699999999998"/>
        <n v="1467.06"/>
        <n v="1647.06"/>
        <n v="4281.96"/>
        <n v="1439.94"/>
        <n v="1614.99"/>
        <n v="162.18"/>
        <n v="7265.9400000000005"/>
        <n v="71.069999999999993"/>
        <n v="1454.03"/>
        <n v="819.88"/>
        <n v="483.06"/>
        <n v="146.02000000000001"/>
        <n v="195.02"/>
        <n v="4796"/>
        <n v="7560.18"/>
        <n v="179"/>
        <n v="6108.09"/>
        <n v="871.06"/>
        <n v="3918.04"/>
        <n v="7122.0599999999995"/>
        <n v="5046.03"/>
        <n v="488.22"/>
        <n v="1899"/>
        <n v="493.02"/>
        <n v="8994"/>
        <n v="9696.1200000000008"/>
        <n v="8905.0499999999993"/>
        <n v="2470.0500000000002"/>
        <n v="1302.8999999999999"/>
        <n v="5526.09"/>
        <n v="619.36"/>
        <n v="491.31000000000006"/>
        <n v="478.74"/>
        <n v="302.94"/>
        <n v="555.90000000000009"/>
        <n v="867.18000000000006"/>
        <n v="685.02"/>
        <n v="130.29"/>
        <n v="120.51"/>
        <n v="920.81999999999994"/>
        <n v="638.54999999999995"/>
        <n v="2520.06"/>
        <n v="215.6"/>
        <n v="2199"/>
        <n v="87.22"/>
        <n v="3996"/>
        <n v="5097.96"/>
        <n v="158"/>
        <n v="111.1"/>
        <n v="13062.060000000001"/>
        <n v="5351.88"/>
        <n v="1203.92"/>
        <n v="2496.06"/>
        <n v="322.32"/>
        <n v="499.95"/>
        <n v="546.48"/>
        <n v="6965.9699999999993"/>
        <n v="276"/>
        <n v="1220.1000000000001"/>
        <n v="8075.96"/>
        <n v="6523.92"/>
        <n v="10794"/>
        <n v="3460.05"/>
        <n v="7411.88"/>
        <n v="1614.06"/>
        <n v="3255.84"/>
        <n v="914.94"/>
        <n v="80.34"/>
        <n v="1781.01"/>
        <n v="14535.92"/>
        <n v="647.46"/>
        <n v="196.95"/>
        <n v="1543.97"/>
        <n v="1119.96"/>
        <n v="173.63"/>
        <n v="2714.06"/>
        <n v="136.62"/>
        <n v="5934.0599999999995"/>
        <n v="426.8"/>
        <n v="1449.18"/>
        <n v="2879.88"/>
        <n v="199"/>
        <n v="275"/>
        <n v="1495"/>
        <n v="4152.0599999999995"/>
        <n v="690.64"/>
        <n v="591.03"/>
        <n v="3102.06"/>
        <n v="1324.98"/>
        <n v="2076.0299999999997"/>
        <n v="6931.92"/>
        <n v="2009.9"/>
        <n v="578.12"/>
        <n v="902.94"/>
        <n v="112.27"/>
        <n v="1196"/>
        <n v="8579.9500000000007"/>
        <n v="349.86"/>
        <n v="3398"/>
        <n v="395.01"/>
        <n v="11527.76"/>
        <n v="300.98"/>
        <n v="1015.92"/>
        <n v="2474.0100000000002"/>
        <n v="405.96"/>
        <n v="4266.0600000000004"/>
        <n v="9012.08"/>
        <n v="611.81999999999994"/>
        <n v="326.70000000000005"/>
        <n v="4362.09"/>
        <n v="623.28"/>
        <n v="504.90000000000003"/>
        <n v="600.95000000000005"/>
        <n v="112.2"/>
        <n v="1742.12"/>
        <n v="6859.92"/>
        <n v="12349.7"/>
        <n v="178"/>
        <n v="7747.92"/>
        <n v="6365.1"/>
        <n v="494.01"/>
        <n v="207"/>
        <n v="3897"/>
        <n v="1306.5899999999999"/>
        <n v="3465.96"/>
        <n v="4948.0200000000004"/>
        <n v="881.1"/>
        <n v="3166.02"/>
        <n v="5875.1"/>
        <n v="2269.4700000000003"/>
        <n v="2900.2999999999997"/>
        <n v="409.94"/>
        <n v="6422.9400000000005"/>
        <n v="5198.9400000000005"/>
        <n v="1497"/>
        <n v="2018.99"/>
        <n v="1679.94"/>
        <n v="80.58"/>
        <n v="577.15000000000009"/>
        <n v="2291.94"/>
        <n v="521.16"/>
        <n v="2490"/>
        <n v="876.12000000000012"/>
        <n v="1627.92"/>
        <n v="505.68"/>
        <n v="1778.04"/>
        <n v="542.37"/>
        <n v="16471.759999999998"/>
        <n v="612.84999999999991"/>
        <n v="160.59"/>
        <n v="7196"/>
        <n v="106.82"/>
        <n v="8144.12"/>
        <n v="6056.97"/>
        <n v="3499.94"/>
        <n v="360.57"/>
        <n v="2740.08"/>
        <n v="921.85"/>
        <n v="10703.76"/>
        <n v="113.49"/>
        <n v="334.65000000000003"/>
        <n v="490.28"/>
        <n v="8883.9599999999991"/>
        <n v="399.96"/>
        <n v="976.08"/>
        <n v="160.68"/>
        <n v="165"/>
        <n v="1972.08"/>
        <n v="7124.04"/>
        <n v="2034.9"/>
        <n v="17240.16"/>
        <n v="6113.88"/>
        <n v="7835.1"/>
        <n v="599.93999999999994"/>
        <n v="11630.3"/>
        <n v="545"/>
        <n v="2694"/>
        <n v="11495"/>
        <n v="9881.82"/>
        <n v="1647"/>
        <n v="638.32000000000005"/>
        <n v="1538.8200000000002"/>
        <n v="752.45"/>
        <n v="6995"/>
        <n v="9890.1"/>
        <n v="1664.04"/>
        <n v="209.07"/>
        <n v="4111.76"/>
        <n v="2200.1"/>
        <n v="728.28"/>
        <n v="1357.03"/>
        <n v="9594"/>
        <n v="737.55"/>
        <n v="915.96"/>
        <n v="3760.02"/>
        <n v="109"/>
        <n v="3195.18"/>
        <n v="3632.9700000000003"/>
        <n v="3857.3500000000004"/>
        <n v="12370.050000000001"/>
        <n v="2548.98"/>
        <n v="2247"/>
        <n v="53.35"/>
        <n v="2470.59"/>
        <n v="13456.08"/>
        <n v="252.84"/>
        <n v="1432"/>
        <n v="657.90000000000009"/>
        <n v="6759.0599999999995"/>
        <n v="870.08999999999992"/>
        <n v="4944.09"/>
        <n v="215.82"/>
        <n v="14694.119999999999"/>
        <n v="4075.92"/>
        <n v="398"/>
        <n v="2230.0300000000002"/>
        <n v="3326.94"/>
        <n v="99"/>
        <n v="7495"/>
        <n v="549"/>
        <n v="543.51"/>
        <n v="431.65"/>
        <n v="2449.02"/>
        <n v="911.87999999999988"/>
        <n v="7569.95"/>
        <n v="2597.94"/>
        <n v="3079.7000000000003"/>
        <n v="9690.2999999999993"/>
        <n v="1936.12"/>
        <n v="625.65"/>
        <n v="10856.24"/>
        <n v="5299.92"/>
        <n v="238.68"/>
        <n v="13380.18"/>
        <n v="7064.95"/>
        <n v="701.68"/>
        <n v="6531.0300000000007"/>
        <n v="9687.92"/>
        <n v="9790.2000000000007"/>
        <n v="359.56"/>
        <n v="277.75"/>
        <n v="19790.099999999999"/>
        <n v="1160.1199999999999"/>
        <n v="99.99"/>
        <n v="1564.08"/>
        <n v="4940.91"/>
        <n v="9104.0400000000009"/>
        <n v="3632.6499999999996"/>
        <n v="3798"/>
        <n v="3526.04"/>
        <n v="1630.53"/>
        <n v="5876.08"/>
        <n v="7949.88"/>
        <n v="2572.4700000000003"/>
        <n v="7050.12"/>
        <n v="1607.92"/>
        <n v="269.5"/>
        <n v="9059.8799999999992"/>
        <n v="9083.94"/>
        <n v="4843.96"/>
        <n v="10578.119999999999"/>
        <n v="1483.02"/>
        <n v="2823.96"/>
        <n v="20780.100000000002"/>
        <n v="15443.82"/>
        <n v="15289.8"/>
        <n v="2179.59"/>
        <n v="418.14"/>
        <n v="4653.09"/>
        <n v="5092.08"/>
        <n v="7204.85"/>
        <n v="5249.91"/>
        <n v="706.86"/>
        <n v="436"/>
        <n v="3294"/>
        <n v="3592"/>
        <n v="7836.08"/>
        <n v="579.09"/>
        <n v="528.65"/>
        <n v="10775.1"/>
        <n v="193.03"/>
        <n v="445"/>
        <n v="457.98"/>
        <n v="345.32"/>
        <n v="218"/>
        <n v="10080.24"/>
        <n v="885.06"/>
        <n v="1373.94"/>
        <n v="237"/>
        <n v="3085.88"/>
        <n v="4538.9400000000005"/>
        <n v="732.06000000000006"/>
        <n v="1534.7"/>
        <n v="2242.98"/>
        <n v="3782.45"/>
        <n v="9990.119999999999"/>
        <n v="384.12"/>
        <n v="7716.0599999999995"/>
        <n v="1952.16"/>
        <n v="4392"/>
        <n v="8708.0400000000009"/>
        <n v="3362.04"/>
        <n v="3390.1499999999996"/>
        <n v="108.9"/>
        <n v="1698"/>
        <n v="387"/>
        <n v="442.53"/>
        <n v="486.54"/>
        <n v="5707.92"/>
        <n v="308.45999999999998"/>
        <n v="6115.92"/>
        <n v="288.09000000000003"/>
        <n v="2827.3500000000004"/>
        <n v="1168.1600000000001"/>
        <n v="1062.96"/>
        <n v="7034.9400000000005"/>
        <n v="8904.06"/>
        <n v="6796"/>
        <n v="4117.9399999999996"/>
        <n v="5040.12"/>
        <n v="11192"/>
        <n v="330"/>
        <n v="776.16"/>
        <n v="2564.7000000000003"/>
        <n v="4497"/>
        <n v="6597"/>
        <n v="10295.94"/>
        <n v="2495"/>
        <n v="458.35"/>
        <n v="67.62"/>
        <n v="2177.6499999999996"/>
        <n v="264.33"/>
        <n v="2058.9699999999998"/>
        <n v="86.33"/>
        <n v="4449.0599999999995"/>
        <n v="9785.880000000001"/>
        <n v="5147.97"/>
        <n v="1847.8200000000002"/>
        <n v="789.48"/>
        <n v="6173.82"/>
        <n v="22760.100000000002"/>
        <n v="132.87"/>
        <n v="9689.94"/>
        <n v="3495"/>
        <n v="56.65"/>
        <n v="1095.48"/>
        <n v="2312.3500000000004"/>
        <n v="1831.92"/>
        <n v="4552.0200000000004"/>
        <n v="3429.96"/>
        <n v="500.52"/>
        <n v="1999"/>
        <n v="588.06000000000006"/>
        <n v="320.45999999999998"/>
        <n v="9287.9599999999991"/>
        <n v="162.74"/>
        <n v="7916.04"/>
        <n v="5397"/>
        <n v="155.82"/>
        <n v="1643.88"/>
        <n v="2245"/>
        <n v="8231.76"/>
        <n v="453.9"/>
        <n v="8312.0400000000009"/>
        <n v="392.04"/>
        <n v="2035.92"/>
        <n v="12869.849999999999"/>
        <n v="895"/>
        <n v="11994"/>
        <n v="107.8"/>
        <n v="4115.88"/>
        <n v="11621.880000000001"/>
        <n v="157.41"/>
        <n v="10294.849999999999"/>
        <n v="11754.119999999999"/>
        <n v="14392"/>
        <n v="1098"/>
        <n v="730.1"/>
        <n v="1932.24"/>
        <n v="7823.88"/>
        <n v="91.67"/>
        <n v="1539.8500000000001"/>
        <n v="10194"/>
        <n v="1360.47"/>
        <n v="55.55"/>
        <n v="436.1"/>
        <n v="2224.5299999999997"/>
        <n v="56.1"/>
        <n v="978.04"/>
        <n v="440.55"/>
        <n v="8394"/>
        <n v="2133.0300000000002"/>
        <n v="8235.2999999999993"/>
        <n v="1714.98"/>
        <n v="7756.12"/>
        <n v="18420.3"/>
        <n v="19179.900000000001"/>
      </sharedItems>
    </cacheField>
    <cacheField name="Profit" numFmtId="7">
      <sharedItems containsSemiMixedTypes="0" containsString="0" containsNumber="1" minValue="0" maxValue="7406.1" count="1542">
        <n v="149.69999999999999"/>
        <n v="83.16"/>
        <n v="44.240000000000009"/>
        <n v="65.400000000000006"/>
        <n v="5547.7799999999988"/>
        <n v="2221.83"/>
        <n v="701.6099999999999"/>
        <n v="442.5200000000001"/>
        <n v="1198.8000000000002"/>
        <n v="29.75"/>
        <n v="359.70000000000005"/>
        <n v="144.42000000000002"/>
        <n v="0"/>
        <n v="153.45000000000005"/>
        <n v="142.80000000000001"/>
        <n v="3508.0499999999993"/>
        <n v="111.72000000000003"/>
        <n v="82.68"/>
        <n v="2344.9799999999996"/>
        <n v="619.38000000000011"/>
        <n v="359.64"/>
        <n v="349.83000000000004"/>
        <n v="227.24"/>
        <n v="1510.92"/>
        <n v="247.38000000000011"/>
        <n v="538.91999999999985"/>
        <n v="104.64999999999998"/>
        <n v="867.38000000000011"/>
        <n v="2182.44"/>
        <n v="3130.26"/>
        <n v="627.89999999999986"/>
        <n v="77"/>
        <n v="629.09999999999991"/>
        <n v="197.33999999999997"/>
        <n v="383.67999999999995"/>
        <n v="2518.1999999999998"/>
        <n v="65.34"/>
        <n v="619.37999999999988"/>
        <n v="1774.52"/>
        <n v="339.65999999999997"/>
        <n v="809.46"/>
        <n v="196.07999999999998"/>
        <n v="3196.7999999999993"/>
        <n v="207.05999999999995"/>
        <n v="608.13000000000011"/>
        <n v="110.66999999999996"/>
        <n v="246.50999999999988"/>
        <n v="93.450000000000017"/>
        <n v="1610.7599999999998"/>
        <n v="52.14"/>
        <n v="2430.48"/>
        <n v="1154.6400000000003"/>
        <n v="63.359999999999985"/>
        <n v="147.06"/>
        <n v="1636.83"/>
        <n v="322.92000000000007"/>
        <n v="623.48"/>
        <n v="246.21000000000004"/>
        <n v="1677.6"/>
        <n v="2854.6400000000003"/>
        <n v="899.25"/>
        <n v="1333.42"/>
        <n v="115.71000000000004"/>
        <n v="406.2600000000001"/>
        <n v="359.10000000000014"/>
        <n v="719.28"/>
        <n v="1109.26"/>
        <n v="395.01"/>
        <n v="1018.98"/>
        <n v="1367.2799999999997"/>
        <n v="560.34000000000015"/>
        <n v="389.61"/>
        <n v="70.38"/>
        <n v="1367.2399999999998"/>
        <n v="53.819999999999993"/>
        <n v="545.2199999999998"/>
        <n v="3498.25"/>
        <n v="135.32"/>
        <n v="1054.08"/>
        <n v="114.54999999999995"/>
        <n v="2098.5"/>
        <n v="218.94"/>
        <n v="538.65000000000009"/>
        <n v="883.31999999999994"/>
        <n v="312.90000000000003"/>
        <n v="4477.2"/>
        <n v="4748.1000000000004"/>
        <n v="1363.0499999999997"/>
        <n v="1169.0999999999999"/>
        <n v="220.17000000000002"/>
        <n v="1350.96"/>
        <n v="231.42000000000007"/>
        <n v="899.09999999999991"/>
        <n v="77.22"/>
        <n v="1258.7399999999998"/>
        <n v="4443.66"/>
        <n v="4677.4000000000015"/>
        <n v="581.1"/>
        <n v="1273.5000000000005"/>
        <n v="38.61"/>
        <n v="91.640000000000015"/>
        <n v="1359.3200000000002"/>
        <n v="96.119999999999976"/>
        <n v="46.8"/>
        <n v="170.19"/>
        <n v="2138.0699999999997"/>
        <n v="895.36000000000013"/>
        <n v="1663.8899999999999"/>
        <n v="103.74000000000001"/>
        <n v="331.89"/>
        <n v="89.1"/>
        <n v="1303.2600000000002"/>
        <n v="110.63"/>
        <n v="2124.96"/>
        <n v="38.159999999999997"/>
        <n v="692.66999999999985"/>
        <n v="53.460000000000008"/>
        <n v="1278.7200000000003"/>
        <n v="71.640000000000015"/>
        <n v="98.669999999999987"/>
        <n v="1019.3199999999999"/>
        <n v="1511.1599999999999"/>
        <n v="27.25"/>
        <n v="99.960000000000036"/>
        <n v="257.58000000000004"/>
        <n v="2623.9500000000007"/>
        <n v="1343.04"/>
        <n v="419.15999999999985"/>
        <n v="295.2600000000001"/>
        <n v="2038.8000000000002"/>
        <n v="743.37999999999988"/>
        <n v="268.2"/>
        <n v="279.43999999999994"/>
        <n v="2070.52"/>
        <n v="296.01"/>
        <n v="73.63"/>
        <n v="498.39"/>
        <n v="369.63"/>
        <n v="160.92000000000007"/>
        <n v="441.74"/>
        <n v="47.700000000000017"/>
        <n v="3793.3500000000004"/>
        <n v="391.44000000000005"/>
        <n v="136.62"/>
        <n v="423.30000000000018"/>
        <n v="2302.56"/>
        <n v="92.220000000000027"/>
        <n v="246.51"/>
        <n v="21.33"/>
        <n v="49.5"/>
        <n v="1662.7199999999998"/>
        <n v="974.25"/>
        <n v="42.90000000000002"/>
        <n v="2350.3199999999997"/>
        <n v="1399.3000000000002"/>
        <n v="139.32"/>
        <n v="2886.4799999999996"/>
        <n v="165.39000000000004"/>
        <n v="215.46000000000004"/>
        <n v="2230.1400000000003"/>
        <n v="1259.1599999999999"/>
        <n v="753.42000000000007"/>
        <n v="157.32"/>
        <n v="3777.3000000000011"/>
        <n v="113.35999999999996"/>
        <n v="263.34000000000003"/>
        <n v="224.70000000000005"/>
        <n v="1394.0700000000006"/>
        <n v="214.92000000000007"/>
        <n v="503.28"/>
        <n v="324.75"/>
        <n v="143.20000000000002"/>
        <n v="188.73000000000002"/>
        <n v="1952.0700000000006"/>
        <n v="406.64"/>
        <n v="849.5"/>
        <n v="434.71000000000004"/>
        <n v="4077.2799999999997"/>
        <n v="280.17000000000007"/>
        <n v="2050.8599999999997"/>
        <n v="579.42000000000007"/>
        <n v="764.09999999999991"/>
        <n v="154.69"/>
        <n v="377.46000000000004"/>
        <n v="1049.3"/>
        <n v="1175.1599999999999"/>
        <n v="3253.4500000000016"/>
        <n v="1484.0099999999993"/>
        <n v="36.629999999999995"/>
        <n v="313.94999999999993"/>
        <n v="71.100000000000023"/>
        <n v="72.98"/>
        <n v="59.400000000000006"/>
        <n v="587.58000000000004"/>
        <n v="170.03999999999996"/>
        <n v="64.439999999999984"/>
        <n v="824.6700000000003"/>
        <n v="1013.2199999999998"/>
        <n v="2177.0099999999993"/>
        <n v="407.76"/>
        <n v="1279.2"/>
        <n v="175.11"/>
        <n v="1948.6999999999998"/>
        <n v="31.61"/>
        <n v="681.69000000000028"/>
        <n v="232.19000000000005"/>
        <n v="389.2199999999998"/>
        <n v="110.26000000000002"/>
        <n v="87.149999999999977"/>
        <n v="144.70999999999998"/>
        <n v="347.71000000000004"/>
        <n v="1630.6399999999999"/>
        <n v="739.63000000000011"/>
        <n v="70.400000000000006"/>
        <n v="1363.9499999999998"/>
        <n v="180.60000000000002"/>
        <n v="61.089999999999989"/>
        <n v="1425.38"/>
        <n v="1160.9500000000003"/>
        <n v="971.19"/>
        <n v="748.49999999999977"/>
        <n v="935.22"/>
        <n v="507.96000000000004"/>
        <n v="73.78"/>
        <n v="1678.8000000000002"/>
        <n v="1214.1899999999996"/>
        <n v="109"/>
        <n v="598.5"/>
        <n v="1748.2499999999995"/>
        <n v="82.169999999999987"/>
        <n v="107.10000000000002"/>
        <n v="78.210000000000008"/>
        <n v="1217.42"/>
        <n v="1216.2600000000002"/>
        <n v="409.59000000000003"/>
        <n v="1274.2499999999995"/>
        <n v="192.15000000000003"/>
        <n v="196.68000000000006"/>
        <n v="92.13"/>
        <n v="22.120000000000005"/>
        <n v="2548.9799999999996"/>
        <n v="1138.8599999999997"/>
        <n v="3327.7799999999997"/>
        <n v="2350.3200000000002"/>
        <n v="42.930000000000007"/>
        <n v="1278.7199999999998"/>
        <n v="1619.1000000000004"/>
        <n v="2266.3799999999992"/>
        <n v="29.700000000000003"/>
        <n v="270.64"/>
        <n v="719.04"/>
        <n v="122.17999999999998"/>
        <n v="1918.7200000000003"/>
        <n v="446.88000000000011"/>
        <n v="1479.2600000000002"/>
        <n v="350.73"/>
        <n v="171.72000000000003"/>
        <n v="694.26000000000022"/>
        <n v="368.15"/>
        <n v="639.3599999999999"/>
        <n v="76.16"/>
        <n v="1324.98"/>
        <n v="56.61999999999999"/>
        <n v="2398.4000000000005"/>
        <n v="3038.4799999999996"/>
        <n v="899.6400000000001"/>
        <n v="358.55999999999995"/>
        <n v="4587.2999999999993"/>
        <n v="74.819999999999993"/>
        <n v="73.39"/>
        <n v="22.910000000000004"/>
        <n v="129.73999999999995"/>
        <n v="783.44"/>
        <n v="45.820000000000007"/>
        <n v="1151.28"/>
        <n v="237.60000000000002"/>
        <n v="33.82"/>
        <n v="298.79999999999995"/>
        <n v="3885.84"/>
        <n v="1630.9799999999996"/>
        <n v="2126.48"/>
        <n v="1108.8899999999999"/>
        <n v="679.32000000000016"/>
        <n v="1699"/>
        <n v="791.33999999999992"/>
        <n v="49.499999999999986"/>
        <n v="406.63999999999987"/>
        <n v="224.09999999999991"/>
        <n v="226.48000000000002"/>
        <n v="2733.7200000000003"/>
        <n v="2158.8000000000002"/>
        <n v="899.5"/>
        <n v="1043.42"/>
        <n v="2212.7700000000004"/>
        <n v="1565.13"/>
        <n v="66.640000000000015"/>
        <n v="808.92000000000007"/>
        <n v="671.68000000000006"/>
        <n v="671.03999999999974"/>
        <n v="166.32"/>
        <n v="167.76"/>
        <n v="67.579999999999984"/>
        <n v="154.44"/>
        <n v="575.52"/>
        <n v="1913.13"/>
        <n v="1949.2199999999998"/>
        <n v="596.00000000000011"/>
        <n v="2773.1499999999996"/>
        <n v="49.92"/>
        <n v="2658.5999999999995"/>
        <n v="679.31999999999994"/>
        <n v="31.679999999999993"/>
        <n v="659.67000000000007"/>
        <n v="101.46000000000001"/>
        <n v="875.54999999999973"/>
        <n v="558.60000000000014"/>
        <n v="2990.6400000000003"/>
        <n v="305.45"/>
        <n v="32.93"/>
        <n v="1648.35"/>
        <n v="43.860000000000014"/>
        <n v="311.22000000000003"/>
        <n v="1286.0100000000002"/>
        <n v="779.40000000000009"/>
        <n v="24.840000000000003"/>
        <n v="2473.3500000000004"/>
        <n v="863.28"/>
        <n v="254.72000000000003"/>
        <n v="1115.0700000000002"/>
        <n v="56.679999999999978"/>
        <n v="734.64999999999986"/>
        <n v="1258.9499999999998"/>
        <n v="727.44"/>
        <n v="23.4"/>
        <n v="226.86"/>
        <n v="2218.8900000000008"/>
        <n v="35.099999999999994"/>
        <n v="659.7"/>
        <n v="34.509999999999991"/>
        <n v="911.24"/>
        <n v="24.96"/>
        <n v="174.32999999999998"/>
        <n v="2278.0999999999995"/>
        <n v="647.46"/>
        <n v="35.6"/>
        <n v="575.64"/>
        <n v="363.4799999999999"/>
        <n v="1883.5499999999993"/>
        <n v="869.42000000000007"/>
        <n v="28.600000000000009"/>
        <n v="33.319999999999993"/>
        <n v="3105.7799999999988"/>
        <n v="15.950000000000003"/>
        <n v="1738.8400000000001"/>
        <n v="335.72"/>
        <n v="239.94000000000005"/>
        <n v="1678.88"/>
        <n v="309.38"/>
        <n v="158.67000000000002"/>
        <n v="49.019999999999996"/>
        <n v="283.8599999999999"/>
        <n v="1848.15"/>
        <n v="319.67999999999995"/>
        <n v="4605.12"/>
        <n v="950.88000000000011"/>
        <n v="629.70000000000005"/>
        <n v="377.45999999999992"/>
        <n v="713.66000000000008"/>
        <n v="1484.0099999999998"/>
        <n v="106.80000000000004"/>
        <n v="139.65000000000003"/>
        <n v="178.8"/>
        <n v="727.48"/>
        <n v="26.22"/>
        <n v="2366.52"/>
        <n v="1091.22"/>
        <n v="647.63999999999987"/>
        <n v="170.62"/>
        <n v="959.3599999999999"/>
        <n v="759.59999999999991"/>
        <n v="1720.7700000000004"/>
        <n v="492.71000000000004"/>
        <n v="104.65"/>
        <n v="553.15000000000009"/>
        <n v="71.099999999999994"/>
        <n v="391.72"/>
        <n v="15.400000000000006"/>
        <n v="96.72"/>
        <n v="149.04000000000002"/>
        <n v="578.55000000000018"/>
        <n v="13.260000000000002"/>
        <n v="11.309999999999999"/>
        <n v="755.46"/>
        <n v="2208.6999999999989"/>
        <n v="77.19"/>
        <n v="239.03999999999996"/>
        <n v="100.62"/>
        <n v="542.6400000000001"/>
        <n v="239.40000000000009"/>
        <n v="410.85"/>
        <n v="24.150000000000006"/>
        <n v="1448.5499999999993"/>
        <n v="815.52"/>
        <n v="2038.2999999999997"/>
        <n v="479.03999999999996"/>
        <n v="41.28"/>
        <n v="78.66"/>
        <n v="509.40000000000009"/>
        <n v="88.320000000000022"/>
        <n v="551.30000000000007"/>
        <n v="69.02000000000001"/>
        <n v="260.75"/>
        <n v="746.6400000000001"/>
        <n v="1287.4400000000005"/>
        <n v="214.8"/>
        <n v="49.679999999999993"/>
        <n v="132.46"/>
        <n v="2097.9000000000005"/>
        <n v="134.72999999999996"/>
        <n v="371.68999999999994"/>
        <n v="140.76"/>
        <n v="226.47999999999996"/>
        <n v="193.5"/>
        <n v="208.95000000000005"/>
        <n v="559.6"/>
        <n v="449.40000000000009"/>
        <n v="262.68000000000006"/>
        <n v="304.98"/>
        <n v="559.65"/>
        <n v="428.66999999999996"/>
        <n v="2814.7200000000003"/>
        <n v="351.36"/>
        <n v="126.71999999999997"/>
        <n v="183.14999999999998"/>
        <n v="55.44"/>
        <n v="5333.68"/>
        <n v="248.04000000000008"/>
        <n v="648.69999999999959"/>
        <n v="4248.3000000000011"/>
        <n v="467.74"/>
        <n v="1363.3800000000006"/>
        <n v="131.1"/>
        <n v="124.20000000000002"/>
        <n v="591.63"/>
        <n v="52.8"/>
        <n v="52.44"/>
        <n v="898.80000000000018"/>
        <n v="57.200000000000017"/>
        <n v="974.6099999999999"/>
        <n v="1870.8300000000004"/>
        <n v="322.91999999999996"/>
        <n v="45.540000000000006"/>
        <n v="3298.3500000000004"/>
        <n v="261.44999999999993"/>
        <n v="494.76"/>
        <n v="106.64999999999998"/>
        <n v="309.68999999999994"/>
        <n v="104.13000000000002"/>
        <n v="389.48"/>
        <n v="157.07999999999998"/>
        <n v="209.3"/>
        <n v="117.81"/>
        <n v="79"/>
        <n v="958.07999999999993"/>
        <n v="288.66000000000008"/>
        <n v="19.75"/>
        <n v="63.22"/>
        <n v="650.06999999999994"/>
        <n v="509.70000000000005"/>
        <n v="986.69999999999982"/>
        <n v="2968.0199999999986"/>
        <n v="399.6"/>
        <n v="3628.3499999999995"/>
        <n v="1996.8899999999994"/>
        <n v="44.55"/>
        <n v="349.65"/>
        <n v="1618.6499999999996"/>
        <n v="238.40000000000003"/>
        <n v="1942.92"/>
        <n v="25.53"/>
        <n v="340.86000000000013"/>
        <n v="405.71000000000004"/>
        <n v="99.75"/>
        <n v="30.689999999999998"/>
        <n v="1043.1300000000001"/>
        <n v="154.38"/>
        <n v="1079.28"/>
        <n v="418.95000000000005"/>
        <n v="1034.52"/>
        <n v="3777.8999999999996"/>
        <n v="166.59999999999997"/>
        <n v="82.56"/>
        <n v="1699.3200000000002"/>
        <n v="1557.1799999999998"/>
        <n v="204.06"/>
        <n v="1301.0700000000006"/>
        <n v="2238.6"/>
        <n v="2335.7699999999995"/>
        <n v="2107.8899999999994"/>
        <n v="455.62"/>
        <n v="2278.8000000000002"/>
        <n v="61.600000000000023"/>
        <n v="2157.84"/>
        <n v="3568.3"/>
        <n v="3398.2999999999993"/>
        <n v="12.09"/>
        <n v="1517.3400000000001"/>
        <n v="2798.25"/>
        <n v="2050.9199999999992"/>
        <n v="29.429999999999993"/>
        <n v="441.78"/>
        <n v="574.07999999999993"/>
        <n v="97.110000000000014"/>
        <n v="1222.98"/>
        <n v="61.620000000000005"/>
        <n v="453.72"/>
        <n v="162.54000000000002"/>
        <n v="566.19000000000005"/>
        <n v="1618.9200000000005"/>
        <n v="209.72000000000003"/>
        <n v="39.269999999999996"/>
        <n v="2434.2600000000002"/>
        <n v="160.92000000000002"/>
        <n v="4123.3500000000022"/>
        <n v="1132.3800000000001"/>
        <n v="989.01000000000022"/>
        <n v="3837.4399999999996"/>
        <n v="287.76"/>
        <n v="5316.2000000000007"/>
        <n v="719.40000000000009"/>
        <n v="717.11999999999989"/>
        <n v="4623.1499999999996"/>
        <n v="193.32"/>
        <n v="59.600000000000009"/>
        <n v="116.10000000000002"/>
        <n v="121.38"/>
        <n v="1978.3499999999995"/>
        <n v="313.25"/>
        <n v="391.43999999999994"/>
        <n v="37.919999999999987"/>
        <n v="424.75"/>
        <n v="138.03999999999996"/>
        <n v="116.22"/>
        <n v="79.5"/>
        <n v="64.08"/>
        <n v="71.2"/>
        <n v="2182.3200000000006"/>
        <n v="363.74"/>
        <n v="104.87999999999997"/>
        <n v="442.8900000000001"/>
        <n v="73.259999999999991"/>
        <n v="608.12999999999988"/>
        <n v="758.67000000000007"/>
        <n v="755.57999999999993"/>
        <n v="163.5"/>
        <n v="62.58"/>
        <n v="1390.8400000000001"/>
        <n v="4671.5399999999991"/>
        <n v="1594.8599999999997"/>
        <n v="756.19999999999982"/>
        <n v="778.96"/>
        <n v="739.26"/>
        <n v="244.35999999999996"/>
        <n v="430.92000000000007"/>
        <n v="576.45000000000005"/>
        <n v="815.31999999999994"/>
        <n v="899.40000000000009"/>
        <n v="279.30000000000007"/>
        <n v="32.700000000000003"/>
        <n v="268.91999999999996"/>
        <n v="61.379999999999995"/>
        <n v="489.29999999999995"/>
        <n v="38.08"/>
        <n v="110.63000000000002"/>
        <n v="271.68000000000006"/>
        <n v="39.5"/>
        <n v="449.75"/>
        <n v="726.96"/>
        <n v="577.32000000000016"/>
        <n v="767.3599999999999"/>
        <n v="454.65"/>
        <n v="24.18"/>
        <n v="133.28000000000003"/>
        <n v="76.589999999999975"/>
        <n v="159.68"/>
        <n v="3118.05"/>
        <n v="184.26"/>
        <n v="34.510000000000005"/>
        <n v="323.27999999999997"/>
        <n v="511.86"/>
        <n v="52.439999999999984"/>
        <n v="63.800000000000011"/>
        <n v="699.3"/>
        <n v="74.699999999999989"/>
        <n v="735.67999999999984"/>
        <n v="431.64"/>
        <n v="238.50000000000011"/>
        <n v="46.44"/>
        <n v="22.77000000000001"/>
        <n v="71.28"/>
        <n v="2015.04"/>
        <n v="117.71999999999997"/>
        <n v="44.160000000000011"/>
        <n v="107.28"/>
        <n v="2337.66"/>
        <n v="2638.8"/>
        <n v="1799"/>
        <n v="607.62"/>
        <n v="290.55"/>
        <n v="47.399999999999991"/>
        <n v="1901.7600000000002"/>
        <n v="3463.3499999999995"/>
        <n v="865.98"/>
        <n v="194.74"/>
        <n v="1918.7199999999998"/>
        <n v="1439.2800000000002"/>
        <n v="299.39999999999998"/>
        <n v="683.63999999999987"/>
        <n v="311.74"/>
        <n v="1573.9500000000003"/>
        <n v="59.25"/>
        <n v="204.23999999999995"/>
        <n v="46.920000000000016"/>
        <n v="1818.7000000000007"/>
        <n v="805.37999999999988"/>
        <n v="3598.5600000000004"/>
        <n v="671.44"/>
        <n v="509.65999999999997"/>
        <n v="289.41999999999996"/>
        <n v="443.63"/>
        <n v="1037.4000000000001"/>
        <n v="318.72000000000003"/>
        <n v="309.69000000000005"/>
        <n v="1183.26"/>
        <n v="405.42000000000007"/>
        <n v="1774.8899999999999"/>
        <n v="99.95999999999998"/>
        <n v="187.95"/>
        <n v="237.72000000000003"/>
        <n v="239.68000000000006"/>
        <n v="1007.44"/>
        <n v="407.65999999999997"/>
        <n v="1902.88"/>
        <n v="2266.7399999999998"/>
        <n v="134.30000000000001"/>
        <n v="645.83999999999992"/>
        <n v="35.699999999999989"/>
        <n v="107.09999999999997"/>
        <n v="1294.92"/>
        <n v="1049.25"/>
        <n v="75.84"/>
        <n v="35.64"/>
        <n v="101.37"/>
        <n v="389.70000000000005"/>
        <n v="4030.08"/>
        <n v="44.239999999999995"/>
        <n v="189.23999999999995"/>
        <n v="839.44"/>
        <n v="839.3"/>
        <n v="1552.8899999999994"/>
        <n v="2958.5200000000004"/>
        <n v="1062.48"/>
        <n v="655.59"/>
        <n v="587.16000000000031"/>
        <n v="45.54000000000002"/>
        <n v="402.68999999999994"/>
        <n v="790.56000000000017"/>
        <n v="69.299999999999983"/>
        <n v="3188.550000000002"/>
        <n v="189.59999999999997"/>
        <n v="1091.1600000000003"/>
        <n v="203.32"/>
        <n v="245.51999999999998"/>
        <n v="2078.0099999999993"/>
        <n v="857.33999999999992"/>
        <n v="811.42000000000007"/>
        <n v="1217.1300000000001"/>
        <n v="1238.7599999999998"/>
        <n v="50.560000000000016"/>
        <n v="1407.3600000000001"/>
        <n v="62.400000000000006"/>
        <n v="146.94"/>
        <n v="689.70000000000027"/>
        <n v="113.62000000000003"/>
        <n v="247.38"/>
        <n v="1449.3600000000001"/>
        <n v="1870.96"/>
        <n v="1091.2200000000003"/>
        <n v="221.33999999999992"/>
        <n v="2013.4499999999998"/>
        <n v="618.45000000000005"/>
        <n v="159.95999999999998"/>
        <n v="2557.4399999999996"/>
        <n v="318.39999999999998"/>
        <n v="119.70000000000005"/>
        <n v="778.58999999999992"/>
        <n v="71.600000000000009"/>
        <n v="1889.0999999999995"/>
        <n v="55.129999999999995"/>
        <n v="2168.4499999999998"/>
        <n v="368.18000000000006"/>
        <n v="146.78"/>
        <n v="70.380000000000024"/>
        <n v="623.61"/>
        <n v="376.70999999999992"/>
        <n v="1918.8000000000006"/>
        <n v="91.080000000000013"/>
        <n v="67.319999999999993"/>
        <n v="1475.1799999999998"/>
        <n v="466.44000000000005"/>
        <n v="116.61000000000001"/>
        <n v="978.59999999999991"/>
        <n v="348.65999999999997"/>
        <n v="924.62999999999988"/>
        <n v="866.76"/>
        <n v="332.26"/>
        <n v="46.200000000000031"/>
        <n v="24.490000000000002"/>
        <n v="202.70999999999998"/>
        <n v="82.159999999999968"/>
        <n v="220.89"/>
        <n v="419.58000000000004"/>
        <n v="1349.1000000000004"/>
        <n v="484.91999999999996"/>
        <n v="181.73999999999995"/>
        <n v="1918.08"/>
        <n v="221.26"/>
        <n v="66.240000000000009"/>
        <n v="1799.2800000000002"/>
        <n v="53.040000000000006"/>
        <n v="1215.24"/>
        <n v="702.62999999999988"/>
        <n v="789.57000000000016"/>
        <n v="736.36000000000013"/>
        <n v="2474.0100000000002"/>
        <n v="139.61999999999998"/>
        <n v="51.480000000000004"/>
        <n v="989.33999999999992"/>
        <n v="195.71999999999997"/>
        <n v="72.539999999999992"/>
        <n v="539.70000000000005"/>
        <n v="230.55000000000018"/>
        <n v="759.24"/>
        <n v="618.4500000000005"/>
        <n v="1931.1599999999999"/>
        <n v="131.34000000000003"/>
        <n v="433.69000000000005"/>
        <n v="1858.1400000000003"/>
        <n v="2658.1000000000004"/>
        <n v="94.800000000000011"/>
        <n v="1598.3999999999996"/>
        <n v="2104.38"/>
        <n v="40.459999999999994"/>
        <n v="58.11"/>
        <n v="1048.5000000000005"/>
        <n v="85.32"/>
        <n v="2338.4400000000005"/>
        <n v="11.7"/>
        <n v="1818.6999999999998"/>
        <n v="69.809999999999988"/>
        <n v="1139.24"/>
        <n v="311.76"/>
        <n v="66.359999999999985"/>
        <n v="2014.56"/>
        <n v="701.46"/>
        <n v="779.39999999999986"/>
        <n v="430.56000000000006"/>
        <n v="86.129999999999967"/>
        <n v="3346.1399999999994"/>
        <n v="839.16000000000031"/>
        <n v="639.36000000000013"/>
        <n v="2218.1499999999996"/>
        <n v="971.46"/>
        <n v="172.55"/>
        <n v="265.62"/>
        <n v="85.860000000000014"/>
        <n v="679.66000000000008"/>
        <n v="1247.22"/>
        <n v="287.28000000000009"/>
        <n v="1118.8800000000001"/>
        <n v="1451.3399999999997"/>
        <n v="92.069999999999965"/>
        <n v="169.32"/>
        <n v="50.66"/>
        <n v="175.44000000000005"/>
        <n v="127.68"/>
        <n v="1295.2799999999997"/>
        <n v="1130.1300000000001"/>
        <n v="1518.48"/>
        <n v="382.08000000000015"/>
        <n v="128.16"/>
        <n v="349.04999999999995"/>
        <n v="35.200000000000003"/>
        <n v="66.360000000000014"/>
        <n v="131.72"/>
        <n v="69.42"/>
        <n v="3429.3599999999997"/>
        <n v="124.19999999999999"/>
        <n v="348.60000000000014"/>
        <n v="85.139999999999986"/>
        <n v="18.959999999999994"/>
        <n v="434.42000000000007"/>
        <n v="53.64"/>
        <n v="464.69000000000005"/>
        <n v="173.55"/>
        <n v="304.9799999999999"/>
        <n v="109.47"/>
        <n v="220.52000000000004"/>
        <n v="2938.5999999999995"/>
        <n v="26.520000000000003"/>
        <n v="299.70000000000005"/>
        <n v="404.73"/>
        <n v="395.66999999999996"/>
        <n v="1649.3400000000006"/>
        <n v="338.6400000000001"/>
        <n v="213.60000000000008"/>
        <n v="1231.0500000000006"/>
        <n v="72.210000000000008"/>
        <n v="526.68000000000006"/>
        <n v="2773.8899999999994"/>
        <n v="341.24"/>
        <n v="37.409999999999997"/>
        <n v="3957.3599999999997"/>
        <n v="1385.3399999999997"/>
        <n v="125.29999999999998"/>
        <n v="71.400000000000006"/>
        <n v="103.94999999999996"/>
        <n v="259.4799999999999"/>
        <n v="405.41999999999996"/>
        <n v="113.24000000000001"/>
        <n v="528.9000000000002"/>
        <n v="194.22000000000003"/>
        <n v="56.549999999999983"/>
        <n v="161.63999999999999"/>
        <n v="66.23"/>
        <n v="328.35"/>
        <n v="573.59"/>
        <n v="71.399999999999977"/>
        <n v="223.68"/>
        <n v="1208.0699999999997"/>
        <n v="521.71"/>
        <n v="650.69000000000028"/>
        <n v="419.70000000000005"/>
        <n v="181.74"/>
        <n v="1279.3600000000001"/>
        <n v="47.730000000000004"/>
        <n v="1158.8400000000001"/>
        <n v="201.24"/>
        <n v="1086.0500000000002"/>
        <n v="232.20000000000005"/>
        <n v="887.26"/>
        <n v="107.63999999999999"/>
        <n v="133.27999999999997"/>
        <n v="112.23000000000002"/>
        <n v="113.23999999999998"/>
        <n v="682.48"/>
        <n v="12.48"/>
        <n v="299.25"/>
        <n v="488.71999999999991"/>
        <n v="524.65"/>
        <n v="89.04000000000002"/>
        <n v="323.19000000000005"/>
        <n v="1454.96"/>
        <n v="103.19999999999999"/>
        <n v="154.80000000000001"/>
        <n v="262.19999999999993"/>
        <n v="73.779999999999973"/>
        <n v="127.36000000000001"/>
        <n v="24.15"/>
        <n v="2788.1400000000012"/>
        <n v="2397.5999999999995"/>
        <n v="2218.52"/>
        <n v="101.65999999999997"/>
        <n v="659.33999999999992"/>
        <n v="754.92000000000007"/>
        <n v="552.2700000000001"/>
        <n v="363.48"/>
        <n v="84.66"/>
        <n v="2398.3999999999996"/>
        <n v="120.75"/>
        <n v="1822.8600000000001"/>
        <n v="1079.4000000000001"/>
        <n v="1454.88"/>
        <n v="2164.8599999999997"/>
        <n v="217.21000000000004"/>
        <n v="1343.3600000000001"/>
        <n v="358.00000000000011"/>
        <n v="725.66999999999985"/>
        <n v="479.36000000000013"/>
        <n v="831.3599999999999"/>
        <n v="94.619999999999976"/>
        <n v="197.33999999999992"/>
        <n v="198.75"/>
        <n v="202.71000000000004"/>
        <n v="1548.4499999999998"/>
        <n v="3357.9000000000005"/>
        <n v="124.02000000000004"/>
        <n v="135.28"/>
        <n v="1979.0099999999998"/>
        <n v="2637.3599999999997"/>
        <n v="209.7"/>
        <n v="1091.2199999999993"/>
        <n v="4927.0999999999985"/>
        <n v="371.07000000000016"/>
        <n v="838.88000000000011"/>
        <n v="928.13999999999987"/>
        <n v="3166.0200000000004"/>
        <n v="335.52"/>
        <n v="493.3499999999998"/>
        <n v="494.66999999999996"/>
        <n v="98.669999999999959"/>
        <n v="1439.1999999999998"/>
        <n v="2950.3599999999997"/>
        <n v="2038.98"/>
        <n v="1366.8600000000001"/>
        <n v="233.22000000000003"/>
        <n v="183.26999999999992"/>
        <n v="464.38000000000011"/>
        <n v="127.71000000000004"/>
        <n v="34.71"/>
        <n v="48.3"/>
        <n v="1168.83"/>
        <n v="1120.6800000000003"/>
        <n v="4317.6000000000004"/>
        <n v="659.34000000000015"/>
        <n v="166.13"/>
        <n v="1439.04"/>
        <n v="2848.8600000000006"/>
        <n v="291.33000000000004"/>
        <n v="207.48000000000002"/>
        <n v="608.71"/>
        <n v="23.699999999999996"/>
        <n v="88.480000000000018"/>
        <n v="781.65999999999985"/>
        <n v="404.18999999999983"/>
        <n v="51.47999999999999"/>
        <n v="475.44000000000005"/>
        <n v="1427.3200000000002"/>
        <n v="573.18000000000006"/>
        <n v="377.73"/>
        <n v="2047.9499999999998"/>
        <n v="250.32"/>
        <n v="46.110000000000014"/>
        <n v="2661.7800000000007"/>
        <n v="26.909999999999997"/>
        <n v="1402.92"/>
        <n v="389.74"/>
        <n v="302.48"/>
        <n v="139.44"/>
        <n v="55.13000000000001"/>
        <n v="65.670000000000016"/>
        <n v="1870.5600000000004"/>
        <n v="68.02"/>
        <n v="543.66"/>
        <n v="1826.13"/>
        <n v="1566.88"/>
        <n v="1726.56"/>
        <n v="314.29999999999995"/>
        <n v="1319.3400000000001"/>
        <n v="1870.4399999999996"/>
        <n v="289.70999999999992"/>
        <n v="1325.2199999999998"/>
        <n v="142.20000000000005"/>
        <n v="1438.8000000000002"/>
        <n v="39.989999999999995"/>
        <n v="721.61999999999989"/>
        <n v="174.29999999999995"/>
        <n v="2608.2600000000002"/>
        <n v="3298.6800000000012"/>
        <n v="3418.0999999999985"/>
        <n v="253.98000000000002"/>
        <n v="698.60000000000014"/>
        <n v="425.69999999999982"/>
        <n v="95.679999999999978"/>
        <n v="96.389999999999986"/>
        <n v="1993.9499999999998"/>
        <n v="158"/>
        <n v="98.340000000000032"/>
        <n v="1147.18"/>
        <n v="36.89"/>
        <n v="503.72"/>
        <n v="1259.1000000000004"/>
        <n v="143.10000000000008"/>
        <n v="151.68"/>
        <n v="163.50000000000006"/>
        <n v="321.84000000000003"/>
        <n v="2590.5599999999995"/>
        <n v="251.64"/>
        <n v="144.89999999999998"/>
        <n v="863.2800000000002"/>
        <n v="42.569999999999993"/>
        <n v="40.950000000000003"/>
        <n v="339.72"/>
        <n v="245.09999999999997"/>
        <n v="753.41999999999985"/>
        <n v="216.69"/>
        <n v="337.74"/>
        <n v="66.639999999999986"/>
        <n v="703.68000000000006"/>
        <n v="32.04"/>
        <n v="1238.7600000000002"/>
        <n v="1899.2400000000002"/>
        <n v="1528.9799999999996"/>
        <n v="1698.2999999999993"/>
        <n v="48.980000000000004"/>
        <n v="33"/>
        <n v="4090.1400000000012"/>
        <n v="1558.8000000000002"/>
        <n v="476.80000000000007"/>
        <n v="799.2"/>
        <n v="479.67999999999995"/>
        <n v="738.63000000000011"/>
        <n v="91.639999999999986"/>
        <n v="143.55000000000001"/>
        <n v="187.68"/>
        <n v="2207.0399999999991"/>
        <n v="1726.92"/>
        <n v="99.360000000000014"/>
        <n v="1621.6799999999998"/>
        <n v="599.39999999999986"/>
        <n v="5900.7199999999993"/>
        <n v="361.05000000000018"/>
        <n v="2878.5600000000004"/>
        <n v="2558.4"/>
        <n v="1398.6"/>
        <n v="3022.3199999999997"/>
        <n v="1293.1500000000001"/>
        <n v="527.04"/>
        <n v="89.639999999999986"/>
        <n v="957.60000000000036"/>
        <n v="340.86"/>
        <n v="27.300000000000004"/>
        <n v="485.73"/>
        <n v="22.119999999999997"/>
        <n v="4173.68"/>
        <n v="1678.9499999999998"/>
        <n v="176.58000000000004"/>
        <n v="64.349999999999994"/>
        <n v="479.68000000000006"/>
        <n v="395.28000000000009"/>
        <n v="62.649999999999991"/>
        <n v="1007.28"/>
        <n v="48.300000000000011"/>
        <n v="1548.4499999999994"/>
        <n v="1978.0199999999995"/>
        <n v="1175.1600000000001"/>
        <n v="51.06"/>
        <n v="114.40000000000003"/>
        <n v="294.12"/>
        <n v="1198.7999999999997"/>
        <n v="493.02"/>
        <n v="1146.3600000000001"/>
        <n v="69.650000000000006"/>
        <n v="42.66"/>
        <n v="569.62"/>
        <n v="107.44000000000003"/>
        <n v="79.75"/>
        <n v="59.5"/>
        <n v="538.19999999999993"/>
        <n v="1551.7799999999997"/>
        <n v="839.40000000000009"/>
        <n v="2588.1500000000005"/>
        <n v="249.2"/>
        <n v="299.69999999999993"/>
        <n v="202.98000000000002"/>
        <n v="1822.48"/>
        <n v="1119.3"/>
        <n v="441.65999999999997"/>
        <n v="238.65000000000003"/>
        <n v="1478.52"/>
        <n v="135.66000000000003"/>
        <n v="1970.8400000000001"/>
        <n v="716.40000000000009"/>
        <n v="190.72000000000003"/>
        <n v="321.84000000000015"/>
        <n v="2174.64"/>
        <n v="33.789999999999992"/>
        <n v="45.819999999999993"/>
        <n v="430.55999999999995"/>
        <n v="2378.6000000000004"/>
        <n v="92.82"/>
        <n v="917.46"/>
        <n v="107.73000000000002"/>
        <n v="142.79999999999995"/>
        <n v="3581.4400000000005"/>
        <n v="107.28000000000003"/>
        <n v="378.4799999999999"/>
        <n v="874.65000000000032"/>
        <n v="1301.0699999999997"/>
        <n v="147.26"/>
        <n v="1275.4200000000005"/>
        <n v="286.59000000000003"/>
        <n v="2666.84"/>
        <n v="51.599999999999994"/>
        <n v="135.45000000000005"/>
        <n v="219.77999999999992"/>
        <n v="92.400000000000063"/>
        <n v="159"/>
        <n v="371.06999999999994"/>
        <n v="1115.3800000000001"/>
        <n v="148.50000000000006"/>
        <n v="929.38000000000011"/>
        <n v="190.40000000000003"/>
        <n v="34.100000000000009"/>
        <n v="628.59999999999991"/>
        <n v="2173.4400000000005"/>
        <n v="4436.3"/>
        <n v="67.64"/>
        <n v="3038.3999999999996"/>
        <n v="125.16"/>
        <n v="909.3"/>
        <n v="1623.75"/>
        <n v="139.71999999999997"/>
        <n v="1738.5499999999993"/>
        <n v="23.46"/>
        <n v="74.52000000000001"/>
        <n v="1247.04"/>
        <n v="419.65"/>
        <n v="471.44999999999993"/>
        <n v="985.42000000000007"/>
        <n v="1749.3000000000006"/>
        <n v="25.739999999999995"/>
        <n v="329.30000000000007"/>
        <n v="2038.3000000000002"/>
        <n v="674.10000000000036"/>
        <n v="419.4"/>
        <n v="869.13000000000011"/>
        <n v="956.79999999999973"/>
        <n v="151.24"/>
        <n v="2140.9800000000005"/>
        <n v="1478.1300000000006"/>
        <n v="434.12999999999988"/>
        <n v="53.640000000000015"/>
        <n v="1349.25"/>
        <n v="1394.0700000000002"/>
        <n v="2698.2"/>
        <n v="64.259999999999991"/>
        <n v="2038.6399999999999"/>
        <n v="719.6400000000001"/>
        <n v="101.66"/>
        <n v="592.92000000000007"/>
        <n v="415.67999999999995"/>
        <n v="22.909999999999997"/>
        <n v="166.60000000000008"/>
        <n v="696.57000000000016"/>
        <n v="206.39999999999998"/>
        <n v="771.90000000000009"/>
        <n v="524.25"/>
        <n v="539.64"/>
        <n v="592.01999999999975"/>
        <n v="330.78000000000009"/>
        <n v="478.80000000000018"/>
        <n v="664.52"/>
        <n v="671.04"/>
        <n v="209.43"/>
        <n v="6076.9599999999991"/>
        <n v="202.2999999999999"/>
        <n v="1870.44"/>
        <n v="95.039999999999992"/>
        <n v="49.680000000000007"/>
        <n v="1228.77"/>
        <n v="44.52000000000001"/>
        <n v="2806.4399999999996"/>
        <n v="28.339999999999989"/>
        <n v="36.889999999999986"/>
        <n v="810.83999999999992"/>
        <n v="2434.84"/>
        <n v="329.66999999999996"/>
        <n v="2158.9200000000005"/>
        <n v="454.48"/>
        <n v="1432.9500000000003"/>
        <n v="1019.4000000000001"/>
        <n v="103.52999999999997"/>
        <n v="3417.7199999999993"/>
        <n v="1399"/>
        <n v="199.5"/>
        <n v="754.91999999999985"/>
        <n v="366.95000000000005"/>
        <n v="3637.2"/>
        <n v="33.929999999999993"/>
        <n v="72.449999999999989"/>
        <n v="119.97000000000003"/>
        <n v="113.85000000000005"/>
        <n v="161.83999999999997"/>
        <n v="2902.6799999999994"/>
        <n v="138.59999999999997"/>
        <n v="288.84000000000003"/>
        <n v="54.600000000000009"/>
        <n v="47.850000000000009"/>
        <n v="597.59999999999991"/>
        <n v="2734.4799999999996"/>
        <n v="22.080000000000005"/>
        <n v="598.50000000000023"/>
        <n v="5277.6"/>
        <n v="2037.96"/>
        <n v="2718.3"/>
        <n v="172.25999999999993"/>
        <n v="3147.8999999999996"/>
        <n v="649.5"/>
        <n v="3716.8999999999987"/>
        <n v="152.59999999999997"/>
        <n v="52.890000000000015"/>
        <n v="733.95"/>
        <n v="1023.72"/>
        <n v="3563.4500000000007"/>
        <n v="419.40000000000009"/>
        <n v="2182.4399999999987"/>
        <n v="1006.56"/>
        <n v="3741.66"/>
        <n v="559.98"/>
        <n v="1790.7200000000003"/>
        <n v="176.96000000000004"/>
        <n v="582.66000000000008"/>
        <n v="268.20000000000005"/>
        <n v="1958.6000000000004"/>
        <n v="368.52"/>
        <n v="3096.8999999999996"/>
        <n v="492.42000000000007"/>
        <n v="202.64"/>
        <n v="298.00000000000006"/>
        <n v="2180.88"/>
        <n v="76.59"/>
        <n v="1277.44"/>
        <n v="156.45000000000005"/>
        <n v="808.19999999999982"/>
        <n v="235.62"/>
        <n v="349.75"/>
        <n v="3453.84"/>
        <n v="283.09999999999997"/>
        <n v="359.20000000000005"/>
        <n v="1405.2599999999998"/>
        <n v="323.73"/>
        <n v="279.72000000000003"/>
        <n v="110.40000000000003"/>
        <n v="30.519999999999996"/>
        <n v="1078.92"/>
        <n v="1021.1399999999999"/>
        <n v="1258.9500000000003"/>
        <n v="1198.4000000000005"/>
        <n v="4373.2500000000018"/>
        <n v="147.56"/>
        <n v="949.62000000000012"/>
        <n v="119.20000000000002"/>
        <n v="554.63"/>
        <n v="599.40000000000009"/>
        <n v="651.63000000000011"/>
        <n v="14.300000000000004"/>
        <n v="713.16000000000031"/>
        <n v="3533.92"/>
        <n v="95.460000000000008"/>
        <n v="286.38"/>
        <n v="544.16"/>
        <n v="219.30000000000007"/>
        <n v="2000.1299999999992"/>
        <n v="1330.8900000000003"/>
        <n v="131.67000000000002"/>
        <n v="296.00999999999988"/>
        <n v="464.68999999999994"/>
        <n v="894.72"/>
        <n v="1223.2800000000002"/>
        <n v="58.859999999999985"/>
        <n v="5097.9599999999991"/>
        <n v="1318.6800000000003"/>
        <n v="139.30000000000001"/>
        <n v="643.72000000000025"/>
        <n v="1152.9000000000001"/>
        <n v="27.72"/>
        <n v="2623.25"/>
        <n v="186.66000000000003"/>
        <n v="181.17000000000002"/>
        <n v="155.75"/>
        <n v="849.66000000000008"/>
        <n v="796.86000000000013"/>
        <n v="366.53999999999985"/>
        <n v="164.33999999999997"/>
        <n v="2248.5"/>
        <n v="840.51000000000022"/>
        <n v="1166.1000000000001"/>
        <n v="3596.3999999999996"/>
        <n v="1007.1600000000003"/>
        <n v="518.95999999999981"/>
        <n v="3933.54"/>
        <n v="232.2"/>
        <n v="114.83999999999997"/>
        <n v="2798"/>
        <n v="1506.8400000000001"/>
        <n v="79.56"/>
        <n v="1439.0399999999995"/>
        <n v="3862.3199999999997"/>
        <n v="147.55999999999995"/>
        <n v="257.75999999999993"/>
        <n v="2045.0700000000006"/>
        <n v="2685.76"/>
        <n v="2997"/>
        <n v="447.36"/>
        <n v="138.84"/>
        <n v="198"/>
        <n v="82.5"/>
        <n v="566.18999999999983"/>
        <n v="6796.5999999999985"/>
        <n v="382.71999999999991"/>
        <n v="34.649999999999991"/>
        <n v="414.96000000000004"/>
        <n v="1403.2199999999998"/>
        <n v="1966.77"/>
        <n v="4221.3599999999997"/>
        <n v="810.84000000000015"/>
        <n v="2758.8000000000011"/>
        <n v="1118.4000000000001"/>
        <n v="272.61"/>
        <n v="973.69999999999982"/>
        <n v="1443.2399999999998"/>
        <n v="1331.2599999999998"/>
        <n v="543.51"/>
        <n v="1978.6799999999998"/>
        <n v="96.6"/>
        <n v="2260.2600000000002"/>
        <n v="244.64999999999998"/>
        <n v="815.04000000000042"/>
        <n v="2302.08"/>
        <n v="2494.44"/>
        <n v="573.12000000000012"/>
        <n v="74.25"/>
        <n v="699"/>
        <n v="24.75"/>
        <n v="169.32000000000005"/>
        <n v="3078.5999999999995"/>
        <n v="25.529999999999994"/>
        <n v="3147.9000000000005"/>
        <n v="214.19999999999993"/>
        <n v="1678.6"/>
        <n v="2806.4399999999987"/>
        <n v="419.44000000000005"/>
        <n v="183.28000000000003"/>
        <n v="782.88000000000011"/>
        <n v="6506.9000000000033"/>
        <n v="5847.66"/>
        <n v="4646.8999999999996"/>
        <n v="584.22000000000025"/>
        <n v="153.18"/>
        <n v="1678.9500000000003"/>
        <n v="1299"/>
        <n v="2937.9000000000005"/>
        <n v="1529.1"/>
        <n v="214.20000000000005"/>
        <n v="122.07999999999998"/>
        <n v="1119.96"/>
        <n v="779.48"/>
        <n v="959.04"/>
        <n v="1364.96"/>
        <n v="61.879999999999995"/>
        <n v="2638.6800000000003"/>
        <n v="191.04000000000008"/>
        <n v="136.24999999999994"/>
        <n v="3298.5000000000009"/>
        <n v="383.03999999999996"/>
        <n v="101.12000000000003"/>
        <n v="63.680000000000007"/>
        <n v="2182.4400000000005"/>
        <n v="169.10000000000002"/>
        <n v="179.60000000000002"/>
        <n v="124.6"/>
        <n v="629.10000000000014"/>
        <n v="61.039999999999992"/>
        <n v="3013.6799999999994"/>
        <n v="339.71999999999991"/>
        <n v="199.94999999999993"/>
        <n v="68.730000000000018"/>
        <n v="207.89999999999992"/>
        <n v="538.80000000000007"/>
        <n v="63.990000000000009"/>
        <n v="958.72000000000025"/>
        <n v="1348.2000000000007"/>
        <n v="566.20000000000005"/>
        <n v="747.66000000000008"/>
        <n v="1123.5"/>
        <n v="2548.4999999999991"/>
        <n v="122.75999999999999"/>
        <n v="2416.1399999999994"/>
        <n v="147.5100000000001"/>
        <n v="329.67000000000007"/>
        <n v="2098.6"/>
        <n v="577.68000000000006"/>
        <n v="1493.2800000000002"/>
        <n v="2726.7600000000011"/>
        <n v="929.07000000000016"/>
        <n v="1598.4"/>
        <n v="1018.8000000000002"/>
        <n v="2323.4499999999998"/>
        <n v="838.79999999999973"/>
        <n v="80.580000000000013"/>
        <n v="1673.0699999999997"/>
        <n v="1055.3399999999999"/>
        <n v="46.92"/>
        <n v="30.800000000000011"/>
        <n v="526.38000000000011"/>
        <n v="1663.8900000000003"/>
        <n v="1726.9199999999996"/>
        <n v="929.37999999999988"/>
        <n v="123.84000000000003"/>
        <n v="449.70000000000005"/>
        <n v="151.98000000000002"/>
        <n v="319.68000000000006"/>
        <n v="1358.6399999999999"/>
        <n v="269.09999999999997"/>
        <n v="1311.18"/>
        <n v="138.33000000000004"/>
        <n v="389.69999999999993"/>
        <n v="76.319999999999993"/>
        <n v="1858.7600000000002"/>
        <n v="74.250000000000028"/>
        <n v="1015.6500000000005"/>
        <n v="441.04000000000008"/>
        <n v="433.44000000000005"/>
        <n v="2276.0100000000002"/>
        <n v="303.96000000000004"/>
        <n v="2968.0199999999995"/>
        <n v="1834.92"/>
        <n v="1519.2399999999998"/>
        <n v="3245.6800000000003"/>
        <n v="95.700000000000017"/>
        <n v="275.64999999999998"/>
        <n v="253.43999999999994"/>
        <n v="1558.44"/>
        <n v="908.69999999999936"/>
        <n v="971.10000000000014"/>
        <n v="178.2"/>
        <n v="1573.9499999999998"/>
        <n v="2111.04"/>
        <n v="2854.3200000000006"/>
        <n v="723.55"/>
        <n v="182.45000000000005"/>
        <n v="22.770000000000003"/>
        <n v="1618.92"/>
        <n v="169.85999999999996"/>
        <n v="785.74999999999955"/>
        <n v="989.00999999999976"/>
        <n v="98.789999999999992"/>
        <n v="817.83000000000038"/>
        <n v="433.38"/>
        <n v="759.61999999999989"/>
        <n v="31.15"/>
        <n v="2445.96"/>
        <n v="106.91999999999999"/>
        <n v="113.62"/>
        <n v="348.59999999999991"/>
        <n v="1258.3199999999997"/>
        <n v="3645.7200000000012"/>
        <n v="1427.1600000000003"/>
        <n v="517.26"/>
        <n v="74.519999999999982"/>
        <n v="38.700000000000003"/>
        <n v="699.66000000000008"/>
        <n v="317.34000000000003"/>
        <n v="447.68000000000006"/>
        <n v="838.80000000000018"/>
        <n v="161.16000000000003"/>
        <n v="26.07"/>
        <n v="2217.7799999999997"/>
        <n v="6897.0000000000036"/>
        <n v="330.78"/>
        <n v="623.52"/>
        <n v="45.150000000000006"/>
        <n v="3549.7800000000007"/>
        <n v="179.27999999999997"/>
        <n v="1013.5499999999997"/>
        <n v="28.709999999999994"/>
        <n v="17.600000000000001"/>
        <n v="429.6"/>
        <n v="1638.3600000000001"/>
        <n v="279.60000000000002"/>
        <n v="920.45000000000027"/>
        <n v="718.40000000000009"/>
        <n v="1048.9499999999998"/>
        <n v="2517.9000000000005"/>
        <n v="1379.4000000000005"/>
        <n v="1086.7200000000003"/>
        <n v="185.76"/>
        <n v="699.65000000000009"/>
        <n v="196.02000000000004"/>
        <n v="85.019999999999982"/>
        <n v="2942.7199999999993"/>
        <n v="47.400000000000006"/>
        <n v="2718.6400000000003"/>
        <n v="1798.1999999999998"/>
        <n v="929.06999999999971"/>
        <n v="52.150000000000006"/>
        <n v="39.75"/>
        <n v="590.52000000000021"/>
        <n v="2104.83"/>
        <n v="853.09999999999991"/>
        <n v="2957.04"/>
        <n v="1748.25"/>
        <n v="178"/>
        <n v="1187.0100000000002"/>
        <n v="2602.7600000000011"/>
        <n v="106.92000000000002"/>
        <n v="618.76"/>
        <n v="4873.0499999999993"/>
        <n v="340.1"/>
        <n v="4197.9000000000005"/>
        <n v="1358.6400000000003"/>
        <n v="4557.6000000000004"/>
        <n v="41.34"/>
        <n v="143.19"/>
        <n v="2662.5199999999995"/>
        <n v="286.08000000000015"/>
        <n v="3798.0999999999985"/>
        <n v="3958.0199999999995"/>
        <n v="5612.8799999999992"/>
        <n v="376.71000000000004"/>
        <n v="373.32000000000005"/>
        <n v="275.65000000000003"/>
        <n v="557.76"/>
        <n v="568.1"/>
        <n v="114.24000000000001"/>
        <n v="3114.3599999999997"/>
        <n v="1558.7999999999997"/>
        <n v="36.49"/>
        <n v="574.56000000000017"/>
        <n v="568.10000000000014"/>
        <n v="2752.38"/>
        <n v="525.33000000000004"/>
        <n v="545.22"/>
        <n v="16.5"/>
        <n v="160.20000000000005"/>
        <n v="629.15999999999985"/>
        <n v="1677.6000000000004"/>
        <n v="737.58999999999992"/>
        <n v="2158.56"/>
        <n v="17.050000000000004"/>
        <n v="269.45999999999992"/>
        <n v="164.65000000000003"/>
        <n v="637.71000000000026"/>
        <n v="2377.1999999999998"/>
        <n v="543.36000000000013"/>
        <n v="531.24"/>
        <n v="1063.24"/>
        <n v="2558.7200000000003"/>
        <n v="6646.4999999999982"/>
        <n v="7406.1"/>
        <n v="557.69000000000005"/>
      </sharedItems>
    </cacheField>
    <cacheField name="Profit Margin" numFmtId="9">
      <sharedItems containsSemiMixedTypes="0" containsString="0" containsNumber="1" minValue="0" maxValue="0.40776699029126223"/>
    </cacheField>
    <cacheField name="COGS" numFmtId="7">
      <sharedItems containsSemiMixedTypes="0" containsString="0" containsNumber="1" minValue="0" maxValue="15863.099999999999"/>
    </cacheField>
    <cacheField name="Months (Order_Date)" numFmtId="0" databaseField="0">
      <fieldGroup base="1">
        <rangePr groupBy="months" startDate="2025-01-08T00:00:00" endDate="2026-12-08T00:00:00"/>
        <groupItems count="14">
          <s v="&lt;1/8/2025"/>
          <s v="Jan"/>
          <s v="Feb"/>
          <s v="Mar"/>
          <s v="Apr"/>
          <s v="May"/>
          <s v="Jun"/>
          <s v="Jul"/>
          <s v="Aug"/>
          <s v="Sep"/>
          <s v="Oct"/>
          <s v="Nov"/>
          <s v="Dec"/>
          <s v="&gt;12/8/2026"/>
        </groupItems>
      </fieldGroup>
    </cacheField>
    <cacheField name="Quarters (Order_Date)" numFmtId="0" databaseField="0">
      <fieldGroup base="1">
        <rangePr groupBy="quarters" startDate="2025-01-08T00:00:00" endDate="2026-12-08T00:00:00"/>
        <groupItems count="6">
          <s v="&lt;1/8/2025"/>
          <s v="Qtr1"/>
          <s v="Qtr2"/>
          <s v="Qtr3"/>
          <s v="Qtr4"/>
          <s v="&gt;12/8/2026"/>
        </groupItems>
      </fieldGroup>
    </cacheField>
    <cacheField name="Years (Order_Date)" numFmtId="0" databaseField="0">
      <fieldGroup base="1">
        <rangePr groupBy="years" startDate="2025-01-08T00:00:00" endDate="2026-12-08T00:00:00"/>
        <groupItems count="4">
          <s v="&lt;1/8/2025"/>
          <s v="2025"/>
          <s v="2026"/>
          <s v="&gt;12/8/2026"/>
        </groupItems>
      </fieldGroup>
    </cacheField>
  </cacheFields>
  <extLst>
    <ext xmlns:x14="http://schemas.microsoft.com/office/spreadsheetml/2009/9/main" uri="{725AE2AE-9491-48be-B2B4-4EB974FC3084}">
      <x14:pivotCacheDefinition pivotCacheId="1024046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0">
  <r>
    <s v="ORD-10001"/>
    <x v="0"/>
    <x v="0"/>
    <x v="0"/>
    <x v="0"/>
    <x v="0"/>
    <x v="0"/>
    <x v="0"/>
    <x v="0"/>
    <n v="1"/>
    <n v="503.99"/>
    <n v="0.02"/>
    <x v="0"/>
    <n v="354.29"/>
    <x v="0"/>
    <x v="0"/>
    <n v="0.29702970297029702"/>
    <n v="354.29"/>
  </r>
  <r>
    <s v="ORD-10002"/>
    <x v="0"/>
    <x v="1"/>
    <x v="1"/>
    <x v="1"/>
    <x v="0"/>
    <x v="1"/>
    <x v="1"/>
    <x v="0"/>
    <n v="3"/>
    <n v="99"/>
    <n v="0.1"/>
    <x v="0"/>
    <n v="71.28"/>
    <x v="1"/>
    <x v="1"/>
    <n v="0.27999999999999997"/>
    <n v="213.84"/>
  </r>
  <r>
    <s v="ORD-10003"/>
    <x v="1"/>
    <x v="2"/>
    <x v="2"/>
    <x v="2"/>
    <x v="0"/>
    <x v="2"/>
    <x v="2"/>
    <x v="1"/>
    <n v="2"/>
    <n v="79.790000000000006"/>
    <n v="0.05"/>
    <x v="0"/>
    <n v="57.67"/>
    <x v="2"/>
    <x v="2"/>
    <n v="0.27722772277227725"/>
    <n v="115.34"/>
  </r>
  <r>
    <s v="ORD-10004"/>
    <x v="2"/>
    <x v="3"/>
    <x v="0"/>
    <x v="3"/>
    <x v="1"/>
    <x v="1"/>
    <x v="1"/>
    <x v="1"/>
    <n v="2"/>
    <n v="111.18"/>
    <n v="0"/>
    <x v="1"/>
    <n v="78.48"/>
    <x v="3"/>
    <x v="3"/>
    <n v="0.29411764705882354"/>
    <n v="156.96"/>
  </r>
  <r>
    <s v="ORD-10005"/>
    <x v="3"/>
    <x v="4"/>
    <x v="1"/>
    <x v="4"/>
    <x v="2"/>
    <x v="0"/>
    <x v="3"/>
    <x v="1"/>
    <n v="6"/>
    <n v="2523.9899999999998"/>
    <n v="0"/>
    <x v="2"/>
    <n v="1599.36"/>
    <x v="4"/>
    <x v="4"/>
    <n v="0.36633663366336627"/>
    <n v="9596.16"/>
  </r>
  <r>
    <s v="ORD-10006"/>
    <x v="4"/>
    <x v="5"/>
    <x v="1"/>
    <x v="5"/>
    <x v="3"/>
    <x v="3"/>
    <x v="4"/>
    <x v="0"/>
    <n v="3"/>
    <n v="1917.99"/>
    <n v="0"/>
    <x v="0"/>
    <n v="1177.3800000000001"/>
    <x v="5"/>
    <x v="5"/>
    <n v="0.38613861386138609"/>
    <n v="3532.1400000000003"/>
  </r>
  <r>
    <s v="ORD-10007"/>
    <x v="5"/>
    <x v="6"/>
    <x v="1"/>
    <x v="6"/>
    <x v="3"/>
    <x v="1"/>
    <x v="5"/>
    <x v="0"/>
    <n v="1"/>
    <n v="1799"/>
    <n v="0"/>
    <x v="0"/>
    <n v="1097.3900000000001"/>
    <x v="6"/>
    <x v="6"/>
    <n v="0.38999999999999996"/>
    <n v="1097.3900000000001"/>
  </r>
  <r>
    <s v="ORD-10008"/>
    <x v="6"/>
    <x v="7"/>
    <x v="2"/>
    <x v="7"/>
    <x v="4"/>
    <x v="4"/>
    <x v="6"/>
    <x v="1"/>
    <n v="4"/>
    <n v="304.98"/>
    <n v="0.02"/>
    <x v="0"/>
    <n v="194.35"/>
    <x v="7"/>
    <x v="7"/>
    <n v="0.36274509803921573"/>
    <n v="777.4"/>
  </r>
  <r>
    <s v="ORD-10009"/>
    <x v="7"/>
    <x v="8"/>
    <x v="3"/>
    <x v="8"/>
    <x v="4"/>
    <x v="1"/>
    <x v="7"/>
    <x v="1"/>
    <n v="3"/>
    <n v="1008.99"/>
    <n v="0.05"/>
    <x v="1"/>
    <n v="609.39"/>
    <x v="8"/>
    <x v="8"/>
    <n v="0.39603960396039606"/>
    <n v="1828.17"/>
  </r>
  <r>
    <s v="ORD-10010"/>
    <x v="8"/>
    <x v="9"/>
    <x v="4"/>
    <x v="9"/>
    <x v="1"/>
    <x v="1"/>
    <x v="5"/>
    <x v="0"/>
    <n v="1"/>
    <n v="115.43"/>
    <n v="0.2"/>
    <x v="0"/>
    <n v="85.68"/>
    <x v="9"/>
    <x v="9"/>
    <n v="0.25773195876288657"/>
    <n v="85.68"/>
  </r>
  <r>
    <s v="ORD-10011"/>
    <x v="9"/>
    <x v="10"/>
    <x v="1"/>
    <x v="10"/>
    <x v="2"/>
    <x v="1"/>
    <x v="8"/>
    <x v="1"/>
    <n v="1"/>
    <n v="1234.97"/>
    <n v="0"/>
    <x v="0"/>
    <n v="875.27"/>
    <x v="10"/>
    <x v="10"/>
    <n v="0.29126213592233013"/>
    <n v="875.27"/>
  </r>
  <r>
    <s v="ORD-10012"/>
    <x v="10"/>
    <x v="11"/>
    <x v="1"/>
    <x v="11"/>
    <x v="0"/>
    <x v="5"/>
    <x v="9"/>
    <x v="1"/>
    <n v="2"/>
    <n v="244.02"/>
    <n v="0"/>
    <x v="0"/>
    <n v="171.81"/>
    <x v="11"/>
    <x v="11"/>
    <n v="0.29591836734693877"/>
    <n v="343.62"/>
  </r>
  <r>
    <s v="ORD-10013"/>
    <x v="11"/>
    <x v="1"/>
    <x v="1"/>
    <x v="12"/>
    <x v="5"/>
    <x v="2"/>
    <x v="10"/>
    <x v="1"/>
    <n v="3"/>
    <n v="146066"/>
    <n v="0"/>
    <x v="0"/>
    <n v="0"/>
    <x v="12"/>
    <x v="12"/>
    <n v="0"/>
    <n v="0"/>
  </r>
  <r>
    <s v="ORD-10014"/>
    <x v="12"/>
    <x v="12"/>
    <x v="1"/>
    <x v="1"/>
    <x v="0"/>
    <x v="1"/>
    <x v="5"/>
    <x v="1"/>
    <n v="5"/>
    <n v="101.97"/>
    <n v="0"/>
    <x v="0"/>
    <n v="71.28"/>
    <x v="13"/>
    <x v="13"/>
    <n v="0.30097087378640786"/>
    <n v="356.4"/>
  </r>
  <r>
    <s v="ORD-10015"/>
    <x v="13"/>
    <x v="13"/>
    <x v="1"/>
    <x v="13"/>
    <x v="0"/>
    <x v="2"/>
    <x v="2"/>
    <x v="0"/>
    <n v="4"/>
    <n v="117.81"/>
    <n v="0.02"/>
    <x v="0"/>
    <n v="82.11"/>
    <x v="14"/>
    <x v="14"/>
    <n v="0.30303030303030304"/>
    <n v="328.44"/>
  </r>
  <r>
    <s v="ORD-10016"/>
    <x v="14"/>
    <x v="14"/>
    <x v="1"/>
    <x v="6"/>
    <x v="3"/>
    <x v="2"/>
    <x v="11"/>
    <x v="1"/>
    <n v="5"/>
    <n v="1799"/>
    <n v="0.02"/>
    <x v="2"/>
    <n v="1097.3900000000001"/>
    <x v="15"/>
    <x v="15"/>
    <n v="0.3899999999999999"/>
    <n v="5486.9500000000007"/>
  </r>
  <r>
    <s v="ORD-10017"/>
    <x v="15"/>
    <x v="15"/>
    <x v="2"/>
    <x v="14"/>
    <x v="4"/>
    <x v="0"/>
    <x v="0"/>
    <x v="1"/>
    <n v="1"/>
    <n v="399"/>
    <n v="0.02"/>
    <x v="0"/>
    <n v="287.27999999999997"/>
    <x v="16"/>
    <x v="16"/>
    <n v="0.28000000000000008"/>
    <n v="287.27999999999997"/>
  </r>
  <r>
    <s v="ORD-10018"/>
    <x v="16"/>
    <x v="16"/>
    <x v="0"/>
    <x v="15"/>
    <x v="1"/>
    <x v="1"/>
    <x v="1"/>
    <x v="0"/>
    <n v="2"/>
    <n v="157.41"/>
    <n v="0.15"/>
    <x v="0"/>
    <n v="116.07"/>
    <x v="17"/>
    <x v="17"/>
    <n v="0.26262626262626265"/>
    <n v="232.14"/>
  </r>
  <r>
    <s v="ORD-10019"/>
    <x v="17"/>
    <x v="17"/>
    <x v="1"/>
    <x v="16"/>
    <x v="3"/>
    <x v="0"/>
    <x v="3"/>
    <x v="1"/>
    <n v="3"/>
    <n v="2367.9699999999998"/>
    <n v="0.05"/>
    <x v="1"/>
    <n v="1586.31"/>
    <x v="18"/>
    <x v="18"/>
    <n v="0.33009708737864074"/>
    <n v="4758.93"/>
  </r>
  <r>
    <s v="ORD-10020"/>
    <x v="18"/>
    <x v="18"/>
    <x v="1"/>
    <x v="17"/>
    <x v="2"/>
    <x v="2"/>
    <x v="10"/>
    <x v="0"/>
    <n v="2"/>
    <n v="999"/>
    <n v="0"/>
    <x v="0"/>
    <n v="689.31"/>
    <x v="19"/>
    <x v="19"/>
    <n v="0.31000000000000005"/>
    <n v="1378.62"/>
  </r>
  <r>
    <s v="ORD-10021"/>
    <x v="19"/>
    <x v="19"/>
    <x v="2"/>
    <x v="8"/>
    <x v="4"/>
    <x v="1"/>
    <x v="7"/>
    <x v="0"/>
    <n v="1"/>
    <n v="969.03"/>
    <n v="0.02"/>
    <x v="0"/>
    <n v="609.39"/>
    <x v="20"/>
    <x v="20"/>
    <n v="0.37113402061855671"/>
    <n v="609.39"/>
  </r>
  <r>
    <s v="ORD-10022"/>
    <x v="20"/>
    <x v="20"/>
    <x v="1"/>
    <x v="18"/>
    <x v="0"/>
    <x v="2"/>
    <x v="2"/>
    <x v="0"/>
    <n v="3"/>
    <n v="307.97000000000003"/>
    <n v="0"/>
    <x v="0"/>
    <n v="191.36"/>
    <x v="21"/>
    <x v="21"/>
    <n v="0.37864077669902912"/>
    <n v="574.08000000000004"/>
  </r>
  <r>
    <s v="ORD-10023"/>
    <x v="21"/>
    <x v="21"/>
    <x v="1"/>
    <x v="18"/>
    <x v="0"/>
    <x v="3"/>
    <x v="12"/>
    <x v="0"/>
    <n v="2"/>
    <n v="304.98"/>
    <n v="0.05"/>
    <x v="0"/>
    <n v="191.36"/>
    <x v="22"/>
    <x v="22"/>
    <n v="0.37254901960784315"/>
    <n v="382.72"/>
  </r>
  <r>
    <s v="ORD-10024"/>
    <x v="22"/>
    <x v="22"/>
    <x v="1"/>
    <x v="19"/>
    <x v="2"/>
    <x v="2"/>
    <x v="11"/>
    <x v="1"/>
    <n v="3"/>
    <n v="1357.03"/>
    <n v="0.05"/>
    <x v="0"/>
    <n v="853.39"/>
    <x v="23"/>
    <x v="23"/>
    <n v="0.37113402061855671"/>
    <n v="2560.17"/>
  </r>
  <r>
    <s v="ORD-10025"/>
    <x v="23"/>
    <x v="23"/>
    <x v="1"/>
    <x v="14"/>
    <x v="4"/>
    <x v="0"/>
    <x v="13"/>
    <x v="1"/>
    <n v="2"/>
    <n v="410.97"/>
    <n v="0.1"/>
    <x v="0"/>
    <n v="287.27999999999997"/>
    <x v="24"/>
    <x v="24"/>
    <n v="0.30097087378640786"/>
    <n v="574.55999999999995"/>
  </r>
  <r>
    <s v="ORD-10026"/>
    <x v="24"/>
    <x v="24"/>
    <x v="1"/>
    <x v="0"/>
    <x v="0"/>
    <x v="6"/>
    <x v="14"/>
    <x v="0"/>
    <n v="4"/>
    <n v="489.02"/>
    <n v="0"/>
    <x v="1"/>
    <n v="354.29"/>
    <x v="25"/>
    <x v="25"/>
    <n v="0.27551020408163257"/>
    <n v="1417.16"/>
  </r>
  <r>
    <s v="ORD-10027"/>
    <x v="25"/>
    <x v="25"/>
    <x v="1"/>
    <x v="18"/>
    <x v="0"/>
    <x v="4"/>
    <x v="6"/>
    <x v="0"/>
    <n v="1"/>
    <n v="296.01"/>
    <n v="0.02"/>
    <x v="0"/>
    <n v="191.36"/>
    <x v="26"/>
    <x v="26"/>
    <n v="0.35353535353535348"/>
    <n v="191.36"/>
  </r>
  <r>
    <s v="ORD-10028"/>
    <x v="26"/>
    <x v="26"/>
    <x v="2"/>
    <x v="20"/>
    <x v="3"/>
    <x v="1"/>
    <x v="8"/>
    <x v="1"/>
    <n v="2"/>
    <n v="1440.97"/>
    <n v="0.2"/>
    <x v="0"/>
    <n v="1007.28"/>
    <x v="27"/>
    <x v="27"/>
    <n v="0.3009708737864078"/>
    <n v="2014.56"/>
  </r>
  <r>
    <s v="ORD-10029"/>
    <x v="27"/>
    <x v="27"/>
    <x v="2"/>
    <x v="19"/>
    <x v="2"/>
    <x v="4"/>
    <x v="15"/>
    <x v="1"/>
    <n v="4"/>
    <n v="1399"/>
    <n v="0.15"/>
    <x v="0"/>
    <n v="853.39"/>
    <x v="28"/>
    <x v="28"/>
    <n v="0.39"/>
    <n v="3413.56"/>
  </r>
  <r>
    <s v="ORD-10030"/>
    <x v="28"/>
    <x v="28"/>
    <x v="0"/>
    <x v="20"/>
    <x v="3"/>
    <x v="1"/>
    <x v="8"/>
    <x v="1"/>
    <n v="4"/>
    <n v="1385.01"/>
    <n v="0.02"/>
    <x v="2"/>
    <n v="1007.28"/>
    <x v="29"/>
    <x v="23"/>
    <n v="0.27272727272727276"/>
    <n v="4029.12"/>
  </r>
  <r>
    <s v="ORD-10031"/>
    <x v="29"/>
    <x v="29"/>
    <x v="5"/>
    <x v="21"/>
    <x v="2"/>
    <x v="1"/>
    <x v="7"/>
    <x v="1"/>
    <n v="6"/>
    <n v="1816.99"/>
    <n v="0"/>
    <x v="0"/>
    <n v="1295.28"/>
    <x v="30"/>
    <x v="29"/>
    <n v="0.28712871287128716"/>
    <n v="7771.68"/>
  </r>
  <r>
    <s v="ORD-10032"/>
    <x v="30"/>
    <x v="30"/>
    <x v="2"/>
    <x v="18"/>
    <x v="0"/>
    <x v="5"/>
    <x v="16"/>
    <x v="0"/>
    <n v="6"/>
    <n v="296.01"/>
    <n v="0.2"/>
    <x v="0"/>
    <n v="191.36"/>
    <x v="31"/>
    <x v="30"/>
    <n v="0.35353535353535348"/>
    <n v="1148.1600000000001"/>
  </r>
  <r>
    <s v="ORD-10033"/>
    <x v="7"/>
    <x v="31"/>
    <x v="2"/>
    <x v="22"/>
    <x v="1"/>
    <x v="5"/>
    <x v="9"/>
    <x v="0"/>
    <n v="5"/>
    <n v="54.45"/>
    <n v="0.2"/>
    <x v="0"/>
    <n v="39.049999999999997"/>
    <x v="32"/>
    <x v="31"/>
    <n v="0.28282828282828282"/>
    <n v="195.25"/>
  </r>
  <r>
    <s v="ORD-10034"/>
    <x v="31"/>
    <x v="32"/>
    <x v="0"/>
    <x v="23"/>
    <x v="4"/>
    <x v="0"/>
    <x v="3"/>
    <x v="0"/>
    <n v="3"/>
    <n v="719.97"/>
    <n v="0.05"/>
    <x v="0"/>
    <n v="510.27"/>
    <x v="33"/>
    <x v="32"/>
    <n v="0.29126213592233008"/>
    <n v="1530.81"/>
  </r>
  <r>
    <s v="ORD-10035"/>
    <x v="32"/>
    <x v="33"/>
    <x v="2"/>
    <x v="7"/>
    <x v="4"/>
    <x v="0"/>
    <x v="0"/>
    <x v="0"/>
    <n v="2"/>
    <n v="293.02"/>
    <n v="0"/>
    <x v="2"/>
    <n v="194.35"/>
    <x v="34"/>
    <x v="33"/>
    <n v="0.33673469387755101"/>
    <n v="388.7"/>
  </r>
  <r>
    <s v="ORD-10036"/>
    <x v="33"/>
    <x v="34"/>
    <x v="1"/>
    <x v="24"/>
    <x v="2"/>
    <x v="1"/>
    <x v="5"/>
    <x v="1"/>
    <n v="1"/>
    <n v="1175.02"/>
    <n v="0.15"/>
    <x v="0"/>
    <n v="791.34"/>
    <x v="35"/>
    <x v="34"/>
    <n v="0.32653061224489793"/>
    <n v="791.34"/>
  </r>
  <r>
    <s v="ORD-10037"/>
    <x v="34"/>
    <x v="35"/>
    <x v="5"/>
    <x v="19"/>
    <x v="2"/>
    <x v="1"/>
    <x v="7"/>
    <x v="1"/>
    <n v="5"/>
    <n v="1357.03"/>
    <n v="0.15"/>
    <x v="0"/>
    <n v="853.39"/>
    <x v="36"/>
    <x v="35"/>
    <n v="0.37113402061855671"/>
    <n v="4266.95"/>
  </r>
  <r>
    <s v="ORD-10038"/>
    <x v="29"/>
    <x v="36"/>
    <x v="2"/>
    <x v="25"/>
    <x v="1"/>
    <x v="4"/>
    <x v="15"/>
    <x v="0"/>
    <n v="2"/>
    <n v="98.01"/>
    <n v="0.1"/>
    <x v="0"/>
    <n v="65.34"/>
    <x v="37"/>
    <x v="36"/>
    <n v="0.33333333333333331"/>
    <n v="130.68"/>
  </r>
  <r>
    <s v="ORD-10039"/>
    <x v="35"/>
    <x v="37"/>
    <x v="0"/>
    <x v="26"/>
    <x v="2"/>
    <x v="5"/>
    <x v="9"/>
    <x v="1"/>
    <n v="2"/>
    <n v="969.03"/>
    <n v="0.05"/>
    <x v="0"/>
    <n v="659.34"/>
    <x v="38"/>
    <x v="37"/>
    <n v="0.31958762886597936"/>
    <n v="1318.68"/>
  </r>
  <r>
    <s v="ORD-10040"/>
    <x v="36"/>
    <x v="38"/>
    <x v="1"/>
    <x v="24"/>
    <x v="2"/>
    <x v="2"/>
    <x v="2"/>
    <x v="0"/>
    <n v="4"/>
    <n v="1234.97"/>
    <n v="0.2"/>
    <x v="2"/>
    <n v="791.34"/>
    <x v="39"/>
    <x v="38"/>
    <n v="0.35922330097087379"/>
    <n v="3165.36"/>
  </r>
  <r>
    <s v="ORD-10041"/>
    <x v="37"/>
    <x v="39"/>
    <x v="1"/>
    <x v="27"/>
    <x v="3"/>
    <x v="2"/>
    <x v="11"/>
    <x v="1"/>
    <n v="1"/>
    <n v="1018.98"/>
    <n v="0.15"/>
    <x v="2"/>
    <n v="679.32"/>
    <x v="40"/>
    <x v="39"/>
    <n v="0.33333333333333331"/>
    <n v="679.32"/>
  </r>
  <r>
    <s v="ORD-10042"/>
    <x v="38"/>
    <x v="40"/>
    <x v="2"/>
    <x v="28"/>
    <x v="3"/>
    <x v="0"/>
    <x v="3"/>
    <x v="0"/>
    <n v="2"/>
    <n v="1469.02"/>
    <n v="0.2"/>
    <x v="0"/>
    <n v="1064.29"/>
    <x v="41"/>
    <x v="40"/>
    <n v="0.27551020408163268"/>
    <n v="2128.58"/>
  </r>
  <r>
    <s v="ORD-10043"/>
    <x v="39"/>
    <x v="41"/>
    <x v="0"/>
    <x v="29"/>
    <x v="1"/>
    <x v="2"/>
    <x v="11"/>
    <x v="0"/>
    <n v="4"/>
    <n v="127.71"/>
    <n v="0.15"/>
    <x v="0"/>
    <n v="78.69"/>
    <x v="42"/>
    <x v="41"/>
    <n v="0.38383838383838381"/>
    <n v="314.76"/>
  </r>
  <r>
    <s v="ORD-10044"/>
    <x v="40"/>
    <x v="42"/>
    <x v="2"/>
    <x v="27"/>
    <x v="3"/>
    <x v="5"/>
    <x v="9"/>
    <x v="1"/>
    <n v="10"/>
    <n v="999"/>
    <n v="0.1"/>
    <x v="2"/>
    <n v="679.32"/>
    <x v="43"/>
    <x v="42"/>
    <n v="0.31999999999999995"/>
    <n v="6793.2000000000007"/>
  </r>
  <r>
    <s v="ORD-10045"/>
    <x v="41"/>
    <x v="43"/>
    <x v="2"/>
    <x v="9"/>
    <x v="1"/>
    <x v="1"/>
    <x v="7"/>
    <x v="1"/>
    <n v="6"/>
    <n v="120.19"/>
    <n v="0.02"/>
    <x v="1"/>
    <n v="85.68"/>
    <x v="44"/>
    <x v="43"/>
    <n v="0.28712871287128705"/>
    <n v="514.08000000000004"/>
  </r>
  <r>
    <s v="ORD-10046"/>
    <x v="37"/>
    <x v="44"/>
    <x v="1"/>
    <x v="23"/>
    <x v="4"/>
    <x v="1"/>
    <x v="5"/>
    <x v="0"/>
    <n v="3"/>
    <n v="712.98"/>
    <n v="0.02"/>
    <x v="0"/>
    <n v="510.27"/>
    <x v="45"/>
    <x v="44"/>
    <n v="0.28431372549019612"/>
    <n v="1530.81"/>
  </r>
  <r>
    <s v="ORD-10047"/>
    <x v="42"/>
    <x v="45"/>
    <x v="2"/>
    <x v="9"/>
    <x v="1"/>
    <x v="2"/>
    <x v="10"/>
    <x v="1"/>
    <n v="3"/>
    <n v="122.57"/>
    <n v="0"/>
    <x v="2"/>
    <n v="85.68"/>
    <x v="46"/>
    <x v="45"/>
    <n v="0.30097087378640769"/>
    <n v="257.04000000000002"/>
  </r>
  <r>
    <s v="ORD-10048"/>
    <x v="43"/>
    <x v="46"/>
    <x v="1"/>
    <x v="11"/>
    <x v="0"/>
    <x v="1"/>
    <x v="8"/>
    <x v="0"/>
    <n v="3"/>
    <n v="253.98"/>
    <n v="0.15"/>
    <x v="0"/>
    <n v="171.81"/>
    <x v="47"/>
    <x v="46"/>
    <n v="0.32352941176470573"/>
    <n v="515.43000000000006"/>
  </r>
  <r>
    <s v="ORD-10049"/>
    <x v="44"/>
    <x v="47"/>
    <x v="1"/>
    <x v="30"/>
    <x v="5"/>
    <x v="0"/>
    <x v="0"/>
    <x v="1"/>
    <n v="3"/>
    <n v="375779"/>
    <n v="0.05"/>
    <x v="0"/>
    <n v="0"/>
    <x v="12"/>
    <x v="12"/>
    <n v="0"/>
    <n v="0"/>
  </r>
  <r>
    <s v="ORD-10050"/>
    <x v="45"/>
    <x v="48"/>
    <x v="2"/>
    <x v="31"/>
    <x v="1"/>
    <x v="1"/>
    <x v="7"/>
    <x v="0"/>
    <n v="3"/>
    <n v="86.33"/>
    <n v="0.1"/>
    <x v="1"/>
    <n v="55.18"/>
    <x v="48"/>
    <x v="47"/>
    <n v="0.36082474226804129"/>
    <n v="165.54"/>
  </r>
  <r>
    <s v="ORD-10051"/>
    <x v="21"/>
    <x v="49"/>
    <x v="5"/>
    <x v="32"/>
    <x v="4"/>
    <x v="1"/>
    <x v="8"/>
    <x v="0"/>
    <n v="4"/>
    <n v="1286.01"/>
    <n v="0"/>
    <x v="0"/>
    <n v="883.32"/>
    <x v="49"/>
    <x v="48"/>
    <n v="0.31313131313131309"/>
    <n v="3533.28"/>
  </r>
  <r>
    <s v="ORD-10052"/>
    <x v="46"/>
    <x v="50"/>
    <x v="2"/>
    <x v="33"/>
    <x v="1"/>
    <x v="3"/>
    <x v="4"/>
    <x v="1"/>
    <n v="2"/>
    <n v="80.58"/>
    <n v="0.05"/>
    <x v="0"/>
    <n v="54.51"/>
    <x v="50"/>
    <x v="49"/>
    <n v="0.3235294117647059"/>
    <n v="109.02"/>
  </r>
  <r>
    <s v="ORD-10053"/>
    <x v="3"/>
    <x v="51"/>
    <x v="2"/>
    <x v="34"/>
    <x v="2"/>
    <x v="3"/>
    <x v="4"/>
    <x v="0"/>
    <n v="4"/>
    <n v="1599"/>
    <n v="0.05"/>
    <x v="0"/>
    <n v="991.38"/>
    <x v="51"/>
    <x v="50"/>
    <n v="0.38"/>
    <n v="3965.52"/>
  </r>
  <r>
    <s v="ORD-10054"/>
    <x v="47"/>
    <x v="52"/>
    <x v="6"/>
    <x v="35"/>
    <x v="4"/>
    <x v="3"/>
    <x v="4"/>
    <x v="1"/>
    <n v="4"/>
    <n v="874.47"/>
    <n v="0.15"/>
    <x v="0"/>
    <n v="585.80999999999995"/>
    <x v="52"/>
    <x v="51"/>
    <n v="0.33009708737864085"/>
    <n v="2343.2399999999998"/>
  </r>
  <r>
    <s v="ORD-10055"/>
    <x v="48"/>
    <x v="53"/>
    <x v="1"/>
    <x v="25"/>
    <x v="1"/>
    <x v="2"/>
    <x v="2"/>
    <x v="1"/>
    <n v="2"/>
    <n v="97.02"/>
    <n v="0.1"/>
    <x v="0"/>
    <n v="65.34"/>
    <x v="53"/>
    <x v="52"/>
    <n v="0.32653061224489788"/>
    <n v="130.68"/>
  </r>
  <r>
    <s v="ORD-10056"/>
    <x v="49"/>
    <x v="54"/>
    <x v="6"/>
    <x v="29"/>
    <x v="1"/>
    <x v="4"/>
    <x v="6"/>
    <x v="0"/>
    <n v="3"/>
    <n v="127.71"/>
    <n v="0.02"/>
    <x v="1"/>
    <n v="78.69"/>
    <x v="54"/>
    <x v="53"/>
    <n v="0.38383838383838387"/>
    <n v="236.07"/>
  </r>
  <r>
    <s v="ORD-10057"/>
    <x v="50"/>
    <x v="55"/>
    <x v="2"/>
    <x v="19"/>
    <x v="2"/>
    <x v="3"/>
    <x v="17"/>
    <x v="1"/>
    <n v="3"/>
    <n v="1399"/>
    <n v="0.2"/>
    <x v="0"/>
    <n v="853.39"/>
    <x v="55"/>
    <x v="54"/>
    <n v="0.38999999999999996"/>
    <n v="2560.17"/>
  </r>
  <r>
    <s v="ORD-10058"/>
    <x v="51"/>
    <x v="56"/>
    <x v="1"/>
    <x v="7"/>
    <x v="4"/>
    <x v="0"/>
    <x v="0"/>
    <x v="0"/>
    <n v="3"/>
    <n v="301.99"/>
    <n v="0.05"/>
    <x v="0"/>
    <n v="194.35"/>
    <x v="56"/>
    <x v="55"/>
    <n v="0.35643564356435653"/>
    <n v="583.04999999999995"/>
  </r>
  <r>
    <s v="ORD-10059"/>
    <x v="52"/>
    <x v="57"/>
    <x v="7"/>
    <x v="10"/>
    <x v="2"/>
    <x v="5"/>
    <x v="16"/>
    <x v="0"/>
    <n v="2"/>
    <n v="1187.01"/>
    <n v="0.1"/>
    <x v="0"/>
    <n v="875.27"/>
    <x v="57"/>
    <x v="56"/>
    <n v="0.26262626262626265"/>
    <n v="1750.54"/>
  </r>
  <r>
    <s v="ORD-10060"/>
    <x v="53"/>
    <x v="58"/>
    <x v="1"/>
    <x v="35"/>
    <x v="4"/>
    <x v="0"/>
    <x v="13"/>
    <x v="0"/>
    <n v="1"/>
    <n v="832.02"/>
    <n v="0.02"/>
    <x v="0"/>
    <n v="585.80999999999995"/>
    <x v="58"/>
    <x v="57"/>
    <n v="0.29591836734693883"/>
    <n v="585.80999999999995"/>
  </r>
  <r>
    <s v="ORD-10061"/>
    <x v="45"/>
    <x v="59"/>
    <x v="5"/>
    <x v="26"/>
    <x v="2"/>
    <x v="1"/>
    <x v="18"/>
    <x v="1"/>
    <n v="1"/>
    <n v="1018.98"/>
    <n v="0.2"/>
    <x v="0"/>
    <n v="659.34"/>
    <x v="40"/>
    <x v="20"/>
    <n v="0.3529411764705882"/>
    <n v="659.34"/>
  </r>
  <r>
    <s v="ORD-10062"/>
    <x v="54"/>
    <x v="60"/>
    <x v="2"/>
    <x v="36"/>
    <x v="2"/>
    <x v="4"/>
    <x v="6"/>
    <x v="0"/>
    <n v="8"/>
    <n v="705.99"/>
    <n v="0.02"/>
    <x v="0"/>
    <n v="496.29"/>
    <x v="59"/>
    <x v="58"/>
    <n v="0.29702970297029702"/>
    <n v="3970.32"/>
  </r>
  <r>
    <s v="ORD-10063"/>
    <x v="55"/>
    <x v="61"/>
    <x v="5"/>
    <x v="37"/>
    <x v="3"/>
    <x v="0"/>
    <x v="13"/>
    <x v="1"/>
    <n v="4"/>
    <n v="2140.98"/>
    <n v="0"/>
    <x v="0"/>
    <n v="1427.32"/>
    <x v="60"/>
    <x v="59"/>
    <n v="0.33333333333333337"/>
    <n v="5709.28"/>
  </r>
  <r>
    <s v="ORD-10064"/>
    <x v="56"/>
    <x v="62"/>
    <x v="2"/>
    <x v="10"/>
    <x v="2"/>
    <x v="0"/>
    <x v="13"/>
    <x v="1"/>
    <n v="3"/>
    <n v="1175.02"/>
    <n v="0.2"/>
    <x v="1"/>
    <n v="875.27"/>
    <x v="61"/>
    <x v="60"/>
    <n v="0.25510204081632654"/>
    <n v="2625.81"/>
  </r>
  <r>
    <s v="ORD-10065"/>
    <x v="57"/>
    <x v="63"/>
    <x v="2"/>
    <x v="7"/>
    <x v="4"/>
    <x v="3"/>
    <x v="17"/>
    <x v="0"/>
    <n v="2"/>
    <n v="293.02"/>
    <n v="0"/>
    <x v="1"/>
    <n v="194.35"/>
    <x v="34"/>
    <x v="33"/>
    <n v="0.33673469387755101"/>
    <n v="388.7"/>
  </r>
  <r>
    <s v="ORD-10066"/>
    <x v="58"/>
    <x v="64"/>
    <x v="1"/>
    <x v="16"/>
    <x v="3"/>
    <x v="1"/>
    <x v="1"/>
    <x v="0"/>
    <n v="2"/>
    <n v="2253.02"/>
    <n v="0"/>
    <x v="2"/>
    <n v="1586.31"/>
    <x v="62"/>
    <x v="61"/>
    <n v="0.29591836734693877"/>
    <n v="3172.62"/>
  </r>
  <r>
    <s v="ORD-10067"/>
    <x v="59"/>
    <x v="65"/>
    <x v="1"/>
    <x v="14"/>
    <x v="4"/>
    <x v="1"/>
    <x v="1"/>
    <x v="1"/>
    <n v="1"/>
    <n v="402.99"/>
    <n v="0.15"/>
    <x v="0"/>
    <n v="287.27999999999997"/>
    <x v="63"/>
    <x v="62"/>
    <n v="0.28712871287128722"/>
    <n v="287.27999999999997"/>
  </r>
  <r>
    <s v="ORD-10068"/>
    <x v="60"/>
    <x v="66"/>
    <x v="1"/>
    <x v="38"/>
    <x v="4"/>
    <x v="5"/>
    <x v="16"/>
    <x v="0"/>
    <n v="2"/>
    <n v="565.47"/>
    <n v="0.2"/>
    <x v="0"/>
    <n v="362.34"/>
    <x v="64"/>
    <x v="63"/>
    <n v="0.35922330097087385"/>
    <n v="724.68"/>
  </r>
  <r>
    <s v="ORD-10069"/>
    <x v="54"/>
    <x v="67"/>
    <x v="1"/>
    <x v="14"/>
    <x v="4"/>
    <x v="4"/>
    <x v="15"/>
    <x v="1"/>
    <n v="3"/>
    <n v="406.98"/>
    <n v="0"/>
    <x v="2"/>
    <n v="287.27999999999997"/>
    <x v="65"/>
    <x v="64"/>
    <n v="0.29411764705882365"/>
    <n v="861.83999999999992"/>
  </r>
  <r>
    <s v="ORD-10070"/>
    <x v="61"/>
    <x v="68"/>
    <x v="0"/>
    <x v="8"/>
    <x v="4"/>
    <x v="5"/>
    <x v="19"/>
    <x v="1"/>
    <n v="2"/>
    <n v="969.03"/>
    <n v="0"/>
    <x v="2"/>
    <n v="609.39"/>
    <x v="38"/>
    <x v="65"/>
    <n v="0.37113402061855671"/>
    <n v="1218.78"/>
  </r>
  <r>
    <s v="ORD-10071"/>
    <x v="8"/>
    <x v="69"/>
    <x v="0"/>
    <x v="39"/>
    <x v="2"/>
    <x v="4"/>
    <x v="6"/>
    <x v="0"/>
    <n v="2"/>
    <n v="1528.98"/>
    <n v="0.02"/>
    <x v="0"/>
    <n v="974.35"/>
    <x v="66"/>
    <x v="66"/>
    <n v="0.36274509803921567"/>
    <n v="1948.7"/>
  </r>
  <r>
    <s v="ORD-10072"/>
    <x v="9"/>
    <x v="70"/>
    <x v="1"/>
    <x v="40"/>
    <x v="0"/>
    <x v="3"/>
    <x v="4"/>
    <x v="1"/>
    <n v="3"/>
    <n v="395.01"/>
    <n v="0.05"/>
    <x v="0"/>
    <n v="263.33999999999997"/>
    <x v="67"/>
    <x v="67"/>
    <n v="0.33333333333333331"/>
    <n v="790.02"/>
  </r>
  <r>
    <s v="ORD-10073"/>
    <x v="62"/>
    <x v="71"/>
    <x v="1"/>
    <x v="17"/>
    <x v="2"/>
    <x v="1"/>
    <x v="20"/>
    <x v="1"/>
    <n v="3"/>
    <n v="1028.97"/>
    <n v="0.05"/>
    <x v="2"/>
    <n v="689.31"/>
    <x v="68"/>
    <x v="68"/>
    <n v="0.3300970873786408"/>
    <n v="2067.9299999999998"/>
  </r>
  <r>
    <s v="ORD-10074"/>
    <x v="63"/>
    <x v="72"/>
    <x v="2"/>
    <x v="5"/>
    <x v="3"/>
    <x v="0"/>
    <x v="13"/>
    <x v="0"/>
    <n v="2"/>
    <n v="1861.02"/>
    <n v="0.2"/>
    <x v="0"/>
    <n v="1177.3800000000001"/>
    <x v="69"/>
    <x v="69"/>
    <n v="0.36734693877551011"/>
    <n v="2354.7600000000002"/>
  </r>
  <r>
    <s v="ORD-10075"/>
    <x v="42"/>
    <x v="73"/>
    <x v="1"/>
    <x v="35"/>
    <x v="4"/>
    <x v="5"/>
    <x v="16"/>
    <x v="0"/>
    <n v="2"/>
    <n v="865.98"/>
    <n v="0"/>
    <x v="0"/>
    <n v="585.80999999999995"/>
    <x v="70"/>
    <x v="70"/>
    <n v="0.32352941176470595"/>
    <n v="1171.6199999999999"/>
  </r>
  <r>
    <s v="ORD-10076"/>
    <x v="64"/>
    <x v="74"/>
    <x v="1"/>
    <x v="8"/>
    <x v="4"/>
    <x v="1"/>
    <x v="8"/>
    <x v="1"/>
    <n v="1"/>
    <n v="999"/>
    <n v="0"/>
    <x v="0"/>
    <n v="609.39"/>
    <x v="71"/>
    <x v="71"/>
    <n v="0.39"/>
    <n v="609.39"/>
  </r>
  <r>
    <s v="ORD-10077"/>
    <x v="19"/>
    <x v="75"/>
    <x v="1"/>
    <x v="41"/>
    <x v="1"/>
    <x v="1"/>
    <x v="18"/>
    <x v="0"/>
    <n v="3"/>
    <n v="68.31"/>
    <n v="0.2"/>
    <x v="0"/>
    <n v="44.85"/>
    <x v="72"/>
    <x v="72"/>
    <n v="0.34343434343434343"/>
    <n v="134.55000000000001"/>
  </r>
  <r>
    <s v="ORD-10078"/>
    <x v="65"/>
    <x v="76"/>
    <x v="0"/>
    <x v="17"/>
    <x v="2"/>
    <x v="3"/>
    <x v="17"/>
    <x v="1"/>
    <n v="2"/>
    <n v="999"/>
    <n v="0.15"/>
    <x v="0"/>
    <n v="689.31"/>
    <x v="19"/>
    <x v="19"/>
    <n v="0.31000000000000005"/>
    <n v="1378.62"/>
  </r>
  <r>
    <s v="ORD-10079"/>
    <x v="66"/>
    <x v="77"/>
    <x v="2"/>
    <x v="6"/>
    <x v="3"/>
    <x v="1"/>
    <x v="18"/>
    <x v="0"/>
    <n v="2"/>
    <n v="1781.01"/>
    <n v="0.2"/>
    <x v="0"/>
    <n v="1097.3900000000001"/>
    <x v="73"/>
    <x v="73"/>
    <n v="0.38383838383838376"/>
    <n v="2194.7800000000002"/>
  </r>
  <r>
    <s v="ORD-10080"/>
    <x v="67"/>
    <x v="78"/>
    <x v="2"/>
    <x v="42"/>
    <x v="1"/>
    <x v="5"/>
    <x v="9"/>
    <x v="1"/>
    <n v="2"/>
    <n v="71.069999999999993"/>
    <n v="0.1"/>
    <x v="0"/>
    <n v="44.16"/>
    <x v="74"/>
    <x v="74"/>
    <n v="0.37864077669902912"/>
    <n v="88.32"/>
  </r>
  <r>
    <s v="ORD-10081"/>
    <x v="64"/>
    <x v="79"/>
    <x v="0"/>
    <x v="9"/>
    <x v="1"/>
    <x v="2"/>
    <x v="11"/>
    <x v="1"/>
    <n v="3"/>
    <n v="122.57"/>
    <n v="0.2"/>
    <x v="0"/>
    <n v="85.68"/>
    <x v="46"/>
    <x v="45"/>
    <n v="0.30097087378640769"/>
    <n v="257.04000000000002"/>
  </r>
  <r>
    <s v="ORD-10082"/>
    <x v="68"/>
    <x v="80"/>
    <x v="1"/>
    <x v="36"/>
    <x v="2"/>
    <x v="2"/>
    <x v="10"/>
    <x v="0"/>
    <n v="3"/>
    <n v="678.03"/>
    <n v="0"/>
    <x v="2"/>
    <n v="496.29"/>
    <x v="75"/>
    <x v="75"/>
    <n v="0.268041237113402"/>
    <n v="1488.8700000000001"/>
  </r>
  <r>
    <s v="ORD-10083"/>
    <x v="69"/>
    <x v="81"/>
    <x v="1"/>
    <x v="43"/>
    <x v="3"/>
    <x v="0"/>
    <x v="13"/>
    <x v="0"/>
    <n v="5"/>
    <n v="1999"/>
    <n v="0.2"/>
    <x v="1"/>
    <n v="1299.3499999999999"/>
    <x v="76"/>
    <x v="76"/>
    <n v="0.35"/>
    <n v="6496.75"/>
  </r>
  <r>
    <s v="ORD-10084"/>
    <x v="48"/>
    <x v="82"/>
    <x v="1"/>
    <x v="44"/>
    <x v="0"/>
    <x v="0"/>
    <x v="0"/>
    <x v="1"/>
    <n v="2"/>
    <n v="197.01"/>
    <n v="0"/>
    <x v="0"/>
    <n v="129.35"/>
    <x v="77"/>
    <x v="77"/>
    <n v="0.34343434343434343"/>
    <n v="258.7"/>
  </r>
  <r>
    <s v="ORD-10085"/>
    <x v="70"/>
    <x v="56"/>
    <x v="1"/>
    <x v="38"/>
    <x v="4"/>
    <x v="1"/>
    <x v="20"/>
    <x v="0"/>
    <n v="6"/>
    <n v="538.02"/>
    <n v="0"/>
    <x v="0"/>
    <n v="362.34"/>
    <x v="78"/>
    <x v="78"/>
    <n v="0.32653061224489793"/>
    <n v="2174.04"/>
  </r>
  <r>
    <s v="ORD-10086"/>
    <x v="71"/>
    <x v="83"/>
    <x v="0"/>
    <x v="2"/>
    <x v="0"/>
    <x v="0"/>
    <x v="3"/>
    <x v="0"/>
    <n v="5"/>
    <n v="80.58"/>
    <n v="0.2"/>
    <x v="2"/>
    <n v="57.67"/>
    <x v="79"/>
    <x v="79"/>
    <n v="0.28431372549019596"/>
    <n v="288.35000000000002"/>
  </r>
  <r>
    <s v="ORD-10087"/>
    <x v="72"/>
    <x v="84"/>
    <x v="1"/>
    <x v="20"/>
    <x v="3"/>
    <x v="2"/>
    <x v="11"/>
    <x v="1"/>
    <n v="6"/>
    <n v="1357.03"/>
    <n v="0"/>
    <x v="1"/>
    <n v="1007.28"/>
    <x v="80"/>
    <x v="80"/>
    <n v="0.25773195876288657"/>
    <n v="6043.68"/>
  </r>
  <r>
    <s v="ORD-10088"/>
    <x v="73"/>
    <x v="85"/>
    <x v="1"/>
    <x v="31"/>
    <x v="1"/>
    <x v="3"/>
    <x v="12"/>
    <x v="0"/>
    <n v="6"/>
    <n v="91.67"/>
    <n v="0.05"/>
    <x v="1"/>
    <n v="55.18"/>
    <x v="81"/>
    <x v="81"/>
    <n v="0.39805825242718446"/>
    <n v="331.08"/>
  </r>
  <r>
    <s v="ORD-10089"/>
    <x v="74"/>
    <x v="86"/>
    <x v="2"/>
    <x v="14"/>
    <x v="4"/>
    <x v="4"/>
    <x v="15"/>
    <x v="0"/>
    <n v="5"/>
    <n v="395.01"/>
    <n v="0.2"/>
    <x v="0"/>
    <n v="287.27999999999997"/>
    <x v="82"/>
    <x v="82"/>
    <n v="0.27272727272727276"/>
    <n v="1436.3999999999999"/>
  </r>
  <r>
    <s v="ORD-10090"/>
    <x v="75"/>
    <x v="87"/>
    <x v="1"/>
    <x v="32"/>
    <x v="4"/>
    <x v="5"/>
    <x v="9"/>
    <x v="0"/>
    <n v="2"/>
    <n v="1324.98"/>
    <n v="0.1"/>
    <x v="2"/>
    <n v="883.32"/>
    <x v="83"/>
    <x v="83"/>
    <n v="0.33333333333333331"/>
    <n v="1766.64"/>
  </r>
  <r>
    <s v="ORD-10091"/>
    <x v="76"/>
    <x v="88"/>
    <x v="2"/>
    <x v="45"/>
    <x v="0"/>
    <x v="2"/>
    <x v="11"/>
    <x v="1"/>
    <n v="5"/>
    <n v="153.47"/>
    <n v="0.15"/>
    <x v="1"/>
    <n v="90.89"/>
    <x v="84"/>
    <x v="84"/>
    <n v="0.40776699029126218"/>
    <n v="454.45"/>
  </r>
  <r>
    <s v="ORD-10092"/>
    <x v="77"/>
    <x v="89"/>
    <x v="1"/>
    <x v="34"/>
    <x v="2"/>
    <x v="2"/>
    <x v="11"/>
    <x v="0"/>
    <n v="8"/>
    <n v="1551.03"/>
    <n v="0"/>
    <x v="0"/>
    <n v="991.38"/>
    <x v="85"/>
    <x v="85"/>
    <n v="0.36082474226804123"/>
    <n v="7931.04"/>
  </r>
  <r>
    <s v="ORD-10093"/>
    <x v="10"/>
    <x v="90"/>
    <x v="0"/>
    <x v="4"/>
    <x v="2"/>
    <x v="4"/>
    <x v="15"/>
    <x v="0"/>
    <n v="5"/>
    <n v="2548.98"/>
    <n v="0.2"/>
    <x v="1"/>
    <n v="1599.36"/>
    <x v="86"/>
    <x v="86"/>
    <n v="0.3725490196078432"/>
    <n v="7996.7999999999993"/>
  </r>
  <r>
    <s v="ORD-10094"/>
    <x v="78"/>
    <x v="91"/>
    <x v="0"/>
    <x v="46"/>
    <x v="3"/>
    <x v="1"/>
    <x v="5"/>
    <x v="0"/>
    <n v="5"/>
    <n v="705.99"/>
    <n v="0"/>
    <x v="1"/>
    <n v="433.38"/>
    <x v="87"/>
    <x v="87"/>
    <n v="0.38613861386138609"/>
    <n v="2166.9"/>
  </r>
  <r>
    <s v="ORD-10095"/>
    <x v="79"/>
    <x v="92"/>
    <x v="2"/>
    <x v="32"/>
    <x v="4"/>
    <x v="4"/>
    <x v="6"/>
    <x v="0"/>
    <n v="3"/>
    <n v="1273.02"/>
    <n v="0.1"/>
    <x v="0"/>
    <n v="883.32"/>
    <x v="88"/>
    <x v="88"/>
    <n v="0.30612244897959184"/>
    <n v="2649.96"/>
  </r>
  <r>
    <s v="ORD-10096"/>
    <x v="80"/>
    <x v="93"/>
    <x v="1"/>
    <x v="47"/>
    <x v="0"/>
    <x v="3"/>
    <x v="17"/>
    <x v="1"/>
    <n v="3"/>
    <n v="184.37"/>
    <n v="0.02"/>
    <x v="0"/>
    <n v="110.98"/>
    <x v="89"/>
    <x v="89"/>
    <n v="0.39805825242718451"/>
    <n v="332.94"/>
  </r>
  <r>
    <s v="ORD-10097"/>
    <x v="55"/>
    <x v="94"/>
    <x v="1"/>
    <x v="48"/>
    <x v="3"/>
    <x v="3"/>
    <x v="12"/>
    <x v="1"/>
    <n v="4"/>
    <n v="1286.01"/>
    <n v="0"/>
    <x v="0"/>
    <n v="948.27"/>
    <x v="49"/>
    <x v="90"/>
    <n v="0.26262626262626265"/>
    <n v="3793.08"/>
  </r>
  <r>
    <s v="ORD-10098"/>
    <x v="81"/>
    <x v="95"/>
    <x v="2"/>
    <x v="14"/>
    <x v="4"/>
    <x v="1"/>
    <x v="8"/>
    <x v="1"/>
    <n v="2"/>
    <n v="402.99"/>
    <n v="0"/>
    <x v="0"/>
    <n v="287.27999999999997"/>
    <x v="90"/>
    <x v="91"/>
    <n v="0.28712871287128722"/>
    <n v="574.55999999999995"/>
  </r>
  <r>
    <s v="ORD-10099"/>
    <x v="82"/>
    <x v="96"/>
    <x v="0"/>
    <x v="17"/>
    <x v="2"/>
    <x v="1"/>
    <x v="5"/>
    <x v="1"/>
    <n v="3"/>
    <n v="989.01"/>
    <n v="0"/>
    <x v="2"/>
    <n v="689.31"/>
    <x v="91"/>
    <x v="92"/>
    <n v="0.30303030303030304"/>
    <n v="2067.9299999999998"/>
  </r>
  <r>
    <s v="ORD-10100"/>
    <x v="83"/>
    <x v="97"/>
    <x v="0"/>
    <x v="1"/>
    <x v="0"/>
    <x v="2"/>
    <x v="11"/>
    <x v="1"/>
    <n v="3"/>
    <n v="97.02"/>
    <n v="0"/>
    <x v="2"/>
    <n v="71.28"/>
    <x v="92"/>
    <x v="93"/>
    <n v="0.26530612244897961"/>
    <n v="213.84"/>
  </r>
  <r>
    <s v="ORD-10101"/>
    <x v="38"/>
    <x v="98"/>
    <x v="1"/>
    <x v="8"/>
    <x v="4"/>
    <x v="3"/>
    <x v="4"/>
    <x v="0"/>
    <n v="3"/>
    <n v="1028.97"/>
    <n v="0.2"/>
    <x v="0"/>
    <n v="609.39"/>
    <x v="68"/>
    <x v="94"/>
    <n v="0.40776699029126207"/>
    <n v="1828.17"/>
  </r>
  <r>
    <s v="ORD-10102"/>
    <x v="84"/>
    <x v="99"/>
    <x v="8"/>
    <x v="5"/>
    <x v="3"/>
    <x v="1"/>
    <x v="1"/>
    <x v="0"/>
    <n v="6"/>
    <n v="1917.99"/>
    <n v="0.05"/>
    <x v="0"/>
    <n v="1177.3800000000001"/>
    <x v="93"/>
    <x v="95"/>
    <n v="0.38613861386138609"/>
    <n v="7064.2800000000007"/>
  </r>
  <r>
    <s v="ORD-10103"/>
    <x v="85"/>
    <x v="100"/>
    <x v="1"/>
    <x v="21"/>
    <x v="2"/>
    <x v="0"/>
    <x v="13"/>
    <x v="1"/>
    <n v="10"/>
    <n v="1763.02"/>
    <n v="0.2"/>
    <x v="1"/>
    <n v="1295.28"/>
    <x v="94"/>
    <x v="96"/>
    <n v="0.26530612244897966"/>
    <n v="12952.8"/>
  </r>
  <r>
    <s v="ORD-10104"/>
    <x v="86"/>
    <x v="101"/>
    <x v="2"/>
    <x v="45"/>
    <x v="0"/>
    <x v="2"/>
    <x v="10"/>
    <x v="0"/>
    <n v="10"/>
    <n v="149"/>
    <n v="0.05"/>
    <x v="1"/>
    <n v="90.89"/>
    <x v="95"/>
    <x v="97"/>
    <n v="0.39"/>
    <n v="908.9"/>
  </r>
  <r>
    <s v="ORD-10105"/>
    <x v="87"/>
    <x v="102"/>
    <x v="1"/>
    <x v="35"/>
    <x v="4"/>
    <x v="1"/>
    <x v="8"/>
    <x v="1"/>
    <n v="5"/>
    <n v="840.51"/>
    <n v="0.2"/>
    <x v="0"/>
    <n v="585.80999999999995"/>
    <x v="96"/>
    <x v="98"/>
    <n v="0.30303030303030315"/>
    <n v="2929.0499999999997"/>
  </r>
  <r>
    <s v="ORD-10106"/>
    <x v="88"/>
    <x v="103"/>
    <x v="1"/>
    <x v="49"/>
    <x v="1"/>
    <x v="2"/>
    <x v="10"/>
    <x v="1"/>
    <n v="3"/>
    <n v="39.39"/>
    <n v="0.05"/>
    <x v="2"/>
    <n v="26.52"/>
    <x v="97"/>
    <x v="99"/>
    <n v="0.32673267326732675"/>
    <n v="79.56"/>
  </r>
  <r>
    <s v="ORD-10107"/>
    <x v="89"/>
    <x v="104"/>
    <x v="1"/>
    <x v="33"/>
    <x v="1"/>
    <x v="1"/>
    <x v="7"/>
    <x v="0"/>
    <n v="4"/>
    <n v="77.42"/>
    <n v="0"/>
    <x v="0"/>
    <n v="54.51"/>
    <x v="98"/>
    <x v="100"/>
    <n v="0.29591836734693883"/>
    <n v="218.04"/>
  </r>
  <r>
    <s v="ORD-10108"/>
    <x v="11"/>
    <x v="105"/>
    <x v="1"/>
    <x v="43"/>
    <x v="3"/>
    <x v="1"/>
    <x v="1"/>
    <x v="0"/>
    <n v="2"/>
    <n v="1979.01"/>
    <n v="0.15"/>
    <x v="2"/>
    <n v="1299.3499999999999"/>
    <x v="99"/>
    <x v="101"/>
    <n v="0.34343434343434348"/>
    <n v="2598.6999999999998"/>
  </r>
  <r>
    <s v="ORD-10109"/>
    <x v="90"/>
    <x v="106"/>
    <x v="1"/>
    <x v="31"/>
    <x v="1"/>
    <x v="5"/>
    <x v="9"/>
    <x v="0"/>
    <n v="3"/>
    <n v="87.22"/>
    <n v="0.05"/>
    <x v="2"/>
    <n v="55.18"/>
    <x v="100"/>
    <x v="102"/>
    <n v="0.36734693877551017"/>
    <n v="165.54"/>
  </r>
  <r>
    <s v="ORD-10110"/>
    <x v="91"/>
    <x v="107"/>
    <x v="1"/>
    <x v="49"/>
    <x v="1"/>
    <x v="0"/>
    <x v="13"/>
    <x v="0"/>
    <n v="4"/>
    <n v="38.22"/>
    <n v="0.2"/>
    <x v="1"/>
    <n v="26.52"/>
    <x v="101"/>
    <x v="103"/>
    <n v="0.30612244897959184"/>
    <n v="106.08"/>
  </r>
  <r>
    <s v="ORD-10111"/>
    <x v="92"/>
    <x v="108"/>
    <x v="1"/>
    <x v="38"/>
    <x v="4"/>
    <x v="2"/>
    <x v="11"/>
    <x v="0"/>
    <n v="1"/>
    <n v="532.53"/>
    <n v="0.15"/>
    <x v="1"/>
    <n v="362.34"/>
    <x v="102"/>
    <x v="104"/>
    <n v="0.31958762886597941"/>
    <n v="362.34"/>
  </r>
  <r>
    <s v="ORD-10112"/>
    <x v="93"/>
    <x v="109"/>
    <x v="5"/>
    <x v="16"/>
    <x v="3"/>
    <x v="3"/>
    <x v="4"/>
    <x v="0"/>
    <n v="3"/>
    <n v="2299"/>
    <n v="0.05"/>
    <x v="0"/>
    <n v="1586.31"/>
    <x v="103"/>
    <x v="105"/>
    <n v="0.30999999999999994"/>
    <n v="4758.93"/>
  </r>
  <r>
    <s v="ORD-10113"/>
    <x v="94"/>
    <x v="98"/>
    <x v="1"/>
    <x v="50"/>
    <x v="4"/>
    <x v="1"/>
    <x v="20"/>
    <x v="1"/>
    <n v="2"/>
    <n v="1440.97"/>
    <n v="0.1"/>
    <x v="0"/>
    <n v="993.29"/>
    <x v="27"/>
    <x v="106"/>
    <n v="0.31067961165048547"/>
    <n v="1986.58"/>
  </r>
  <r>
    <s v="ORD-10114"/>
    <x v="95"/>
    <x v="49"/>
    <x v="5"/>
    <x v="51"/>
    <x v="3"/>
    <x v="3"/>
    <x v="4"/>
    <x v="0"/>
    <n v="3"/>
    <n v="1543.97"/>
    <n v="0"/>
    <x v="2"/>
    <n v="989.34"/>
    <x v="104"/>
    <x v="107"/>
    <n v="0.35922330097087379"/>
    <n v="2968.02"/>
  </r>
  <r>
    <s v="ORD-10115"/>
    <x v="56"/>
    <x v="110"/>
    <x v="1"/>
    <x v="14"/>
    <x v="4"/>
    <x v="3"/>
    <x v="17"/>
    <x v="1"/>
    <n v="1"/>
    <n v="391.02"/>
    <n v="0"/>
    <x v="0"/>
    <n v="287.27999999999997"/>
    <x v="105"/>
    <x v="108"/>
    <n v="0.26530612244897961"/>
    <n v="287.27999999999997"/>
  </r>
  <r>
    <s v="ORD-10116"/>
    <x v="96"/>
    <x v="111"/>
    <x v="5"/>
    <x v="18"/>
    <x v="0"/>
    <x v="5"/>
    <x v="9"/>
    <x v="0"/>
    <n v="3"/>
    <n v="301.99"/>
    <n v="0"/>
    <x v="0"/>
    <n v="191.36"/>
    <x v="56"/>
    <x v="109"/>
    <n v="0.36633663366336633"/>
    <n v="574.08000000000004"/>
  </r>
  <r>
    <s v="ORD-10117"/>
    <x v="97"/>
    <x v="112"/>
    <x v="1"/>
    <x v="22"/>
    <x v="1"/>
    <x v="3"/>
    <x v="17"/>
    <x v="0"/>
    <n v="6"/>
    <n v="53.9"/>
    <n v="0.05"/>
    <x v="1"/>
    <n v="39.049999999999997"/>
    <x v="106"/>
    <x v="110"/>
    <n v="0.27551020408163268"/>
    <n v="234.29999999999998"/>
  </r>
  <r>
    <s v="ORD-10118"/>
    <x v="85"/>
    <x v="111"/>
    <x v="5"/>
    <x v="52"/>
    <x v="4"/>
    <x v="3"/>
    <x v="4"/>
    <x v="0"/>
    <n v="6"/>
    <n v="749"/>
    <n v="0.1"/>
    <x v="1"/>
    <n v="531.79"/>
    <x v="107"/>
    <x v="111"/>
    <n v="0.29000000000000004"/>
    <n v="3190.74"/>
  </r>
  <r>
    <s v="ORD-10119"/>
    <x v="98"/>
    <x v="113"/>
    <x v="5"/>
    <x v="26"/>
    <x v="2"/>
    <x v="2"/>
    <x v="10"/>
    <x v="1"/>
    <n v="2"/>
    <n v="1018.98"/>
    <n v="0.02"/>
    <x v="1"/>
    <n v="659.34"/>
    <x v="108"/>
    <x v="65"/>
    <n v="0.3529411764705882"/>
    <n v="1318.68"/>
  </r>
  <r>
    <s v="ORD-10120"/>
    <x v="96"/>
    <x v="114"/>
    <x v="1"/>
    <x v="18"/>
    <x v="0"/>
    <x v="6"/>
    <x v="14"/>
    <x v="1"/>
    <n v="1"/>
    <n v="301.99"/>
    <n v="0.1"/>
    <x v="2"/>
    <n v="191.36"/>
    <x v="109"/>
    <x v="112"/>
    <n v="0.36633663366336633"/>
    <n v="191.36"/>
  </r>
  <r>
    <s v="ORD-10121"/>
    <x v="99"/>
    <x v="115"/>
    <x v="0"/>
    <x v="53"/>
    <x v="5"/>
    <x v="1"/>
    <x v="1"/>
    <x v="1"/>
    <n v="3"/>
    <n v="771.47"/>
    <n v="0.02"/>
    <x v="0"/>
    <n v="0"/>
    <x v="12"/>
    <x v="12"/>
    <n v="0"/>
    <n v="0"/>
  </r>
  <r>
    <s v="ORD-10122"/>
    <x v="100"/>
    <x v="18"/>
    <x v="1"/>
    <x v="46"/>
    <x v="3"/>
    <x v="0"/>
    <x v="3"/>
    <x v="1"/>
    <n v="8"/>
    <n v="699"/>
    <n v="0.05"/>
    <x v="2"/>
    <n v="433.38"/>
    <x v="110"/>
    <x v="113"/>
    <n v="0.38"/>
    <n v="3467.04"/>
  </r>
  <r>
    <s v="ORD-10123"/>
    <x v="101"/>
    <x v="116"/>
    <x v="5"/>
    <x v="15"/>
    <x v="1"/>
    <x v="1"/>
    <x v="8"/>
    <x v="1"/>
    <n v="1"/>
    <n v="154.22999999999999"/>
    <n v="0.02"/>
    <x v="0"/>
    <n v="116.07"/>
    <x v="111"/>
    <x v="114"/>
    <n v="0.24742268041237112"/>
    <n v="116.07"/>
  </r>
  <r>
    <s v="ORD-10124"/>
    <x v="64"/>
    <x v="117"/>
    <x v="0"/>
    <x v="37"/>
    <x v="3"/>
    <x v="0"/>
    <x v="3"/>
    <x v="1"/>
    <n v="1"/>
    <n v="2119.9899999999998"/>
    <n v="0.35"/>
    <x v="0"/>
    <n v="1427.32"/>
    <x v="112"/>
    <x v="115"/>
    <n v="0.32673267326732669"/>
    <n v="1427.32"/>
  </r>
  <r>
    <s v="ORD-10126"/>
    <x v="102"/>
    <x v="118"/>
    <x v="1"/>
    <x v="1"/>
    <x v="0"/>
    <x v="1"/>
    <x v="7"/>
    <x v="0"/>
    <n v="2"/>
    <n v="98.01"/>
    <n v="0"/>
    <x v="1"/>
    <n v="71.28"/>
    <x v="37"/>
    <x v="116"/>
    <n v="0.27272727272727276"/>
    <n v="142.56"/>
  </r>
  <r>
    <s v="ORD-10127"/>
    <x v="103"/>
    <x v="119"/>
    <x v="5"/>
    <x v="17"/>
    <x v="2"/>
    <x v="1"/>
    <x v="20"/>
    <x v="0"/>
    <n v="4"/>
    <n v="1008.99"/>
    <n v="0.2"/>
    <x v="1"/>
    <n v="689.31"/>
    <x v="113"/>
    <x v="117"/>
    <n v="0.31683168316831689"/>
    <n v="2757.24"/>
  </r>
  <r>
    <s v="ORD-10128"/>
    <x v="40"/>
    <x v="120"/>
    <x v="1"/>
    <x v="44"/>
    <x v="0"/>
    <x v="1"/>
    <x v="5"/>
    <x v="1"/>
    <n v="1"/>
    <n v="200.99"/>
    <n v="0.1"/>
    <x v="0"/>
    <n v="129.35"/>
    <x v="114"/>
    <x v="118"/>
    <n v="0.35643564356435647"/>
    <n v="129.35"/>
  </r>
  <r>
    <s v="ORD-10129"/>
    <x v="60"/>
    <x v="121"/>
    <x v="5"/>
    <x v="7"/>
    <x v="4"/>
    <x v="3"/>
    <x v="4"/>
    <x v="0"/>
    <n v="1"/>
    <n v="293.02"/>
    <n v="0"/>
    <x v="0"/>
    <n v="194.35"/>
    <x v="115"/>
    <x v="119"/>
    <n v="0.33673469387755101"/>
    <n v="194.35"/>
  </r>
  <r>
    <s v="ORD-10130"/>
    <x v="104"/>
    <x v="122"/>
    <x v="2"/>
    <x v="39"/>
    <x v="2"/>
    <x v="0"/>
    <x v="0"/>
    <x v="0"/>
    <n v="2"/>
    <n v="1484.01"/>
    <n v="0.2"/>
    <x v="0"/>
    <n v="974.35"/>
    <x v="116"/>
    <x v="120"/>
    <n v="0.34343434343434343"/>
    <n v="1948.7"/>
  </r>
  <r>
    <s v="ORD-10131"/>
    <x v="105"/>
    <x v="123"/>
    <x v="5"/>
    <x v="6"/>
    <x v="3"/>
    <x v="2"/>
    <x v="2"/>
    <x v="0"/>
    <n v="2"/>
    <n v="1852.97"/>
    <n v="0.05"/>
    <x v="0"/>
    <n v="1097.3900000000001"/>
    <x v="117"/>
    <x v="121"/>
    <n v="0.40776699029126207"/>
    <n v="2194.7800000000002"/>
  </r>
  <r>
    <s v="ORD-10132"/>
    <x v="106"/>
    <x v="124"/>
    <x v="1"/>
    <x v="3"/>
    <x v="1"/>
    <x v="3"/>
    <x v="17"/>
    <x v="1"/>
    <n v="1"/>
    <n v="105.73"/>
    <n v="0"/>
    <x v="1"/>
    <n v="78.48"/>
    <x v="118"/>
    <x v="122"/>
    <n v="0.25773195876288657"/>
    <n v="78.48"/>
  </r>
  <r>
    <s v="ORD-10133"/>
    <x v="107"/>
    <x v="125"/>
    <x v="2"/>
    <x v="13"/>
    <x v="0"/>
    <x v="2"/>
    <x v="10"/>
    <x v="1"/>
    <n v="3"/>
    <n v="115.43"/>
    <n v="0.1"/>
    <x v="1"/>
    <n v="82.11"/>
    <x v="119"/>
    <x v="123"/>
    <n v="0.28865979381443307"/>
    <n v="246.32999999999998"/>
  </r>
  <r>
    <s v="ORD-10134"/>
    <x v="108"/>
    <x v="126"/>
    <x v="1"/>
    <x v="15"/>
    <x v="1"/>
    <x v="3"/>
    <x v="12"/>
    <x v="1"/>
    <n v="6"/>
    <n v="159"/>
    <n v="0.05"/>
    <x v="0"/>
    <n v="116.07"/>
    <x v="120"/>
    <x v="124"/>
    <n v="0.27"/>
    <n v="696.42"/>
  </r>
  <r>
    <s v="ORD-10135"/>
    <x v="109"/>
    <x v="127"/>
    <x v="0"/>
    <x v="4"/>
    <x v="2"/>
    <x v="6"/>
    <x v="14"/>
    <x v="1"/>
    <n v="3"/>
    <n v="2474.0100000000002"/>
    <n v="0.02"/>
    <x v="1"/>
    <n v="1599.36"/>
    <x v="121"/>
    <x v="125"/>
    <n v="0.35353535353535359"/>
    <n v="4798.08"/>
  </r>
  <r>
    <s v="ORD-10136"/>
    <x v="110"/>
    <x v="128"/>
    <x v="2"/>
    <x v="50"/>
    <x v="4"/>
    <x v="1"/>
    <x v="20"/>
    <x v="0"/>
    <n v="3"/>
    <n v="1440.97"/>
    <n v="0.15"/>
    <x v="0"/>
    <n v="993.29"/>
    <x v="122"/>
    <x v="126"/>
    <n v="0.31067961165048547"/>
    <n v="2979.87"/>
  </r>
  <r>
    <s v="ORD-10137"/>
    <x v="37"/>
    <x v="129"/>
    <x v="1"/>
    <x v="0"/>
    <x v="0"/>
    <x v="5"/>
    <x v="9"/>
    <x v="1"/>
    <n v="3"/>
    <n v="494.01"/>
    <n v="0.05"/>
    <x v="1"/>
    <n v="354.29"/>
    <x v="123"/>
    <x v="127"/>
    <n v="0.28282828282828276"/>
    <n v="1062.8700000000001"/>
  </r>
  <r>
    <s v="ORD-10138"/>
    <x v="65"/>
    <x v="130"/>
    <x v="1"/>
    <x v="40"/>
    <x v="0"/>
    <x v="0"/>
    <x v="13"/>
    <x v="0"/>
    <n v="2"/>
    <n v="410.97"/>
    <n v="0"/>
    <x v="2"/>
    <n v="263.33999999999997"/>
    <x v="24"/>
    <x v="128"/>
    <n v="0.3592233009708739"/>
    <n v="526.67999999999995"/>
  </r>
  <r>
    <s v="ORD-10139"/>
    <x v="111"/>
    <x v="131"/>
    <x v="2"/>
    <x v="54"/>
    <x v="2"/>
    <x v="1"/>
    <x v="1"/>
    <x v="1"/>
    <n v="4"/>
    <n v="1749.97"/>
    <n v="0"/>
    <x v="1"/>
    <n v="1240.27"/>
    <x v="124"/>
    <x v="129"/>
    <n v="0.29126213592233013"/>
    <n v="4961.08"/>
  </r>
  <r>
    <s v="ORD-10140"/>
    <x v="112"/>
    <x v="132"/>
    <x v="0"/>
    <x v="24"/>
    <x v="2"/>
    <x v="3"/>
    <x v="12"/>
    <x v="0"/>
    <n v="2"/>
    <n v="1163.03"/>
    <n v="0.1"/>
    <x v="0"/>
    <n v="791.34"/>
    <x v="125"/>
    <x v="130"/>
    <n v="0.31958762886597936"/>
    <n v="1582.68"/>
  </r>
  <r>
    <s v="ORD-10141"/>
    <x v="113"/>
    <x v="133"/>
    <x v="1"/>
    <x v="45"/>
    <x v="0"/>
    <x v="4"/>
    <x v="6"/>
    <x v="1"/>
    <n v="5"/>
    <n v="144.53"/>
    <n v="0"/>
    <x v="2"/>
    <n v="90.89"/>
    <x v="126"/>
    <x v="131"/>
    <n v="0.37113402061855671"/>
    <n v="454.45"/>
  </r>
  <r>
    <s v="ORD-10142"/>
    <x v="114"/>
    <x v="134"/>
    <x v="5"/>
    <x v="0"/>
    <x v="0"/>
    <x v="1"/>
    <x v="1"/>
    <x v="0"/>
    <n v="2"/>
    <n v="494.01"/>
    <n v="0.15"/>
    <x v="0"/>
    <n v="354.29"/>
    <x v="127"/>
    <x v="132"/>
    <n v="0.28282828282828276"/>
    <n v="708.58"/>
  </r>
  <r>
    <s v="ORD-10143"/>
    <x v="115"/>
    <x v="24"/>
    <x v="1"/>
    <x v="19"/>
    <x v="2"/>
    <x v="0"/>
    <x v="3"/>
    <x v="1"/>
    <n v="4"/>
    <n v="1371.02"/>
    <n v="0"/>
    <x v="0"/>
    <n v="853.39"/>
    <x v="128"/>
    <x v="133"/>
    <n v="0.37755102040816324"/>
    <n v="3413.56"/>
  </r>
  <r>
    <s v="ORD-10144"/>
    <x v="20"/>
    <x v="135"/>
    <x v="1"/>
    <x v="7"/>
    <x v="4"/>
    <x v="4"/>
    <x v="15"/>
    <x v="0"/>
    <n v="3"/>
    <n v="293.02"/>
    <n v="0.05"/>
    <x v="1"/>
    <n v="194.35"/>
    <x v="129"/>
    <x v="134"/>
    <n v="0.33673469387755101"/>
    <n v="583.04999999999995"/>
  </r>
  <r>
    <s v="ORD-10145"/>
    <x v="116"/>
    <x v="136"/>
    <x v="1"/>
    <x v="44"/>
    <x v="0"/>
    <x v="1"/>
    <x v="7"/>
    <x v="1"/>
    <n v="1"/>
    <n v="202.98"/>
    <n v="0.02"/>
    <x v="2"/>
    <n v="129.35"/>
    <x v="130"/>
    <x v="135"/>
    <n v="0.36274509803921567"/>
    <n v="129.35"/>
  </r>
  <r>
    <s v="ORD-10146"/>
    <x v="117"/>
    <x v="137"/>
    <x v="2"/>
    <x v="55"/>
    <x v="4"/>
    <x v="1"/>
    <x v="20"/>
    <x v="1"/>
    <n v="3"/>
    <n v="444.51"/>
    <n v="0.15"/>
    <x v="2"/>
    <n v="278.38"/>
    <x v="131"/>
    <x v="136"/>
    <n v="0.37373737373737376"/>
    <n v="835.14"/>
  </r>
  <r>
    <s v="ORD-10147"/>
    <x v="118"/>
    <x v="138"/>
    <x v="5"/>
    <x v="26"/>
    <x v="2"/>
    <x v="0"/>
    <x v="0"/>
    <x v="0"/>
    <n v="1"/>
    <n v="1028.97"/>
    <n v="0"/>
    <x v="0"/>
    <n v="659.34"/>
    <x v="132"/>
    <x v="137"/>
    <n v="0.35922330097087379"/>
    <n v="659.34"/>
  </r>
  <r>
    <s v="ORD-10148"/>
    <x v="119"/>
    <x v="139"/>
    <x v="0"/>
    <x v="56"/>
    <x v="1"/>
    <x v="1"/>
    <x v="1"/>
    <x v="0"/>
    <n v="3"/>
    <n v="150.49"/>
    <n v="0.15"/>
    <x v="0"/>
    <n v="96.85"/>
    <x v="133"/>
    <x v="138"/>
    <n v="0.35643564356435659"/>
    <n v="290.54999999999995"/>
  </r>
  <r>
    <s v="ORD-10149"/>
    <x v="120"/>
    <x v="140"/>
    <x v="9"/>
    <x v="54"/>
    <x v="2"/>
    <x v="1"/>
    <x v="8"/>
    <x v="0"/>
    <n v="1"/>
    <n v="1682.01"/>
    <n v="0.2"/>
    <x v="0"/>
    <n v="1240.27"/>
    <x v="134"/>
    <x v="139"/>
    <n v="0.26262626262626265"/>
    <n v="1240.27"/>
  </r>
  <r>
    <s v="ORD-10150"/>
    <x v="121"/>
    <x v="141"/>
    <x v="1"/>
    <x v="25"/>
    <x v="1"/>
    <x v="1"/>
    <x v="20"/>
    <x v="1"/>
    <n v="2"/>
    <n v="97.02"/>
    <n v="0.15"/>
    <x v="0"/>
    <n v="65.34"/>
    <x v="53"/>
    <x v="52"/>
    <n v="0.32653061224489788"/>
    <n v="130.68"/>
  </r>
  <r>
    <s v="ORD-10151"/>
    <x v="122"/>
    <x v="102"/>
    <x v="1"/>
    <x v="15"/>
    <x v="1"/>
    <x v="0"/>
    <x v="13"/>
    <x v="0"/>
    <n v="1"/>
    <n v="163.77000000000001"/>
    <n v="0"/>
    <x v="1"/>
    <n v="116.07"/>
    <x v="135"/>
    <x v="140"/>
    <n v="0.29126213592233019"/>
    <n v="116.07"/>
  </r>
  <r>
    <s v="ORD-10152"/>
    <x v="123"/>
    <x v="142"/>
    <x v="2"/>
    <x v="16"/>
    <x v="3"/>
    <x v="5"/>
    <x v="16"/>
    <x v="1"/>
    <n v="5"/>
    <n v="2344.98"/>
    <n v="0.1"/>
    <x v="0"/>
    <n v="1586.31"/>
    <x v="136"/>
    <x v="141"/>
    <n v="0.3235294117647059"/>
    <n v="7931.5499999999993"/>
  </r>
  <r>
    <s v="ORD-10153"/>
    <x v="124"/>
    <x v="143"/>
    <x v="1"/>
    <x v="23"/>
    <x v="4"/>
    <x v="1"/>
    <x v="20"/>
    <x v="1"/>
    <n v="2"/>
    <n v="705.99"/>
    <n v="0"/>
    <x v="0"/>
    <n v="510.27"/>
    <x v="137"/>
    <x v="142"/>
    <n v="0.27722772277227725"/>
    <n v="1020.54"/>
  </r>
  <r>
    <s v="ORD-10154"/>
    <x v="106"/>
    <x v="60"/>
    <x v="2"/>
    <x v="41"/>
    <x v="1"/>
    <x v="1"/>
    <x v="1"/>
    <x v="1"/>
    <n v="6"/>
    <n v="67.62"/>
    <n v="0.2"/>
    <x v="0"/>
    <n v="44.85"/>
    <x v="138"/>
    <x v="143"/>
    <n v="0.33673469387755101"/>
    <n v="269.10000000000002"/>
  </r>
  <r>
    <s v="ORD-10155"/>
    <x v="125"/>
    <x v="60"/>
    <x v="2"/>
    <x v="11"/>
    <x v="0"/>
    <x v="3"/>
    <x v="4"/>
    <x v="0"/>
    <n v="5"/>
    <n v="256.47000000000003"/>
    <n v="0.1"/>
    <x v="2"/>
    <n v="171.81"/>
    <x v="139"/>
    <x v="144"/>
    <n v="0.33009708737864091"/>
    <n v="859.05"/>
  </r>
  <r>
    <s v="ORD-10156"/>
    <x v="126"/>
    <x v="0"/>
    <x v="0"/>
    <x v="34"/>
    <x v="2"/>
    <x v="3"/>
    <x v="4"/>
    <x v="0"/>
    <n v="4"/>
    <n v="1567.02"/>
    <n v="0.05"/>
    <x v="0"/>
    <n v="991.38"/>
    <x v="140"/>
    <x v="145"/>
    <n v="0.36734693877551022"/>
    <n v="3965.52"/>
  </r>
  <r>
    <s v="ORD-10157"/>
    <x v="21"/>
    <x v="144"/>
    <x v="1"/>
    <x v="14"/>
    <x v="4"/>
    <x v="3"/>
    <x v="4"/>
    <x v="0"/>
    <n v="1"/>
    <n v="399"/>
    <n v="0.1"/>
    <x v="0"/>
    <n v="287.27999999999997"/>
    <x v="16"/>
    <x v="16"/>
    <n v="0.28000000000000008"/>
    <n v="287.27999999999997"/>
  </r>
  <r>
    <s v="ORD-10158"/>
    <x v="32"/>
    <x v="145"/>
    <x v="0"/>
    <x v="15"/>
    <x v="1"/>
    <x v="1"/>
    <x v="1"/>
    <x v="0"/>
    <n v="2"/>
    <n v="162.18"/>
    <n v="0"/>
    <x v="0"/>
    <n v="116.07"/>
    <x v="141"/>
    <x v="146"/>
    <n v="0.28431372549019612"/>
    <n v="232.14"/>
  </r>
  <r>
    <s v="ORD-10159"/>
    <x v="127"/>
    <x v="146"/>
    <x v="1"/>
    <x v="57"/>
    <x v="4"/>
    <x v="2"/>
    <x v="2"/>
    <x v="0"/>
    <n v="3"/>
    <n v="241.53"/>
    <n v="0"/>
    <x v="0"/>
    <n v="159.36000000000001"/>
    <x v="142"/>
    <x v="147"/>
    <n v="0.34020618556701027"/>
    <n v="478.08000000000004"/>
  </r>
  <r>
    <s v="ORD-10160"/>
    <x v="128"/>
    <x v="147"/>
    <x v="5"/>
    <x v="2"/>
    <x v="0"/>
    <x v="1"/>
    <x v="1"/>
    <x v="1"/>
    <n v="1"/>
    <n v="79"/>
    <n v="0.2"/>
    <x v="0"/>
    <n v="57.67"/>
    <x v="143"/>
    <x v="148"/>
    <n v="0.26999999999999996"/>
    <n v="57.67"/>
  </r>
  <r>
    <s v="ORD-10161"/>
    <x v="129"/>
    <x v="148"/>
    <x v="0"/>
    <x v="1"/>
    <x v="0"/>
    <x v="1"/>
    <x v="18"/>
    <x v="0"/>
    <n v="2"/>
    <n v="96.03"/>
    <n v="0.05"/>
    <x v="0"/>
    <n v="71.28"/>
    <x v="144"/>
    <x v="149"/>
    <n v="0.25773195876288657"/>
    <n v="142.56"/>
  </r>
  <r>
    <s v="ORD-10162"/>
    <x v="130"/>
    <x v="51"/>
    <x v="2"/>
    <x v="32"/>
    <x v="4"/>
    <x v="4"/>
    <x v="6"/>
    <x v="1"/>
    <n v="4"/>
    <n v="1299"/>
    <n v="0.1"/>
    <x v="1"/>
    <n v="883.32"/>
    <x v="145"/>
    <x v="150"/>
    <n v="0.31999999999999995"/>
    <n v="3533.28"/>
  </r>
  <r>
    <s v="ORD-10163"/>
    <x v="16"/>
    <x v="149"/>
    <x v="1"/>
    <x v="10"/>
    <x v="2"/>
    <x v="2"/>
    <x v="11"/>
    <x v="0"/>
    <n v="2"/>
    <n v="1187.01"/>
    <n v="0"/>
    <x v="0"/>
    <n v="875.27"/>
    <x v="57"/>
    <x v="56"/>
    <n v="0.26262626262626265"/>
    <n v="1750.54"/>
  </r>
  <r>
    <s v="ORD-10165"/>
    <x v="0"/>
    <x v="150"/>
    <x v="6"/>
    <x v="48"/>
    <x v="3"/>
    <x v="0"/>
    <x v="13"/>
    <x v="0"/>
    <n v="3"/>
    <n v="1273.02"/>
    <n v="0.1"/>
    <x v="2"/>
    <n v="948.27"/>
    <x v="88"/>
    <x v="151"/>
    <n v="0.25510204081632654"/>
    <n v="2844.81"/>
  </r>
  <r>
    <s v="ORD-10166"/>
    <x v="131"/>
    <x v="151"/>
    <x v="2"/>
    <x v="22"/>
    <x v="1"/>
    <x v="5"/>
    <x v="16"/>
    <x v="1"/>
    <n v="3"/>
    <n v="53.35"/>
    <n v="0.15"/>
    <x v="0"/>
    <n v="39.049999999999997"/>
    <x v="146"/>
    <x v="152"/>
    <n v="0.26804123711340216"/>
    <n v="117.14999999999999"/>
  </r>
  <r>
    <s v="ORD-10167"/>
    <x v="46"/>
    <x v="152"/>
    <x v="0"/>
    <x v="50"/>
    <x v="4"/>
    <x v="0"/>
    <x v="13"/>
    <x v="1"/>
    <n v="6"/>
    <n v="1385.01"/>
    <n v="0.1"/>
    <x v="0"/>
    <n v="993.29"/>
    <x v="147"/>
    <x v="153"/>
    <n v="0.28282828282828282"/>
    <n v="5959.74"/>
  </r>
  <r>
    <s v="ORD-10168"/>
    <x v="132"/>
    <x v="153"/>
    <x v="1"/>
    <x v="43"/>
    <x v="3"/>
    <x v="1"/>
    <x v="5"/>
    <x v="1"/>
    <n v="2"/>
    <n v="1999"/>
    <n v="0"/>
    <x v="0"/>
    <n v="1299.3499999999999"/>
    <x v="148"/>
    <x v="154"/>
    <n v="0.35000000000000003"/>
    <n v="2598.6999999999998"/>
  </r>
  <r>
    <s v="ORD-10169"/>
    <x v="133"/>
    <x v="154"/>
    <x v="5"/>
    <x v="29"/>
    <x v="1"/>
    <x v="5"/>
    <x v="16"/>
    <x v="1"/>
    <n v="3"/>
    <n v="125.13"/>
    <n v="0"/>
    <x v="0"/>
    <n v="78.69"/>
    <x v="149"/>
    <x v="155"/>
    <n v="0.37113402061855671"/>
    <n v="236.07"/>
  </r>
  <r>
    <s v="ORD-10170"/>
    <x v="134"/>
    <x v="155"/>
    <x v="1"/>
    <x v="5"/>
    <x v="3"/>
    <x v="1"/>
    <x v="18"/>
    <x v="1"/>
    <n v="4"/>
    <n v="1899"/>
    <n v="0"/>
    <x v="0"/>
    <n v="1177.3800000000001"/>
    <x v="150"/>
    <x v="156"/>
    <n v="0.37999999999999995"/>
    <n v="4709.5200000000004"/>
  </r>
  <r>
    <s v="ORD-10171"/>
    <x v="11"/>
    <x v="156"/>
    <x v="2"/>
    <x v="58"/>
    <x v="0"/>
    <x v="0"/>
    <x v="0"/>
    <x v="0"/>
    <n v="3"/>
    <n v="146.02000000000001"/>
    <n v="0.2"/>
    <x v="2"/>
    <n v="90.89"/>
    <x v="151"/>
    <x v="157"/>
    <n v="0.3775510204081633"/>
    <n v="272.67"/>
  </r>
  <r>
    <s v="ORD-10172"/>
    <x v="135"/>
    <x v="88"/>
    <x v="2"/>
    <x v="14"/>
    <x v="4"/>
    <x v="3"/>
    <x v="17"/>
    <x v="1"/>
    <n v="2"/>
    <n v="395.01"/>
    <n v="0.2"/>
    <x v="0"/>
    <n v="287.27999999999997"/>
    <x v="152"/>
    <x v="158"/>
    <n v="0.27272727272727276"/>
    <n v="574.55999999999995"/>
  </r>
  <r>
    <s v="ORD-10173"/>
    <x v="74"/>
    <x v="157"/>
    <x v="1"/>
    <x v="24"/>
    <x v="2"/>
    <x v="5"/>
    <x v="16"/>
    <x v="0"/>
    <n v="6"/>
    <n v="1163.03"/>
    <n v="0.02"/>
    <x v="0"/>
    <n v="791.34"/>
    <x v="153"/>
    <x v="159"/>
    <n v="0.31958762886597941"/>
    <n v="4748.04"/>
  </r>
  <r>
    <s v="ORD-10174"/>
    <x v="136"/>
    <x v="100"/>
    <x v="1"/>
    <x v="28"/>
    <x v="3"/>
    <x v="3"/>
    <x v="17"/>
    <x v="0"/>
    <n v="3"/>
    <n v="1484.01"/>
    <n v="0"/>
    <x v="0"/>
    <n v="1064.29"/>
    <x v="154"/>
    <x v="160"/>
    <n v="0.28282828282828282"/>
    <n v="3192.87"/>
  </r>
  <r>
    <s v="ORD-10175"/>
    <x v="137"/>
    <x v="5"/>
    <x v="1"/>
    <x v="48"/>
    <x v="3"/>
    <x v="1"/>
    <x v="18"/>
    <x v="0"/>
    <n v="2"/>
    <n v="1324.98"/>
    <n v="0"/>
    <x v="0"/>
    <n v="948.27"/>
    <x v="83"/>
    <x v="161"/>
    <n v="0.28431372549019612"/>
    <n v="1896.54"/>
  </r>
  <r>
    <s v="ORD-10176"/>
    <x v="138"/>
    <x v="158"/>
    <x v="1"/>
    <x v="42"/>
    <x v="1"/>
    <x v="3"/>
    <x v="4"/>
    <x v="0"/>
    <n v="6"/>
    <n v="70.38"/>
    <n v="0.15"/>
    <x v="1"/>
    <n v="44.16"/>
    <x v="155"/>
    <x v="162"/>
    <n v="0.37254901960784315"/>
    <n v="264.95999999999998"/>
  </r>
  <r>
    <s v="ORD-10177"/>
    <x v="139"/>
    <x v="159"/>
    <x v="0"/>
    <x v="50"/>
    <x v="4"/>
    <x v="0"/>
    <x v="0"/>
    <x v="0"/>
    <n v="10"/>
    <n v="1371.02"/>
    <n v="0.1"/>
    <x v="2"/>
    <n v="993.29"/>
    <x v="156"/>
    <x v="163"/>
    <n v="0.27551020408163274"/>
    <n v="9932.9"/>
  </r>
  <r>
    <s v="ORD-10178"/>
    <x v="48"/>
    <x v="160"/>
    <x v="1"/>
    <x v="3"/>
    <x v="1"/>
    <x v="1"/>
    <x v="20"/>
    <x v="0"/>
    <n v="4"/>
    <n v="106.82"/>
    <n v="0"/>
    <x v="1"/>
    <n v="78.48"/>
    <x v="157"/>
    <x v="164"/>
    <n v="0.2653061224489795"/>
    <n v="313.92"/>
  </r>
  <r>
    <s v="ORD-10179"/>
    <x v="140"/>
    <x v="161"/>
    <x v="1"/>
    <x v="40"/>
    <x v="0"/>
    <x v="1"/>
    <x v="5"/>
    <x v="0"/>
    <n v="2"/>
    <n v="395.01"/>
    <n v="0"/>
    <x v="1"/>
    <n v="263.33999999999997"/>
    <x v="152"/>
    <x v="165"/>
    <n v="0.33333333333333337"/>
    <n v="526.67999999999995"/>
  </r>
  <r>
    <s v="ORD-10180"/>
    <x v="119"/>
    <x v="45"/>
    <x v="2"/>
    <x v="52"/>
    <x v="4"/>
    <x v="1"/>
    <x v="5"/>
    <x v="0"/>
    <n v="1"/>
    <n v="756.49"/>
    <n v="0.05"/>
    <x v="2"/>
    <n v="531.79"/>
    <x v="158"/>
    <x v="166"/>
    <n v="0.29702970297029707"/>
    <n v="531.79"/>
  </r>
  <r>
    <s v="ORD-10181"/>
    <x v="141"/>
    <x v="162"/>
    <x v="2"/>
    <x v="28"/>
    <x v="3"/>
    <x v="0"/>
    <x v="0"/>
    <x v="0"/>
    <n v="3"/>
    <n v="1528.98"/>
    <n v="0.2"/>
    <x v="1"/>
    <n v="1064.29"/>
    <x v="159"/>
    <x v="167"/>
    <n v="0.30392156862745107"/>
    <n v="3192.87"/>
  </r>
  <r>
    <s v="ORD-10182"/>
    <x v="101"/>
    <x v="163"/>
    <x v="2"/>
    <x v="44"/>
    <x v="0"/>
    <x v="5"/>
    <x v="9"/>
    <x v="1"/>
    <n v="3"/>
    <n v="200.99"/>
    <n v="0.02"/>
    <x v="2"/>
    <n v="129.35"/>
    <x v="160"/>
    <x v="168"/>
    <n v="0.35643564356435653"/>
    <n v="388.04999999999995"/>
  </r>
  <r>
    <s v="ORD-10183"/>
    <x v="71"/>
    <x v="67"/>
    <x v="1"/>
    <x v="46"/>
    <x v="3"/>
    <x v="4"/>
    <x v="6"/>
    <x v="0"/>
    <n v="2"/>
    <n v="685.02"/>
    <n v="0.15"/>
    <x v="2"/>
    <n v="433.38"/>
    <x v="161"/>
    <x v="169"/>
    <n v="0.36734693877551017"/>
    <n v="866.76"/>
  </r>
  <r>
    <s v="ORD-10184"/>
    <x v="142"/>
    <x v="164"/>
    <x v="1"/>
    <x v="48"/>
    <x v="3"/>
    <x v="5"/>
    <x v="16"/>
    <x v="0"/>
    <n v="1"/>
    <n v="1273.02"/>
    <n v="0"/>
    <x v="0"/>
    <n v="948.27"/>
    <x v="162"/>
    <x v="170"/>
    <n v="0.25510204081632654"/>
    <n v="948.27"/>
  </r>
  <r>
    <s v="ORD-10185"/>
    <x v="79"/>
    <x v="165"/>
    <x v="2"/>
    <x v="47"/>
    <x v="0"/>
    <x v="2"/>
    <x v="11"/>
    <x v="0"/>
    <n v="2"/>
    <n v="182.58"/>
    <n v="0"/>
    <x v="0"/>
    <n v="110.98"/>
    <x v="163"/>
    <x v="171"/>
    <n v="0.39215686274509803"/>
    <n v="221.96"/>
  </r>
  <r>
    <s v="ORD-10186"/>
    <x v="143"/>
    <x v="87"/>
    <x v="1"/>
    <x v="23"/>
    <x v="4"/>
    <x v="1"/>
    <x v="20"/>
    <x v="0"/>
    <n v="1"/>
    <n v="699"/>
    <n v="0.1"/>
    <x v="0"/>
    <n v="510.27"/>
    <x v="164"/>
    <x v="172"/>
    <n v="0.27"/>
    <n v="510.27"/>
  </r>
  <r>
    <s v="ORD-10187"/>
    <x v="144"/>
    <x v="166"/>
    <x v="1"/>
    <x v="37"/>
    <x v="3"/>
    <x v="3"/>
    <x v="4"/>
    <x v="0"/>
    <n v="3"/>
    <n v="2078.0100000000002"/>
    <n v="0"/>
    <x v="1"/>
    <n v="1427.32"/>
    <x v="165"/>
    <x v="173"/>
    <n v="0.3131313131313132"/>
    <n v="4281.96"/>
  </r>
  <r>
    <s v="ORD-10188"/>
    <x v="2"/>
    <x v="167"/>
    <x v="1"/>
    <x v="7"/>
    <x v="4"/>
    <x v="6"/>
    <x v="14"/>
    <x v="1"/>
    <n v="4"/>
    <n v="296.01"/>
    <n v="0"/>
    <x v="0"/>
    <n v="194.35"/>
    <x v="166"/>
    <x v="174"/>
    <n v="0.34343434343434343"/>
    <n v="777.4"/>
  </r>
  <r>
    <s v="ORD-10189"/>
    <x v="145"/>
    <x v="25"/>
    <x v="1"/>
    <x v="54"/>
    <x v="2"/>
    <x v="5"/>
    <x v="9"/>
    <x v="0"/>
    <n v="2"/>
    <n v="1665.02"/>
    <n v="0.02"/>
    <x v="0"/>
    <n v="1240.27"/>
    <x v="167"/>
    <x v="175"/>
    <n v="0.25510204081632654"/>
    <n v="2480.54"/>
  </r>
  <r>
    <s v="ORD-10190"/>
    <x v="146"/>
    <x v="168"/>
    <x v="1"/>
    <x v="28"/>
    <x v="3"/>
    <x v="2"/>
    <x v="2"/>
    <x v="0"/>
    <n v="1"/>
    <n v="1499"/>
    <n v="0.1"/>
    <x v="0"/>
    <n v="1064.29"/>
    <x v="168"/>
    <x v="176"/>
    <n v="0.29000000000000004"/>
    <n v="1064.29"/>
  </r>
  <r>
    <s v="ORD-10191"/>
    <x v="28"/>
    <x v="169"/>
    <x v="1"/>
    <x v="39"/>
    <x v="2"/>
    <x v="2"/>
    <x v="11"/>
    <x v="0"/>
    <n v="8"/>
    <n v="1484.01"/>
    <n v="0.2"/>
    <x v="0"/>
    <n v="974.35"/>
    <x v="169"/>
    <x v="177"/>
    <n v="0.34343434343434343"/>
    <n v="7794.8"/>
  </r>
  <r>
    <s v="ORD-10192"/>
    <x v="52"/>
    <x v="170"/>
    <x v="2"/>
    <x v="35"/>
    <x v="4"/>
    <x v="1"/>
    <x v="1"/>
    <x v="0"/>
    <n v="1"/>
    <n v="865.98"/>
    <n v="0"/>
    <x v="0"/>
    <n v="585.80999999999995"/>
    <x v="170"/>
    <x v="178"/>
    <n v="0.32352941176470595"/>
    <n v="585.80999999999995"/>
  </r>
  <r>
    <s v="ORD-10193"/>
    <x v="147"/>
    <x v="171"/>
    <x v="6"/>
    <x v="6"/>
    <x v="3"/>
    <x v="1"/>
    <x v="1"/>
    <x v="0"/>
    <n v="3"/>
    <n v="1781.01"/>
    <n v="0.05"/>
    <x v="0"/>
    <n v="1097.3900000000001"/>
    <x v="171"/>
    <x v="179"/>
    <n v="0.38383838383838381"/>
    <n v="3292.17"/>
  </r>
  <r>
    <s v="ORD-10194"/>
    <x v="148"/>
    <x v="172"/>
    <x v="2"/>
    <x v="17"/>
    <x v="2"/>
    <x v="1"/>
    <x v="18"/>
    <x v="0"/>
    <n v="2"/>
    <n v="979.02"/>
    <n v="0"/>
    <x v="0"/>
    <n v="689.31"/>
    <x v="172"/>
    <x v="180"/>
    <n v="0.29591836734693883"/>
    <n v="1378.62"/>
  </r>
  <r>
    <s v="ORD-10195"/>
    <x v="149"/>
    <x v="173"/>
    <x v="1"/>
    <x v="35"/>
    <x v="4"/>
    <x v="1"/>
    <x v="7"/>
    <x v="1"/>
    <n v="3"/>
    <n v="840.51"/>
    <n v="0.15"/>
    <x v="0"/>
    <n v="585.80999999999995"/>
    <x v="173"/>
    <x v="181"/>
    <n v="0.30303030303030304"/>
    <n v="1757.4299999999998"/>
  </r>
  <r>
    <s v="ORD-10196"/>
    <x v="150"/>
    <x v="174"/>
    <x v="6"/>
    <x v="0"/>
    <x v="0"/>
    <x v="1"/>
    <x v="18"/>
    <x v="1"/>
    <n v="1"/>
    <n v="508.98"/>
    <n v="0.2"/>
    <x v="1"/>
    <n v="354.29"/>
    <x v="174"/>
    <x v="182"/>
    <n v="0.30392156862745096"/>
    <n v="354.29"/>
  </r>
  <r>
    <s v="ORD-10197"/>
    <x v="99"/>
    <x v="175"/>
    <x v="0"/>
    <x v="23"/>
    <x v="4"/>
    <x v="2"/>
    <x v="10"/>
    <x v="0"/>
    <n v="2"/>
    <n v="699"/>
    <n v="0"/>
    <x v="0"/>
    <n v="510.27"/>
    <x v="175"/>
    <x v="183"/>
    <n v="0.27"/>
    <n v="1020.54"/>
  </r>
  <r>
    <s v="ORD-10198"/>
    <x v="106"/>
    <x v="176"/>
    <x v="5"/>
    <x v="39"/>
    <x v="2"/>
    <x v="2"/>
    <x v="10"/>
    <x v="0"/>
    <n v="2"/>
    <n v="1499"/>
    <n v="0"/>
    <x v="0"/>
    <n v="974.35"/>
    <x v="176"/>
    <x v="184"/>
    <n v="0.35"/>
    <n v="1948.7"/>
  </r>
  <r>
    <s v="ORD-10199"/>
    <x v="136"/>
    <x v="177"/>
    <x v="2"/>
    <x v="50"/>
    <x v="4"/>
    <x v="2"/>
    <x v="11"/>
    <x v="0"/>
    <n v="3"/>
    <n v="1385.01"/>
    <n v="0.02"/>
    <x v="1"/>
    <n v="993.29"/>
    <x v="177"/>
    <x v="185"/>
    <n v="0.28282828282828282"/>
    <n v="2979.87"/>
  </r>
  <r>
    <s v="ORD-10200"/>
    <x v="151"/>
    <x v="178"/>
    <x v="1"/>
    <x v="37"/>
    <x v="3"/>
    <x v="3"/>
    <x v="17"/>
    <x v="0"/>
    <n v="5"/>
    <n v="2078.0100000000002"/>
    <n v="0"/>
    <x v="0"/>
    <n v="1427.32"/>
    <x v="178"/>
    <x v="186"/>
    <n v="0.31313131313131326"/>
    <n v="7136.5999999999995"/>
  </r>
  <r>
    <s v="ORD-10201"/>
    <x v="152"/>
    <x v="179"/>
    <x v="1"/>
    <x v="39"/>
    <x v="2"/>
    <x v="6"/>
    <x v="14"/>
    <x v="0"/>
    <n v="3"/>
    <n v="1469.02"/>
    <n v="0.2"/>
    <x v="2"/>
    <n v="974.35"/>
    <x v="179"/>
    <x v="187"/>
    <n v="0.33673469387755089"/>
    <n v="2923.05"/>
  </r>
  <r>
    <s v="ORD-10202"/>
    <x v="153"/>
    <x v="180"/>
    <x v="2"/>
    <x v="25"/>
    <x v="1"/>
    <x v="1"/>
    <x v="1"/>
    <x v="0"/>
    <n v="1"/>
    <n v="101.97"/>
    <n v="0.2"/>
    <x v="1"/>
    <n v="65.34"/>
    <x v="180"/>
    <x v="188"/>
    <n v="0.35922330097087374"/>
    <n v="65.34"/>
  </r>
  <r>
    <s v="ORD-10203"/>
    <x v="154"/>
    <x v="181"/>
    <x v="1"/>
    <x v="18"/>
    <x v="0"/>
    <x v="2"/>
    <x v="10"/>
    <x v="1"/>
    <n v="3"/>
    <n v="296.01"/>
    <n v="0.05"/>
    <x v="0"/>
    <n v="191.36"/>
    <x v="181"/>
    <x v="189"/>
    <n v="0.35353535353535348"/>
    <n v="574.08000000000004"/>
  </r>
  <r>
    <s v="ORD-10204"/>
    <x v="155"/>
    <x v="182"/>
    <x v="3"/>
    <x v="2"/>
    <x v="0"/>
    <x v="1"/>
    <x v="18"/>
    <x v="0"/>
    <n v="3"/>
    <n v="81.37"/>
    <n v="0"/>
    <x v="2"/>
    <n v="57.67"/>
    <x v="182"/>
    <x v="190"/>
    <n v="0.29126213592233019"/>
    <n v="173.01"/>
  </r>
  <r>
    <s v="ORD-10205"/>
    <x v="156"/>
    <x v="183"/>
    <x v="2"/>
    <x v="31"/>
    <x v="1"/>
    <x v="3"/>
    <x v="17"/>
    <x v="1"/>
    <n v="2"/>
    <n v="91.67"/>
    <n v="0.1"/>
    <x v="0"/>
    <n v="55.18"/>
    <x v="183"/>
    <x v="191"/>
    <n v="0.39805825242718446"/>
    <n v="110.36"/>
  </r>
  <r>
    <s v="ORD-10206"/>
    <x v="157"/>
    <x v="184"/>
    <x v="1"/>
    <x v="1"/>
    <x v="0"/>
    <x v="1"/>
    <x v="1"/>
    <x v="1"/>
    <n v="2"/>
    <n v="100.98"/>
    <n v="0.2"/>
    <x v="0"/>
    <n v="71.28"/>
    <x v="184"/>
    <x v="192"/>
    <n v="0.29411764705882354"/>
    <n v="142.56"/>
  </r>
  <r>
    <s v="ORD-10207"/>
    <x v="108"/>
    <x v="185"/>
    <x v="1"/>
    <x v="19"/>
    <x v="2"/>
    <x v="4"/>
    <x v="15"/>
    <x v="1"/>
    <n v="1"/>
    <n v="1440.97"/>
    <n v="0.1"/>
    <x v="1"/>
    <n v="853.39"/>
    <x v="185"/>
    <x v="193"/>
    <n v="0.40776699029126218"/>
    <n v="853.39"/>
  </r>
  <r>
    <s v="ORD-10208"/>
    <x v="158"/>
    <x v="35"/>
    <x v="5"/>
    <x v="0"/>
    <x v="0"/>
    <x v="5"/>
    <x v="16"/>
    <x v="0"/>
    <n v="1"/>
    <n v="508.98"/>
    <n v="0"/>
    <x v="2"/>
    <n v="354.29"/>
    <x v="174"/>
    <x v="182"/>
    <n v="0.30392156862745096"/>
    <n v="354.29"/>
  </r>
  <r>
    <s v="ORD-10209"/>
    <x v="107"/>
    <x v="159"/>
    <x v="0"/>
    <x v="59"/>
    <x v="5"/>
    <x v="1"/>
    <x v="7"/>
    <x v="1"/>
    <n v="3"/>
    <n v="149"/>
    <n v="0.05"/>
    <x v="2"/>
    <n v="0"/>
    <x v="12"/>
    <x v="12"/>
    <n v="0"/>
    <n v="0"/>
  </r>
  <r>
    <s v="ORD-10210"/>
    <x v="159"/>
    <x v="186"/>
    <x v="5"/>
    <x v="3"/>
    <x v="1"/>
    <x v="0"/>
    <x v="0"/>
    <x v="0"/>
    <n v="6"/>
    <n v="106.82"/>
    <n v="0.05"/>
    <x v="1"/>
    <n v="78.48"/>
    <x v="186"/>
    <x v="194"/>
    <n v="0.26530612244897955"/>
    <n v="470.88"/>
  </r>
  <r>
    <s v="ORD-10211"/>
    <x v="160"/>
    <x v="187"/>
    <x v="0"/>
    <x v="47"/>
    <x v="0"/>
    <x v="5"/>
    <x v="9"/>
    <x v="0"/>
    <n v="1"/>
    <n v="175.42"/>
    <n v="0.05"/>
    <x v="0"/>
    <n v="110.98"/>
    <x v="187"/>
    <x v="195"/>
    <n v="0.36734693877551011"/>
    <n v="110.98"/>
  </r>
  <r>
    <s v="ORD-10212"/>
    <x v="135"/>
    <x v="56"/>
    <x v="1"/>
    <x v="4"/>
    <x v="2"/>
    <x v="1"/>
    <x v="18"/>
    <x v="1"/>
    <n v="1"/>
    <n v="2424.0300000000002"/>
    <n v="0.1"/>
    <x v="0"/>
    <n v="1599.36"/>
    <x v="188"/>
    <x v="196"/>
    <n v="0.34020618556701038"/>
    <n v="1599.36"/>
  </r>
  <r>
    <s v="ORD-10213"/>
    <x v="161"/>
    <x v="38"/>
    <x v="1"/>
    <x v="48"/>
    <x v="3"/>
    <x v="1"/>
    <x v="7"/>
    <x v="0"/>
    <n v="3"/>
    <n v="1286.01"/>
    <n v="0.15"/>
    <x v="0"/>
    <n v="948.27"/>
    <x v="189"/>
    <x v="197"/>
    <n v="0.2626262626262626"/>
    <n v="2844.81"/>
  </r>
  <r>
    <s v="ORD-10214"/>
    <x v="162"/>
    <x v="188"/>
    <x v="2"/>
    <x v="60"/>
    <x v="2"/>
    <x v="5"/>
    <x v="9"/>
    <x v="0"/>
    <n v="3"/>
    <n v="2220.9899999999998"/>
    <n v="0"/>
    <x v="0"/>
    <n v="1495.32"/>
    <x v="190"/>
    <x v="198"/>
    <n v="0.32673267326732663"/>
    <n v="4485.96"/>
  </r>
  <r>
    <s v="ORD-10215"/>
    <x v="47"/>
    <x v="189"/>
    <x v="0"/>
    <x v="54"/>
    <x v="2"/>
    <x v="0"/>
    <x v="13"/>
    <x v="0"/>
    <n v="1"/>
    <n v="1648.03"/>
    <n v="0"/>
    <x v="2"/>
    <n v="1240.27"/>
    <x v="191"/>
    <x v="199"/>
    <n v="0.24742268041237114"/>
    <n v="1240.27"/>
  </r>
  <r>
    <s v="ORD-10216"/>
    <x v="126"/>
    <x v="190"/>
    <x v="1"/>
    <x v="34"/>
    <x v="2"/>
    <x v="3"/>
    <x v="4"/>
    <x v="1"/>
    <n v="2"/>
    <n v="1630.98"/>
    <n v="0"/>
    <x v="0"/>
    <n v="991.38"/>
    <x v="192"/>
    <x v="200"/>
    <n v="0.39215686274509803"/>
    <n v="1982.76"/>
  </r>
  <r>
    <s v="ORD-10217"/>
    <x v="163"/>
    <x v="191"/>
    <x v="2"/>
    <x v="15"/>
    <x v="1"/>
    <x v="2"/>
    <x v="10"/>
    <x v="0"/>
    <n v="1"/>
    <n v="154.22999999999999"/>
    <n v="0.1"/>
    <x v="0"/>
    <n v="116.07"/>
    <x v="111"/>
    <x v="114"/>
    <n v="0.24742268041237112"/>
    <n v="116.07"/>
  </r>
  <r>
    <s v="ORD-10218"/>
    <x v="164"/>
    <x v="192"/>
    <x v="1"/>
    <x v="55"/>
    <x v="4"/>
    <x v="0"/>
    <x v="0"/>
    <x v="0"/>
    <n v="1"/>
    <n v="453.49"/>
    <n v="0.2"/>
    <x v="2"/>
    <n v="278.38"/>
    <x v="193"/>
    <x v="201"/>
    <n v="0.38613861386138615"/>
    <n v="278.38"/>
  </r>
  <r>
    <s v="ORD-10219"/>
    <x v="92"/>
    <x v="193"/>
    <x v="10"/>
    <x v="28"/>
    <x v="3"/>
    <x v="0"/>
    <x v="13"/>
    <x v="0"/>
    <n v="5"/>
    <n v="1454.03"/>
    <n v="0.15"/>
    <x v="2"/>
    <n v="1064.29"/>
    <x v="194"/>
    <x v="202"/>
    <n v="0.26804123711340205"/>
    <n v="5321.45"/>
  </r>
  <r>
    <s v="ORD-10220"/>
    <x v="14"/>
    <x v="194"/>
    <x v="1"/>
    <x v="3"/>
    <x v="1"/>
    <x v="4"/>
    <x v="15"/>
    <x v="0"/>
    <n v="1"/>
    <n v="110.09"/>
    <n v="0"/>
    <x v="0"/>
    <n v="78.48"/>
    <x v="195"/>
    <x v="203"/>
    <n v="0.28712871287128711"/>
    <n v="78.48"/>
  </r>
  <r>
    <s v="ORD-10221"/>
    <x v="165"/>
    <x v="195"/>
    <x v="0"/>
    <x v="60"/>
    <x v="2"/>
    <x v="0"/>
    <x v="13"/>
    <x v="0"/>
    <n v="1"/>
    <n v="2177.0100000000002"/>
    <n v="0.15"/>
    <x v="0"/>
    <n v="1495.32"/>
    <x v="196"/>
    <x v="204"/>
    <n v="0.3131313131313132"/>
    <n v="1495.32"/>
  </r>
  <r>
    <s v="ORD-10222"/>
    <x v="2"/>
    <x v="196"/>
    <x v="1"/>
    <x v="52"/>
    <x v="4"/>
    <x v="4"/>
    <x v="15"/>
    <x v="0"/>
    <n v="1"/>
    <n v="763.98"/>
    <n v="0.05"/>
    <x v="0"/>
    <n v="531.79"/>
    <x v="197"/>
    <x v="205"/>
    <n v="0.30392156862745107"/>
    <n v="531.79"/>
  </r>
  <r>
    <s v="ORD-10223"/>
    <x v="60"/>
    <x v="197"/>
    <x v="1"/>
    <x v="0"/>
    <x v="0"/>
    <x v="3"/>
    <x v="17"/>
    <x v="0"/>
    <n v="3"/>
    <n v="484.03"/>
    <n v="0"/>
    <x v="0"/>
    <n v="354.29"/>
    <x v="198"/>
    <x v="206"/>
    <n v="0.26804123711340194"/>
    <n v="1062.8700000000001"/>
  </r>
  <r>
    <s v="ORD-10224"/>
    <x v="30"/>
    <x v="198"/>
    <x v="1"/>
    <x v="58"/>
    <x v="0"/>
    <x v="2"/>
    <x v="10"/>
    <x v="0"/>
    <n v="2"/>
    <n v="146.02000000000001"/>
    <n v="0.15"/>
    <x v="1"/>
    <n v="90.89"/>
    <x v="199"/>
    <x v="207"/>
    <n v="0.3775510204081633"/>
    <n v="181.78"/>
  </r>
  <r>
    <s v="ORD-10225"/>
    <x v="166"/>
    <x v="199"/>
    <x v="1"/>
    <x v="57"/>
    <x v="4"/>
    <x v="2"/>
    <x v="10"/>
    <x v="0"/>
    <n v="1"/>
    <n v="246.51"/>
    <n v="0.2"/>
    <x v="0"/>
    <n v="159.36000000000001"/>
    <x v="200"/>
    <x v="208"/>
    <n v="0.35353535353535348"/>
    <n v="159.36000000000001"/>
  </r>
  <r>
    <s v="ORD-10226"/>
    <x v="167"/>
    <x v="200"/>
    <x v="1"/>
    <x v="0"/>
    <x v="0"/>
    <x v="4"/>
    <x v="6"/>
    <x v="1"/>
    <n v="1"/>
    <n v="499"/>
    <n v="0"/>
    <x v="0"/>
    <n v="354.29"/>
    <x v="201"/>
    <x v="209"/>
    <n v="0.28999999999999998"/>
    <n v="354.29"/>
  </r>
  <r>
    <s v="ORD-10227"/>
    <x v="168"/>
    <x v="201"/>
    <x v="0"/>
    <x v="10"/>
    <x v="2"/>
    <x v="2"/>
    <x v="10"/>
    <x v="1"/>
    <n v="1"/>
    <n v="1222.98"/>
    <n v="0.15"/>
    <x v="0"/>
    <n v="875.27"/>
    <x v="202"/>
    <x v="210"/>
    <n v="0.28431372549019612"/>
    <n v="875.27"/>
  </r>
  <r>
    <s v="ORD-10228"/>
    <x v="169"/>
    <x v="202"/>
    <x v="0"/>
    <x v="61"/>
    <x v="3"/>
    <x v="1"/>
    <x v="5"/>
    <x v="0"/>
    <n v="4"/>
    <n v="1175.02"/>
    <n v="0.2"/>
    <x v="2"/>
    <n v="767.36"/>
    <x v="203"/>
    <x v="211"/>
    <n v="0.34693877551020408"/>
    <n v="3069.44"/>
  </r>
  <r>
    <s v="ORD-10229"/>
    <x v="115"/>
    <x v="25"/>
    <x v="1"/>
    <x v="43"/>
    <x v="3"/>
    <x v="2"/>
    <x v="2"/>
    <x v="0"/>
    <n v="1"/>
    <n v="2038.98"/>
    <n v="0.05"/>
    <x v="0"/>
    <n v="1299.3499999999999"/>
    <x v="204"/>
    <x v="212"/>
    <n v="0.36274509803921573"/>
    <n v="1299.3499999999999"/>
  </r>
  <r>
    <s v="ORD-10230"/>
    <x v="39"/>
    <x v="203"/>
    <x v="2"/>
    <x v="22"/>
    <x v="1"/>
    <x v="5"/>
    <x v="16"/>
    <x v="0"/>
    <n v="4"/>
    <n v="56.65"/>
    <n v="0.05"/>
    <x v="0"/>
    <n v="39.049999999999997"/>
    <x v="205"/>
    <x v="213"/>
    <n v="0.31067961165048547"/>
    <n v="156.19999999999999"/>
  </r>
  <r>
    <s v="ORD-10231"/>
    <x v="51"/>
    <x v="204"/>
    <x v="0"/>
    <x v="32"/>
    <x v="4"/>
    <x v="1"/>
    <x v="20"/>
    <x v="0"/>
    <n v="3"/>
    <n v="1337.97"/>
    <n v="0"/>
    <x v="0"/>
    <n v="883.32"/>
    <x v="206"/>
    <x v="214"/>
    <n v="0.33980582524271841"/>
    <n v="2649.96"/>
  </r>
  <r>
    <s v="ORD-10232"/>
    <x v="170"/>
    <x v="92"/>
    <x v="2"/>
    <x v="62"/>
    <x v="0"/>
    <x v="4"/>
    <x v="15"/>
    <x v="1"/>
    <n v="4"/>
    <n v="132.87"/>
    <n v="0.2"/>
    <x v="2"/>
    <n v="87.72"/>
    <x v="207"/>
    <x v="215"/>
    <n v="0.33980582524271846"/>
    <n v="350.88"/>
  </r>
  <r>
    <s v="ORD-10233"/>
    <x v="129"/>
    <x v="205"/>
    <x v="2"/>
    <x v="58"/>
    <x v="0"/>
    <x v="4"/>
    <x v="6"/>
    <x v="0"/>
    <n v="1"/>
    <n v="151.97999999999999"/>
    <n v="0.02"/>
    <x v="1"/>
    <n v="90.89"/>
    <x v="208"/>
    <x v="216"/>
    <n v="0.40196078431372545"/>
    <n v="90.89"/>
  </r>
  <r>
    <s v="ORD-10234"/>
    <x v="171"/>
    <x v="206"/>
    <x v="1"/>
    <x v="16"/>
    <x v="3"/>
    <x v="6"/>
    <x v="14"/>
    <x v="1"/>
    <n v="2"/>
    <n v="2299"/>
    <n v="0.15"/>
    <x v="2"/>
    <n v="1586.31"/>
    <x v="209"/>
    <x v="217"/>
    <n v="0.31"/>
    <n v="3172.62"/>
  </r>
  <r>
    <s v="ORD-10235"/>
    <x v="172"/>
    <x v="207"/>
    <x v="2"/>
    <x v="52"/>
    <x v="4"/>
    <x v="3"/>
    <x v="12"/>
    <x v="0"/>
    <n v="5"/>
    <n v="763.98"/>
    <n v="0"/>
    <x v="2"/>
    <n v="531.79"/>
    <x v="210"/>
    <x v="218"/>
    <n v="0.30392156862745107"/>
    <n v="2658.95"/>
  </r>
  <r>
    <s v="ORD-10236"/>
    <x v="173"/>
    <x v="208"/>
    <x v="2"/>
    <x v="10"/>
    <x v="2"/>
    <x v="2"/>
    <x v="2"/>
    <x v="0"/>
    <n v="3"/>
    <n v="1199"/>
    <n v="0.1"/>
    <x v="2"/>
    <n v="875.27"/>
    <x v="211"/>
    <x v="219"/>
    <n v="0.27"/>
    <n v="2625.81"/>
  </r>
  <r>
    <s v="ORD-10237"/>
    <x v="15"/>
    <x v="209"/>
    <x v="1"/>
    <x v="32"/>
    <x v="4"/>
    <x v="5"/>
    <x v="9"/>
    <x v="0"/>
    <n v="3"/>
    <n v="1273.02"/>
    <n v="0.05"/>
    <x v="0"/>
    <n v="883.32"/>
    <x v="88"/>
    <x v="88"/>
    <n v="0.30612244897959184"/>
    <n v="2649.96"/>
  </r>
  <r>
    <s v="ORD-10238"/>
    <x v="75"/>
    <x v="22"/>
    <x v="1"/>
    <x v="23"/>
    <x v="4"/>
    <x v="0"/>
    <x v="3"/>
    <x v="0"/>
    <n v="1"/>
    <n v="699"/>
    <n v="0.05"/>
    <x v="0"/>
    <n v="510.27"/>
    <x v="164"/>
    <x v="172"/>
    <n v="0.27"/>
    <n v="510.27"/>
  </r>
  <r>
    <s v="ORD-10239"/>
    <x v="174"/>
    <x v="208"/>
    <x v="2"/>
    <x v="40"/>
    <x v="0"/>
    <x v="3"/>
    <x v="17"/>
    <x v="0"/>
    <n v="2"/>
    <n v="395.01"/>
    <n v="0.05"/>
    <x v="0"/>
    <n v="263.33999999999997"/>
    <x v="152"/>
    <x v="165"/>
    <n v="0.33333333333333337"/>
    <n v="526.67999999999995"/>
  </r>
  <r>
    <s v="ORD-10240"/>
    <x v="153"/>
    <x v="63"/>
    <x v="2"/>
    <x v="0"/>
    <x v="0"/>
    <x v="5"/>
    <x v="9"/>
    <x v="0"/>
    <n v="5"/>
    <n v="503.99"/>
    <n v="0.15"/>
    <x v="0"/>
    <n v="354.29"/>
    <x v="212"/>
    <x v="220"/>
    <n v="0.29702970297029696"/>
    <n v="1771.45"/>
  </r>
  <r>
    <s v="ORD-10241"/>
    <x v="175"/>
    <x v="210"/>
    <x v="1"/>
    <x v="61"/>
    <x v="3"/>
    <x v="0"/>
    <x v="13"/>
    <x v="1"/>
    <n v="2"/>
    <n v="1234.97"/>
    <n v="0.2"/>
    <x v="0"/>
    <n v="767.36"/>
    <x v="213"/>
    <x v="221"/>
    <n v="0.37864077669902912"/>
    <n v="1534.72"/>
  </r>
  <r>
    <s v="ORD-10242"/>
    <x v="103"/>
    <x v="211"/>
    <x v="1"/>
    <x v="57"/>
    <x v="4"/>
    <x v="5"/>
    <x v="9"/>
    <x v="0"/>
    <n v="6"/>
    <n v="244.02"/>
    <n v="0.05"/>
    <x v="2"/>
    <n v="159.36000000000001"/>
    <x v="214"/>
    <x v="222"/>
    <n v="0.34693877551020408"/>
    <n v="956.16000000000008"/>
  </r>
  <r>
    <s v="ORD-10243"/>
    <x v="18"/>
    <x v="212"/>
    <x v="1"/>
    <x v="13"/>
    <x v="0"/>
    <x v="4"/>
    <x v="15"/>
    <x v="1"/>
    <n v="2"/>
    <n v="119"/>
    <n v="0.02"/>
    <x v="2"/>
    <n v="82.11"/>
    <x v="215"/>
    <x v="223"/>
    <n v="0.31"/>
    <n v="164.22"/>
  </r>
  <r>
    <s v="ORD-10244"/>
    <x v="176"/>
    <x v="213"/>
    <x v="2"/>
    <x v="19"/>
    <x v="2"/>
    <x v="2"/>
    <x v="2"/>
    <x v="0"/>
    <n v="1"/>
    <n v="1440.97"/>
    <n v="0"/>
    <x v="1"/>
    <n v="853.39"/>
    <x v="185"/>
    <x v="193"/>
    <n v="0.40776699029126218"/>
    <n v="853.39"/>
  </r>
  <r>
    <s v="ORD-10245"/>
    <x v="177"/>
    <x v="214"/>
    <x v="5"/>
    <x v="19"/>
    <x v="2"/>
    <x v="3"/>
    <x v="17"/>
    <x v="0"/>
    <n v="3"/>
    <n v="1412.99"/>
    <n v="0.05"/>
    <x v="0"/>
    <n v="853.39"/>
    <x v="216"/>
    <x v="224"/>
    <n v="0.39603960396039606"/>
    <n v="2560.17"/>
  </r>
  <r>
    <s v="ORD-10246"/>
    <x v="140"/>
    <x v="215"/>
    <x v="0"/>
    <x v="28"/>
    <x v="3"/>
    <x v="1"/>
    <x v="1"/>
    <x v="1"/>
    <n v="3"/>
    <n v="1469.02"/>
    <n v="0"/>
    <x v="2"/>
    <n v="1064.29"/>
    <x v="179"/>
    <x v="225"/>
    <n v="0.27551020408163257"/>
    <n v="3192.87"/>
  </r>
  <r>
    <s v="ORD-10247"/>
    <x v="178"/>
    <x v="216"/>
    <x v="2"/>
    <x v="3"/>
    <x v="1"/>
    <x v="1"/>
    <x v="7"/>
    <x v="0"/>
    <n v="4"/>
    <n v="105.73"/>
    <n v="0"/>
    <x v="0"/>
    <n v="78.48"/>
    <x v="217"/>
    <x v="226"/>
    <n v="0.25773195876288657"/>
    <n v="313.92"/>
  </r>
  <r>
    <s v="ORD-10248"/>
    <x v="179"/>
    <x v="217"/>
    <x v="0"/>
    <x v="14"/>
    <x v="4"/>
    <x v="4"/>
    <x v="15"/>
    <x v="1"/>
    <n v="6"/>
    <n v="387.03"/>
    <n v="0.1"/>
    <x v="0"/>
    <n v="287.27999999999997"/>
    <x v="218"/>
    <x v="227"/>
    <n v="0.25773195876288663"/>
    <n v="1723.6799999999998"/>
  </r>
  <r>
    <s v="ORD-10249"/>
    <x v="96"/>
    <x v="218"/>
    <x v="0"/>
    <x v="26"/>
    <x v="2"/>
    <x v="5"/>
    <x v="16"/>
    <x v="0"/>
    <n v="5"/>
    <n v="1008.99"/>
    <n v="0"/>
    <x v="0"/>
    <n v="659.34"/>
    <x v="219"/>
    <x v="228"/>
    <n v="0.34653465346534645"/>
    <n v="3296.7000000000003"/>
  </r>
  <r>
    <s v="ORD-10250"/>
    <x v="180"/>
    <x v="130"/>
    <x v="1"/>
    <x v="57"/>
    <x v="4"/>
    <x v="1"/>
    <x v="20"/>
    <x v="0"/>
    <n v="1"/>
    <n v="241.53"/>
    <n v="0.2"/>
    <x v="0"/>
    <n v="159.36000000000001"/>
    <x v="220"/>
    <x v="229"/>
    <n v="0.34020618556701027"/>
    <n v="159.36000000000001"/>
  </r>
  <r>
    <s v="ORD-10251"/>
    <x v="181"/>
    <x v="219"/>
    <x v="1"/>
    <x v="13"/>
    <x v="0"/>
    <x v="2"/>
    <x v="2"/>
    <x v="0"/>
    <s v="3"/>
    <n v="117.81"/>
    <n v="0.02"/>
    <x v="2"/>
    <n v="82.11"/>
    <x v="221"/>
    <x v="230"/>
    <n v="0.30303030303030309"/>
    <n v="246.32999999999998"/>
  </r>
  <r>
    <s v="ORD-10252"/>
    <x v="182"/>
    <x v="220"/>
    <x v="0"/>
    <x v="33"/>
    <x v="1"/>
    <x v="2"/>
    <x v="11"/>
    <x v="0"/>
    <n v="3"/>
    <n v="80.58"/>
    <n v="0"/>
    <x v="0"/>
    <n v="54.51"/>
    <x v="222"/>
    <x v="231"/>
    <n v="0.3235294117647059"/>
    <n v="163.53"/>
  </r>
  <r>
    <s v="ORD-10253"/>
    <x v="183"/>
    <x v="221"/>
    <x v="1"/>
    <x v="37"/>
    <x v="3"/>
    <x v="1"/>
    <x v="5"/>
    <x v="0"/>
    <n v="2"/>
    <n v="2036.03"/>
    <n v="0.02"/>
    <x v="1"/>
    <n v="1427.32"/>
    <x v="223"/>
    <x v="232"/>
    <n v="0.2989690721649485"/>
    <n v="2854.64"/>
  </r>
  <r>
    <s v="ORD-10254"/>
    <x v="152"/>
    <x v="222"/>
    <x v="5"/>
    <x v="23"/>
    <x v="4"/>
    <x v="3"/>
    <x v="4"/>
    <x v="0"/>
    <n v="6"/>
    <n v="712.98"/>
    <n v="0.05"/>
    <x v="0"/>
    <n v="510.27"/>
    <x v="224"/>
    <x v="233"/>
    <n v="0.28431372549019612"/>
    <n v="3061.62"/>
  </r>
  <r>
    <s v="ORD-10255"/>
    <x v="171"/>
    <x v="223"/>
    <x v="2"/>
    <x v="8"/>
    <x v="4"/>
    <x v="2"/>
    <x v="10"/>
    <x v="1"/>
    <n v="1"/>
    <n v="1018.98"/>
    <n v="0"/>
    <x v="0"/>
    <n v="609.39"/>
    <x v="40"/>
    <x v="234"/>
    <n v="0.40196078431372551"/>
    <n v="609.39"/>
  </r>
  <r>
    <s v="ORD-10256"/>
    <x v="184"/>
    <x v="224"/>
    <x v="1"/>
    <x v="54"/>
    <x v="2"/>
    <x v="5"/>
    <x v="16"/>
    <x v="0"/>
    <n v="3"/>
    <n v="1665.02"/>
    <n v="0.05"/>
    <x v="0"/>
    <n v="1240.27"/>
    <x v="225"/>
    <x v="235"/>
    <n v="0.25510204081632648"/>
    <n v="3720.81"/>
  </r>
  <r>
    <s v="ORD-10257"/>
    <x v="149"/>
    <x v="118"/>
    <x v="1"/>
    <x v="38"/>
    <x v="4"/>
    <x v="1"/>
    <x v="5"/>
    <x v="0"/>
    <n v="1"/>
    <n v="554.49"/>
    <n v="0.1"/>
    <x v="0"/>
    <n v="362.34"/>
    <x v="226"/>
    <x v="236"/>
    <n v="0.34653465346534656"/>
    <n v="362.34"/>
  </r>
  <r>
    <s v="ORD-10258"/>
    <x v="53"/>
    <x v="81"/>
    <x v="1"/>
    <x v="56"/>
    <x v="1"/>
    <x v="3"/>
    <x v="17"/>
    <x v="1"/>
    <n v="4"/>
    <n v="146.02000000000001"/>
    <n v="0"/>
    <x v="0"/>
    <n v="96.85"/>
    <x v="227"/>
    <x v="237"/>
    <n v="0.33673469387755112"/>
    <n v="387.4"/>
  </r>
  <r>
    <s v="ORD-10259"/>
    <x v="185"/>
    <x v="225"/>
    <x v="1"/>
    <x v="63"/>
    <x v="5"/>
    <x v="2"/>
    <x v="10"/>
    <x v="1"/>
    <n v="6"/>
    <n v="77.42"/>
    <n v="0"/>
    <x v="1"/>
    <n v="0"/>
    <x v="12"/>
    <x v="12"/>
    <n v="0"/>
    <n v="0"/>
  </r>
  <r>
    <s v="ORD-10260"/>
    <x v="23"/>
    <x v="226"/>
    <x v="1"/>
    <x v="57"/>
    <x v="4"/>
    <x v="4"/>
    <x v="15"/>
    <x v="1"/>
    <n v="1"/>
    <n v="251.49"/>
    <n v="0.2"/>
    <x v="1"/>
    <n v="159.36000000000001"/>
    <x v="228"/>
    <x v="238"/>
    <n v="0.36633663366336633"/>
    <n v="159.36000000000001"/>
  </r>
  <r>
    <s v="ORD-10261"/>
    <x v="186"/>
    <x v="227"/>
    <x v="5"/>
    <x v="2"/>
    <x v="0"/>
    <x v="4"/>
    <x v="15"/>
    <x v="0"/>
    <n v="1"/>
    <n v="79.790000000000006"/>
    <n v="0.2"/>
    <x v="1"/>
    <n v="57.67"/>
    <x v="229"/>
    <x v="239"/>
    <n v="0.27722772277227725"/>
    <n v="57.67"/>
  </r>
  <r>
    <s v="ORD-10262"/>
    <x v="96"/>
    <x v="106"/>
    <x v="1"/>
    <x v="4"/>
    <x v="2"/>
    <x v="3"/>
    <x v="12"/>
    <x v="0"/>
    <n v="3"/>
    <n v="2449.02"/>
    <n v="0.2"/>
    <x v="0"/>
    <n v="1599.36"/>
    <x v="230"/>
    <x v="240"/>
    <n v="0.34693877551020402"/>
    <n v="4798.08"/>
  </r>
  <r>
    <s v="ORD-10263"/>
    <x v="187"/>
    <x v="102"/>
    <x v="1"/>
    <x v="8"/>
    <x v="4"/>
    <x v="1"/>
    <x v="8"/>
    <x v="1"/>
    <n v="3"/>
    <n v="989.01"/>
    <n v="0"/>
    <x v="0"/>
    <n v="609.39"/>
    <x v="91"/>
    <x v="241"/>
    <n v="0.38383838383838376"/>
    <n v="1828.17"/>
  </r>
  <r>
    <s v="ORD-10264"/>
    <x v="188"/>
    <x v="206"/>
    <x v="1"/>
    <x v="51"/>
    <x v="3"/>
    <x v="5"/>
    <x v="9"/>
    <x v="1"/>
    <n v="6"/>
    <n v="1543.97"/>
    <n v="0"/>
    <x v="0"/>
    <n v="989.34"/>
    <x v="231"/>
    <x v="242"/>
    <n v="0.35922330097087379"/>
    <n v="5936.04"/>
  </r>
  <r>
    <s v="ORD-10265"/>
    <x v="189"/>
    <x v="228"/>
    <x v="5"/>
    <x v="19"/>
    <x v="2"/>
    <x v="1"/>
    <x v="18"/>
    <x v="1"/>
    <n v="4"/>
    <n v="1440.97"/>
    <n v="0.15"/>
    <x v="0"/>
    <n v="853.39"/>
    <x v="232"/>
    <x v="243"/>
    <n v="0.40776699029126218"/>
    <n v="3413.56"/>
  </r>
  <r>
    <s v="ORD-10266"/>
    <x v="94"/>
    <x v="229"/>
    <x v="2"/>
    <x v="15"/>
    <x v="1"/>
    <x v="2"/>
    <x v="11"/>
    <x v="0"/>
    <n v="1"/>
    <n v="159"/>
    <n v="0"/>
    <x v="0"/>
    <n v="116.07"/>
    <x v="233"/>
    <x v="244"/>
    <n v="0.27"/>
    <n v="116.07"/>
  </r>
  <r>
    <s v="ORD-10267"/>
    <x v="190"/>
    <x v="230"/>
    <x v="1"/>
    <x v="26"/>
    <x v="2"/>
    <x v="2"/>
    <x v="11"/>
    <x v="1"/>
    <n v="4"/>
    <n v="979.02"/>
    <n v="0.02"/>
    <x v="1"/>
    <n v="659.34"/>
    <x v="234"/>
    <x v="245"/>
    <n v="0.32653061224489793"/>
    <n v="2637.36"/>
  </r>
  <r>
    <s v="ORD-10268"/>
    <x v="187"/>
    <x v="231"/>
    <x v="1"/>
    <x v="21"/>
    <x v="2"/>
    <x v="5"/>
    <x v="9"/>
    <x v="0"/>
    <n v="3"/>
    <n v="1834.98"/>
    <n v="0.02"/>
    <x v="2"/>
    <n v="1295.28"/>
    <x v="235"/>
    <x v="246"/>
    <n v="0.29411764705882359"/>
    <n v="3885.84"/>
  </r>
  <r>
    <s v="ORD-10269"/>
    <x v="15"/>
    <x v="232"/>
    <x v="1"/>
    <x v="20"/>
    <x v="3"/>
    <x v="0"/>
    <x v="3"/>
    <x v="1"/>
    <n v="6"/>
    <n v="1385.01"/>
    <n v="0"/>
    <x v="1"/>
    <n v="1007.28"/>
    <x v="147"/>
    <x v="247"/>
    <n v="0.27272727272727265"/>
    <n v="6043.68"/>
  </r>
  <r>
    <s v="ORD-10270"/>
    <x v="62"/>
    <x v="37"/>
    <x v="0"/>
    <x v="1"/>
    <x v="0"/>
    <x v="1"/>
    <x v="8"/>
    <x v="1"/>
    <n v="1"/>
    <n v="100.98"/>
    <n v="0"/>
    <x v="0"/>
    <n v="71.28"/>
    <x v="236"/>
    <x v="248"/>
    <n v="0.29411764705882354"/>
    <n v="71.28"/>
  </r>
  <r>
    <s v="ORD-10271"/>
    <x v="191"/>
    <x v="233"/>
    <x v="1"/>
    <x v="44"/>
    <x v="0"/>
    <x v="1"/>
    <x v="7"/>
    <x v="1"/>
    <n v="4"/>
    <n v="197.01"/>
    <n v="0.15"/>
    <x v="0"/>
    <n v="129.35"/>
    <x v="237"/>
    <x v="249"/>
    <n v="0.34343434343434343"/>
    <n v="517.4"/>
  </r>
  <r>
    <s v="ORD-10272"/>
    <x v="192"/>
    <x v="234"/>
    <x v="1"/>
    <x v="52"/>
    <x v="4"/>
    <x v="1"/>
    <x v="7"/>
    <x v="1"/>
    <n v="3"/>
    <n v="771.47"/>
    <n v="0.05"/>
    <x v="2"/>
    <n v="531.79"/>
    <x v="238"/>
    <x v="250"/>
    <n v="0.31067961165048547"/>
    <n v="1595.37"/>
  </r>
  <r>
    <s v="ORD-10273"/>
    <x v="193"/>
    <x v="160"/>
    <x v="1"/>
    <x v="45"/>
    <x v="0"/>
    <x v="4"/>
    <x v="6"/>
    <x v="0"/>
    <n v="2"/>
    <n v="151.97999999999999"/>
    <n v="0"/>
    <x v="0"/>
    <n v="90.89"/>
    <x v="239"/>
    <x v="251"/>
    <n v="0.40196078431372545"/>
    <n v="181.78"/>
  </r>
  <r>
    <s v="ORD-10274"/>
    <x v="95"/>
    <x v="235"/>
    <x v="6"/>
    <x v="14"/>
    <x v="4"/>
    <x v="0"/>
    <x v="3"/>
    <x v="1"/>
    <n v="3"/>
    <n v="406.98"/>
    <n v="0"/>
    <x v="0"/>
    <n v="287.27999999999997"/>
    <x v="65"/>
    <x v="64"/>
    <n v="0.29411764705882365"/>
    <n v="861.83999999999992"/>
  </r>
  <r>
    <s v="ORD-10275"/>
    <x v="194"/>
    <x v="236"/>
    <x v="0"/>
    <x v="28"/>
    <x v="3"/>
    <x v="2"/>
    <x v="10"/>
    <x v="0"/>
    <n v="4"/>
    <n v="1543.97"/>
    <n v="0.1"/>
    <x v="0"/>
    <n v="1064.29"/>
    <x v="240"/>
    <x v="252"/>
    <n v="0.31067961165048547"/>
    <n v="4257.16"/>
  </r>
  <r>
    <s v="ORD-10276"/>
    <x v="130"/>
    <x v="237"/>
    <x v="0"/>
    <x v="14"/>
    <x v="4"/>
    <x v="2"/>
    <x v="11"/>
    <x v="1"/>
    <n v="4"/>
    <n v="399"/>
    <n v="0.2"/>
    <x v="2"/>
    <n v="287.27999999999997"/>
    <x v="241"/>
    <x v="253"/>
    <n v="0.28000000000000008"/>
    <n v="1149.1199999999999"/>
  </r>
  <r>
    <s v="ORD-10277"/>
    <x v="26"/>
    <x v="238"/>
    <x v="2"/>
    <x v="25"/>
    <x v="1"/>
    <x v="1"/>
    <x v="5"/>
    <x v="0"/>
    <n v="0"/>
    <n v="97.02"/>
    <n v="0.15"/>
    <x v="0"/>
    <n v="65.34"/>
    <x v="12"/>
    <x v="12"/>
    <n v="0"/>
    <n v="0"/>
  </r>
  <r>
    <s v="ORD-10278"/>
    <x v="195"/>
    <x v="177"/>
    <x v="2"/>
    <x v="43"/>
    <x v="3"/>
    <x v="2"/>
    <x v="11"/>
    <x v="1"/>
    <n v="2"/>
    <n v="2038.98"/>
    <n v="0.1"/>
    <x v="1"/>
    <n v="1299.3499999999999"/>
    <x v="242"/>
    <x v="254"/>
    <n v="0.36274509803921573"/>
    <n v="2598.6999999999998"/>
  </r>
  <r>
    <s v="ORD-10279"/>
    <x v="158"/>
    <x v="111"/>
    <x v="5"/>
    <x v="48"/>
    <x v="3"/>
    <x v="5"/>
    <x v="9"/>
    <x v="1"/>
    <n v="1"/>
    <n v="1299"/>
    <n v="0.15"/>
    <x v="0"/>
    <n v="948.27"/>
    <x v="243"/>
    <x v="255"/>
    <n v="0.27"/>
    <n v="948.27"/>
  </r>
  <r>
    <s v="ORD-10280"/>
    <x v="148"/>
    <x v="1"/>
    <x v="1"/>
    <x v="15"/>
    <x v="1"/>
    <x v="1"/>
    <x v="1"/>
    <x v="1"/>
    <n v="4"/>
    <n v="159"/>
    <n v="0.02"/>
    <x v="0"/>
    <n v="116.07"/>
    <x v="244"/>
    <x v="256"/>
    <n v="0.27"/>
    <n v="464.28"/>
  </r>
  <r>
    <s v="ORD-10281"/>
    <x v="196"/>
    <x v="239"/>
    <x v="1"/>
    <x v="14"/>
    <x v="4"/>
    <x v="1"/>
    <x v="8"/>
    <x v="1"/>
    <n v="6"/>
    <n v="402.99"/>
    <n v="0"/>
    <x v="0"/>
    <n v="287.27999999999997"/>
    <x v="245"/>
    <x v="257"/>
    <n v="0.28712871287128722"/>
    <n v="1723.6799999999998"/>
  </r>
  <r>
    <s v="ORD-10282"/>
    <x v="197"/>
    <x v="240"/>
    <x v="3"/>
    <x v="44"/>
    <x v="0"/>
    <x v="6"/>
    <x v="14"/>
    <x v="0"/>
    <n v="5"/>
    <n v="202.98"/>
    <n v="0.1"/>
    <x v="0"/>
    <n v="129.35"/>
    <x v="246"/>
    <x v="258"/>
    <n v="0.36274509803921567"/>
    <n v="646.75"/>
  </r>
  <r>
    <s v="ORD-10283"/>
    <x v="80"/>
    <x v="35"/>
    <x v="5"/>
    <x v="26"/>
    <x v="2"/>
    <x v="2"/>
    <x v="10"/>
    <x v="0"/>
    <n v="2"/>
    <n v="979.02"/>
    <n v="0.2"/>
    <x v="0"/>
    <n v="659.34"/>
    <x v="172"/>
    <x v="259"/>
    <n v="0.32653061224489793"/>
    <n v="1318.68"/>
  </r>
  <r>
    <s v="ORD-10284"/>
    <x v="198"/>
    <x v="241"/>
    <x v="0"/>
    <x v="34"/>
    <x v="2"/>
    <x v="2"/>
    <x v="2"/>
    <x v="1"/>
    <n v="2"/>
    <n v="1630.98"/>
    <n v="0.15"/>
    <x v="1"/>
    <n v="991.38"/>
    <x v="192"/>
    <x v="200"/>
    <n v="0.39215686274509803"/>
    <n v="1982.76"/>
  </r>
  <r>
    <s v="ORD-10285"/>
    <x v="125"/>
    <x v="118"/>
    <x v="1"/>
    <x v="13"/>
    <x v="0"/>
    <x v="1"/>
    <x v="5"/>
    <x v="1"/>
    <n v="2"/>
    <n v="120.19"/>
    <n v="0.15"/>
    <x v="0"/>
    <n v="82.11"/>
    <x v="247"/>
    <x v="260"/>
    <n v="0.31683168316831684"/>
    <n v="164.22"/>
  </r>
  <r>
    <s v="ORD-10286"/>
    <x v="106"/>
    <x v="242"/>
    <x v="0"/>
    <x v="32"/>
    <x v="4"/>
    <x v="0"/>
    <x v="0"/>
    <x v="0"/>
    <n v="3"/>
    <n v="1324.98"/>
    <n v="0.02"/>
    <x v="0"/>
    <n v="883.32"/>
    <x v="248"/>
    <x v="261"/>
    <n v="0.33333333333333331"/>
    <n v="2649.96"/>
  </r>
  <r>
    <s v="ORD-10287"/>
    <x v="177"/>
    <x v="243"/>
    <x v="1"/>
    <x v="0"/>
    <x v="0"/>
    <x v="2"/>
    <x v="2"/>
    <x v="0"/>
    <n v="4"/>
    <n v="489.02"/>
    <n v="0.2"/>
    <x v="0"/>
    <n v="354.29"/>
    <x v="25"/>
    <x v="25"/>
    <n v="0.27551020408163257"/>
    <n v="1417.16"/>
  </r>
  <r>
    <s v="ORD-10288"/>
    <x v="15"/>
    <x v="244"/>
    <x v="1"/>
    <x v="58"/>
    <x v="0"/>
    <x v="2"/>
    <x v="10"/>
    <x v="1"/>
    <n v="1"/>
    <n v="147.51"/>
    <n v="0.2"/>
    <x v="2"/>
    <n v="90.89"/>
    <x v="249"/>
    <x v="262"/>
    <n v="0.38383838383838381"/>
    <n v="90.89"/>
  </r>
  <r>
    <s v="ORD-10289"/>
    <x v="34"/>
    <x v="245"/>
    <x v="1"/>
    <x v="28"/>
    <x v="3"/>
    <x v="2"/>
    <x v="21"/>
    <x v="1"/>
    <n v="5"/>
    <n v="1543.97"/>
    <n v="0"/>
    <x v="1"/>
    <n v="1064.29"/>
    <x v="250"/>
    <x v="263"/>
    <n v="0.31067961165048547"/>
    <n v="5321.45"/>
  </r>
  <r>
    <s v="ORD-10290"/>
    <x v="199"/>
    <x v="246"/>
    <x v="2"/>
    <x v="43"/>
    <x v="3"/>
    <x v="0"/>
    <x v="0"/>
    <x v="1"/>
    <n v="4"/>
    <n v="2058.9699999999998"/>
    <n v="0"/>
    <x v="2"/>
    <n v="1299.3499999999999"/>
    <x v="251"/>
    <x v="264"/>
    <n v="0.36893203883495146"/>
    <n v="5197.3999999999996"/>
  </r>
  <r>
    <s v="ORD-10291"/>
    <x v="7"/>
    <x v="27"/>
    <x v="2"/>
    <x v="50"/>
    <x v="4"/>
    <x v="1"/>
    <x v="7"/>
    <x v="0"/>
    <n v="3"/>
    <n v="1385.01"/>
    <n v="0"/>
    <x v="1"/>
    <n v="993.29"/>
    <x v="177"/>
    <x v="185"/>
    <n v="0.28282828282828282"/>
    <n v="2979.87"/>
  </r>
  <r>
    <s v="ORD-10292"/>
    <x v="200"/>
    <x v="84"/>
    <x v="1"/>
    <x v="19"/>
    <x v="2"/>
    <x v="1"/>
    <x v="8"/>
    <x v="1"/>
    <n v="3"/>
    <n v="1357.03"/>
    <n v="0.05"/>
    <x v="0"/>
    <n v="853.39"/>
    <x v="23"/>
    <x v="23"/>
    <n v="0.37113402061855671"/>
    <n v="2560.17"/>
  </r>
  <r>
    <s v="ORD-10293"/>
    <x v="140"/>
    <x v="247"/>
    <x v="1"/>
    <x v="4"/>
    <x v="2"/>
    <x v="3"/>
    <x v="12"/>
    <x v="1"/>
    <n v="1"/>
    <n v="2499"/>
    <n v="0"/>
    <x v="0"/>
    <n v="1599.36"/>
    <x v="252"/>
    <x v="265"/>
    <n v="0.36000000000000004"/>
    <n v="1599.36"/>
  </r>
  <r>
    <s v="ORD-10294"/>
    <x v="59"/>
    <x v="196"/>
    <x v="1"/>
    <x v="57"/>
    <x v="4"/>
    <x v="4"/>
    <x v="6"/>
    <x v="0"/>
    <n v="4"/>
    <n v="249"/>
    <n v="0.05"/>
    <x v="0"/>
    <n v="159.36000000000001"/>
    <x v="253"/>
    <x v="266"/>
    <n v="0.35999999999999993"/>
    <n v="637.44000000000005"/>
  </r>
  <r>
    <s v="ORD-10295"/>
    <x v="122"/>
    <x v="248"/>
    <x v="1"/>
    <x v="54"/>
    <x v="2"/>
    <x v="3"/>
    <x v="4"/>
    <x v="1"/>
    <n v="10"/>
    <n v="1699"/>
    <n v="0.02"/>
    <x v="0"/>
    <n v="1240.27"/>
    <x v="254"/>
    <x v="267"/>
    <n v="0.26999999999999996"/>
    <n v="12402.7"/>
  </r>
  <r>
    <s v="ORD-10296"/>
    <x v="201"/>
    <x v="249"/>
    <x v="0"/>
    <x v="62"/>
    <x v="0"/>
    <x v="1"/>
    <x v="7"/>
    <x v="1"/>
    <n v="2"/>
    <n v="125.13"/>
    <n v="0.15"/>
    <x v="0"/>
    <n v="87.72"/>
    <x v="255"/>
    <x v="268"/>
    <n v="0.29896907216494845"/>
    <n v="175.44"/>
  </r>
  <r>
    <s v="ORD-10297"/>
    <x v="202"/>
    <x v="250"/>
    <x v="2"/>
    <x v="47"/>
    <x v="0"/>
    <x v="1"/>
    <x v="8"/>
    <x v="1"/>
    <n v="1"/>
    <n v="184.37"/>
    <n v="0.15"/>
    <x v="0"/>
    <n v="110.98"/>
    <x v="256"/>
    <x v="269"/>
    <n v="0.39805825242718446"/>
    <n v="110.98"/>
  </r>
  <r>
    <s v="ORD-10298"/>
    <x v="111"/>
    <x v="221"/>
    <x v="1"/>
    <x v="33"/>
    <x v="1"/>
    <x v="5"/>
    <x v="16"/>
    <x v="1"/>
    <n v="1"/>
    <n v="77.42"/>
    <n v="0.2"/>
    <x v="0"/>
    <n v="54.51"/>
    <x v="257"/>
    <x v="270"/>
    <n v="0.29591836734693883"/>
    <n v="54.51"/>
  </r>
  <r>
    <s v="ORD-10299"/>
    <x v="56"/>
    <x v="251"/>
    <x v="1"/>
    <x v="0"/>
    <x v="0"/>
    <x v="0"/>
    <x v="3"/>
    <x v="1"/>
    <n v="1"/>
    <n v="484.03"/>
    <n v="0.1"/>
    <x v="1"/>
    <n v="354.29"/>
    <x v="258"/>
    <x v="271"/>
    <n v="0.268041237113402"/>
    <n v="354.29"/>
  </r>
  <r>
    <s v="ORD-10300"/>
    <x v="196"/>
    <x v="252"/>
    <x v="5"/>
    <x v="20"/>
    <x v="3"/>
    <x v="2"/>
    <x v="11"/>
    <x v="1"/>
    <n v="2"/>
    <n v="1399"/>
    <n v="0.02"/>
    <x v="0"/>
    <n v="1007.28"/>
    <x v="259"/>
    <x v="272"/>
    <n v="0.28000000000000003"/>
    <n v="2014.56"/>
  </r>
  <r>
    <s v="ORD-10301"/>
    <x v="35"/>
    <x v="253"/>
    <x v="0"/>
    <x v="33"/>
    <x v="1"/>
    <x v="5"/>
    <x v="9"/>
    <x v="0"/>
    <n v="2"/>
    <n v="77.42"/>
    <n v="0"/>
    <x v="1"/>
    <n v="54.51"/>
    <x v="260"/>
    <x v="273"/>
    <n v="0.29591836734693883"/>
    <n v="109.02"/>
  </r>
  <r>
    <s v="ORD-10302"/>
    <x v="203"/>
    <x v="254"/>
    <x v="2"/>
    <x v="64"/>
    <x v="4"/>
    <x v="1"/>
    <x v="7"/>
    <x v="1"/>
    <n v="2"/>
    <n v="1599"/>
    <n v="0"/>
    <x v="0"/>
    <n v="1023.36"/>
    <x v="261"/>
    <x v="274"/>
    <n v="0.36"/>
    <n v="2046.72"/>
  </r>
  <r>
    <s v="ORD-10303"/>
    <x v="204"/>
    <x v="185"/>
    <x v="1"/>
    <x v="1"/>
    <x v="0"/>
    <x v="4"/>
    <x v="6"/>
    <x v="0"/>
    <n v="8"/>
    <n v="100.98"/>
    <n v="0.1"/>
    <x v="1"/>
    <n v="71.28"/>
    <x v="262"/>
    <x v="275"/>
    <n v="0.29411764705882354"/>
    <n v="570.24"/>
  </r>
  <r>
    <s v="ORD-10304"/>
    <x v="205"/>
    <x v="130"/>
    <x v="1"/>
    <x v="31"/>
    <x v="1"/>
    <x v="3"/>
    <x v="4"/>
    <x v="0"/>
    <n v="1"/>
    <n v="89"/>
    <n v="0.15"/>
    <x v="0"/>
    <n v="55.18"/>
    <x v="263"/>
    <x v="276"/>
    <n v="0.38"/>
    <n v="55.18"/>
  </r>
  <r>
    <s v="ORD-10305"/>
    <x v="206"/>
    <x v="255"/>
    <x v="1"/>
    <x v="11"/>
    <x v="0"/>
    <x v="2"/>
    <x v="11"/>
    <x v="1"/>
    <n v="4"/>
    <n v="246.51"/>
    <n v="0.05"/>
    <x v="2"/>
    <n v="171.81"/>
    <x v="264"/>
    <x v="277"/>
    <n v="0.30303030303030298"/>
    <n v="687.24"/>
  </r>
  <r>
    <s v="ORD-10306"/>
    <x v="27"/>
    <x v="256"/>
    <x v="0"/>
    <x v="35"/>
    <x v="4"/>
    <x v="1"/>
    <x v="5"/>
    <x v="0"/>
    <n v="4"/>
    <n v="874.47"/>
    <n v="0"/>
    <x v="0"/>
    <n v="585.80999999999995"/>
    <x v="52"/>
    <x v="51"/>
    <n v="0.33009708737864085"/>
    <n v="2343.2399999999998"/>
  </r>
  <r>
    <s v="ORD-10307"/>
    <x v="77"/>
    <x v="61"/>
    <x v="5"/>
    <x v="6"/>
    <x v="3"/>
    <x v="1"/>
    <x v="1"/>
    <x v="1"/>
    <n v="6"/>
    <n v="1745.03"/>
    <n v="0.2"/>
    <x v="0"/>
    <n v="1097.3900000000001"/>
    <x v="265"/>
    <x v="278"/>
    <n v="0.37113402061855671"/>
    <n v="6584.34"/>
  </r>
  <r>
    <s v="ORD-10308"/>
    <x v="207"/>
    <x v="257"/>
    <x v="1"/>
    <x v="43"/>
    <x v="3"/>
    <x v="1"/>
    <x v="1"/>
    <x v="1"/>
    <n v="2"/>
    <n v="2038.98"/>
    <n v="0.15"/>
    <x v="1"/>
    <n v="1299.3499999999999"/>
    <x v="242"/>
    <x v="254"/>
    <n v="0.36274509803921573"/>
    <n v="2598.6999999999998"/>
  </r>
  <r>
    <s v="ORD-10309"/>
    <x v="151"/>
    <x v="258"/>
    <x v="1"/>
    <x v="64"/>
    <x v="4"/>
    <x v="5"/>
    <x v="9"/>
    <x v="1"/>
    <n v="3"/>
    <n v="1567.02"/>
    <n v="0.1"/>
    <x v="0"/>
    <n v="1023.36"/>
    <x v="266"/>
    <x v="279"/>
    <n v="0.34693877551020402"/>
    <n v="3070.08"/>
  </r>
  <r>
    <s v="ORD-10310"/>
    <x v="57"/>
    <x v="259"/>
    <x v="1"/>
    <x v="19"/>
    <x v="2"/>
    <x v="2"/>
    <x v="11"/>
    <x v="1"/>
    <n v="4"/>
    <n v="1385.01"/>
    <n v="0.02"/>
    <x v="0"/>
    <n v="853.39"/>
    <x v="29"/>
    <x v="280"/>
    <n v="0.38383838383838387"/>
    <n v="3413.56"/>
  </r>
  <r>
    <s v="ORD-10311"/>
    <x v="208"/>
    <x v="260"/>
    <x v="1"/>
    <x v="0"/>
    <x v="0"/>
    <x v="2"/>
    <x v="11"/>
    <x v="1"/>
    <n v="1"/>
    <n v="499"/>
    <n v="0.05"/>
    <x v="0"/>
    <n v="354.29"/>
    <x v="201"/>
    <x v="209"/>
    <n v="0.28999999999999998"/>
    <n v="354.29"/>
  </r>
  <r>
    <s v="ORD-10312"/>
    <x v="209"/>
    <x v="261"/>
    <x v="1"/>
    <x v="51"/>
    <x v="3"/>
    <x v="1"/>
    <x v="18"/>
    <x v="0"/>
    <n v="2"/>
    <n v="1499"/>
    <n v="0.05"/>
    <x v="0"/>
    <n v="989.34"/>
    <x v="176"/>
    <x v="120"/>
    <n v="0.33999999999999997"/>
    <n v="1978.68"/>
  </r>
  <r>
    <s v="ORD-10313"/>
    <x v="32"/>
    <x v="61"/>
    <x v="5"/>
    <x v="8"/>
    <x v="4"/>
    <x v="0"/>
    <x v="0"/>
    <x v="0"/>
    <n v="3"/>
    <n v="979.02"/>
    <n v="0.02"/>
    <x v="0"/>
    <n v="609.39"/>
    <x v="267"/>
    <x v="281"/>
    <n v="0.37755102040816324"/>
    <n v="1828.17"/>
  </r>
  <r>
    <s v="ORD-10314"/>
    <x v="210"/>
    <x v="180"/>
    <x v="2"/>
    <x v="14"/>
    <x v="4"/>
    <x v="1"/>
    <x v="8"/>
    <x v="0"/>
    <n v="2"/>
    <n v="410.97"/>
    <n v="0.15"/>
    <x v="0"/>
    <n v="287.27999999999997"/>
    <x v="24"/>
    <x v="24"/>
    <n v="0.30097087378640786"/>
    <n v="574.55999999999995"/>
  </r>
  <r>
    <s v="ORD-10315"/>
    <x v="126"/>
    <x v="262"/>
    <x v="5"/>
    <x v="17"/>
    <x v="2"/>
    <x v="4"/>
    <x v="6"/>
    <x v="1"/>
    <n v="2"/>
    <n v="1028.97"/>
    <n v="0.02"/>
    <x v="0"/>
    <n v="689.31"/>
    <x v="268"/>
    <x v="282"/>
    <n v="0.33009708737864085"/>
    <n v="1378.62"/>
  </r>
  <r>
    <s v="ORD-10316"/>
    <x v="211"/>
    <x v="263"/>
    <x v="2"/>
    <x v="54"/>
    <x v="2"/>
    <x v="2"/>
    <x v="2"/>
    <x v="0"/>
    <n v="4"/>
    <n v="1665.02"/>
    <n v="0.2"/>
    <x v="0"/>
    <n v="1240.27"/>
    <x v="269"/>
    <x v="283"/>
    <n v="0.25510204081632654"/>
    <n v="4961.08"/>
  </r>
  <r>
    <s v="ORD-10317"/>
    <x v="197"/>
    <x v="264"/>
    <x v="1"/>
    <x v="24"/>
    <x v="2"/>
    <x v="0"/>
    <x v="3"/>
    <x v="0"/>
    <n v="2"/>
    <n v="1187.01"/>
    <n v="0.02"/>
    <x v="0"/>
    <n v="791.34"/>
    <x v="57"/>
    <x v="284"/>
    <n v="0.33333333333333331"/>
    <n v="1582.68"/>
  </r>
  <r>
    <s v="ORD-10319"/>
    <x v="212"/>
    <x v="259"/>
    <x v="1"/>
    <x v="22"/>
    <x v="1"/>
    <x v="1"/>
    <x v="1"/>
    <x v="0"/>
    <n v="3"/>
    <n v="55.55"/>
    <n v="0"/>
    <x v="0"/>
    <n v="39.049999999999997"/>
    <x v="270"/>
    <x v="285"/>
    <n v="0.29702970297029696"/>
    <n v="117.14999999999999"/>
  </r>
  <r>
    <s v="ORD-10320"/>
    <x v="50"/>
    <x v="265"/>
    <x v="1"/>
    <x v="18"/>
    <x v="0"/>
    <x v="1"/>
    <x v="5"/>
    <x v="0"/>
    <n v="4"/>
    <n v="293.02"/>
    <n v="0"/>
    <x v="0"/>
    <n v="191.36"/>
    <x v="271"/>
    <x v="286"/>
    <n v="0.34693877551020397"/>
    <n v="765.44"/>
  </r>
  <r>
    <s v="ORD-10321"/>
    <x v="213"/>
    <x v="266"/>
    <x v="2"/>
    <x v="11"/>
    <x v="0"/>
    <x v="2"/>
    <x v="11"/>
    <x v="0"/>
    <n v="3"/>
    <n v="246.51"/>
    <n v="0.1"/>
    <x v="0"/>
    <n v="171.81"/>
    <x v="272"/>
    <x v="287"/>
    <n v="0.30303030303030293"/>
    <n v="515.43000000000006"/>
  </r>
  <r>
    <s v="ORD-10322"/>
    <x v="0"/>
    <x v="98"/>
    <x v="1"/>
    <x v="56"/>
    <x v="1"/>
    <x v="1"/>
    <x v="1"/>
    <x v="1"/>
    <n v="4"/>
    <n v="153.47"/>
    <n v="0.1"/>
    <x v="2"/>
    <n v="96.85"/>
    <x v="273"/>
    <x v="288"/>
    <n v="0.36893203883495151"/>
    <n v="387.4"/>
  </r>
  <r>
    <s v="ORD-10323"/>
    <x v="214"/>
    <x v="267"/>
    <x v="6"/>
    <x v="61"/>
    <x v="3"/>
    <x v="4"/>
    <x v="15"/>
    <x v="0"/>
    <n v="6"/>
    <n v="1222.98"/>
    <n v="0.1"/>
    <x v="0"/>
    <n v="767.36"/>
    <x v="274"/>
    <x v="289"/>
    <n v="0.37254901960784315"/>
    <n v="4604.16"/>
  </r>
  <r>
    <s v="ORD-10324"/>
    <x v="210"/>
    <x v="268"/>
    <x v="2"/>
    <x v="6"/>
    <x v="3"/>
    <x v="0"/>
    <x v="3"/>
    <x v="1"/>
    <n v="3"/>
    <n v="1816.99"/>
    <n v="0.02"/>
    <x v="0"/>
    <n v="1097.3900000000001"/>
    <x v="275"/>
    <x v="290"/>
    <n v="0.39603960396039606"/>
    <n v="3292.17"/>
  </r>
  <r>
    <s v="ORD-10325"/>
    <x v="168"/>
    <x v="269"/>
    <x v="1"/>
    <x v="21"/>
    <x v="2"/>
    <x v="4"/>
    <x v="15"/>
    <x v="1"/>
    <n v="2"/>
    <n v="1745.03"/>
    <n v="0"/>
    <x v="0"/>
    <n v="1295.28"/>
    <x v="276"/>
    <x v="291"/>
    <n v="0.25773195876288663"/>
    <n v="2590.56"/>
  </r>
  <r>
    <s v="ORD-10326"/>
    <x v="109"/>
    <x v="270"/>
    <x v="2"/>
    <x v="19"/>
    <x v="2"/>
    <x v="1"/>
    <x v="1"/>
    <x v="1"/>
    <n v="4"/>
    <n v="1371.02"/>
    <n v="0"/>
    <x v="0"/>
    <n v="853.39"/>
    <x v="128"/>
    <x v="133"/>
    <n v="0.37755102040816324"/>
    <n v="3413.56"/>
  </r>
  <r>
    <s v="ORD-10327"/>
    <x v="43"/>
    <x v="147"/>
    <x v="5"/>
    <x v="21"/>
    <x v="2"/>
    <x v="6"/>
    <x v="14"/>
    <x v="0"/>
    <n v="2"/>
    <n v="1816.99"/>
    <n v="0"/>
    <x v="0"/>
    <n v="1295.28"/>
    <x v="277"/>
    <x v="292"/>
    <n v="0.28712871287128716"/>
    <n v="2590.56"/>
  </r>
  <r>
    <s v="ORD-10328"/>
    <x v="29"/>
    <x v="271"/>
    <x v="1"/>
    <x v="55"/>
    <x v="4"/>
    <x v="1"/>
    <x v="1"/>
    <x v="0"/>
    <n v="1"/>
    <n v="453.49"/>
    <n v="0"/>
    <x v="1"/>
    <n v="278.38"/>
    <x v="193"/>
    <x v="201"/>
    <n v="0.38613861386138615"/>
    <n v="278.38"/>
  </r>
  <r>
    <s v="ORD-10329"/>
    <x v="215"/>
    <x v="49"/>
    <x v="5"/>
    <x v="6"/>
    <x v="3"/>
    <x v="1"/>
    <x v="18"/>
    <x v="1"/>
    <n v="3"/>
    <n v="1834.98"/>
    <n v="0"/>
    <x v="0"/>
    <n v="1097.3900000000001"/>
    <x v="235"/>
    <x v="293"/>
    <n v="0.40196078431372551"/>
    <n v="3292.17"/>
  </r>
  <r>
    <s v="ORD-10330"/>
    <x v="12"/>
    <x v="31"/>
    <x v="2"/>
    <x v="21"/>
    <x v="2"/>
    <x v="0"/>
    <x v="0"/>
    <x v="0"/>
    <n v="3"/>
    <n v="1816.99"/>
    <n v="0"/>
    <x v="0"/>
    <n v="1295.28"/>
    <x v="275"/>
    <x v="294"/>
    <n v="0.28712871287128716"/>
    <n v="3885.84"/>
  </r>
  <r>
    <s v="ORD-10331"/>
    <x v="139"/>
    <x v="38"/>
    <x v="1"/>
    <x v="13"/>
    <x v="0"/>
    <x v="4"/>
    <x v="6"/>
    <x v="1"/>
    <n v="2"/>
    <n v="115.43"/>
    <n v="0.15"/>
    <x v="0"/>
    <n v="82.11"/>
    <x v="278"/>
    <x v="295"/>
    <n v="0.28865979381443302"/>
    <n v="164.22"/>
  </r>
  <r>
    <s v="ORD-10332"/>
    <x v="216"/>
    <x v="272"/>
    <x v="1"/>
    <x v="52"/>
    <x v="4"/>
    <x v="6"/>
    <x v="14"/>
    <x v="0"/>
    <n v="4"/>
    <n v="734.02"/>
    <n v="0"/>
    <x v="0"/>
    <n v="531.79"/>
    <x v="279"/>
    <x v="296"/>
    <n v="0.27551020408163268"/>
    <n v="2127.16"/>
  </r>
  <r>
    <s v="ORD-10333"/>
    <x v="128"/>
    <x v="109"/>
    <x v="5"/>
    <x v="37"/>
    <x v="3"/>
    <x v="2"/>
    <x v="10"/>
    <x v="0"/>
    <n v="1"/>
    <n v="2099"/>
    <n v="0"/>
    <x v="0"/>
    <n v="1427.32"/>
    <x v="280"/>
    <x v="297"/>
    <n v="0.32"/>
    <n v="1427.32"/>
  </r>
  <r>
    <s v="ORD-10334"/>
    <x v="131"/>
    <x v="273"/>
    <x v="1"/>
    <x v="36"/>
    <x v="2"/>
    <x v="2"/>
    <x v="2"/>
    <x v="0"/>
    <n v="3"/>
    <n v="719.97"/>
    <n v="0"/>
    <x v="0"/>
    <n v="496.29"/>
    <x v="33"/>
    <x v="298"/>
    <n v="0.31067961165048535"/>
    <n v="1488.8700000000001"/>
  </r>
  <r>
    <s v="ORD-10335"/>
    <x v="217"/>
    <x v="274"/>
    <x v="1"/>
    <x v="1"/>
    <x v="0"/>
    <x v="1"/>
    <x v="18"/>
    <x v="0"/>
    <n v="6"/>
    <n v="99"/>
    <n v="0"/>
    <x v="2"/>
    <n v="71.28"/>
    <x v="281"/>
    <x v="299"/>
    <n v="0.27999999999999997"/>
    <n v="427.68"/>
  </r>
  <r>
    <s v="ORD-10336"/>
    <x v="211"/>
    <x v="275"/>
    <x v="1"/>
    <x v="23"/>
    <x v="4"/>
    <x v="0"/>
    <x v="13"/>
    <x v="1"/>
    <n v="1"/>
    <n v="678.03"/>
    <n v="0"/>
    <x v="0"/>
    <n v="510.27"/>
    <x v="282"/>
    <x v="300"/>
    <n v="0.24742268041237114"/>
    <n v="510.27"/>
  </r>
  <r>
    <s v="ORD-10337"/>
    <x v="218"/>
    <x v="276"/>
    <x v="2"/>
    <x v="44"/>
    <x v="0"/>
    <x v="1"/>
    <x v="5"/>
    <x v="0"/>
    <n v="2"/>
    <n v="197.01"/>
    <n v="0.2"/>
    <x v="0"/>
    <n v="129.35"/>
    <x v="77"/>
    <x v="77"/>
    <n v="0.34343434343434343"/>
    <n v="258.7"/>
  </r>
  <r>
    <s v="ORD-10338"/>
    <x v="219"/>
    <x v="145"/>
    <x v="0"/>
    <x v="3"/>
    <x v="1"/>
    <x v="1"/>
    <x v="18"/>
    <x v="1"/>
    <n v="2"/>
    <n v="112.27"/>
    <n v="0"/>
    <x v="2"/>
    <n v="78.48"/>
    <x v="283"/>
    <x v="301"/>
    <n v="0.30097087378640769"/>
    <n v="156.96"/>
  </r>
  <r>
    <s v="ORD-10339"/>
    <x v="220"/>
    <x v="277"/>
    <x v="1"/>
    <x v="1"/>
    <x v="0"/>
    <x v="1"/>
    <x v="7"/>
    <x v="0"/>
    <n v="6"/>
    <n v="97.02"/>
    <n v="0.2"/>
    <x v="2"/>
    <n v="71.28"/>
    <x v="284"/>
    <x v="302"/>
    <n v="0.26530612244897961"/>
    <n v="427.68"/>
  </r>
  <r>
    <s v="ORD-10340"/>
    <x v="221"/>
    <x v="278"/>
    <x v="1"/>
    <x v="10"/>
    <x v="2"/>
    <x v="5"/>
    <x v="16"/>
    <x v="0"/>
    <n v="2"/>
    <n v="1163.03"/>
    <n v="0.2"/>
    <x v="0"/>
    <n v="875.27"/>
    <x v="125"/>
    <x v="303"/>
    <n v="0.24742268041237114"/>
    <n v="1750.54"/>
  </r>
  <r>
    <s v="ORD-10341"/>
    <x v="222"/>
    <x v="279"/>
    <x v="0"/>
    <x v="60"/>
    <x v="2"/>
    <x v="1"/>
    <x v="18"/>
    <x v="1"/>
    <n v="3"/>
    <n v="2133.0300000000002"/>
    <n v="0.02"/>
    <x v="0"/>
    <n v="1495.32"/>
    <x v="285"/>
    <x v="304"/>
    <n v="0.29896907216494845"/>
    <n v="4485.96"/>
  </r>
  <r>
    <s v="ORD-10342"/>
    <x v="189"/>
    <x v="280"/>
    <x v="1"/>
    <x v="38"/>
    <x v="4"/>
    <x v="5"/>
    <x v="9"/>
    <x v="0"/>
    <n v="1"/>
    <n v="532.53"/>
    <n v="0.2"/>
    <x v="0"/>
    <n v="362.34"/>
    <x v="102"/>
    <x v="104"/>
    <n v="0.31958762886597941"/>
    <n v="362.34"/>
  </r>
  <r>
    <s v="ORD-10343"/>
    <x v="223"/>
    <x v="81"/>
    <x v="1"/>
    <x v="4"/>
    <x v="2"/>
    <x v="1"/>
    <x v="20"/>
    <x v="1"/>
    <n v="2"/>
    <n v="2573.9699999999998"/>
    <n v="0.1"/>
    <x v="0"/>
    <n v="1599.36"/>
    <x v="286"/>
    <x v="305"/>
    <n v="0.37864077669902912"/>
    <n v="3198.72"/>
  </r>
  <r>
    <s v="ORD-10344"/>
    <x v="161"/>
    <x v="60"/>
    <x v="2"/>
    <x v="58"/>
    <x v="0"/>
    <x v="3"/>
    <x v="4"/>
    <x v="1"/>
    <n v="10"/>
    <n v="150.49"/>
    <n v="0"/>
    <x v="2"/>
    <n v="90.89"/>
    <x v="287"/>
    <x v="306"/>
    <n v="0.39603960396039611"/>
    <n v="908.9"/>
  </r>
  <r>
    <s v="ORD-10345"/>
    <x v="224"/>
    <x v="281"/>
    <x v="5"/>
    <x v="39"/>
    <x v="2"/>
    <x v="0"/>
    <x v="3"/>
    <x v="0"/>
    <n v="5"/>
    <n v="1528.98"/>
    <n v="0"/>
    <x v="0"/>
    <n v="974.35"/>
    <x v="288"/>
    <x v="307"/>
    <n v="0.36274509803921567"/>
    <n v="4871.75"/>
  </r>
  <r>
    <s v="ORD-10346"/>
    <x v="190"/>
    <x v="282"/>
    <x v="5"/>
    <x v="49"/>
    <x v="1"/>
    <x v="0"/>
    <x v="0"/>
    <x v="1"/>
    <n v="4"/>
    <n v="39"/>
    <n v="0.1"/>
    <x v="0"/>
    <n v="26.52"/>
    <x v="289"/>
    <x v="308"/>
    <n v="0.32"/>
    <n v="106.08"/>
  </r>
  <r>
    <s v="ORD-10347"/>
    <x v="225"/>
    <x v="283"/>
    <x v="5"/>
    <x v="5"/>
    <x v="3"/>
    <x v="4"/>
    <x v="6"/>
    <x v="1"/>
    <n v="4"/>
    <n v="1842.03"/>
    <n v="0.02"/>
    <x v="1"/>
    <n v="1177.3800000000001"/>
    <x v="290"/>
    <x v="309"/>
    <n v="0.36082474226804118"/>
    <n v="4709.5200000000004"/>
  </r>
  <r>
    <s v="ORD-10348"/>
    <x v="166"/>
    <x v="284"/>
    <x v="1"/>
    <x v="26"/>
    <x v="2"/>
    <x v="0"/>
    <x v="3"/>
    <x v="1"/>
    <n v="2"/>
    <n v="999"/>
    <n v="0.05"/>
    <x v="0"/>
    <n v="659.34"/>
    <x v="19"/>
    <x v="310"/>
    <n v="0.33999999999999997"/>
    <n v="1318.68"/>
  </r>
  <r>
    <s v="ORD-10349"/>
    <x v="171"/>
    <x v="285"/>
    <x v="1"/>
    <x v="25"/>
    <x v="1"/>
    <x v="5"/>
    <x v="16"/>
    <x v="1"/>
    <n v="1"/>
    <n v="97.02"/>
    <n v="0.15"/>
    <x v="1"/>
    <n v="65.34"/>
    <x v="291"/>
    <x v="311"/>
    <n v="0.32653061224489788"/>
    <n v="65.34"/>
  </r>
  <r>
    <s v="ORD-10350"/>
    <x v="73"/>
    <x v="286"/>
    <x v="0"/>
    <x v="43"/>
    <x v="3"/>
    <x v="1"/>
    <x v="5"/>
    <x v="1"/>
    <n v="1"/>
    <n v="1959.02"/>
    <n v="0.1"/>
    <x v="2"/>
    <n v="1299.3499999999999"/>
    <x v="292"/>
    <x v="312"/>
    <n v="0.33673469387755106"/>
    <n v="1299.3499999999999"/>
  </r>
  <r>
    <s v="ORD-10351"/>
    <x v="84"/>
    <x v="287"/>
    <x v="2"/>
    <x v="60"/>
    <x v="2"/>
    <x v="1"/>
    <x v="5"/>
    <x v="0"/>
    <n v="3"/>
    <n v="2133.0300000000002"/>
    <n v="0.15"/>
    <x v="0"/>
    <n v="1495.32"/>
    <x v="285"/>
    <x v="304"/>
    <n v="0.29896907216494845"/>
    <n v="4485.96"/>
  </r>
  <r>
    <s v="ORD-10352"/>
    <x v="226"/>
    <x v="142"/>
    <x v="2"/>
    <x v="31"/>
    <x v="1"/>
    <x v="1"/>
    <x v="1"/>
    <x v="0"/>
    <n v="3"/>
    <n v="89"/>
    <n v="0.05"/>
    <x v="0"/>
    <n v="55.18"/>
    <x v="293"/>
    <x v="313"/>
    <n v="0.38"/>
    <n v="165.54"/>
  </r>
  <r>
    <s v="ORD-10353"/>
    <x v="96"/>
    <x v="288"/>
    <x v="11"/>
    <x v="55"/>
    <x v="4"/>
    <x v="4"/>
    <x v="15"/>
    <x v="1"/>
    <n v="5"/>
    <n v="453.49"/>
    <n v="0"/>
    <x v="0"/>
    <n v="278.38"/>
    <x v="294"/>
    <x v="314"/>
    <n v="0.38613861386138604"/>
    <n v="1391.9"/>
  </r>
  <r>
    <s v="ORD-10354"/>
    <x v="227"/>
    <x v="289"/>
    <x v="1"/>
    <x v="40"/>
    <x v="0"/>
    <x v="2"/>
    <x v="10"/>
    <x v="1"/>
    <n v="4"/>
    <n v="402.99"/>
    <n v="0.15"/>
    <x v="2"/>
    <n v="263.33999999999997"/>
    <x v="295"/>
    <x v="315"/>
    <n v="0.34653465346534662"/>
    <n v="1053.3599999999999"/>
  </r>
  <r>
    <s v="ORD-10355"/>
    <x v="228"/>
    <x v="68"/>
    <x v="0"/>
    <x v="60"/>
    <x v="2"/>
    <x v="0"/>
    <x v="3"/>
    <x v="0"/>
    <n v="4"/>
    <n v="2242.98"/>
    <n v="0.1"/>
    <x v="0"/>
    <n v="1495.32"/>
    <x v="296"/>
    <x v="316"/>
    <n v="0.33333333333333337"/>
    <n v="5981.28"/>
  </r>
  <r>
    <s v="ORD-10356"/>
    <x v="19"/>
    <x v="290"/>
    <x v="1"/>
    <x v="45"/>
    <x v="0"/>
    <x v="3"/>
    <x v="17"/>
    <x v="0"/>
    <n v="5"/>
    <n v="151.97999999999999"/>
    <n v="0"/>
    <x v="1"/>
    <n v="90.89"/>
    <x v="297"/>
    <x v="317"/>
    <n v="0.40196078431372551"/>
    <n v="454.45"/>
  </r>
  <r>
    <s v="ORD-10357"/>
    <x v="198"/>
    <x v="291"/>
    <x v="0"/>
    <x v="31"/>
    <x v="1"/>
    <x v="3"/>
    <x v="4"/>
    <x v="1"/>
    <n v="1"/>
    <n v="88.11"/>
    <n v="0"/>
    <x v="0"/>
    <n v="55.18"/>
    <x v="298"/>
    <x v="318"/>
    <n v="0.37373737373737376"/>
    <n v="55.18"/>
  </r>
  <r>
    <s v="ORD-10358"/>
    <x v="72"/>
    <x v="23"/>
    <x v="1"/>
    <x v="17"/>
    <x v="2"/>
    <x v="6"/>
    <x v="14"/>
    <x v="1"/>
    <n v="5"/>
    <n v="1018.98"/>
    <n v="0.05"/>
    <x v="2"/>
    <n v="689.31"/>
    <x v="299"/>
    <x v="319"/>
    <n v="0.3235294117647059"/>
    <n v="3446.5499999999997"/>
  </r>
  <r>
    <s v="ORD-10359"/>
    <x v="229"/>
    <x v="56"/>
    <x v="1"/>
    <x v="62"/>
    <x v="0"/>
    <x v="2"/>
    <x v="10"/>
    <x v="0"/>
    <n v="1"/>
    <n v="131.58000000000001"/>
    <n v="0"/>
    <x v="1"/>
    <n v="87.72"/>
    <x v="300"/>
    <x v="320"/>
    <n v="0.33333333333333343"/>
    <n v="87.72"/>
  </r>
  <r>
    <s v="ORD-10360"/>
    <x v="139"/>
    <x v="292"/>
    <x v="6"/>
    <x v="14"/>
    <x v="4"/>
    <x v="0"/>
    <x v="0"/>
    <x v="0"/>
    <n v="3"/>
    <n v="391.02"/>
    <n v="0"/>
    <x v="1"/>
    <n v="287.27999999999997"/>
    <x v="301"/>
    <x v="321"/>
    <n v="0.26530612244897961"/>
    <n v="861.83999999999992"/>
  </r>
  <r>
    <s v="ORD-10361"/>
    <x v="230"/>
    <x v="293"/>
    <x v="1"/>
    <x v="51"/>
    <x v="3"/>
    <x v="1"/>
    <x v="5"/>
    <x v="1"/>
    <n v="3"/>
    <n v="1543.97"/>
    <n v="0.2"/>
    <x v="1"/>
    <n v="989.34"/>
    <x v="104"/>
    <x v="107"/>
    <n v="0.35922330097087379"/>
    <n v="2968.02"/>
  </r>
  <r>
    <s v="ORD-10362"/>
    <x v="231"/>
    <x v="240"/>
    <x v="3"/>
    <x v="32"/>
    <x v="4"/>
    <x v="1"/>
    <x v="20"/>
    <x v="0"/>
    <n v="3"/>
    <n v="1311.99"/>
    <n v="0.2"/>
    <x v="1"/>
    <n v="883.32"/>
    <x v="302"/>
    <x v="322"/>
    <n v="0.32673267326732675"/>
    <n v="2649.96"/>
  </r>
  <r>
    <s v="ORD-10363"/>
    <x v="88"/>
    <x v="222"/>
    <x v="5"/>
    <x v="48"/>
    <x v="3"/>
    <x v="1"/>
    <x v="20"/>
    <x v="1"/>
    <n v="2"/>
    <n v="1337.97"/>
    <n v="0.05"/>
    <x v="2"/>
    <n v="948.27"/>
    <x v="303"/>
    <x v="323"/>
    <n v="0.29126213592233013"/>
    <n v="1896.54"/>
  </r>
  <r>
    <s v="ORD-10364"/>
    <x v="94"/>
    <x v="294"/>
    <x v="1"/>
    <x v="42"/>
    <x v="1"/>
    <x v="1"/>
    <x v="5"/>
    <x v="1"/>
    <n v="1"/>
    <n v="69"/>
    <n v="0"/>
    <x v="0"/>
    <n v="44.16"/>
    <x v="304"/>
    <x v="324"/>
    <n v="0.36000000000000004"/>
    <n v="44.16"/>
  </r>
  <r>
    <s v="ORD-10365"/>
    <x v="41"/>
    <x v="295"/>
    <x v="1"/>
    <x v="39"/>
    <x v="2"/>
    <x v="2"/>
    <x v="10"/>
    <x v="1"/>
    <n v="3"/>
    <n v="1469.02"/>
    <n v="0"/>
    <x v="0"/>
    <n v="974.35"/>
    <x v="179"/>
    <x v="187"/>
    <n v="0.33673469387755089"/>
    <n v="2923.05"/>
  </r>
  <r>
    <s v="ORD-10366"/>
    <x v="232"/>
    <x v="124"/>
    <x v="1"/>
    <x v="39"/>
    <x v="2"/>
    <x v="6"/>
    <x v="14"/>
    <x v="1"/>
    <n v="5"/>
    <n v="1469.02"/>
    <n v="0"/>
    <x v="1"/>
    <n v="974.35"/>
    <x v="305"/>
    <x v="325"/>
    <n v="0.33673469387755106"/>
    <n v="4871.75"/>
  </r>
  <r>
    <s v="ORD-10367"/>
    <x v="54"/>
    <x v="123"/>
    <x v="5"/>
    <x v="24"/>
    <x v="2"/>
    <x v="2"/>
    <x v="10"/>
    <x v="0"/>
    <n v="2"/>
    <n v="1222.98"/>
    <n v="0"/>
    <x v="2"/>
    <n v="791.34"/>
    <x v="306"/>
    <x v="326"/>
    <n v="0.3529411764705882"/>
    <n v="1582.68"/>
  </r>
  <r>
    <s v="ORD-10368"/>
    <x v="73"/>
    <x v="145"/>
    <x v="0"/>
    <x v="48"/>
    <x v="3"/>
    <x v="0"/>
    <x v="0"/>
    <x v="0"/>
    <n v="4"/>
    <n v="1286.01"/>
    <n v="0"/>
    <x v="0"/>
    <n v="948.27"/>
    <x v="49"/>
    <x v="90"/>
    <n v="0.26262626262626265"/>
    <n v="3793.08"/>
  </r>
  <r>
    <s v="ORD-10369"/>
    <x v="233"/>
    <x v="29"/>
    <x v="5"/>
    <x v="44"/>
    <x v="0"/>
    <x v="5"/>
    <x v="16"/>
    <x v="1"/>
    <n v="4"/>
    <n v="193.03"/>
    <n v="0.05"/>
    <x v="1"/>
    <n v="129.35"/>
    <x v="307"/>
    <x v="327"/>
    <n v="0.32989690721649489"/>
    <n v="517.4"/>
  </r>
  <r>
    <s v="ORD-10370"/>
    <x v="234"/>
    <x v="53"/>
    <x v="1"/>
    <x v="24"/>
    <x v="2"/>
    <x v="1"/>
    <x v="20"/>
    <x v="1"/>
    <n v="3"/>
    <n v="1163.03"/>
    <n v="0"/>
    <x v="0"/>
    <n v="791.34"/>
    <x v="308"/>
    <x v="328"/>
    <n v="0.31958762886597941"/>
    <n v="2374.02"/>
  </r>
  <r>
    <s v="ORD-10371"/>
    <x v="57"/>
    <x v="61"/>
    <x v="5"/>
    <x v="3"/>
    <x v="1"/>
    <x v="2"/>
    <x v="2"/>
    <x v="1"/>
    <n v="2"/>
    <n v="106.82"/>
    <n v="0.15"/>
    <x v="0"/>
    <n v="78.48"/>
    <x v="309"/>
    <x v="329"/>
    <n v="0.2653061224489795"/>
    <n v="156.96"/>
  </r>
  <r>
    <s v="ORD-10372"/>
    <x v="235"/>
    <x v="296"/>
    <x v="1"/>
    <x v="37"/>
    <x v="3"/>
    <x v="2"/>
    <x v="22"/>
    <x v="1"/>
    <n v="1"/>
    <n v="2161.9699999999998"/>
    <n v="0"/>
    <x v="1"/>
    <n v="1427.32"/>
    <x v="310"/>
    <x v="330"/>
    <n v="0.33980582524271841"/>
    <n v="1427.32"/>
  </r>
  <r>
    <s v="ORD-10373"/>
    <x v="236"/>
    <x v="132"/>
    <x v="0"/>
    <x v="61"/>
    <x v="3"/>
    <x v="1"/>
    <x v="7"/>
    <x v="0"/>
    <n v="3"/>
    <n v="1187.01"/>
    <n v="0.15"/>
    <x v="0"/>
    <n v="767.36"/>
    <x v="311"/>
    <x v="331"/>
    <n v="0.35353535353535354"/>
    <n v="2302.08"/>
  </r>
  <r>
    <s v="ORD-10374"/>
    <x v="53"/>
    <x v="119"/>
    <x v="5"/>
    <x v="48"/>
    <x v="3"/>
    <x v="5"/>
    <x v="9"/>
    <x v="1"/>
    <n v="2"/>
    <n v="1311.99"/>
    <n v="0.05"/>
    <x v="1"/>
    <n v="948.27"/>
    <x v="312"/>
    <x v="332"/>
    <n v="0.27722772277227725"/>
    <n v="1896.54"/>
  </r>
  <r>
    <s v="ORD-10375"/>
    <x v="123"/>
    <x v="297"/>
    <x v="0"/>
    <x v="49"/>
    <x v="1"/>
    <x v="1"/>
    <x v="5"/>
    <x v="0"/>
    <n v="2"/>
    <n v="38.22"/>
    <n v="0"/>
    <x v="0"/>
    <n v="26.52"/>
    <x v="313"/>
    <x v="333"/>
    <n v="0.30612244897959184"/>
    <n v="53.04"/>
  </r>
  <r>
    <s v="ORD-10376"/>
    <x v="76"/>
    <x v="141"/>
    <x v="1"/>
    <x v="58"/>
    <x v="0"/>
    <x v="0"/>
    <x v="0"/>
    <x v="1"/>
    <n v="2"/>
    <n v="146.02000000000001"/>
    <n v="0.15"/>
    <x v="1"/>
    <n v="90.89"/>
    <x v="199"/>
    <x v="207"/>
    <n v="0.3775510204081633"/>
    <n v="181.78"/>
  </r>
  <r>
    <s v="ORD-10377"/>
    <x v="96"/>
    <x v="298"/>
    <x v="5"/>
    <x v="44"/>
    <x v="0"/>
    <x v="1"/>
    <x v="7"/>
    <x v="0"/>
    <n v="3"/>
    <n v="204.97"/>
    <n v="0"/>
    <x v="1"/>
    <n v="129.35"/>
    <x v="314"/>
    <x v="334"/>
    <n v="0.36893203883495151"/>
    <n v="388.04999999999995"/>
  </r>
  <r>
    <s v="ORD-10378"/>
    <x v="57"/>
    <x v="299"/>
    <x v="0"/>
    <x v="43"/>
    <x v="3"/>
    <x v="1"/>
    <x v="8"/>
    <x v="1"/>
    <n v="3"/>
    <n v="2038.98"/>
    <n v="0.1"/>
    <x v="0"/>
    <n v="1299.3499999999999"/>
    <x v="315"/>
    <x v="335"/>
    <n v="0.36274509803921579"/>
    <n v="3898.0499999999997"/>
  </r>
  <r>
    <s v="ORD-10379"/>
    <x v="237"/>
    <x v="300"/>
    <x v="1"/>
    <x v="8"/>
    <x v="4"/>
    <x v="1"/>
    <x v="18"/>
    <x v="0"/>
    <n v="1"/>
    <n v="979.02"/>
    <n v="0.05"/>
    <x v="1"/>
    <n v="609.39"/>
    <x v="316"/>
    <x v="137"/>
    <n v="0.37755102040816324"/>
    <n v="609.39"/>
  </r>
  <r>
    <s v="ORD-10380"/>
    <x v="238"/>
    <x v="301"/>
    <x v="5"/>
    <x v="49"/>
    <x v="1"/>
    <x v="3"/>
    <x v="12"/>
    <x v="0"/>
    <n v="3"/>
    <n v="38.22"/>
    <n v="0.05"/>
    <x v="0"/>
    <n v="26.52"/>
    <x v="317"/>
    <x v="336"/>
    <n v="0.30612244897959179"/>
    <n v="79.56"/>
  </r>
  <r>
    <s v="ORD-10381"/>
    <x v="89"/>
    <x v="302"/>
    <x v="2"/>
    <x v="60"/>
    <x v="2"/>
    <x v="3"/>
    <x v="4"/>
    <x v="0"/>
    <n v="1"/>
    <n v="2155.02"/>
    <n v="0"/>
    <x v="0"/>
    <n v="1495.32"/>
    <x v="318"/>
    <x v="337"/>
    <n v="0.30612244897959184"/>
    <n v="1495.32"/>
  </r>
  <r>
    <s v="ORD-10382"/>
    <x v="155"/>
    <x v="303"/>
    <x v="0"/>
    <x v="9"/>
    <x v="1"/>
    <x v="1"/>
    <x v="20"/>
    <x v="1"/>
    <n v="1"/>
    <n v="120.19"/>
    <n v="0"/>
    <x v="1"/>
    <n v="85.68"/>
    <x v="319"/>
    <x v="338"/>
    <n v="0.28712871287128705"/>
    <n v="85.68"/>
  </r>
  <r>
    <s v="ORD-10383"/>
    <x v="57"/>
    <x v="304"/>
    <x v="12"/>
    <x v="61"/>
    <x v="3"/>
    <x v="3"/>
    <x v="17"/>
    <x v="0"/>
    <n v="2"/>
    <n v="1222.98"/>
    <n v="0"/>
    <x v="2"/>
    <n v="767.36"/>
    <x v="306"/>
    <x v="339"/>
    <n v="0.37254901960784315"/>
    <n v="1534.72"/>
  </r>
  <r>
    <s v="ORD-10384"/>
    <x v="10"/>
    <x v="305"/>
    <x v="0"/>
    <x v="49"/>
    <x v="1"/>
    <x v="3"/>
    <x v="12"/>
    <x v="1"/>
    <n v="2"/>
    <n v="39"/>
    <n v="0.15"/>
    <x v="0"/>
    <n v="26.52"/>
    <x v="320"/>
    <x v="340"/>
    <n v="0.32"/>
    <n v="53.04"/>
  </r>
  <r>
    <s v="ORD-10385"/>
    <x v="207"/>
    <x v="306"/>
    <x v="1"/>
    <x v="45"/>
    <x v="0"/>
    <x v="2"/>
    <x v="10"/>
    <x v="1"/>
    <n v="3"/>
    <n v="149"/>
    <n v="0"/>
    <x v="2"/>
    <n v="90.89"/>
    <x v="321"/>
    <x v="341"/>
    <n v="0.38999999999999996"/>
    <n v="272.67"/>
  </r>
  <r>
    <s v="ORD-10386"/>
    <x v="239"/>
    <x v="307"/>
    <x v="1"/>
    <x v="61"/>
    <x v="3"/>
    <x v="2"/>
    <x v="11"/>
    <x v="1"/>
    <n v="5"/>
    <n v="1222.98"/>
    <n v="0.05"/>
    <x v="0"/>
    <n v="767.36"/>
    <x v="322"/>
    <x v="342"/>
    <n v="0.37254901960784309"/>
    <n v="3836.8"/>
  </r>
  <r>
    <s v="ORD-10387"/>
    <x v="240"/>
    <x v="52"/>
    <x v="6"/>
    <x v="10"/>
    <x v="2"/>
    <x v="3"/>
    <x v="4"/>
    <x v="1"/>
    <n v="2"/>
    <n v="1199"/>
    <n v="0.05"/>
    <x v="0"/>
    <n v="875.27"/>
    <x v="323"/>
    <x v="343"/>
    <n v="0.27"/>
    <n v="1750.54"/>
  </r>
  <r>
    <s v="ORD-10388"/>
    <x v="241"/>
    <x v="308"/>
    <x v="1"/>
    <x v="1"/>
    <x v="0"/>
    <x v="0"/>
    <x v="0"/>
    <x v="0"/>
    <n v="2"/>
    <n v="98.01"/>
    <n v="0.2"/>
    <x v="2"/>
    <n v="71.28"/>
    <x v="37"/>
    <x v="116"/>
    <n v="0.27272727272727276"/>
    <n v="142.56"/>
  </r>
  <r>
    <s v="ORD-10389"/>
    <x v="235"/>
    <x v="60"/>
    <x v="2"/>
    <x v="31"/>
    <x v="1"/>
    <x v="0"/>
    <x v="0"/>
    <x v="1"/>
    <n v="1"/>
    <n v="90.78"/>
    <n v="0.15"/>
    <x v="1"/>
    <n v="55.18"/>
    <x v="324"/>
    <x v="344"/>
    <n v="0.39215686274509803"/>
    <n v="55.18"/>
  </r>
  <r>
    <s v="ORD-10390"/>
    <x v="192"/>
    <x v="309"/>
    <x v="1"/>
    <x v="64"/>
    <x v="4"/>
    <x v="1"/>
    <x v="8"/>
    <x v="0"/>
    <n v="1"/>
    <n v="1599"/>
    <n v="0.15"/>
    <x v="0"/>
    <n v="1023.36"/>
    <x v="325"/>
    <x v="345"/>
    <n v="0.36"/>
    <n v="1023.36"/>
  </r>
  <r>
    <s v="ORD-10391"/>
    <x v="109"/>
    <x v="227"/>
    <x v="5"/>
    <x v="36"/>
    <x v="2"/>
    <x v="0"/>
    <x v="0"/>
    <x v="0"/>
    <n v="2"/>
    <n v="678.03"/>
    <n v="0"/>
    <x v="2"/>
    <n v="496.29"/>
    <x v="326"/>
    <x v="346"/>
    <n v="0.268041237113402"/>
    <n v="992.58"/>
  </r>
  <r>
    <s v="ORD-10392"/>
    <x v="242"/>
    <x v="54"/>
    <x v="6"/>
    <x v="48"/>
    <x v="3"/>
    <x v="1"/>
    <x v="7"/>
    <x v="1"/>
    <n v="5"/>
    <n v="1324.98"/>
    <n v="0.15"/>
    <x v="0"/>
    <n v="948.27"/>
    <x v="327"/>
    <x v="347"/>
    <n v="0.28431372549019596"/>
    <n v="4741.3500000000004"/>
  </r>
  <r>
    <s v="ORD-10393"/>
    <x v="2"/>
    <x v="310"/>
    <x v="2"/>
    <x v="48"/>
    <x v="3"/>
    <x v="4"/>
    <x v="15"/>
    <x v="1"/>
    <n v="3"/>
    <n v="1337.97"/>
    <n v="0.15"/>
    <x v="1"/>
    <n v="948.27"/>
    <x v="206"/>
    <x v="88"/>
    <n v="0.29126213592233008"/>
    <n v="2844.81"/>
  </r>
  <r>
    <s v="ORD-10394"/>
    <x v="243"/>
    <x v="311"/>
    <x v="0"/>
    <x v="28"/>
    <x v="3"/>
    <x v="3"/>
    <x v="12"/>
    <x v="1"/>
    <n v="2"/>
    <n v="1499"/>
    <n v="0.05"/>
    <x v="0"/>
    <n v="1064.29"/>
    <x v="176"/>
    <x v="348"/>
    <n v="0.29000000000000004"/>
    <n v="2128.58"/>
  </r>
  <r>
    <s v="ORD-10395"/>
    <x v="244"/>
    <x v="206"/>
    <x v="1"/>
    <x v="22"/>
    <x v="1"/>
    <x v="2"/>
    <x v="2"/>
    <x v="0"/>
    <n v="2"/>
    <n v="53.35"/>
    <n v="0.02"/>
    <x v="1"/>
    <n v="39.049999999999997"/>
    <x v="328"/>
    <x v="349"/>
    <n v="0.26804123711340211"/>
    <n v="78.099999999999994"/>
  </r>
  <r>
    <s v="ORD-10396"/>
    <x v="245"/>
    <x v="312"/>
    <x v="0"/>
    <x v="9"/>
    <x v="1"/>
    <x v="4"/>
    <x v="15"/>
    <x v="1"/>
    <n v="1"/>
    <n v="119"/>
    <n v="0"/>
    <x v="0"/>
    <n v="85.68"/>
    <x v="329"/>
    <x v="350"/>
    <n v="0.27999999999999992"/>
    <n v="85.68"/>
  </r>
  <r>
    <s v="ORD-10397"/>
    <x v="246"/>
    <x v="313"/>
    <x v="2"/>
    <x v="19"/>
    <x v="2"/>
    <x v="1"/>
    <x v="20"/>
    <x v="0"/>
    <n v="6"/>
    <n v="1371.02"/>
    <n v="0.02"/>
    <x v="0"/>
    <n v="853.39"/>
    <x v="330"/>
    <x v="351"/>
    <n v="0.37755102040816318"/>
    <n v="5120.34"/>
  </r>
  <r>
    <s v="ORD-10398"/>
    <x v="184"/>
    <x v="314"/>
    <x v="5"/>
    <x v="8"/>
    <x v="4"/>
    <x v="1"/>
    <x v="20"/>
    <x v="1"/>
    <n v="1"/>
    <n v="979.02"/>
    <n v="0.05"/>
    <x v="0"/>
    <n v="609.39"/>
    <x v="316"/>
    <x v="137"/>
    <n v="0.37755102040816324"/>
    <n v="609.39"/>
  </r>
  <r>
    <s v="ORD-10399"/>
    <x v="169"/>
    <x v="132"/>
    <x v="0"/>
    <x v="22"/>
    <x v="1"/>
    <x v="2"/>
    <x v="2"/>
    <x v="1"/>
    <n v="1"/>
    <n v="55"/>
    <n v="0.02"/>
    <x v="0"/>
    <n v="39.049999999999997"/>
    <x v="331"/>
    <x v="352"/>
    <n v="0.29000000000000004"/>
    <n v="39.049999999999997"/>
  </r>
  <r>
    <s v="ORD-10400"/>
    <x v="139"/>
    <x v="315"/>
    <x v="1"/>
    <x v="28"/>
    <x v="3"/>
    <x v="0"/>
    <x v="13"/>
    <x v="0"/>
    <n v="4"/>
    <n v="1499"/>
    <n v="0"/>
    <x v="1"/>
    <n v="1064.29"/>
    <x v="332"/>
    <x v="353"/>
    <n v="0.29000000000000004"/>
    <n v="4257.16"/>
  </r>
  <r>
    <s v="ORD-10401"/>
    <x v="247"/>
    <x v="271"/>
    <x v="1"/>
    <x v="10"/>
    <x v="2"/>
    <x v="5"/>
    <x v="9"/>
    <x v="1"/>
    <n v="1"/>
    <n v="1210.99"/>
    <n v="0"/>
    <x v="2"/>
    <n v="875.27"/>
    <x v="333"/>
    <x v="354"/>
    <n v="0.27722772277227725"/>
    <n v="875.27"/>
  </r>
  <r>
    <s v="ORD-10402"/>
    <x v="153"/>
    <x v="316"/>
    <x v="1"/>
    <x v="28"/>
    <x v="3"/>
    <x v="0"/>
    <x v="0"/>
    <x v="1"/>
    <n v="1"/>
    <n v="1499"/>
    <n v="0.15"/>
    <x v="0"/>
    <n v="1064.29"/>
    <x v="168"/>
    <x v="176"/>
    <n v="0.29000000000000004"/>
    <n v="1064.29"/>
  </r>
  <r>
    <s v="ORD-10403"/>
    <x v="98"/>
    <x v="82"/>
    <x v="1"/>
    <x v="62"/>
    <x v="0"/>
    <x v="1"/>
    <x v="1"/>
    <x v="0"/>
    <n v="6"/>
    <n v="127.71"/>
    <n v="0"/>
    <x v="1"/>
    <n v="87.72"/>
    <x v="334"/>
    <x v="355"/>
    <n v="0.3131313131313132"/>
    <n v="526.31999999999994"/>
  </r>
  <r>
    <s v="ORD-10404"/>
    <x v="248"/>
    <x v="71"/>
    <x v="1"/>
    <x v="33"/>
    <x v="1"/>
    <x v="3"/>
    <x v="4"/>
    <x v="1"/>
    <n v="1"/>
    <n v="77.42"/>
    <n v="0.1"/>
    <x v="1"/>
    <n v="54.51"/>
    <x v="257"/>
    <x v="270"/>
    <n v="0.29591836734693883"/>
    <n v="54.51"/>
  </r>
  <r>
    <s v="ORD-10405"/>
    <x v="161"/>
    <x v="317"/>
    <x v="5"/>
    <x v="28"/>
    <x v="3"/>
    <x v="1"/>
    <x v="18"/>
    <x v="0"/>
    <n v="4"/>
    <n v="1484.01"/>
    <n v="0.15"/>
    <x v="0"/>
    <n v="1064.29"/>
    <x v="335"/>
    <x v="356"/>
    <n v="0.28282828282828287"/>
    <n v="4257.16"/>
  </r>
  <r>
    <s v="ORD-10406"/>
    <x v="238"/>
    <x v="318"/>
    <x v="5"/>
    <x v="0"/>
    <x v="0"/>
    <x v="3"/>
    <x v="12"/>
    <x v="1"/>
    <n v="2"/>
    <n v="508.98"/>
    <n v="0"/>
    <x v="0"/>
    <n v="354.29"/>
    <x v="336"/>
    <x v="357"/>
    <n v="0.30392156862745096"/>
    <n v="708.58"/>
  </r>
  <r>
    <s v="ORD-10407"/>
    <x v="167"/>
    <x v="319"/>
    <x v="2"/>
    <x v="29"/>
    <x v="1"/>
    <x v="1"/>
    <x v="5"/>
    <x v="1"/>
    <n v="3"/>
    <n v="131.58000000000001"/>
    <n v="0.02"/>
    <x v="0"/>
    <n v="78.69"/>
    <x v="337"/>
    <x v="358"/>
    <n v="0.40196078431372551"/>
    <n v="236.07"/>
  </r>
  <r>
    <s v="ORD-10408"/>
    <x v="249"/>
    <x v="320"/>
    <x v="1"/>
    <x v="29"/>
    <x v="1"/>
    <x v="5"/>
    <x v="9"/>
    <x v="0"/>
    <n v="1"/>
    <n v="127.71"/>
    <n v="0.05"/>
    <x v="0"/>
    <n v="78.69"/>
    <x v="338"/>
    <x v="359"/>
    <n v="0.38383838383838381"/>
    <n v="78.69"/>
  </r>
  <r>
    <s v="ORD-10409"/>
    <x v="136"/>
    <x v="37"/>
    <x v="0"/>
    <x v="57"/>
    <x v="4"/>
    <x v="5"/>
    <x v="16"/>
    <x v="1"/>
    <n v="3"/>
    <n v="253.98"/>
    <n v="0"/>
    <x v="0"/>
    <n v="159.36000000000001"/>
    <x v="47"/>
    <x v="360"/>
    <n v="0.37254901960784303"/>
    <n v="478.08000000000004"/>
  </r>
  <r>
    <s v="ORD-10410"/>
    <x v="82"/>
    <x v="321"/>
    <x v="1"/>
    <x v="26"/>
    <x v="2"/>
    <x v="3"/>
    <x v="17"/>
    <x v="0"/>
    <n v="5"/>
    <n v="1028.97"/>
    <n v="0.1"/>
    <x v="0"/>
    <n v="659.34"/>
    <x v="339"/>
    <x v="361"/>
    <n v="0.35922330097087379"/>
    <n v="3296.7000000000003"/>
  </r>
  <r>
    <s v="ORD-10411"/>
    <x v="207"/>
    <x v="322"/>
    <x v="5"/>
    <x v="27"/>
    <x v="3"/>
    <x v="2"/>
    <x v="2"/>
    <x v="1"/>
    <n v="1"/>
    <n v="999"/>
    <n v="0.05"/>
    <x v="1"/>
    <n v="679.32"/>
    <x v="71"/>
    <x v="362"/>
    <n v="0.31999999999999995"/>
    <n v="679.32"/>
  </r>
  <r>
    <s v="ORD-10412"/>
    <x v="250"/>
    <x v="177"/>
    <x v="2"/>
    <x v="64"/>
    <x v="4"/>
    <x v="4"/>
    <x v="15"/>
    <x v="1"/>
    <n v="8"/>
    <n v="1599"/>
    <n v="0"/>
    <x v="2"/>
    <n v="1023.36"/>
    <x v="340"/>
    <x v="363"/>
    <n v="0.36"/>
    <n v="8186.88"/>
  </r>
  <r>
    <s v="ORD-10413"/>
    <x v="251"/>
    <x v="196"/>
    <x v="1"/>
    <x v="35"/>
    <x v="4"/>
    <x v="5"/>
    <x v="9"/>
    <x v="1"/>
    <n v="4"/>
    <n v="823.53"/>
    <n v="0.02"/>
    <x v="0"/>
    <n v="585.80999999999995"/>
    <x v="341"/>
    <x v="364"/>
    <n v="0.28865979381443302"/>
    <n v="2343.2399999999998"/>
  </r>
  <r>
    <s v="ORD-10414"/>
    <x v="218"/>
    <x v="323"/>
    <x v="1"/>
    <x v="3"/>
    <x v="1"/>
    <x v="1"/>
    <x v="18"/>
    <x v="1"/>
    <n v="2"/>
    <n v="112.27"/>
    <n v="0.1"/>
    <x v="0"/>
    <n v="78.48"/>
    <x v="283"/>
    <x v="301"/>
    <n v="0.30097087378640769"/>
    <n v="156.96"/>
  </r>
  <r>
    <s v="ORD-10415"/>
    <x v="252"/>
    <x v="17"/>
    <x v="1"/>
    <x v="65"/>
    <x v="5"/>
    <x v="2"/>
    <x v="10"/>
    <x v="1"/>
    <n v="3"/>
    <n v="365753"/>
    <n v="0.02"/>
    <x v="0"/>
    <n v="0"/>
    <x v="12"/>
    <x v="12"/>
    <n v="0"/>
    <n v="0"/>
  </r>
  <r>
    <s v="ORD-10416"/>
    <x v="34"/>
    <x v="21"/>
    <x v="1"/>
    <x v="37"/>
    <x v="3"/>
    <x v="3"/>
    <x v="17"/>
    <x v="1"/>
    <n v="1"/>
    <n v="2057.02"/>
    <n v="0.02"/>
    <x v="0"/>
    <n v="1427.32"/>
    <x v="342"/>
    <x v="365"/>
    <n v="0.30612244897959184"/>
    <n v="1427.32"/>
  </r>
  <r>
    <s v="ORD-10417"/>
    <x v="116"/>
    <x v="36"/>
    <x v="2"/>
    <x v="36"/>
    <x v="2"/>
    <x v="3"/>
    <x v="17"/>
    <x v="1"/>
    <n v="2"/>
    <n v="685.02"/>
    <n v="0.02"/>
    <x v="2"/>
    <n v="496.29"/>
    <x v="161"/>
    <x v="366"/>
    <n v="0.27551020408163263"/>
    <n v="992.58"/>
  </r>
  <r>
    <s v="ORD-10418"/>
    <x v="49"/>
    <x v="172"/>
    <x v="2"/>
    <x v="37"/>
    <x v="3"/>
    <x v="2"/>
    <x v="2"/>
    <x v="1"/>
    <n v="1"/>
    <n v="2140.98"/>
    <n v="0"/>
    <x v="1"/>
    <n v="1427.32"/>
    <x v="343"/>
    <x v="367"/>
    <n v="0.33333333333333337"/>
    <n v="1427.32"/>
  </r>
  <r>
    <s v="ORD-10419"/>
    <x v="78"/>
    <x v="324"/>
    <x v="1"/>
    <x v="51"/>
    <x v="3"/>
    <x v="2"/>
    <x v="10"/>
    <x v="0"/>
    <n v="3"/>
    <n v="1484.01"/>
    <n v="0.1"/>
    <x v="0"/>
    <n v="989.34"/>
    <x v="154"/>
    <x v="368"/>
    <n v="0.33333333333333331"/>
    <n v="2968.02"/>
  </r>
  <r>
    <s v="ORD-10420"/>
    <x v="64"/>
    <x v="312"/>
    <x v="0"/>
    <x v="5"/>
    <x v="3"/>
    <x v="3"/>
    <x v="12"/>
    <x v="0"/>
    <n v="3"/>
    <n v="1917.99"/>
    <n v="0"/>
    <x v="0"/>
    <n v="1177.3800000000001"/>
    <x v="5"/>
    <x v="5"/>
    <n v="0.38613861386138609"/>
    <n v="3532.1400000000003"/>
  </r>
  <r>
    <s v="ORD-10421"/>
    <x v="219"/>
    <x v="129"/>
    <x v="1"/>
    <x v="31"/>
    <x v="1"/>
    <x v="2"/>
    <x v="10"/>
    <x v="1"/>
    <n v="3"/>
    <n v="90.78"/>
    <n v="0"/>
    <x v="0"/>
    <n v="55.18"/>
    <x v="344"/>
    <x v="369"/>
    <n v="0.39215686274509814"/>
    <n v="165.54"/>
  </r>
  <r>
    <s v="ORD-10422"/>
    <x v="184"/>
    <x v="191"/>
    <x v="2"/>
    <x v="40"/>
    <x v="0"/>
    <x v="0"/>
    <x v="13"/>
    <x v="1"/>
    <n v="1"/>
    <n v="402.99"/>
    <n v="0"/>
    <x v="0"/>
    <n v="263.33999999999997"/>
    <x v="63"/>
    <x v="370"/>
    <n v="0.34653465346534662"/>
    <n v="263.33999999999997"/>
  </r>
  <r>
    <s v="ORD-10423"/>
    <x v="253"/>
    <x v="325"/>
    <x v="1"/>
    <x v="45"/>
    <x v="0"/>
    <x v="1"/>
    <x v="7"/>
    <x v="1"/>
    <n v="3"/>
    <n v="150.49"/>
    <n v="0.02"/>
    <x v="0"/>
    <n v="90.89"/>
    <x v="133"/>
    <x v="371"/>
    <n v="0.39603960396039606"/>
    <n v="272.67"/>
  </r>
  <r>
    <s v="ORD-10424"/>
    <x v="109"/>
    <x v="326"/>
    <x v="5"/>
    <x v="20"/>
    <x v="3"/>
    <x v="2"/>
    <x v="2"/>
    <x v="1"/>
    <n v="2"/>
    <n v="1371.02"/>
    <n v="0.1"/>
    <x v="2"/>
    <n v="1007.28"/>
    <x v="345"/>
    <x v="372"/>
    <n v="0.26530612244897961"/>
    <n v="2014.56"/>
  </r>
  <r>
    <s v="ORD-10425"/>
    <x v="227"/>
    <x v="327"/>
    <x v="2"/>
    <x v="42"/>
    <x v="1"/>
    <x v="2"/>
    <x v="2"/>
    <x v="0"/>
    <n v="1"/>
    <n v="70.38"/>
    <n v="0.02"/>
    <x v="2"/>
    <n v="44.16"/>
    <x v="346"/>
    <x v="373"/>
    <n v="0.37254901960784315"/>
    <n v="44.16"/>
  </r>
  <r>
    <s v="ORD-10426"/>
    <x v="254"/>
    <x v="0"/>
    <x v="0"/>
    <x v="64"/>
    <x v="4"/>
    <x v="0"/>
    <x v="3"/>
    <x v="1"/>
    <n v="4"/>
    <n v="1614.99"/>
    <n v="0"/>
    <x v="0"/>
    <n v="1023.36"/>
    <x v="347"/>
    <x v="374"/>
    <n v="0.36633663366336633"/>
    <n v="4093.44"/>
  </r>
  <r>
    <s v="ORD-10427"/>
    <x v="212"/>
    <x v="328"/>
    <x v="2"/>
    <x v="19"/>
    <x v="2"/>
    <x v="1"/>
    <x v="18"/>
    <x v="0"/>
    <n v="2"/>
    <n v="1399"/>
    <n v="0.15"/>
    <x v="0"/>
    <n v="853.39"/>
    <x v="259"/>
    <x v="375"/>
    <n v="0.39"/>
    <n v="1706.78"/>
  </r>
  <r>
    <s v="ORD-10428"/>
    <x v="235"/>
    <x v="329"/>
    <x v="1"/>
    <x v="6"/>
    <x v="3"/>
    <x v="3"/>
    <x v="17"/>
    <x v="1"/>
    <n v="1"/>
    <n v="1745.03"/>
    <n v="0"/>
    <x v="1"/>
    <n v="1097.3900000000001"/>
    <x v="348"/>
    <x v="376"/>
    <n v="0.37113402061855666"/>
    <n v="1097.3900000000001"/>
  </r>
  <r>
    <s v="ORD-10429"/>
    <x v="147"/>
    <x v="36"/>
    <x v="2"/>
    <x v="55"/>
    <x v="4"/>
    <x v="0"/>
    <x v="3"/>
    <x v="1"/>
    <n v="1"/>
    <n v="449"/>
    <n v="0"/>
    <x v="0"/>
    <n v="278.38"/>
    <x v="349"/>
    <x v="377"/>
    <n v="0.38"/>
    <n v="278.38"/>
  </r>
  <r>
    <s v="ORD-10430"/>
    <x v="159"/>
    <x v="105"/>
    <x v="1"/>
    <x v="51"/>
    <x v="3"/>
    <x v="5"/>
    <x v="9"/>
    <x v="1"/>
    <n v="2"/>
    <n v="1469.02"/>
    <n v="0.2"/>
    <x v="1"/>
    <n v="989.34"/>
    <x v="41"/>
    <x v="378"/>
    <n v="0.32653061224489793"/>
    <n v="1978.68"/>
  </r>
  <r>
    <s v="ORD-10431"/>
    <x v="20"/>
    <x v="197"/>
    <x v="1"/>
    <x v="5"/>
    <x v="3"/>
    <x v="4"/>
    <x v="6"/>
    <x v="0"/>
    <n v="1"/>
    <n v="1936.98"/>
    <n v="0"/>
    <x v="0"/>
    <n v="1177.3800000000001"/>
    <x v="350"/>
    <x v="379"/>
    <n v="0.39215686274509798"/>
    <n v="1177.3800000000001"/>
  </r>
  <r>
    <s v="ORD-10432"/>
    <x v="233"/>
    <x v="19"/>
    <x v="2"/>
    <x v="19"/>
    <x v="2"/>
    <x v="5"/>
    <x v="9"/>
    <x v="0"/>
    <n v="3"/>
    <n v="1426.98"/>
    <n v="0.05"/>
    <x v="2"/>
    <n v="853.39"/>
    <x v="351"/>
    <x v="380"/>
    <n v="0.40196078431372556"/>
    <n v="2560.17"/>
  </r>
  <r>
    <s v="ORD-10433"/>
    <x v="255"/>
    <x v="134"/>
    <x v="5"/>
    <x v="54"/>
    <x v="2"/>
    <x v="4"/>
    <x v="15"/>
    <x v="0"/>
    <n v="1"/>
    <n v="1732.98"/>
    <n v="0.1"/>
    <x v="1"/>
    <n v="1240.27"/>
    <x v="352"/>
    <x v="381"/>
    <n v="0.28431372549019612"/>
    <n v="1240.27"/>
  </r>
  <r>
    <s v="ORD-10434"/>
    <x v="256"/>
    <x v="330"/>
    <x v="0"/>
    <x v="7"/>
    <x v="4"/>
    <x v="4"/>
    <x v="6"/>
    <x v="0"/>
    <n v="1"/>
    <n v="299"/>
    <n v="0"/>
    <x v="2"/>
    <n v="194.35"/>
    <x v="353"/>
    <x v="382"/>
    <n v="0.35000000000000003"/>
    <n v="194.35"/>
  </r>
  <r>
    <s v="ORD-10435"/>
    <x v="257"/>
    <x v="98"/>
    <x v="1"/>
    <x v="7"/>
    <x v="4"/>
    <x v="1"/>
    <x v="1"/>
    <x v="0"/>
    <n v="5"/>
    <n v="304.98"/>
    <n v="0.05"/>
    <x v="0"/>
    <n v="194.35"/>
    <x v="354"/>
    <x v="383"/>
    <n v="0.36274509803921573"/>
    <n v="971.75"/>
  </r>
  <r>
    <s v="ORD-10436"/>
    <x v="250"/>
    <x v="8"/>
    <x v="3"/>
    <x v="33"/>
    <x v="1"/>
    <x v="0"/>
    <x v="3"/>
    <x v="1"/>
    <n v="3"/>
    <n v="78.209999999999994"/>
    <n v="0.15"/>
    <x v="2"/>
    <n v="54.51"/>
    <x v="355"/>
    <x v="384"/>
    <n v="0.30303030303030304"/>
    <n v="163.53"/>
  </r>
  <r>
    <s v="ORD-10437"/>
    <x v="4"/>
    <x v="101"/>
    <x v="2"/>
    <x v="50"/>
    <x v="4"/>
    <x v="1"/>
    <x v="18"/>
    <x v="0"/>
    <n v="1"/>
    <n v="1385.01"/>
    <n v="0.2"/>
    <x v="0"/>
    <n v="993.29"/>
    <x v="356"/>
    <x v="385"/>
    <n v="0.28282828282828287"/>
    <n v="993.29"/>
  </r>
  <r>
    <s v="ORD-10438"/>
    <x v="236"/>
    <x v="153"/>
    <x v="1"/>
    <x v="22"/>
    <x v="1"/>
    <x v="0"/>
    <x v="3"/>
    <x v="1"/>
    <n v="1"/>
    <n v="54.45"/>
    <n v="0"/>
    <x v="1"/>
    <n v="39.049999999999997"/>
    <x v="357"/>
    <x v="386"/>
    <n v="0.28282828282828293"/>
    <n v="39.049999999999997"/>
  </r>
  <r>
    <s v="ORD-10439"/>
    <x v="183"/>
    <x v="331"/>
    <x v="1"/>
    <x v="49"/>
    <x v="1"/>
    <x v="5"/>
    <x v="9"/>
    <x v="0"/>
    <n v="8"/>
    <n v="38.61"/>
    <n v="0.02"/>
    <x v="0"/>
    <n v="26.52"/>
    <x v="358"/>
    <x v="387"/>
    <n v="0.31313131313131315"/>
    <n v="212.16"/>
  </r>
  <r>
    <s v="ORD-10440"/>
    <x v="258"/>
    <x v="332"/>
    <x v="0"/>
    <x v="42"/>
    <x v="1"/>
    <x v="5"/>
    <x v="16"/>
    <x v="0"/>
    <n v="6"/>
    <n v="69"/>
    <n v="0.2"/>
    <x v="0"/>
    <n v="44.16"/>
    <x v="359"/>
    <x v="388"/>
    <n v="0.36000000000000004"/>
    <n v="264.95999999999998"/>
  </r>
  <r>
    <s v="ORD-10441"/>
    <x v="259"/>
    <x v="333"/>
    <x v="2"/>
    <x v="14"/>
    <x v="4"/>
    <x v="1"/>
    <x v="1"/>
    <x v="0"/>
    <n v="5"/>
    <n v="402.99"/>
    <n v="0"/>
    <x v="0"/>
    <n v="287.27999999999997"/>
    <x v="360"/>
    <x v="389"/>
    <n v="0.28712871287128722"/>
    <n v="1436.3999999999999"/>
  </r>
  <r>
    <s v="ORD-10442"/>
    <x v="127"/>
    <x v="334"/>
    <x v="1"/>
    <x v="49"/>
    <x v="1"/>
    <x v="4"/>
    <x v="15"/>
    <x v="1"/>
    <n v="1"/>
    <n v="39.78"/>
    <n v="0.2"/>
    <x v="2"/>
    <n v="26.52"/>
    <x v="361"/>
    <x v="390"/>
    <n v="0.33333333333333337"/>
    <n v="26.52"/>
  </r>
  <r>
    <s v="ORD-10443"/>
    <x v="81"/>
    <x v="68"/>
    <x v="0"/>
    <x v="49"/>
    <x v="1"/>
    <x v="6"/>
    <x v="14"/>
    <x v="1"/>
    <n v="1"/>
    <n v="37.83"/>
    <n v="0"/>
    <x v="0"/>
    <n v="26.52"/>
    <x v="362"/>
    <x v="391"/>
    <n v="0.29896907216494845"/>
    <n v="26.52"/>
  </r>
  <r>
    <s v="ORD-10444"/>
    <x v="245"/>
    <x v="335"/>
    <x v="1"/>
    <x v="20"/>
    <x v="3"/>
    <x v="4"/>
    <x v="6"/>
    <x v="0"/>
    <n v="2"/>
    <n v="1385.01"/>
    <n v="0"/>
    <x v="1"/>
    <n v="1007.28"/>
    <x v="363"/>
    <x v="392"/>
    <n v="0.27272727272727276"/>
    <n v="2014.56"/>
  </r>
  <r>
    <s v="ORD-10445"/>
    <x v="218"/>
    <x v="128"/>
    <x v="2"/>
    <x v="54"/>
    <x v="2"/>
    <x v="5"/>
    <x v="9"/>
    <x v="0"/>
    <n v="5"/>
    <n v="1682.01"/>
    <n v="0.2"/>
    <x v="1"/>
    <n v="1240.27"/>
    <x v="364"/>
    <x v="393"/>
    <n v="0.26262626262626254"/>
    <n v="6201.35"/>
  </r>
  <r>
    <s v="ORD-10446"/>
    <x v="42"/>
    <x v="200"/>
    <x v="1"/>
    <x v="11"/>
    <x v="0"/>
    <x v="5"/>
    <x v="16"/>
    <x v="0"/>
    <n v="1"/>
    <n v="249"/>
    <n v="0"/>
    <x v="2"/>
    <n v="171.81"/>
    <x v="365"/>
    <x v="394"/>
    <n v="0.31"/>
    <n v="171.81"/>
  </r>
  <r>
    <s v="ORD-10447"/>
    <x v="260"/>
    <x v="336"/>
    <x v="5"/>
    <x v="11"/>
    <x v="0"/>
    <x v="1"/>
    <x v="20"/>
    <x v="1"/>
    <s v="3"/>
    <n v="251.49"/>
    <n v="0"/>
    <x v="0"/>
    <n v="171.81"/>
    <x v="366"/>
    <x v="395"/>
    <n v="0.31683168316831678"/>
    <n v="515.43000000000006"/>
  </r>
  <r>
    <s v="ORD-10448"/>
    <x v="261"/>
    <x v="331"/>
    <x v="1"/>
    <x v="29"/>
    <x v="1"/>
    <x v="3"/>
    <x v="12"/>
    <x v="0"/>
    <n v="2"/>
    <n v="129"/>
    <n v="0.2"/>
    <x v="0"/>
    <n v="78.69"/>
    <x v="367"/>
    <x v="396"/>
    <n v="0.39"/>
    <n v="157.38"/>
  </r>
  <r>
    <s v="ORD-10449"/>
    <x v="262"/>
    <x v="57"/>
    <x v="7"/>
    <x v="61"/>
    <x v="3"/>
    <x v="1"/>
    <x v="18"/>
    <x v="0"/>
    <n v="2"/>
    <n v="1163.03"/>
    <n v="0.15"/>
    <x v="1"/>
    <n v="767.36"/>
    <x v="125"/>
    <x v="284"/>
    <n v="0.34020618556701027"/>
    <n v="1534.72"/>
  </r>
  <r>
    <s v="ORD-10450"/>
    <x v="139"/>
    <x v="337"/>
    <x v="5"/>
    <x v="40"/>
    <x v="0"/>
    <x v="0"/>
    <x v="0"/>
    <x v="1"/>
    <n v="4"/>
    <n v="399"/>
    <n v="0.05"/>
    <x v="0"/>
    <n v="263.33999999999997"/>
    <x v="241"/>
    <x v="397"/>
    <n v="0.34000000000000008"/>
    <n v="1053.3599999999999"/>
  </r>
  <r>
    <s v="ORD-10451"/>
    <x v="263"/>
    <x v="338"/>
    <x v="1"/>
    <x v="42"/>
    <x v="1"/>
    <x v="0"/>
    <x v="13"/>
    <x v="0"/>
    <n v="2"/>
    <n v="71.069999999999993"/>
    <n v="0.2"/>
    <x v="1"/>
    <n v="44.16"/>
    <x v="74"/>
    <x v="74"/>
    <n v="0.37864077669902912"/>
    <n v="88.32"/>
  </r>
  <r>
    <s v="ORD-10452"/>
    <x v="55"/>
    <x v="339"/>
    <x v="2"/>
    <x v="14"/>
    <x v="4"/>
    <x v="3"/>
    <x v="4"/>
    <x v="0"/>
    <n v="2"/>
    <n v="406.98"/>
    <n v="0.15"/>
    <x v="0"/>
    <n v="287.27999999999997"/>
    <x v="368"/>
    <x v="398"/>
    <n v="0.29411764705882365"/>
    <n v="574.55999999999995"/>
  </r>
  <r>
    <s v="ORD-10453"/>
    <x v="124"/>
    <x v="258"/>
    <x v="1"/>
    <x v="57"/>
    <x v="4"/>
    <x v="3"/>
    <x v="4"/>
    <x v="1"/>
    <n v="5"/>
    <n v="241.53"/>
    <n v="0.15"/>
    <x v="0"/>
    <n v="159.36000000000001"/>
    <x v="369"/>
    <x v="399"/>
    <n v="0.34020618556701032"/>
    <n v="796.80000000000007"/>
  </r>
  <r>
    <s v="ORD-10454"/>
    <x v="237"/>
    <x v="248"/>
    <x v="1"/>
    <x v="42"/>
    <x v="1"/>
    <x v="1"/>
    <x v="7"/>
    <x v="1"/>
    <n v="1"/>
    <n v="68.31"/>
    <n v="0.15"/>
    <x v="2"/>
    <n v="44.16"/>
    <x v="370"/>
    <x v="400"/>
    <n v="0.35353535353535359"/>
    <n v="44.16"/>
  </r>
  <r>
    <s v="ORD-10455"/>
    <x v="129"/>
    <x v="340"/>
    <x v="2"/>
    <x v="27"/>
    <x v="3"/>
    <x v="1"/>
    <x v="18"/>
    <x v="1"/>
    <n v="5"/>
    <n v="969.03"/>
    <n v="0.02"/>
    <x v="1"/>
    <n v="679.32"/>
    <x v="371"/>
    <x v="401"/>
    <n v="0.29896907216494834"/>
    <n v="3396.6000000000004"/>
  </r>
  <r>
    <s v="ORD-10456"/>
    <x v="264"/>
    <x v="281"/>
    <x v="5"/>
    <x v="21"/>
    <x v="2"/>
    <x v="1"/>
    <x v="23"/>
    <x v="0"/>
    <n v="3"/>
    <n v="1834.98"/>
    <n v="0.05"/>
    <x v="0"/>
    <n v="1295.28"/>
    <x v="235"/>
    <x v="246"/>
    <n v="0.29411764705882359"/>
    <n v="3885.84"/>
  </r>
  <r>
    <s v="ORD-10457"/>
    <x v="265"/>
    <x v="226"/>
    <x v="1"/>
    <x v="54"/>
    <x v="2"/>
    <x v="1"/>
    <x v="20"/>
    <x v="1"/>
    <n v="2"/>
    <n v="1648.03"/>
    <n v="0.2"/>
    <x v="0"/>
    <n v="1240.27"/>
    <x v="372"/>
    <x v="402"/>
    <n v="0.24742268041237114"/>
    <n v="2480.54"/>
  </r>
  <r>
    <s v="ORD-10458"/>
    <x v="185"/>
    <x v="263"/>
    <x v="2"/>
    <x v="15"/>
    <x v="1"/>
    <x v="3"/>
    <x v="17"/>
    <x v="0"/>
    <n v="2"/>
    <n v="162.18"/>
    <n v="0.05"/>
    <x v="1"/>
    <n v="116.07"/>
    <x v="141"/>
    <x v="146"/>
    <n v="0.28431372549019612"/>
    <n v="232.14"/>
  </r>
  <r>
    <s v="ORD-10459"/>
    <x v="25"/>
    <x v="17"/>
    <x v="1"/>
    <x v="24"/>
    <x v="2"/>
    <x v="1"/>
    <x v="7"/>
    <x v="1"/>
    <n v="5"/>
    <n v="1199"/>
    <n v="0.02"/>
    <x v="2"/>
    <n v="791.34"/>
    <x v="373"/>
    <x v="403"/>
    <n v="0.33999999999999997"/>
    <n v="3956.7000000000003"/>
  </r>
  <r>
    <s v="ORD-10460"/>
    <x v="214"/>
    <x v="341"/>
    <x v="1"/>
    <x v="0"/>
    <x v="0"/>
    <x v="6"/>
    <x v="14"/>
    <x v="0"/>
    <n v="3"/>
    <n v="513.97"/>
    <n v="0"/>
    <x v="1"/>
    <n v="354.29"/>
    <x v="374"/>
    <x v="404"/>
    <n v="0.31067961165048541"/>
    <n v="1062.8700000000001"/>
  </r>
  <r>
    <s v="ORD-10461"/>
    <x v="170"/>
    <x v="106"/>
    <x v="1"/>
    <x v="62"/>
    <x v="0"/>
    <x v="1"/>
    <x v="18"/>
    <x v="1"/>
    <n v="1"/>
    <n v="129"/>
    <n v="0.05"/>
    <x v="0"/>
    <n v="87.72"/>
    <x v="375"/>
    <x v="405"/>
    <n v="0.32"/>
    <n v="87.72"/>
  </r>
  <r>
    <s v="ORD-10462"/>
    <x v="266"/>
    <x v="342"/>
    <x v="1"/>
    <x v="25"/>
    <x v="1"/>
    <x v="2"/>
    <x v="10"/>
    <x v="0"/>
    <n v="2"/>
    <n v="97.02"/>
    <n v="0.2"/>
    <x v="0"/>
    <n v="65.34"/>
    <x v="53"/>
    <x v="52"/>
    <n v="0.32653061224489788"/>
    <n v="130.68"/>
  </r>
  <r>
    <s v="ORD-10463"/>
    <x v="84"/>
    <x v="343"/>
    <x v="5"/>
    <x v="42"/>
    <x v="1"/>
    <x v="4"/>
    <x v="6"/>
    <x v="0"/>
    <n v="3"/>
    <n v="70.38"/>
    <n v="0"/>
    <x v="0"/>
    <n v="44.16"/>
    <x v="376"/>
    <x v="406"/>
    <n v="0.37254901960784315"/>
    <n v="132.47999999999999"/>
  </r>
  <r>
    <s v="ORD-10464"/>
    <x v="67"/>
    <x v="96"/>
    <x v="0"/>
    <x v="10"/>
    <x v="2"/>
    <x v="4"/>
    <x v="6"/>
    <x v="0"/>
    <n v="2"/>
    <n v="1199"/>
    <n v="0"/>
    <x v="0"/>
    <n v="875.27"/>
    <x v="323"/>
    <x v="343"/>
    <n v="0.27"/>
    <n v="1750.54"/>
  </r>
  <r>
    <s v="ORD-10465"/>
    <x v="267"/>
    <x v="344"/>
    <x v="6"/>
    <x v="35"/>
    <x v="4"/>
    <x v="2"/>
    <x v="2"/>
    <x v="0"/>
    <n v="2"/>
    <n v="840.51"/>
    <n v="0.05"/>
    <x v="2"/>
    <n v="585.80999999999995"/>
    <x v="377"/>
    <x v="407"/>
    <n v="0.30303030303030309"/>
    <n v="1171.6199999999999"/>
  </r>
  <r>
    <s v="ORD-10466"/>
    <x v="59"/>
    <x v="334"/>
    <x v="1"/>
    <x v="41"/>
    <x v="1"/>
    <x v="0"/>
    <x v="0"/>
    <x v="1"/>
    <n v="4"/>
    <n v="66.930000000000007"/>
    <n v="0.15"/>
    <x v="0"/>
    <n v="44.85"/>
    <x v="378"/>
    <x v="408"/>
    <n v="0.32989690721649489"/>
    <n v="179.4"/>
  </r>
  <r>
    <s v="ORD-10467"/>
    <x v="186"/>
    <x v="345"/>
    <x v="5"/>
    <x v="58"/>
    <x v="0"/>
    <x v="1"/>
    <x v="8"/>
    <x v="0"/>
    <n v="10"/>
    <n v="146.02000000000001"/>
    <n v="0.05"/>
    <x v="0"/>
    <n v="90.89"/>
    <x v="379"/>
    <x v="409"/>
    <n v="0.3775510204081633"/>
    <n v="908.9"/>
  </r>
  <r>
    <s v="ORD-10468"/>
    <x v="247"/>
    <x v="346"/>
    <x v="1"/>
    <x v="13"/>
    <x v="0"/>
    <x v="1"/>
    <x v="7"/>
    <x v="1"/>
    <n v="2"/>
    <n v="116.62"/>
    <n v="0.02"/>
    <x v="0"/>
    <n v="82.11"/>
    <x v="380"/>
    <x v="410"/>
    <n v="0.29591836734693883"/>
    <n v="164.22"/>
  </r>
  <r>
    <s v="ORD-10469"/>
    <x v="268"/>
    <x v="333"/>
    <x v="2"/>
    <x v="56"/>
    <x v="1"/>
    <x v="2"/>
    <x v="10"/>
    <x v="0"/>
    <n v="5"/>
    <n v="149"/>
    <n v="0"/>
    <x v="0"/>
    <n v="96.85"/>
    <x v="381"/>
    <x v="411"/>
    <n v="0.35"/>
    <n v="484.25"/>
  </r>
  <r>
    <s v="ORD-10471"/>
    <x v="95"/>
    <x v="323"/>
    <x v="1"/>
    <x v="38"/>
    <x v="4"/>
    <x v="0"/>
    <x v="13"/>
    <x v="0"/>
    <n v="4"/>
    <n v="549"/>
    <n v="0.1"/>
    <x v="0"/>
    <n v="362.34"/>
    <x v="382"/>
    <x v="412"/>
    <n v="0.34"/>
    <n v="1449.36"/>
  </r>
  <r>
    <s v="ORD-10472"/>
    <x v="152"/>
    <x v="76"/>
    <x v="0"/>
    <x v="7"/>
    <x v="4"/>
    <x v="3"/>
    <x v="4"/>
    <x v="1"/>
    <n v="0"/>
    <n v="299"/>
    <n v="0"/>
    <x v="0"/>
    <n v="194.35"/>
    <x v="12"/>
    <x v="12"/>
    <n v="0"/>
    <n v="0"/>
  </r>
  <r>
    <s v="ORD-10473"/>
    <x v="221"/>
    <x v="347"/>
    <x v="6"/>
    <x v="16"/>
    <x v="3"/>
    <x v="2"/>
    <x v="11"/>
    <x v="0"/>
    <n v="2"/>
    <n v="2230.0300000000002"/>
    <n v="0"/>
    <x v="2"/>
    <n v="1586.31"/>
    <x v="383"/>
    <x v="413"/>
    <n v="0.28865979381443307"/>
    <n v="3172.62"/>
  </r>
  <r>
    <s v="ORD-10474"/>
    <x v="90"/>
    <x v="348"/>
    <x v="1"/>
    <x v="19"/>
    <x v="2"/>
    <x v="4"/>
    <x v="15"/>
    <x v="0"/>
    <n v="1"/>
    <n v="1440.97"/>
    <n v="0"/>
    <x v="1"/>
    <n v="853.39"/>
    <x v="185"/>
    <x v="193"/>
    <n v="0.40776699029126218"/>
    <n v="853.39"/>
  </r>
  <r>
    <s v="ORD-10475"/>
    <x v="269"/>
    <x v="239"/>
    <x v="1"/>
    <x v="47"/>
    <x v="0"/>
    <x v="1"/>
    <x v="18"/>
    <x v="0"/>
    <n v="3"/>
    <n v="182.58"/>
    <n v="0"/>
    <x v="0"/>
    <n v="110.98"/>
    <x v="384"/>
    <x v="414"/>
    <n v="0.39215686274509803"/>
    <n v="332.94"/>
  </r>
  <r>
    <s v="ORD-10476"/>
    <x v="229"/>
    <x v="349"/>
    <x v="1"/>
    <x v="41"/>
    <x v="1"/>
    <x v="1"/>
    <x v="18"/>
    <x v="1"/>
    <n v="2"/>
    <n v="69.69"/>
    <n v="0"/>
    <x v="2"/>
    <n v="44.85"/>
    <x v="385"/>
    <x v="415"/>
    <n v="0.35643564356435642"/>
    <n v="89.7"/>
  </r>
  <r>
    <s v="ORD-10477"/>
    <x v="149"/>
    <x v="350"/>
    <x v="5"/>
    <x v="47"/>
    <x v="0"/>
    <x v="3"/>
    <x v="12"/>
    <x v="0"/>
    <n v="2"/>
    <n v="177.21"/>
    <n v="0.2"/>
    <x v="0"/>
    <n v="110.98"/>
    <x v="386"/>
    <x v="416"/>
    <n v="0.37373737373737376"/>
    <n v="221.96"/>
  </r>
  <r>
    <s v="ORD-10478"/>
    <x v="216"/>
    <x v="110"/>
    <x v="1"/>
    <x v="26"/>
    <x v="2"/>
    <x v="6"/>
    <x v="14"/>
    <x v="0"/>
    <n v="6"/>
    <n v="1008.99"/>
    <n v="0.1"/>
    <x v="0"/>
    <n v="659.34"/>
    <x v="387"/>
    <x v="417"/>
    <n v="0.34653465346534662"/>
    <n v="3956.04"/>
  </r>
  <r>
    <s v="ORD-10479"/>
    <x v="270"/>
    <x v="152"/>
    <x v="0"/>
    <x v="0"/>
    <x v="0"/>
    <x v="1"/>
    <x v="8"/>
    <x v="1"/>
    <n v="1"/>
    <n v="489.02"/>
    <n v="0.1"/>
    <x v="0"/>
    <n v="354.29"/>
    <x v="388"/>
    <x v="418"/>
    <n v="0.27551020408163257"/>
    <n v="354.29"/>
  </r>
  <r>
    <s v="ORD-10480"/>
    <x v="118"/>
    <x v="351"/>
    <x v="5"/>
    <x v="24"/>
    <x v="2"/>
    <x v="5"/>
    <x v="16"/>
    <x v="0"/>
    <n v="1"/>
    <n v="1163.03"/>
    <n v="0"/>
    <x v="0"/>
    <n v="791.34"/>
    <x v="389"/>
    <x v="419"/>
    <n v="0.31958762886597936"/>
    <n v="791.34"/>
  </r>
  <r>
    <s v="ORD-10481"/>
    <x v="120"/>
    <x v="27"/>
    <x v="2"/>
    <x v="58"/>
    <x v="0"/>
    <x v="5"/>
    <x v="16"/>
    <x v="0"/>
    <n v="2"/>
    <n v="151.97999999999999"/>
    <n v="0"/>
    <x v="0"/>
    <n v="90.89"/>
    <x v="239"/>
    <x v="251"/>
    <n v="0.40196078431372545"/>
    <n v="181.78"/>
  </r>
  <r>
    <s v="ORD-10482"/>
    <x v="271"/>
    <x v="352"/>
    <x v="1"/>
    <x v="41"/>
    <x v="1"/>
    <x v="6"/>
    <x v="14"/>
    <x v="1"/>
    <n v="6"/>
    <n v="68.31"/>
    <n v="0.15"/>
    <x v="1"/>
    <n v="44.85"/>
    <x v="390"/>
    <x v="420"/>
    <n v="0.34343434343434343"/>
    <n v="269.10000000000002"/>
  </r>
  <r>
    <s v="ORD-10483"/>
    <x v="55"/>
    <x v="353"/>
    <x v="2"/>
    <x v="58"/>
    <x v="0"/>
    <x v="1"/>
    <x v="5"/>
    <x v="1"/>
    <n v="4"/>
    <n v="147.51"/>
    <n v="0"/>
    <x v="1"/>
    <n v="90.89"/>
    <x v="391"/>
    <x v="421"/>
    <n v="0.38383838383838381"/>
    <n v="363.56"/>
  </r>
  <r>
    <s v="ORD-10484"/>
    <x v="272"/>
    <x v="182"/>
    <x v="3"/>
    <x v="62"/>
    <x v="0"/>
    <x v="1"/>
    <x v="7"/>
    <x v="0"/>
    <n v="5"/>
    <n v="126.42"/>
    <n v="0.05"/>
    <x v="0"/>
    <n v="87.72"/>
    <x v="392"/>
    <x v="422"/>
    <n v="0.30612244897959184"/>
    <n v="438.6"/>
  </r>
  <r>
    <s v="ORD-10485"/>
    <x v="273"/>
    <x v="354"/>
    <x v="1"/>
    <x v="44"/>
    <x v="0"/>
    <x v="1"/>
    <x v="7"/>
    <x v="1"/>
    <n v="3"/>
    <n v="199"/>
    <n v="0"/>
    <x v="1"/>
    <n v="129.35"/>
    <x v="393"/>
    <x v="423"/>
    <n v="0.35000000000000009"/>
    <n v="388.04999999999995"/>
  </r>
  <r>
    <s v="ORD-10486"/>
    <x v="85"/>
    <x v="355"/>
    <x v="13"/>
    <x v="19"/>
    <x v="2"/>
    <x v="3"/>
    <x v="4"/>
    <x v="0"/>
    <n v="1"/>
    <n v="1412.99"/>
    <n v="0.05"/>
    <x v="3"/>
    <n v="853.39"/>
    <x v="394"/>
    <x v="424"/>
    <n v="0.39603960396039606"/>
    <n v="853.39"/>
  </r>
  <r>
    <s v="ORD-10487"/>
    <x v="53"/>
    <x v="44"/>
    <x v="1"/>
    <x v="52"/>
    <x v="4"/>
    <x v="1"/>
    <x v="8"/>
    <x v="0"/>
    <n v="2"/>
    <n v="756.49"/>
    <n v="0"/>
    <x v="0"/>
    <n v="531.79"/>
    <x v="395"/>
    <x v="425"/>
    <n v="0.29702970297029707"/>
    <n v="1063.58"/>
  </r>
  <r>
    <s v="ORD-10488"/>
    <x v="207"/>
    <x v="356"/>
    <x v="0"/>
    <x v="44"/>
    <x v="0"/>
    <x v="1"/>
    <x v="5"/>
    <x v="0"/>
    <n v="4"/>
    <n v="195.02"/>
    <n v="0"/>
    <x v="0"/>
    <n v="129.35"/>
    <x v="396"/>
    <x v="426"/>
    <n v="0.33673469387755106"/>
    <n v="517.4"/>
  </r>
  <r>
    <s v="ORD-10489"/>
    <x v="114"/>
    <x v="275"/>
    <x v="1"/>
    <x v="7"/>
    <x v="4"/>
    <x v="1"/>
    <x v="20"/>
    <x v="1"/>
    <n v="3"/>
    <n v="296.01"/>
    <n v="0.02"/>
    <x v="0"/>
    <n v="194.35"/>
    <x v="181"/>
    <x v="427"/>
    <n v="0.34343434343434348"/>
    <n v="583.04999999999995"/>
  </r>
  <r>
    <s v="ORD-10490"/>
    <x v="274"/>
    <x v="357"/>
    <x v="1"/>
    <x v="64"/>
    <x v="4"/>
    <x v="3"/>
    <x v="12"/>
    <x v="0"/>
    <n v="1"/>
    <n v="1583.01"/>
    <n v="0.2"/>
    <x v="2"/>
    <n v="1023.36"/>
    <x v="397"/>
    <x v="428"/>
    <n v="0.35353535353535354"/>
    <n v="1023.36"/>
  </r>
  <r>
    <s v="ORD-10491"/>
    <x v="275"/>
    <x v="358"/>
    <x v="1"/>
    <x v="32"/>
    <x v="4"/>
    <x v="0"/>
    <x v="0"/>
    <x v="1"/>
    <n v="1"/>
    <n v="1311.99"/>
    <n v="0"/>
    <x v="1"/>
    <n v="883.32"/>
    <x v="398"/>
    <x v="429"/>
    <n v="0.32673267326732669"/>
    <n v="883.32"/>
  </r>
  <r>
    <s v="ORD-10492"/>
    <x v="171"/>
    <x v="2"/>
    <x v="2"/>
    <x v="60"/>
    <x v="2"/>
    <x v="1"/>
    <x v="5"/>
    <x v="1"/>
    <n v="4"/>
    <n v="2199"/>
    <n v="0"/>
    <x v="1"/>
    <n v="1495.32"/>
    <x v="399"/>
    <x v="430"/>
    <n v="0.32"/>
    <n v="5981.28"/>
  </r>
  <r>
    <s v="ORD-10493"/>
    <x v="91"/>
    <x v="359"/>
    <x v="0"/>
    <x v="38"/>
    <x v="4"/>
    <x v="3"/>
    <x v="4"/>
    <x v="0"/>
    <n v="2"/>
    <n v="538.02"/>
    <n v="0"/>
    <x v="1"/>
    <n v="362.34"/>
    <x v="400"/>
    <x v="431"/>
    <n v="0.32653061224489799"/>
    <n v="724.68"/>
  </r>
  <r>
    <s v="ORD-10494"/>
    <x v="83"/>
    <x v="1"/>
    <x v="1"/>
    <x v="25"/>
    <x v="1"/>
    <x v="0"/>
    <x v="13"/>
    <x v="0"/>
    <n v="4"/>
    <n v="97.02"/>
    <n v="0.1"/>
    <x v="0"/>
    <n v="65.34"/>
    <x v="401"/>
    <x v="432"/>
    <n v="0.32653061224489788"/>
    <n v="261.36"/>
  </r>
  <r>
    <s v="ORD-10495"/>
    <x v="276"/>
    <x v="221"/>
    <x v="1"/>
    <x v="25"/>
    <x v="1"/>
    <x v="1"/>
    <x v="7"/>
    <x v="1"/>
    <n v="5"/>
    <n v="101.97"/>
    <n v="0"/>
    <x v="0"/>
    <n v="65.34"/>
    <x v="13"/>
    <x v="433"/>
    <n v="0.35922330097087374"/>
    <n v="326.70000000000005"/>
  </r>
  <r>
    <s v="ORD-10496"/>
    <x v="82"/>
    <x v="360"/>
    <x v="1"/>
    <x v="1"/>
    <x v="0"/>
    <x v="0"/>
    <x v="3"/>
    <x v="1"/>
    <n v="2"/>
    <n v="99"/>
    <n v="0.1"/>
    <x v="2"/>
    <n v="71.28"/>
    <x v="402"/>
    <x v="434"/>
    <n v="0.27999999999999997"/>
    <n v="142.56"/>
  </r>
  <r>
    <s v="ORD-10497"/>
    <x v="277"/>
    <x v="78"/>
    <x v="2"/>
    <x v="54"/>
    <x v="2"/>
    <x v="3"/>
    <x v="4"/>
    <x v="0"/>
    <n v="5"/>
    <n v="1682.01"/>
    <n v="0.2"/>
    <x v="0"/>
    <n v="1240.27"/>
    <x v="364"/>
    <x v="393"/>
    <n v="0.26262626262626254"/>
    <n v="6201.35"/>
  </r>
  <r>
    <s v="ORD-10498"/>
    <x v="41"/>
    <x v="361"/>
    <x v="1"/>
    <x v="16"/>
    <x v="3"/>
    <x v="1"/>
    <x v="5"/>
    <x v="1"/>
    <n v="8"/>
    <n v="2253.02"/>
    <n v="0"/>
    <x v="1"/>
    <n v="1586.31"/>
    <x v="403"/>
    <x v="435"/>
    <n v="0.29591836734693877"/>
    <n v="12690.48"/>
  </r>
  <r>
    <s v="ORD-10499"/>
    <x v="178"/>
    <x v="362"/>
    <x v="1"/>
    <x v="34"/>
    <x v="2"/>
    <x v="4"/>
    <x v="15"/>
    <x v="0"/>
    <n v="1"/>
    <n v="1567.02"/>
    <n v="0.15"/>
    <x v="0"/>
    <n v="991.38"/>
    <x v="404"/>
    <x v="345"/>
    <n v="0.36734693877551022"/>
    <n v="991.38"/>
  </r>
  <r>
    <s v="ORD-10500"/>
    <x v="278"/>
    <x v="38"/>
    <x v="1"/>
    <x v="15"/>
    <x v="1"/>
    <x v="1"/>
    <x v="5"/>
    <x v="0"/>
    <n v="6"/>
    <n v="157.41"/>
    <n v="0"/>
    <x v="0"/>
    <n v="116.07"/>
    <x v="405"/>
    <x v="436"/>
    <n v="0.26262626262626271"/>
    <n v="696.42"/>
  </r>
  <r>
    <s v="ORD-10501"/>
    <x v="126"/>
    <x v="363"/>
    <x v="1"/>
    <x v="66"/>
    <x v="5"/>
    <x v="0"/>
    <x v="3"/>
    <x v="0"/>
    <n v="1"/>
    <n v="465706"/>
    <n v="0.02"/>
    <x v="0"/>
    <n v="0"/>
    <x v="12"/>
    <x v="12"/>
    <n v="0"/>
    <n v="0"/>
  </r>
  <r>
    <s v="ORD-10502"/>
    <x v="173"/>
    <x v="148"/>
    <x v="0"/>
    <x v="40"/>
    <x v="0"/>
    <x v="4"/>
    <x v="6"/>
    <x v="1"/>
    <n v="2"/>
    <n v="395.01"/>
    <n v="0.02"/>
    <x v="0"/>
    <n v="263.33999999999997"/>
    <x v="152"/>
    <x v="165"/>
    <n v="0.33333333333333337"/>
    <n v="526.67999999999995"/>
  </r>
  <r>
    <s v="ORD-10503"/>
    <x v="279"/>
    <x v="6"/>
    <x v="1"/>
    <x v="0"/>
    <x v="0"/>
    <x v="2"/>
    <x v="11"/>
    <x v="1"/>
    <n v="5"/>
    <n v="484.03"/>
    <n v="0"/>
    <x v="1"/>
    <n v="354.29"/>
    <x v="406"/>
    <x v="437"/>
    <n v="0.26804123711340194"/>
    <n v="1771.45"/>
  </r>
  <r>
    <s v="ORD-10504"/>
    <x v="280"/>
    <x v="364"/>
    <x v="2"/>
    <x v="4"/>
    <x v="2"/>
    <x v="3"/>
    <x v="17"/>
    <x v="0"/>
    <n v="5"/>
    <n v="2449.02"/>
    <n v="0"/>
    <x v="0"/>
    <n v="1599.36"/>
    <x v="407"/>
    <x v="438"/>
    <n v="0.34693877551020413"/>
    <n v="7996.7999999999993"/>
  </r>
  <r>
    <s v="ORD-10505"/>
    <x v="66"/>
    <x v="196"/>
    <x v="1"/>
    <x v="32"/>
    <x v="4"/>
    <x v="0"/>
    <x v="3"/>
    <x v="1"/>
    <n v="3"/>
    <n v="1311.99"/>
    <n v="0.15"/>
    <x v="0"/>
    <n v="883.32"/>
    <x v="302"/>
    <x v="322"/>
    <n v="0.32673267326732675"/>
    <n v="2649.96"/>
  </r>
  <r>
    <s v="ORD-10506"/>
    <x v="259"/>
    <x v="97"/>
    <x v="0"/>
    <x v="21"/>
    <x v="2"/>
    <x v="3"/>
    <x v="4"/>
    <x v="0"/>
    <n v="1"/>
    <n v="1763.02"/>
    <n v="0.2"/>
    <x v="0"/>
    <n v="1295.28"/>
    <x v="408"/>
    <x v="439"/>
    <n v="0.26530612244897961"/>
    <n v="1295.28"/>
  </r>
  <r>
    <s v="ORD-10507"/>
    <x v="220"/>
    <x v="365"/>
    <x v="6"/>
    <x v="60"/>
    <x v="2"/>
    <x v="1"/>
    <x v="8"/>
    <x v="1"/>
    <n v="2"/>
    <n v="2177.0100000000002"/>
    <n v="0"/>
    <x v="0"/>
    <n v="1495.32"/>
    <x v="409"/>
    <x v="440"/>
    <n v="0.3131313131313132"/>
    <n v="2990.64"/>
  </r>
  <r>
    <s v="ORD-10508"/>
    <x v="177"/>
    <x v="23"/>
    <x v="1"/>
    <x v="42"/>
    <x v="1"/>
    <x v="1"/>
    <x v="1"/>
    <x v="0"/>
    <n v="5"/>
    <n v="70.38"/>
    <n v="0.02"/>
    <x v="0"/>
    <n v="44.16"/>
    <x v="410"/>
    <x v="441"/>
    <n v="0.37254901960784315"/>
    <n v="220.79999999999998"/>
  </r>
  <r>
    <s v="ORD-10509"/>
    <x v="49"/>
    <x v="366"/>
    <x v="1"/>
    <x v="42"/>
    <x v="1"/>
    <x v="1"/>
    <x v="7"/>
    <x v="1"/>
    <n v="5"/>
    <n v="69"/>
    <n v="0.1"/>
    <x v="0"/>
    <n v="44.16"/>
    <x v="411"/>
    <x v="442"/>
    <n v="0.36000000000000004"/>
    <n v="220.79999999999998"/>
  </r>
  <r>
    <s v="ORD-10510"/>
    <x v="281"/>
    <x v="367"/>
    <x v="1"/>
    <x v="34"/>
    <x v="2"/>
    <x v="2"/>
    <x v="10"/>
    <x v="0"/>
    <n v="1"/>
    <n v="1583.01"/>
    <n v="0.02"/>
    <x v="1"/>
    <n v="991.38"/>
    <x v="397"/>
    <x v="443"/>
    <n v="0.37373737373737376"/>
    <n v="991.38"/>
  </r>
  <r>
    <s v="ORD-10511"/>
    <x v="49"/>
    <x v="323"/>
    <x v="1"/>
    <x v="22"/>
    <x v="1"/>
    <x v="0"/>
    <x v="13"/>
    <x v="0"/>
    <n v="3"/>
    <n v="56.65"/>
    <n v="0"/>
    <x v="2"/>
    <n v="39.049999999999997"/>
    <x v="412"/>
    <x v="444"/>
    <n v="0.31067961165048547"/>
    <n v="117.14999999999999"/>
  </r>
  <r>
    <s v="ORD-10512"/>
    <x v="209"/>
    <x v="345"/>
    <x v="5"/>
    <x v="42"/>
    <x v="1"/>
    <x v="3"/>
    <x v="12"/>
    <x v="1"/>
    <n v="2"/>
    <n v="70.38"/>
    <n v="0.02"/>
    <x v="2"/>
    <n v="44.16"/>
    <x v="413"/>
    <x v="445"/>
    <n v="0.37254901960784315"/>
    <n v="88.32"/>
  </r>
  <r>
    <s v="ORD-10513"/>
    <x v="45"/>
    <x v="287"/>
    <x v="2"/>
    <x v="52"/>
    <x v="4"/>
    <x v="3"/>
    <x v="4"/>
    <x v="1"/>
    <n v="4"/>
    <n v="756.49"/>
    <n v="0"/>
    <x v="0"/>
    <n v="531.79"/>
    <x v="414"/>
    <x v="446"/>
    <n v="0.29702970297029707"/>
    <n v="2127.16"/>
  </r>
  <r>
    <s v="ORD-10514"/>
    <x v="56"/>
    <x v="368"/>
    <x v="14"/>
    <x v="22"/>
    <x v="1"/>
    <x v="4"/>
    <x v="15"/>
    <x v="1"/>
    <n v="4"/>
    <n v="53.35"/>
    <n v="0.2"/>
    <x v="0"/>
    <n v="39.049999999999997"/>
    <x v="415"/>
    <x v="447"/>
    <n v="0.26804123711340211"/>
    <n v="156.19999999999999"/>
  </r>
  <r>
    <s v="ORD-10515"/>
    <x v="87"/>
    <x v="369"/>
    <x v="1"/>
    <x v="4"/>
    <x v="2"/>
    <x v="1"/>
    <x v="5"/>
    <x v="0"/>
    <n v="1"/>
    <n v="2573.9699999999998"/>
    <n v="0"/>
    <x v="0"/>
    <n v="1599.36"/>
    <x v="416"/>
    <x v="448"/>
    <n v="0.37864077669902912"/>
    <n v="1599.36"/>
  </r>
  <r>
    <s v="ORD-10516"/>
    <x v="107"/>
    <x v="76"/>
    <x v="0"/>
    <x v="34"/>
    <x v="2"/>
    <x v="5"/>
    <x v="16"/>
    <x v="1"/>
    <n v="3"/>
    <n v="1614.99"/>
    <n v="0"/>
    <x v="2"/>
    <n v="991.38"/>
    <x v="417"/>
    <x v="449"/>
    <n v="0.3861386138613862"/>
    <n v="2974.14"/>
  </r>
  <r>
    <s v="ORD-10517"/>
    <x v="109"/>
    <x v="332"/>
    <x v="0"/>
    <x v="18"/>
    <x v="0"/>
    <x v="4"/>
    <x v="6"/>
    <x v="0"/>
    <n v="3"/>
    <n v="299"/>
    <n v="0.15"/>
    <x v="0"/>
    <n v="191.36"/>
    <x v="418"/>
    <x v="450"/>
    <n v="0.35999999999999993"/>
    <n v="574.08000000000004"/>
  </r>
  <r>
    <s v="ORD-10518"/>
    <x v="262"/>
    <x v="370"/>
    <x v="0"/>
    <x v="41"/>
    <x v="1"/>
    <x v="0"/>
    <x v="0"/>
    <x v="0"/>
    <n v="2"/>
    <n v="67.62"/>
    <n v="0.1"/>
    <x v="0"/>
    <n v="44.85"/>
    <x v="419"/>
    <x v="451"/>
    <n v="0.33673469387755106"/>
    <n v="89.7"/>
  </r>
  <r>
    <s v="ORD-10519"/>
    <x v="282"/>
    <x v="371"/>
    <x v="0"/>
    <x v="43"/>
    <x v="3"/>
    <x v="3"/>
    <x v="12"/>
    <x v="0"/>
    <n v="5"/>
    <n v="1959.02"/>
    <n v="0.1"/>
    <x v="0"/>
    <n v="1299.3499999999999"/>
    <x v="420"/>
    <x v="452"/>
    <n v="0.33673469387755106"/>
    <n v="6496.75"/>
  </r>
  <r>
    <s v="ORD-10520"/>
    <x v="225"/>
    <x v="372"/>
    <x v="6"/>
    <x v="57"/>
    <x v="4"/>
    <x v="6"/>
    <x v="14"/>
    <x v="0"/>
    <n v="3"/>
    <n v="246.51"/>
    <n v="0"/>
    <x v="2"/>
    <n v="159.36000000000001"/>
    <x v="272"/>
    <x v="453"/>
    <n v="0.35353535353535348"/>
    <n v="478.08000000000004"/>
  </r>
  <r>
    <s v="ORD-10521"/>
    <x v="102"/>
    <x v="373"/>
    <x v="1"/>
    <x v="40"/>
    <x v="0"/>
    <x v="2"/>
    <x v="2"/>
    <x v="1"/>
    <n v="4"/>
    <n v="387.03"/>
    <n v="0.2"/>
    <x v="0"/>
    <n v="263.33999999999997"/>
    <x v="421"/>
    <x v="454"/>
    <n v="0.31958762886597941"/>
    <n v="1053.3599999999999"/>
  </r>
  <r>
    <s v="ORD-10522"/>
    <x v="127"/>
    <x v="374"/>
    <x v="2"/>
    <x v="2"/>
    <x v="0"/>
    <x v="3"/>
    <x v="12"/>
    <x v="0"/>
    <n v="5"/>
    <n v="79"/>
    <n v="0.15"/>
    <x v="1"/>
    <n v="57.67"/>
    <x v="422"/>
    <x v="455"/>
    <n v="0.26999999999999996"/>
    <n v="288.35000000000002"/>
  </r>
  <r>
    <s v="ORD-10523"/>
    <x v="274"/>
    <x v="375"/>
    <x v="0"/>
    <x v="27"/>
    <x v="3"/>
    <x v="2"/>
    <x v="11"/>
    <x v="1"/>
    <n v="1"/>
    <n v="989.01"/>
    <n v="0"/>
    <x v="2"/>
    <n v="679.32"/>
    <x v="423"/>
    <x v="456"/>
    <n v="0.31313131313131309"/>
    <n v="679.32"/>
  </r>
  <r>
    <s v="ORD-10524"/>
    <x v="69"/>
    <x v="376"/>
    <x v="2"/>
    <x v="31"/>
    <x v="1"/>
    <x v="1"/>
    <x v="18"/>
    <x v="0"/>
    <n v="3"/>
    <n v="89.89"/>
    <n v="0"/>
    <x v="1"/>
    <n v="55.18"/>
    <x v="424"/>
    <x v="457"/>
    <n v="0.3861386138613862"/>
    <n v="165.54"/>
  </r>
  <r>
    <s v="ORD-10525"/>
    <x v="85"/>
    <x v="270"/>
    <x v="2"/>
    <x v="52"/>
    <x v="4"/>
    <x v="5"/>
    <x v="9"/>
    <x v="1"/>
    <n v="2"/>
    <n v="726.53"/>
    <n v="0.2"/>
    <x v="1"/>
    <n v="531.79"/>
    <x v="425"/>
    <x v="458"/>
    <n v="0.26804123711340211"/>
    <n v="1063.58"/>
  </r>
  <r>
    <s v="ORD-10526"/>
    <x v="232"/>
    <x v="377"/>
    <x v="1"/>
    <x v="13"/>
    <x v="0"/>
    <x v="5"/>
    <x v="9"/>
    <x v="1"/>
    <n v="4"/>
    <n v="121.38"/>
    <n v="0.15"/>
    <x v="2"/>
    <n v="82.11"/>
    <x v="426"/>
    <x v="459"/>
    <n v="0.32352941176470584"/>
    <n v="328.44"/>
  </r>
  <r>
    <s v="ORD-10527"/>
    <x v="123"/>
    <x v="240"/>
    <x v="3"/>
    <x v="7"/>
    <x v="4"/>
    <x v="1"/>
    <x v="7"/>
    <x v="0"/>
    <n v="2"/>
    <n v="299"/>
    <n v="0.1"/>
    <x v="0"/>
    <n v="194.35"/>
    <x v="427"/>
    <x v="460"/>
    <n v="0.35000000000000003"/>
    <n v="388.7"/>
  </r>
  <r>
    <s v="ORD-10528"/>
    <x v="68"/>
    <x v="378"/>
    <x v="5"/>
    <x v="13"/>
    <x v="0"/>
    <x v="0"/>
    <x v="3"/>
    <x v="1"/>
    <n v="3"/>
    <n v="121.38"/>
    <n v="0.2"/>
    <x v="2"/>
    <n v="82.11"/>
    <x v="428"/>
    <x v="461"/>
    <n v="0.3235294117647059"/>
    <n v="246.32999999999998"/>
  </r>
  <r>
    <s v="ORD-10529"/>
    <x v="205"/>
    <x v="272"/>
    <x v="1"/>
    <x v="2"/>
    <x v="0"/>
    <x v="2"/>
    <x v="10"/>
    <x v="1"/>
    <n v="4"/>
    <n v="77.42"/>
    <n v="0.02"/>
    <x v="0"/>
    <n v="57.67"/>
    <x v="98"/>
    <x v="462"/>
    <n v="0.25510204081632654"/>
    <n v="230.68"/>
  </r>
  <r>
    <s v="ORD-10530"/>
    <x v="283"/>
    <x v="263"/>
    <x v="2"/>
    <x v="0"/>
    <x v="0"/>
    <x v="1"/>
    <x v="1"/>
    <x v="1"/>
    <n v="6"/>
    <n v="513.97"/>
    <n v="0"/>
    <x v="0"/>
    <n v="354.29"/>
    <x v="429"/>
    <x v="463"/>
    <n v="0.31067961165048541"/>
    <n v="2125.7400000000002"/>
  </r>
  <r>
    <s v="ORD-10531"/>
    <x v="169"/>
    <x v="283"/>
    <x v="5"/>
    <x v="35"/>
    <x v="4"/>
    <x v="5"/>
    <x v="9"/>
    <x v="0"/>
    <n v="1"/>
    <n v="874.47"/>
    <n v="0.05"/>
    <x v="1"/>
    <n v="585.80999999999995"/>
    <x v="430"/>
    <x v="464"/>
    <n v="0.33009708737864085"/>
    <n v="585.80999999999995"/>
  </r>
  <r>
    <s v="ORD-10532"/>
    <x v="17"/>
    <x v="35"/>
    <x v="5"/>
    <x v="2"/>
    <x v="0"/>
    <x v="1"/>
    <x v="5"/>
    <x v="1"/>
    <n v="1"/>
    <n v="77.42"/>
    <n v="0.1"/>
    <x v="0"/>
    <n v="57.67"/>
    <x v="257"/>
    <x v="465"/>
    <n v="0.25510204081632654"/>
    <n v="57.67"/>
  </r>
  <r>
    <s v="ORD-10533"/>
    <x v="176"/>
    <x v="294"/>
    <x v="1"/>
    <x v="3"/>
    <x v="1"/>
    <x v="4"/>
    <x v="6"/>
    <x v="0"/>
    <n v="2"/>
    <n v="110.09"/>
    <n v="0.1"/>
    <x v="1"/>
    <n v="78.48"/>
    <x v="431"/>
    <x v="466"/>
    <n v="0.28712871287128711"/>
    <n v="156.96"/>
  </r>
  <r>
    <s v="ORD-10534"/>
    <x v="284"/>
    <x v="379"/>
    <x v="1"/>
    <x v="36"/>
    <x v="2"/>
    <x v="0"/>
    <x v="0"/>
    <x v="1"/>
    <n v="3"/>
    <n v="712.98"/>
    <n v="0"/>
    <x v="0"/>
    <n v="496.29"/>
    <x v="45"/>
    <x v="467"/>
    <n v="0.30392156862745096"/>
    <n v="1488.8700000000001"/>
  </r>
  <r>
    <s v="ORD-10535"/>
    <x v="285"/>
    <x v="109"/>
    <x v="5"/>
    <x v="54"/>
    <x v="2"/>
    <x v="1"/>
    <x v="1"/>
    <x v="0"/>
    <n v="1"/>
    <n v="1749.97"/>
    <n v="0.02"/>
    <x v="0"/>
    <n v="1240.27"/>
    <x v="432"/>
    <x v="468"/>
    <n v="0.29126213592233013"/>
    <n v="1240.27"/>
  </r>
  <r>
    <s v="ORD-10536"/>
    <x v="17"/>
    <x v="61"/>
    <x v="5"/>
    <x v="7"/>
    <x v="4"/>
    <x v="6"/>
    <x v="14"/>
    <x v="0"/>
    <n v="10"/>
    <n v="293.02"/>
    <n v="0"/>
    <x v="1"/>
    <n v="194.35"/>
    <x v="433"/>
    <x v="469"/>
    <n v="0.33673469387755101"/>
    <n v="1943.5"/>
  </r>
  <r>
    <s v="ORD-10537"/>
    <x v="183"/>
    <x v="232"/>
    <x v="1"/>
    <x v="39"/>
    <x v="2"/>
    <x v="0"/>
    <x v="0"/>
    <x v="1"/>
    <n v="6"/>
    <n v="1469.02"/>
    <n v="0.1"/>
    <x v="0"/>
    <n v="974.35"/>
    <x v="434"/>
    <x v="470"/>
    <n v="0.33673469387755089"/>
    <n v="5846.1"/>
  </r>
  <r>
    <s v="ORD-10538"/>
    <x v="277"/>
    <x v="380"/>
    <x v="1"/>
    <x v="8"/>
    <x v="4"/>
    <x v="5"/>
    <x v="9"/>
    <x v="0"/>
    <n v="1"/>
    <n v="1008.99"/>
    <n v="0.1"/>
    <x v="0"/>
    <n v="609.39"/>
    <x v="435"/>
    <x v="471"/>
    <n v="0.39603960396039606"/>
    <n v="609.39"/>
  </r>
  <r>
    <s v="ORD-10539"/>
    <x v="286"/>
    <x v="319"/>
    <x v="2"/>
    <x v="60"/>
    <x v="2"/>
    <x v="1"/>
    <x v="7"/>
    <x v="0"/>
    <n v="5"/>
    <n v="2220.9899999999998"/>
    <n v="0.02"/>
    <x v="0"/>
    <n v="1495.32"/>
    <x v="436"/>
    <x v="472"/>
    <n v="0.32673267326732669"/>
    <n v="7476.5999999999995"/>
  </r>
  <r>
    <s v="ORD-10540"/>
    <x v="165"/>
    <x v="256"/>
    <x v="0"/>
    <x v="6"/>
    <x v="3"/>
    <x v="1"/>
    <x v="18"/>
    <x v="1"/>
    <n v="3"/>
    <n v="1763.02"/>
    <n v="0.02"/>
    <x v="2"/>
    <n v="1097.3900000000001"/>
    <x v="437"/>
    <x v="473"/>
    <n v="0.37755102040816318"/>
    <n v="3292.17"/>
  </r>
  <r>
    <s v="ORD-10541"/>
    <x v="201"/>
    <x v="381"/>
    <x v="1"/>
    <x v="22"/>
    <x v="1"/>
    <x v="1"/>
    <x v="20"/>
    <x v="1"/>
    <n v="3"/>
    <n v="53.9"/>
    <n v="0.15"/>
    <x v="1"/>
    <n v="39.049999999999997"/>
    <x v="438"/>
    <x v="474"/>
    <n v="0.27551020408163268"/>
    <n v="117.14999999999999"/>
  </r>
  <r>
    <s v="ORD-10542"/>
    <x v="98"/>
    <x v="155"/>
    <x v="1"/>
    <x v="27"/>
    <x v="3"/>
    <x v="3"/>
    <x v="4"/>
    <x v="0"/>
    <n v="1"/>
    <n v="1028.97"/>
    <n v="0"/>
    <x v="1"/>
    <n v="679.32"/>
    <x v="132"/>
    <x v="475"/>
    <n v="0.33980582524271841"/>
    <n v="679.32"/>
  </r>
  <r>
    <s v="ORD-10543"/>
    <x v="287"/>
    <x v="382"/>
    <x v="1"/>
    <x v="10"/>
    <x v="2"/>
    <x v="1"/>
    <x v="1"/>
    <x v="1"/>
    <n v="5"/>
    <n v="1199"/>
    <n v="0.1"/>
    <x v="0"/>
    <n v="875.27"/>
    <x v="373"/>
    <x v="476"/>
    <n v="0.26999999999999996"/>
    <n v="4376.3500000000004"/>
  </r>
  <r>
    <s v="ORD-10544"/>
    <x v="158"/>
    <x v="82"/>
    <x v="1"/>
    <x v="54"/>
    <x v="2"/>
    <x v="3"/>
    <x v="12"/>
    <x v="0"/>
    <n v="1"/>
    <n v="1749.97"/>
    <n v="0"/>
    <x v="0"/>
    <n v="1240.27"/>
    <x v="432"/>
    <x v="468"/>
    <n v="0.29126213592233013"/>
    <n v="1240.27"/>
  </r>
  <r>
    <s v="ORD-10545"/>
    <x v="199"/>
    <x v="218"/>
    <x v="0"/>
    <x v="58"/>
    <x v="0"/>
    <x v="4"/>
    <x v="6"/>
    <x v="1"/>
    <n v="4"/>
    <n v="150.49"/>
    <n v="0"/>
    <x v="1"/>
    <n v="90.89"/>
    <x v="439"/>
    <x v="477"/>
    <n v="0.39603960396039606"/>
    <n v="363.56"/>
  </r>
  <r>
    <s v="ORD-10546"/>
    <x v="82"/>
    <x v="159"/>
    <x v="0"/>
    <x v="6"/>
    <x v="3"/>
    <x v="0"/>
    <x v="13"/>
    <x v="0"/>
    <n v="3"/>
    <n v="1745.03"/>
    <n v="0.05"/>
    <x v="0"/>
    <n v="1097.3900000000001"/>
    <x v="440"/>
    <x v="478"/>
    <n v="0.37113402061855671"/>
    <n v="3292.17"/>
  </r>
  <r>
    <s v="ORD-10547"/>
    <x v="94"/>
    <x v="136"/>
    <x v="1"/>
    <x v="42"/>
    <x v="1"/>
    <x v="1"/>
    <x v="8"/>
    <x v="0"/>
    <n v="1"/>
    <n v="69.69"/>
    <n v="0.02"/>
    <x v="2"/>
    <n v="44.16"/>
    <x v="441"/>
    <x v="479"/>
    <n v="0.36633663366336638"/>
    <n v="44.16"/>
  </r>
  <r>
    <s v="ORD-10548"/>
    <x v="253"/>
    <x v="383"/>
    <x v="1"/>
    <x v="7"/>
    <x v="4"/>
    <x v="1"/>
    <x v="5"/>
    <x v="0"/>
    <n v="3"/>
    <n v="307.97000000000003"/>
    <n v="0.1"/>
    <x v="1"/>
    <n v="194.35"/>
    <x v="21"/>
    <x v="480"/>
    <n v="0.36893203883495157"/>
    <n v="583.04999999999995"/>
  </r>
  <r>
    <s v="ORD-10549"/>
    <x v="288"/>
    <x v="384"/>
    <x v="1"/>
    <x v="20"/>
    <x v="3"/>
    <x v="1"/>
    <x v="20"/>
    <x v="1"/>
    <n v="1"/>
    <n v="1412.99"/>
    <n v="0.15"/>
    <x v="0"/>
    <n v="1007.28"/>
    <x v="394"/>
    <x v="481"/>
    <n v="0.28712871287128716"/>
    <n v="1007.28"/>
  </r>
  <r>
    <s v="ORD-10550"/>
    <x v="23"/>
    <x v="385"/>
    <x v="2"/>
    <x v="14"/>
    <x v="4"/>
    <x v="6"/>
    <x v="14"/>
    <x v="0"/>
    <n v="1"/>
    <n v="387.03"/>
    <n v="0"/>
    <x v="2"/>
    <n v="287.27999999999997"/>
    <x v="442"/>
    <x v="482"/>
    <n v="0.25773195876288663"/>
    <n v="287.27999999999997"/>
  </r>
  <r>
    <s v="ORD-10551"/>
    <x v="289"/>
    <x v="118"/>
    <x v="1"/>
    <x v="1"/>
    <x v="0"/>
    <x v="0"/>
    <x v="3"/>
    <x v="1"/>
    <n v="1"/>
    <n v="101.97"/>
    <n v="0"/>
    <x v="0"/>
    <n v="71.28"/>
    <x v="180"/>
    <x v="483"/>
    <n v="0.30097087378640774"/>
    <n v="71.28"/>
  </r>
  <r>
    <s v="ORD-10552"/>
    <x v="38"/>
    <x v="145"/>
    <x v="0"/>
    <x v="10"/>
    <x v="2"/>
    <x v="1"/>
    <x v="1"/>
    <x v="0"/>
    <n v="3"/>
    <n v="1222.98"/>
    <n v="0.05"/>
    <x v="1"/>
    <n v="875.27"/>
    <x v="443"/>
    <x v="484"/>
    <n v="0.28431372549019612"/>
    <n v="2625.81"/>
  </r>
  <r>
    <s v="ORD-10553"/>
    <x v="44"/>
    <x v="86"/>
    <x v="2"/>
    <x v="11"/>
    <x v="0"/>
    <x v="3"/>
    <x v="17"/>
    <x v="0"/>
    <n v="2"/>
    <n v="249"/>
    <n v="0.02"/>
    <x v="1"/>
    <n v="171.81"/>
    <x v="444"/>
    <x v="485"/>
    <n v="0.31"/>
    <n v="343.62"/>
  </r>
  <r>
    <s v="ORD-10554"/>
    <x v="25"/>
    <x v="386"/>
    <x v="2"/>
    <x v="51"/>
    <x v="3"/>
    <x v="6"/>
    <x v="14"/>
    <x v="0"/>
    <n v="2"/>
    <n v="1528.98"/>
    <n v="0.1"/>
    <x v="0"/>
    <n v="989.34"/>
    <x v="66"/>
    <x v="486"/>
    <n v="0.3529411764705882"/>
    <n v="1978.68"/>
  </r>
  <r>
    <s v="ORD-10555"/>
    <x v="87"/>
    <x v="387"/>
    <x v="0"/>
    <x v="40"/>
    <x v="0"/>
    <x v="4"/>
    <x v="15"/>
    <x v="1"/>
    <n v="3"/>
    <n v="402.99"/>
    <n v="0.1"/>
    <x v="0"/>
    <n v="263.33999999999997"/>
    <x v="445"/>
    <x v="487"/>
    <n v="0.34653465346534656"/>
    <n v="790.02"/>
  </r>
  <r>
    <s v="ORD-10556"/>
    <x v="228"/>
    <x v="244"/>
    <x v="1"/>
    <x v="46"/>
    <x v="3"/>
    <x v="2"/>
    <x v="2"/>
    <x v="1"/>
    <n v="4"/>
    <n v="692.01"/>
    <n v="0.15"/>
    <x v="0"/>
    <n v="433.38"/>
    <x v="446"/>
    <x v="488"/>
    <n v="0.37373737373737376"/>
    <n v="1733.52"/>
  </r>
  <r>
    <s v="ORD-10557"/>
    <x v="290"/>
    <x v="339"/>
    <x v="2"/>
    <x v="0"/>
    <x v="0"/>
    <x v="2"/>
    <x v="2"/>
    <x v="0"/>
    <n v="2"/>
    <n v="494.01"/>
    <n v="0.1"/>
    <x v="0"/>
    <n v="354.29"/>
    <x v="127"/>
    <x v="132"/>
    <n v="0.28282828282828276"/>
    <n v="708.58"/>
  </r>
  <r>
    <s v="ORD-10558"/>
    <x v="269"/>
    <x v="84"/>
    <x v="1"/>
    <x v="6"/>
    <x v="3"/>
    <x v="1"/>
    <x v="18"/>
    <x v="1"/>
    <n v="5"/>
    <n v="1852.97"/>
    <n v="0"/>
    <x v="0"/>
    <n v="1097.3900000000001"/>
    <x v="447"/>
    <x v="489"/>
    <n v="0.40776699029126207"/>
    <n v="5486.9500000000007"/>
  </r>
  <r>
    <s v="ORD-10559"/>
    <x v="291"/>
    <x v="388"/>
    <x v="5"/>
    <x v="58"/>
    <x v="0"/>
    <x v="1"/>
    <x v="1"/>
    <x v="1"/>
    <n v="5"/>
    <n v="151.97999999999999"/>
    <n v="0"/>
    <x v="0"/>
    <n v="90.89"/>
    <x v="297"/>
    <x v="317"/>
    <n v="0.40196078431372551"/>
    <n v="454.45"/>
  </r>
  <r>
    <s v="ORD-10560"/>
    <x v="292"/>
    <x v="389"/>
    <x v="2"/>
    <x v="9"/>
    <x v="1"/>
    <x v="4"/>
    <x v="15"/>
    <x v="1"/>
    <n v="5"/>
    <n v="119"/>
    <n v="0.05"/>
    <x v="0"/>
    <n v="85.68"/>
    <x v="448"/>
    <x v="490"/>
    <n v="0.27999999999999992"/>
    <n v="428.40000000000003"/>
  </r>
  <r>
    <s v="ORD-10561"/>
    <x v="133"/>
    <x v="161"/>
    <x v="1"/>
    <x v="62"/>
    <x v="0"/>
    <x v="0"/>
    <x v="24"/>
    <x v="0"/>
    <n v="2"/>
    <n v="129"/>
    <n v="0.05"/>
    <x v="2"/>
    <n v="87.72"/>
    <x v="367"/>
    <x v="491"/>
    <n v="0.32"/>
    <n v="175.44"/>
  </r>
  <r>
    <s v="ORD-10562"/>
    <x v="265"/>
    <x v="390"/>
    <x v="1"/>
    <x v="4"/>
    <x v="2"/>
    <x v="1"/>
    <x v="1"/>
    <x v="0"/>
    <n v="2"/>
    <n v="2449.02"/>
    <n v="0"/>
    <x v="2"/>
    <n v="1599.36"/>
    <x v="449"/>
    <x v="492"/>
    <n v="0.34693877551020413"/>
    <n v="3198.72"/>
  </r>
  <r>
    <s v="ORD-10563"/>
    <x v="149"/>
    <x v="391"/>
    <x v="2"/>
    <x v="5"/>
    <x v="3"/>
    <x v="5"/>
    <x v="16"/>
    <x v="1"/>
    <n v="2"/>
    <n v="1955.97"/>
    <n v="0"/>
    <x v="0"/>
    <n v="1177.3800000000001"/>
    <x v="450"/>
    <x v="493"/>
    <n v="0.3980582524271844"/>
    <n v="2354.7600000000002"/>
  </r>
  <r>
    <s v="ORD-10564"/>
    <x v="111"/>
    <x v="392"/>
    <x v="5"/>
    <x v="15"/>
    <x v="1"/>
    <x v="1"/>
    <x v="5"/>
    <x v="0"/>
    <n v="6"/>
    <n v="157.41"/>
    <n v="0"/>
    <x v="2"/>
    <n v="116.07"/>
    <x v="405"/>
    <x v="436"/>
    <n v="0.26262626262626271"/>
    <n v="696.42"/>
  </r>
  <r>
    <s v="ORD-10565"/>
    <x v="269"/>
    <x v="393"/>
    <x v="0"/>
    <x v="51"/>
    <x v="3"/>
    <x v="0"/>
    <x v="3"/>
    <x v="0"/>
    <n v="2"/>
    <n v="1543.97"/>
    <n v="0.02"/>
    <x v="0"/>
    <n v="989.34"/>
    <x v="451"/>
    <x v="66"/>
    <n v="0.35922330097087379"/>
    <n v="1978.68"/>
  </r>
  <r>
    <s v="ORD-10566"/>
    <x v="290"/>
    <x v="346"/>
    <x v="1"/>
    <x v="34"/>
    <x v="2"/>
    <x v="3"/>
    <x v="4"/>
    <x v="1"/>
    <n v="1"/>
    <n v="1567.02"/>
    <n v="0.1"/>
    <x v="1"/>
    <n v="991.38"/>
    <x v="404"/>
    <x v="345"/>
    <n v="0.36734693877551022"/>
    <n v="991.38"/>
  </r>
  <r>
    <s v="ORD-10567"/>
    <x v="174"/>
    <x v="343"/>
    <x v="5"/>
    <x v="47"/>
    <x v="0"/>
    <x v="0"/>
    <x v="3"/>
    <x v="0"/>
    <n v="3"/>
    <n v="179"/>
    <n v="0"/>
    <x v="0"/>
    <n v="110.98"/>
    <x v="452"/>
    <x v="494"/>
    <n v="0.38"/>
    <n v="332.94"/>
  </r>
  <r>
    <s v="ORD-10568"/>
    <x v="293"/>
    <x v="394"/>
    <x v="0"/>
    <x v="50"/>
    <x v="4"/>
    <x v="4"/>
    <x v="15"/>
    <x v="1"/>
    <n v="3"/>
    <n v="1426.98"/>
    <n v="0.15"/>
    <x v="2"/>
    <n v="993.29"/>
    <x v="351"/>
    <x v="495"/>
    <n v="0.30392156862745107"/>
    <n v="2979.87"/>
  </r>
  <r>
    <s v="ORD-10569"/>
    <x v="237"/>
    <x v="395"/>
    <x v="5"/>
    <x v="64"/>
    <x v="4"/>
    <x v="2"/>
    <x v="10"/>
    <x v="0"/>
    <n v="4"/>
    <n v="1583.01"/>
    <n v="0"/>
    <x v="0"/>
    <n v="1023.36"/>
    <x v="453"/>
    <x v="496"/>
    <n v="0.35353535353535354"/>
    <n v="4093.44"/>
  </r>
  <r>
    <s v="ORD-10570"/>
    <x v="156"/>
    <x v="396"/>
    <x v="0"/>
    <x v="5"/>
    <x v="3"/>
    <x v="0"/>
    <x v="0"/>
    <x v="1"/>
    <n v="3"/>
    <n v="1955.97"/>
    <n v="0.05"/>
    <x v="2"/>
    <n v="1177.3800000000001"/>
    <x v="454"/>
    <x v="497"/>
    <n v="0.3980582524271844"/>
    <n v="3532.1400000000003"/>
  </r>
  <r>
    <s v="ORD-10571"/>
    <x v="59"/>
    <x v="397"/>
    <x v="1"/>
    <x v="5"/>
    <x v="3"/>
    <x v="2"/>
    <x v="10"/>
    <x v="1"/>
    <n v="3"/>
    <n v="1880.01"/>
    <n v="0.15"/>
    <x v="0"/>
    <n v="1177.3800000000001"/>
    <x v="455"/>
    <x v="498"/>
    <n v="0.37373737373737365"/>
    <n v="3532.1400000000003"/>
  </r>
  <r>
    <s v="ORD-10572"/>
    <x v="277"/>
    <x v="107"/>
    <x v="1"/>
    <x v="0"/>
    <x v="0"/>
    <x v="3"/>
    <x v="17"/>
    <x v="0"/>
    <n v="1"/>
    <n v="499"/>
    <n v="0"/>
    <x v="0"/>
    <n v="354.29"/>
    <x v="201"/>
    <x v="209"/>
    <n v="0.28999999999999998"/>
    <n v="354.29"/>
  </r>
  <r>
    <s v="ORD-10573"/>
    <x v="187"/>
    <x v="28"/>
    <x v="0"/>
    <x v="61"/>
    <x v="3"/>
    <x v="1"/>
    <x v="5"/>
    <x v="1"/>
    <n v="1"/>
    <n v="1222.98"/>
    <n v="0"/>
    <x v="0"/>
    <n v="767.36"/>
    <x v="202"/>
    <x v="499"/>
    <n v="0.37254901960784315"/>
    <n v="767.36"/>
  </r>
  <r>
    <s v="ORD-10574"/>
    <x v="100"/>
    <x v="250"/>
    <x v="2"/>
    <x v="5"/>
    <x v="3"/>
    <x v="0"/>
    <x v="3"/>
    <x v="1"/>
    <n v="3"/>
    <n v="1936.98"/>
    <n v="0.15"/>
    <x v="0"/>
    <n v="1177.3800000000001"/>
    <x v="456"/>
    <x v="500"/>
    <n v="0.39215686274509803"/>
    <n v="3532.1400000000003"/>
  </r>
  <r>
    <s v="ORD-10575"/>
    <x v="125"/>
    <x v="398"/>
    <x v="5"/>
    <x v="27"/>
    <x v="3"/>
    <x v="0"/>
    <x v="13"/>
    <x v="1"/>
    <n v="1"/>
    <n v="1028.97"/>
    <n v="0.2"/>
    <x v="0"/>
    <n v="679.32"/>
    <x v="132"/>
    <x v="475"/>
    <n v="0.33980582524271841"/>
    <n v="679.32"/>
  </r>
  <r>
    <s v="ORD-10576"/>
    <x v="257"/>
    <x v="399"/>
    <x v="1"/>
    <x v="22"/>
    <x v="1"/>
    <x v="3"/>
    <x v="12"/>
    <x v="1"/>
    <n v="4"/>
    <n v="54.45"/>
    <n v="0"/>
    <x v="0"/>
    <n v="39.049999999999997"/>
    <x v="457"/>
    <x v="501"/>
    <n v="0.28282828282828293"/>
    <n v="156.19999999999999"/>
  </r>
  <r>
    <s v="ORD-10577"/>
    <x v="87"/>
    <x v="400"/>
    <x v="2"/>
    <x v="8"/>
    <x v="4"/>
    <x v="1"/>
    <x v="18"/>
    <x v="0"/>
    <n v="6"/>
    <n v="969.03"/>
    <n v="0"/>
    <x v="2"/>
    <n v="609.39"/>
    <x v="458"/>
    <x v="502"/>
    <n v="0.37113402061855671"/>
    <n v="3656.34"/>
  </r>
  <r>
    <s v="ORD-10578"/>
    <x v="294"/>
    <x v="401"/>
    <x v="1"/>
    <x v="43"/>
    <x v="3"/>
    <x v="1"/>
    <x v="20"/>
    <x v="1"/>
    <n v="1"/>
    <n v="1959.02"/>
    <n v="0.15"/>
    <x v="2"/>
    <n v="1299.3499999999999"/>
    <x v="292"/>
    <x v="312"/>
    <n v="0.33673469387755106"/>
    <n v="1299.3499999999999"/>
  </r>
  <r>
    <s v="ORD-10579"/>
    <x v="67"/>
    <x v="125"/>
    <x v="2"/>
    <x v="37"/>
    <x v="3"/>
    <x v="3"/>
    <x v="17"/>
    <x v="1"/>
    <n v="5"/>
    <n v="2140.98"/>
    <n v="0"/>
    <x v="1"/>
    <n v="1427.32"/>
    <x v="459"/>
    <x v="503"/>
    <n v="0.33333333333333337"/>
    <n v="7136.5999999999995"/>
  </r>
  <r>
    <s v="ORD-10580"/>
    <x v="295"/>
    <x v="392"/>
    <x v="5"/>
    <x v="43"/>
    <x v="3"/>
    <x v="4"/>
    <x v="6"/>
    <x v="1"/>
    <n v="5"/>
    <n v="1979.01"/>
    <n v="0.15"/>
    <x v="0"/>
    <n v="1299.3499999999999"/>
    <x v="460"/>
    <x v="504"/>
    <n v="0.34343434343434337"/>
    <n v="6496.75"/>
  </r>
  <r>
    <s v="ORD-10581"/>
    <x v="296"/>
    <x v="111"/>
    <x v="5"/>
    <x v="15"/>
    <x v="1"/>
    <x v="1"/>
    <x v="7"/>
    <x v="0"/>
    <n v="1"/>
    <n v="163.77000000000001"/>
    <n v="0.2"/>
    <x v="0"/>
    <n v="116.07"/>
    <x v="135"/>
    <x v="140"/>
    <n v="0.29126213592233019"/>
    <n v="116.07"/>
  </r>
  <r>
    <s v="ORD-10582"/>
    <x v="110"/>
    <x v="369"/>
    <x v="1"/>
    <x v="49"/>
    <x v="1"/>
    <x v="4"/>
    <x v="15"/>
    <x v="1"/>
    <n v="1"/>
    <n v="38.61"/>
    <n v="0.05"/>
    <x v="0"/>
    <n v="26.52"/>
    <x v="461"/>
    <x v="505"/>
    <n v="0.31313131313131315"/>
    <n v="26.52"/>
  </r>
  <r>
    <s v="ORD-10583"/>
    <x v="192"/>
    <x v="402"/>
    <x v="1"/>
    <x v="7"/>
    <x v="4"/>
    <x v="4"/>
    <x v="6"/>
    <x v="0"/>
    <n v="2"/>
    <n v="293.02"/>
    <n v="0"/>
    <x v="1"/>
    <n v="194.35"/>
    <x v="34"/>
    <x v="33"/>
    <n v="0.33673469387755101"/>
    <n v="388.7"/>
  </r>
  <r>
    <s v="ORD-10584"/>
    <x v="19"/>
    <x v="148"/>
    <x v="0"/>
    <x v="16"/>
    <x v="3"/>
    <x v="5"/>
    <x v="16"/>
    <x v="1"/>
    <n v="2"/>
    <n v="2344.98"/>
    <n v="0.02"/>
    <x v="0"/>
    <n v="1586.31"/>
    <x v="462"/>
    <x v="506"/>
    <n v="0.3235294117647059"/>
    <n v="3172.62"/>
  </r>
  <r>
    <s v="ORD-10585"/>
    <x v="130"/>
    <x v="403"/>
    <x v="1"/>
    <x v="6"/>
    <x v="3"/>
    <x v="1"/>
    <x v="5"/>
    <x v="0"/>
    <n v="3"/>
    <n v="1816.99"/>
    <n v="0.05"/>
    <x v="0"/>
    <n v="1097.3900000000001"/>
    <x v="275"/>
    <x v="290"/>
    <n v="0.39603960396039606"/>
    <n v="3292.17"/>
  </r>
  <r>
    <s v="ORD-10586"/>
    <x v="261"/>
    <x v="404"/>
    <x v="1"/>
    <x v="45"/>
    <x v="0"/>
    <x v="2"/>
    <x v="10"/>
    <x v="0"/>
    <n v="10"/>
    <n v="146.02000000000001"/>
    <n v="0.15"/>
    <x v="2"/>
    <n v="90.89"/>
    <x v="379"/>
    <x v="409"/>
    <n v="0.3775510204081633"/>
    <n v="908.9"/>
  </r>
  <r>
    <s v="ORD-10587"/>
    <x v="172"/>
    <x v="405"/>
    <x v="1"/>
    <x v="31"/>
    <x v="1"/>
    <x v="5"/>
    <x v="9"/>
    <x v="0"/>
    <n v="1"/>
    <n v="90.78"/>
    <n v="0.2"/>
    <x v="0"/>
    <n v="55.18"/>
    <x v="324"/>
    <x v="344"/>
    <n v="0.39215686274509803"/>
    <n v="55.18"/>
  </r>
  <r>
    <s v="ORD-10588"/>
    <x v="184"/>
    <x v="127"/>
    <x v="0"/>
    <x v="64"/>
    <x v="4"/>
    <x v="2"/>
    <x v="11"/>
    <x v="1"/>
    <n v="5"/>
    <n v="1583.01"/>
    <n v="0"/>
    <x v="2"/>
    <n v="1023.36"/>
    <x v="463"/>
    <x v="507"/>
    <n v="0.35353535353535354"/>
    <n v="5116.8"/>
  </r>
  <r>
    <s v="ORD-10589"/>
    <x v="185"/>
    <x v="406"/>
    <x v="1"/>
    <x v="5"/>
    <x v="3"/>
    <x v="1"/>
    <x v="20"/>
    <x v="1"/>
    <n v="3"/>
    <n v="1861.02"/>
    <n v="0.1"/>
    <x v="0"/>
    <n v="1177.3800000000001"/>
    <x v="464"/>
    <x v="508"/>
    <n v="0.36734693877551011"/>
    <n v="3532.1400000000003"/>
  </r>
  <r>
    <s v="ORD-10590"/>
    <x v="149"/>
    <x v="407"/>
    <x v="1"/>
    <x v="0"/>
    <x v="0"/>
    <x v="1"/>
    <x v="7"/>
    <x v="1"/>
    <n v="1"/>
    <n v="508.98"/>
    <n v="0"/>
    <x v="1"/>
    <n v="354.29"/>
    <x v="174"/>
    <x v="182"/>
    <n v="0.30392156862745096"/>
    <n v="354.29"/>
  </r>
  <r>
    <s v="ORD-10591"/>
    <x v="175"/>
    <x v="408"/>
    <x v="1"/>
    <x v="3"/>
    <x v="1"/>
    <x v="4"/>
    <x v="6"/>
    <x v="0"/>
    <n v="1"/>
    <n v="107.91"/>
    <n v="0.05"/>
    <x v="2"/>
    <n v="78.48"/>
    <x v="465"/>
    <x v="509"/>
    <n v="0.27272727272727265"/>
    <n v="78.48"/>
  </r>
  <r>
    <s v="ORD-10592"/>
    <x v="4"/>
    <x v="409"/>
    <x v="1"/>
    <x v="44"/>
    <x v="0"/>
    <x v="1"/>
    <x v="7"/>
    <x v="0"/>
    <n v="6"/>
    <n v="202.98"/>
    <n v="0.15"/>
    <x v="0"/>
    <n v="129.35"/>
    <x v="466"/>
    <x v="510"/>
    <n v="0.36274509803921567"/>
    <n v="776.09999999999991"/>
  </r>
  <r>
    <s v="ORD-10593"/>
    <x v="97"/>
    <x v="343"/>
    <x v="5"/>
    <x v="7"/>
    <x v="4"/>
    <x v="4"/>
    <x v="6"/>
    <x v="1"/>
    <n v="6"/>
    <n v="290.02999999999997"/>
    <n v="0"/>
    <x v="0"/>
    <n v="194.35"/>
    <x v="467"/>
    <x v="511"/>
    <n v="0.32989690721649484"/>
    <n v="1166.0999999999999"/>
  </r>
  <r>
    <s v="ORD-10594"/>
    <x v="212"/>
    <x v="268"/>
    <x v="2"/>
    <x v="57"/>
    <x v="4"/>
    <x v="5"/>
    <x v="16"/>
    <x v="0"/>
    <n v="1"/>
    <n v="256.47000000000003"/>
    <n v="0.02"/>
    <x v="0"/>
    <n v="159.36000000000001"/>
    <x v="468"/>
    <x v="512"/>
    <n v="0.37864077669902912"/>
    <n v="159.36000000000001"/>
  </r>
  <r>
    <s v="ORD-10595"/>
    <x v="297"/>
    <x v="410"/>
    <x v="0"/>
    <x v="61"/>
    <x v="3"/>
    <x v="2"/>
    <x v="10"/>
    <x v="1"/>
    <n v="3"/>
    <n v="1175.02"/>
    <n v="0"/>
    <x v="1"/>
    <n v="767.36"/>
    <x v="61"/>
    <x v="513"/>
    <n v="0.34693877551020408"/>
    <n v="2302.08"/>
  </r>
  <r>
    <s v="ORD-10596"/>
    <x v="73"/>
    <x v="411"/>
    <x v="1"/>
    <x v="54"/>
    <x v="2"/>
    <x v="2"/>
    <x v="10"/>
    <x v="0"/>
    <n v="2"/>
    <n v="1665.02"/>
    <n v="0.02"/>
    <x v="0"/>
    <n v="1240.27"/>
    <x v="167"/>
    <x v="175"/>
    <n v="0.25510204081632654"/>
    <n v="2480.54"/>
  </r>
  <r>
    <s v="ORD-10597"/>
    <x v="298"/>
    <x v="412"/>
    <x v="0"/>
    <x v="2"/>
    <x v="0"/>
    <x v="1"/>
    <x v="1"/>
    <x v="1"/>
    <n v="3"/>
    <n v="78.209999999999994"/>
    <n v="0.1"/>
    <x v="0"/>
    <n v="57.67"/>
    <x v="355"/>
    <x v="514"/>
    <n v="0.26262626262626265"/>
    <n v="173.01"/>
  </r>
  <r>
    <s v="ORD-10598"/>
    <x v="73"/>
    <x v="153"/>
    <x v="1"/>
    <x v="44"/>
    <x v="0"/>
    <x v="6"/>
    <x v="14"/>
    <x v="0"/>
    <n v="6"/>
    <n v="204.97"/>
    <n v="0"/>
    <x v="0"/>
    <n v="129.35"/>
    <x v="469"/>
    <x v="515"/>
    <n v="0.36893203883495151"/>
    <n v="776.09999999999991"/>
  </r>
  <r>
    <s v="ORD-10599"/>
    <x v="83"/>
    <x v="12"/>
    <x v="1"/>
    <x v="4"/>
    <x v="2"/>
    <x v="1"/>
    <x v="20"/>
    <x v="1"/>
    <n v="3"/>
    <n v="2474.0100000000002"/>
    <n v="0.1"/>
    <x v="1"/>
    <n v="1599.36"/>
    <x v="121"/>
    <x v="125"/>
    <n v="0.35353535353535359"/>
    <n v="4798.08"/>
  </r>
  <r>
    <s v="ORD-10600"/>
    <x v="150"/>
    <x v="413"/>
    <x v="0"/>
    <x v="29"/>
    <x v="1"/>
    <x v="5"/>
    <x v="9"/>
    <x v="0"/>
    <n v="3"/>
    <n v="132.87"/>
    <n v="0.15"/>
    <x v="0"/>
    <n v="78.69"/>
    <x v="470"/>
    <x v="516"/>
    <n v="0.40776699029126218"/>
    <n v="236.07"/>
  </r>
  <r>
    <s v="ORD-10601"/>
    <x v="75"/>
    <x v="414"/>
    <x v="0"/>
    <x v="23"/>
    <x v="4"/>
    <x v="2"/>
    <x v="2"/>
    <x v="0"/>
    <n v="3"/>
    <n v="699"/>
    <n v="0"/>
    <x v="0"/>
    <n v="510.27"/>
    <x v="471"/>
    <x v="517"/>
    <n v="0.27"/>
    <n v="1530.81"/>
  </r>
  <r>
    <s v="ORD-10602"/>
    <x v="276"/>
    <x v="415"/>
    <x v="1"/>
    <x v="51"/>
    <x v="3"/>
    <x v="2"/>
    <x v="11"/>
    <x v="1"/>
    <n v="3"/>
    <n v="1528.98"/>
    <n v="0.02"/>
    <x v="0"/>
    <n v="989.34"/>
    <x v="159"/>
    <x v="518"/>
    <n v="0.35294117647058831"/>
    <n v="2968.02"/>
  </r>
  <r>
    <s v="ORD-10603"/>
    <x v="172"/>
    <x v="416"/>
    <x v="1"/>
    <x v="36"/>
    <x v="2"/>
    <x v="5"/>
    <x v="9"/>
    <x v="1"/>
    <n v="3"/>
    <n v="712.98"/>
    <n v="0.05"/>
    <x v="2"/>
    <n v="496.29"/>
    <x v="45"/>
    <x v="467"/>
    <n v="0.30392156862745096"/>
    <n v="1488.8700000000001"/>
  </r>
  <r>
    <s v="ORD-10604"/>
    <x v="299"/>
    <x v="56"/>
    <x v="1"/>
    <x v="54"/>
    <x v="2"/>
    <x v="2"/>
    <x v="2"/>
    <x v="1"/>
    <n v="3"/>
    <n v="1665.02"/>
    <n v="0"/>
    <x v="0"/>
    <n v="1240.27"/>
    <x v="225"/>
    <x v="235"/>
    <n v="0.25510204081632648"/>
    <n v="3720.81"/>
  </r>
  <r>
    <s v="ORD-10605"/>
    <x v="211"/>
    <x v="126"/>
    <x v="1"/>
    <x v="52"/>
    <x v="4"/>
    <x v="4"/>
    <x v="15"/>
    <x v="0"/>
    <n v="1"/>
    <n v="741.51"/>
    <n v="0.02"/>
    <x v="0"/>
    <n v="531.79"/>
    <x v="472"/>
    <x v="519"/>
    <n v="0.28282828282828287"/>
    <n v="531.79"/>
  </r>
  <r>
    <s v="ORD-10606"/>
    <x v="90"/>
    <x v="417"/>
    <x v="1"/>
    <x v="13"/>
    <x v="0"/>
    <x v="0"/>
    <x v="0"/>
    <x v="0"/>
    <n v="1"/>
    <n v="121.38"/>
    <n v="0.02"/>
    <x v="2"/>
    <n v="82.11"/>
    <x v="473"/>
    <x v="520"/>
    <n v="0.32352941176470584"/>
    <n v="82.11"/>
  </r>
  <r>
    <s v="ORD-10607"/>
    <x v="114"/>
    <x v="418"/>
    <x v="2"/>
    <x v="20"/>
    <x v="3"/>
    <x v="1"/>
    <x v="20"/>
    <x v="1"/>
    <n v="6"/>
    <n v="1412.99"/>
    <n v="0.2"/>
    <x v="0"/>
    <n v="1007.28"/>
    <x v="474"/>
    <x v="521"/>
    <n v="0.28712871287128716"/>
    <n v="6043.68"/>
  </r>
  <r>
    <s v="ORD-10609"/>
    <x v="220"/>
    <x v="419"/>
    <x v="1"/>
    <x v="33"/>
    <x v="1"/>
    <x v="4"/>
    <x v="15"/>
    <x v="0"/>
    <n v="2"/>
    <n v="77.42"/>
    <n v="0.05"/>
    <x v="0"/>
    <n v="54.51"/>
    <x v="260"/>
    <x v="273"/>
    <n v="0.29591836734693883"/>
    <n v="109.02"/>
  </r>
  <r>
    <s v="ORD-10610"/>
    <x v="95"/>
    <x v="376"/>
    <x v="2"/>
    <x v="45"/>
    <x v="0"/>
    <x v="1"/>
    <x v="5"/>
    <x v="1"/>
    <n v="3"/>
    <n v="144.53"/>
    <n v="0.15"/>
    <x v="0"/>
    <n v="90.89"/>
    <x v="475"/>
    <x v="522"/>
    <n v="0.37113402061855671"/>
    <n v="272.67"/>
  </r>
  <r>
    <s v="ORD-10611"/>
    <x v="133"/>
    <x v="281"/>
    <x v="5"/>
    <x v="4"/>
    <x v="2"/>
    <x v="2"/>
    <x v="10"/>
    <x v="0"/>
    <n v="5"/>
    <n v="2424.0300000000002"/>
    <n v="0"/>
    <x v="0"/>
    <n v="1599.36"/>
    <x v="476"/>
    <x v="523"/>
    <n v="0.34020618556701043"/>
    <n v="7996.7999999999993"/>
  </r>
  <r>
    <s v="ORD-10612"/>
    <x v="45"/>
    <x v="420"/>
    <x v="1"/>
    <x v="36"/>
    <x v="2"/>
    <x v="3"/>
    <x v="4"/>
    <x v="0"/>
    <n v="3"/>
    <n v="712.98"/>
    <n v="0"/>
    <x v="2"/>
    <n v="496.29"/>
    <x v="45"/>
    <x v="467"/>
    <n v="0.30392156862745096"/>
    <n v="1488.8700000000001"/>
  </r>
  <r>
    <s v="ORD-10613"/>
    <x v="80"/>
    <x v="421"/>
    <x v="1"/>
    <x v="6"/>
    <x v="3"/>
    <x v="2"/>
    <x v="2"/>
    <x v="0"/>
    <n v="3"/>
    <n v="1781.01"/>
    <n v="0.05"/>
    <x v="2"/>
    <n v="1097.3900000000001"/>
    <x v="171"/>
    <x v="179"/>
    <n v="0.38383838383838381"/>
    <n v="3292.17"/>
  </r>
  <r>
    <s v="ORD-10614"/>
    <x v="23"/>
    <x v="388"/>
    <x v="5"/>
    <x v="23"/>
    <x v="4"/>
    <x v="0"/>
    <x v="3"/>
    <x v="0"/>
    <n v="6"/>
    <n v="699"/>
    <n v="0.1"/>
    <x v="0"/>
    <n v="510.27"/>
    <x v="477"/>
    <x v="524"/>
    <n v="0.27"/>
    <n v="3061.62"/>
  </r>
  <r>
    <s v="ORD-10615"/>
    <x v="289"/>
    <x v="422"/>
    <x v="1"/>
    <x v="17"/>
    <x v="2"/>
    <x v="6"/>
    <x v="14"/>
    <x v="0"/>
    <n v="3"/>
    <n v="1018.98"/>
    <n v="0.1"/>
    <x v="0"/>
    <n v="689.31"/>
    <x v="478"/>
    <x v="525"/>
    <n v="0.32352941176470595"/>
    <n v="2067.9299999999998"/>
  </r>
  <r>
    <s v="ORD-10616"/>
    <x v="300"/>
    <x v="54"/>
    <x v="6"/>
    <x v="39"/>
    <x v="2"/>
    <x v="1"/>
    <x v="18"/>
    <x v="1"/>
    <n v="8"/>
    <n v="1454.03"/>
    <n v="0.02"/>
    <x v="1"/>
    <n v="974.35"/>
    <x v="479"/>
    <x v="526"/>
    <n v="0.32989690721649484"/>
    <n v="7794.8"/>
  </r>
  <r>
    <s v="ORD-10617"/>
    <x v="207"/>
    <x v="423"/>
    <x v="5"/>
    <x v="10"/>
    <x v="2"/>
    <x v="3"/>
    <x v="12"/>
    <x v="0"/>
    <n v="1"/>
    <n v="1163.03"/>
    <n v="0"/>
    <x v="0"/>
    <n v="875.27"/>
    <x v="389"/>
    <x v="527"/>
    <n v="0.24742268041237114"/>
    <n v="875.27"/>
  </r>
  <r>
    <s v="ORD-10618"/>
    <x v="231"/>
    <x v="216"/>
    <x v="2"/>
    <x v="19"/>
    <x v="2"/>
    <x v="3"/>
    <x v="17"/>
    <x v="1"/>
    <n v="10"/>
    <n v="1385.01"/>
    <n v="0.1"/>
    <x v="0"/>
    <n v="853.39"/>
    <x v="480"/>
    <x v="528"/>
    <n v="0.38383838383838387"/>
    <n v="8533.9"/>
  </r>
  <r>
    <s v="ORD-10619"/>
    <x v="5"/>
    <x v="100"/>
    <x v="1"/>
    <x v="10"/>
    <x v="2"/>
    <x v="4"/>
    <x v="15"/>
    <x v="1"/>
    <n v="2"/>
    <n v="1234.97"/>
    <n v="0"/>
    <x v="1"/>
    <n v="875.27"/>
    <x v="213"/>
    <x v="529"/>
    <n v="0.29126213592233013"/>
    <n v="1750.54"/>
  </r>
  <r>
    <s v="ORD-10620"/>
    <x v="104"/>
    <x v="424"/>
    <x v="1"/>
    <x v="34"/>
    <x v="2"/>
    <x v="1"/>
    <x v="20"/>
    <x v="0"/>
    <n v="4"/>
    <n v="1567.02"/>
    <n v="0.05"/>
    <x v="0"/>
    <n v="991.38"/>
    <x v="140"/>
    <x v="145"/>
    <n v="0.36734693877551022"/>
    <n v="3965.52"/>
  </r>
  <r>
    <s v="ORD-10621"/>
    <x v="290"/>
    <x v="425"/>
    <x v="1"/>
    <x v="10"/>
    <x v="2"/>
    <x v="0"/>
    <x v="3"/>
    <x v="0"/>
    <n v="1"/>
    <n v="1222.98"/>
    <n v="0"/>
    <x v="0"/>
    <n v="875.27"/>
    <x v="202"/>
    <x v="210"/>
    <n v="0.28431372549019612"/>
    <n v="875.27"/>
  </r>
  <r>
    <s v="ORD-10622"/>
    <x v="301"/>
    <x v="426"/>
    <x v="2"/>
    <x v="57"/>
    <x v="4"/>
    <x v="4"/>
    <x v="15"/>
    <x v="1"/>
    <n v="8"/>
    <n v="249"/>
    <n v="0.05"/>
    <x v="0"/>
    <n v="159.36000000000001"/>
    <x v="481"/>
    <x v="530"/>
    <n v="0.35999999999999993"/>
    <n v="1274.8800000000001"/>
  </r>
  <r>
    <s v="ORD-10623"/>
    <x v="113"/>
    <x v="427"/>
    <x v="1"/>
    <x v="4"/>
    <x v="2"/>
    <x v="3"/>
    <x v="17"/>
    <x v="0"/>
    <n v="5"/>
    <n v="2523.9899999999998"/>
    <n v="0.15"/>
    <x v="0"/>
    <n v="1599.36"/>
    <x v="482"/>
    <x v="531"/>
    <n v="0.36633663366336633"/>
    <n v="7996.7999999999993"/>
  </r>
  <r>
    <s v="ORD-10624"/>
    <x v="140"/>
    <x v="314"/>
    <x v="5"/>
    <x v="47"/>
    <x v="0"/>
    <x v="1"/>
    <x v="5"/>
    <x v="1"/>
    <n v="3"/>
    <n v="175.42"/>
    <n v="0.1"/>
    <x v="0"/>
    <n v="110.98"/>
    <x v="483"/>
    <x v="532"/>
    <n v="0.36734693877551022"/>
    <n v="332.94"/>
  </r>
  <r>
    <s v="ORD-10625"/>
    <x v="225"/>
    <x v="267"/>
    <x v="6"/>
    <x v="45"/>
    <x v="0"/>
    <x v="2"/>
    <x v="11"/>
    <x v="1"/>
    <n v="1"/>
    <n v="150.49"/>
    <n v="0.1"/>
    <x v="2"/>
    <n v="90.89"/>
    <x v="484"/>
    <x v="533"/>
    <n v="0.39603960396039606"/>
    <n v="90.89"/>
  </r>
  <r>
    <s v="ORD-10626"/>
    <x v="211"/>
    <x v="93"/>
    <x v="1"/>
    <x v="62"/>
    <x v="0"/>
    <x v="0"/>
    <x v="13"/>
    <x v="0"/>
    <n v="3"/>
    <n v="126.42"/>
    <n v="0.15"/>
    <x v="0"/>
    <n v="87.72"/>
    <x v="485"/>
    <x v="534"/>
    <n v="0.3061224489795919"/>
    <n v="263.15999999999997"/>
  </r>
  <r>
    <s v="ORD-10627"/>
    <x v="302"/>
    <x v="168"/>
    <x v="1"/>
    <x v="15"/>
    <x v="1"/>
    <x v="2"/>
    <x v="10"/>
    <x v="0"/>
    <n v="2"/>
    <n v="162.18"/>
    <n v="0"/>
    <x v="1"/>
    <n v="116.07"/>
    <x v="141"/>
    <x v="146"/>
    <n v="0.28431372549019612"/>
    <n v="232.14"/>
  </r>
  <r>
    <s v="ORD-10628"/>
    <x v="99"/>
    <x v="428"/>
    <x v="2"/>
    <x v="23"/>
    <x v="4"/>
    <x v="0"/>
    <x v="3"/>
    <x v="1"/>
    <n v="1"/>
    <n v="678.03"/>
    <n v="0.15"/>
    <x v="3"/>
    <n v="510.27"/>
    <x v="282"/>
    <x v="300"/>
    <n v="0.24742268041237114"/>
    <n v="510.27"/>
  </r>
  <r>
    <s v="ORD-10629"/>
    <x v="303"/>
    <x v="429"/>
    <x v="1"/>
    <x v="3"/>
    <x v="1"/>
    <x v="3"/>
    <x v="17"/>
    <x v="1"/>
    <n v="1"/>
    <n v="105.73"/>
    <n v="0.15"/>
    <x v="0"/>
    <n v="78.48"/>
    <x v="118"/>
    <x v="122"/>
    <n v="0.25773195876288657"/>
    <n v="78.48"/>
  </r>
  <r>
    <s v="ORD-10630"/>
    <x v="304"/>
    <x v="430"/>
    <x v="3"/>
    <x v="8"/>
    <x v="4"/>
    <x v="4"/>
    <x v="6"/>
    <x v="1"/>
    <n v="1"/>
    <n v="979.02"/>
    <n v="0.15"/>
    <x v="0"/>
    <n v="609.39"/>
    <x v="316"/>
    <x v="137"/>
    <n v="0.37755102040816324"/>
    <n v="609.39"/>
  </r>
  <r>
    <s v="ORD-10631"/>
    <x v="88"/>
    <x v="431"/>
    <x v="0"/>
    <x v="13"/>
    <x v="0"/>
    <x v="0"/>
    <x v="13"/>
    <x v="0"/>
    <n v="3"/>
    <n v="122.57"/>
    <n v="0"/>
    <x v="0"/>
    <n v="82.11"/>
    <x v="46"/>
    <x v="535"/>
    <n v="0.3300970873786408"/>
    <n v="246.32999999999998"/>
  </r>
  <r>
    <s v="ORD-10632"/>
    <x v="257"/>
    <x v="38"/>
    <x v="1"/>
    <x v="61"/>
    <x v="3"/>
    <x v="2"/>
    <x v="10"/>
    <x v="0"/>
    <n v="5"/>
    <n v="1163.03"/>
    <n v="0.2"/>
    <x v="0"/>
    <n v="767.36"/>
    <x v="486"/>
    <x v="536"/>
    <n v="0.34020618556701021"/>
    <n v="3836.8"/>
  </r>
  <r>
    <s v="ORD-10633"/>
    <x v="305"/>
    <x v="432"/>
    <x v="1"/>
    <x v="39"/>
    <x v="2"/>
    <x v="1"/>
    <x v="5"/>
    <x v="1"/>
    <n v="3"/>
    <n v="1469.02"/>
    <n v="0.2"/>
    <x v="0"/>
    <n v="974.35"/>
    <x v="179"/>
    <x v="187"/>
    <n v="0.33673469387755089"/>
    <n v="2923.05"/>
  </r>
  <r>
    <s v="ORD-10634"/>
    <x v="306"/>
    <x v="433"/>
    <x v="1"/>
    <x v="47"/>
    <x v="0"/>
    <x v="5"/>
    <x v="9"/>
    <x v="0"/>
    <n v="5"/>
    <n v="173.63"/>
    <n v="0.2"/>
    <x v="0"/>
    <n v="110.98"/>
    <x v="487"/>
    <x v="537"/>
    <n v="0.36082474226804123"/>
    <n v="554.9"/>
  </r>
  <r>
    <s v="ORD-10635"/>
    <x v="55"/>
    <x v="258"/>
    <x v="1"/>
    <x v="39"/>
    <x v="2"/>
    <x v="0"/>
    <x v="13"/>
    <x v="0"/>
    <n v="2"/>
    <n v="1499"/>
    <n v="0"/>
    <x v="0"/>
    <n v="974.35"/>
    <x v="176"/>
    <x v="184"/>
    <n v="0.35"/>
    <n v="1948.7"/>
  </r>
  <r>
    <s v="ORD-10636"/>
    <x v="307"/>
    <x v="23"/>
    <x v="1"/>
    <x v="36"/>
    <x v="2"/>
    <x v="1"/>
    <x v="5"/>
    <x v="0"/>
    <n v="2"/>
    <n v="692.01"/>
    <n v="0"/>
    <x v="0"/>
    <n v="496.29"/>
    <x v="488"/>
    <x v="538"/>
    <n v="0.28282828282828276"/>
    <n v="992.58"/>
  </r>
  <r>
    <s v="ORD-10637"/>
    <x v="308"/>
    <x v="434"/>
    <x v="1"/>
    <x v="67"/>
    <x v="5"/>
    <x v="3"/>
    <x v="12"/>
    <x v="0"/>
    <n v="3"/>
    <n v="26639"/>
    <n v="0"/>
    <x v="0"/>
    <n v="0"/>
    <x v="12"/>
    <x v="12"/>
    <n v="0"/>
    <n v="0"/>
  </r>
  <r>
    <s v="ORD-10638"/>
    <x v="168"/>
    <x v="435"/>
    <x v="2"/>
    <x v="19"/>
    <x v="2"/>
    <x v="5"/>
    <x v="9"/>
    <x v="0"/>
    <n v="2"/>
    <n v="1399"/>
    <n v="0"/>
    <x v="0"/>
    <n v="853.39"/>
    <x v="259"/>
    <x v="375"/>
    <n v="0.39"/>
    <n v="1706.78"/>
  </r>
  <r>
    <s v="ORD-10639"/>
    <x v="294"/>
    <x v="436"/>
    <x v="1"/>
    <x v="8"/>
    <x v="4"/>
    <x v="1"/>
    <x v="1"/>
    <x v="0"/>
    <n v="3"/>
    <n v="989.01"/>
    <n v="0.05"/>
    <x v="0"/>
    <n v="609.39"/>
    <x v="91"/>
    <x v="241"/>
    <n v="0.38383838383838376"/>
    <n v="1828.17"/>
  </r>
  <r>
    <s v="ORD-10640"/>
    <x v="41"/>
    <x v="59"/>
    <x v="5"/>
    <x v="26"/>
    <x v="2"/>
    <x v="0"/>
    <x v="3"/>
    <x v="0"/>
    <n v="1"/>
    <n v="1018.98"/>
    <n v="0"/>
    <x v="2"/>
    <n v="659.34"/>
    <x v="40"/>
    <x v="20"/>
    <n v="0.3529411764705882"/>
    <n v="659.34"/>
  </r>
  <r>
    <s v="ORD-10641"/>
    <x v="309"/>
    <x v="137"/>
    <x v="2"/>
    <x v="16"/>
    <x v="3"/>
    <x v="3"/>
    <x v="4"/>
    <x v="0"/>
    <n v="2"/>
    <n v="2230.0300000000002"/>
    <n v="0.2"/>
    <x v="2"/>
    <n v="1586.31"/>
    <x v="383"/>
    <x v="413"/>
    <n v="0.28865979381443307"/>
    <n v="3172.62"/>
  </r>
  <r>
    <s v="ORD-10642"/>
    <x v="66"/>
    <x v="437"/>
    <x v="5"/>
    <x v="20"/>
    <x v="3"/>
    <x v="1"/>
    <x v="7"/>
    <x v="1"/>
    <n v="1"/>
    <n v="1399"/>
    <n v="0"/>
    <x v="0"/>
    <n v="1007.28"/>
    <x v="489"/>
    <x v="385"/>
    <n v="0.28000000000000003"/>
    <n v="1007.28"/>
  </r>
  <r>
    <s v="ORD-10643"/>
    <x v="310"/>
    <x v="438"/>
    <x v="1"/>
    <x v="2"/>
    <x v="0"/>
    <x v="3"/>
    <x v="4"/>
    <x v="1"/>
    <n v="2"/>
    <n v="76.63"/>
    <n v="0"/>
    <x v="1"/>
    <n v="57.67"/>
    <x v="490"/>
    <x v="539"/>
    <n v="0.24742268041237106"/>
    <n v="115.34"/>
  </r>
  <r>
    <s v="ORD-10644"/>
    <x v="209"/>
    <x v="372"/>
    <x v="6"/>
    <x v="32"/>
    <x v="4"/>
    <x v="3"/>
    <x v="12"/>
    <x v="0"/>
    <n v="4"/>
    <n v="1286.01"/>
    <n v="0.2"/>
    <x v="0"/>
    <n v="883.32"/>
    <x v="49"/>
    <x v="48"/>
    <n v="0.31313131313131309"/>
    <n v="3533.28"/>
  </r>
  <r>
    <s v="ORD-10645"/>
    <x v="265"/>
    <x v="407"/>
    <x v="1"/>
    <x v="31"/>
    <x v="1"/>
    <x v="1"/>
    <x v="7"/>
    <x v="0"/>
    <n v="1"/>
    <n v="89"/>
    <n v="0"/>
    <x v="1"/>
    <n v="55.18"/>
    <x v="263"/>
    <x v="276"/>
    <n v="0.38"/>
    <n v="55.18"/>
  </r>
  <r>
    <s v="ORD-10646"/>
    <x v="69"/>
    <x v="282"/>
    <x v="5"/>
    <x v="54"/>
    <x v="2"/>
    <x v="1"/>
    <x v="1"/>
    <x v="0"/>
    <n v="1"/>
    <n v="1665.02"/>
    <n v="0.05"/>
    <x v="0"/>
    <n v="1240.27"/>
    <x v="491"/>
    <x v="540"/>
    <n v="0.25510204081632654"/>
    <n v="1240.27"/>
  </r>
  <r>
    <s v="ORD-10647"/>
    <x v="57"/>
    <x v="162"/>
    <x v="2"/>
    <x v="9"/>
    <x v="1"/>
    <x v="0"/>
    <x v="0"/>
    <x v="0"/>
    <n v="4"/>
    <n v="120.19"/>
    <n v="0.2"/>
    <x v="2"/>
    <n v="85.68"/>
    <x v="492"/>
    <x v="541"/>
    <n v="0.28712871287128705"/>
    <n v="342.72"/>
  </r>
  <r>
    <s v="ORD-10648"/>
    <x v="191"/>
    <x v="26"/>
    <x v="2"/>
    <x v="21"/>
    <x v="2"/>
    <x v="1"/>
    <x v="20"/>
    <x v="1"/>
    <n v="2"/>
    <n v="1745.03"/>
    <n v="0.05"/>
    <x v="0"/>
    <n v="1295.28"/>
    <x v="276"/>
    <x v="291"/>
    <n v="0.25773195876288663"/>
    <n v="2590.56"/>
  </r>
  <r>
    <s v="ORD-10649"/>
    <x v="14"/>
    <x v="205"/>
    <x v="2"/>
    <x v="58"/>
    <x v="0"/>
    <x v="1"/>
    <x v="7"/>
    <x v="1"/>
    <n v="2"/>
    <n v="149"/>
    <n v="0.05"/>
    <x v="2"/>
    <n v="90.89"/>
    <x v="493"/>
    <x v="542"/>
    <n v="0.39"/>
    <n v="181.78"/>
  </r>
  <r>
    <s v="ORD-10650"/>
    <x v="290"/>
    <x v="439"/>
    <x v="1"/>
    <x v="15"/>
    <x v="1"/>
    <x v="6"/>
    <x v="14"/>
    <x v="1"/>
    <n v="2"/>
    <n v="155.82"/>
    <n v="0.15"/>
    <x v="0"/>
    <n v="116.07"/>
    <x v="494"/>
    <x v="543"/>
    <n v="0.25510204081632654"/>
    <n v="232.14"/>
  </r>
  <r>
    <s v="ORD-10651"/>
    <x v="298"/>
    <x v="440"/>
    <x v="1"/>
    <x v="31"/>
    <x v="1"/>
    <x v="0"/>
    <x v="3"/>
    <x v="1"/>
    <n v="2"/>
    <n v="87.22"/>
    <n v="0.02"/>
    <x v="1"/>
    <n v="55.18"/>
    <x v="495"/>
    <x v="544"/>
    <n v="0.36734693877551022"/>
    <n v="110.36"/>
  </r>
  <r>
    <s v="ORD-10652"/>
    <x v="161"/>
    <x v="441"/>
    <x v="1"/>
    <x v="31"/>
    <x v="1"/>
    <x v="3"/>
    <x v="17"/>
    <x v="1"/>
    <n v="2"/>
    <n v="90.78"/>
    <n v="0"/>
    <x v="2"/>
    <n v="55.18"/>
    <x v="496"/>
    <x v="545"/>
    <n v="0.39215686274509803"/>
    <n v="110.36"/>
  </r>
  <r>
    <s v="ORD-10653"/>
    <x v="155"/>
    <x v="163"/>
    <x v="2"/>
    <x v="48"/>
    <x v="3"/>
    <x v="4"/>
    <x v="6"/>
    <x v="0"/>
    <n v="6"/>
    <n v="1311.99"/>
    <n v="0"/>
    <x v="1"/>
    <n v="948.27"/>
    <x v="497"/>
    <x v="546"/>
    <n v="0.27722772277227731"/>
    <n v="5689.62"/>
  </r>
  <r>
    <s v="ORD-10654"/>
    <x v="146"/>
    <x v="145"/>
    <x v="0"/>
    <x v="20"/>
    <x v="3"/>
    <x v="5"/>
    <x v="9"/>
    <x v="1"/>
    <n v="1"/>
    <n v="1371.02"/>
    <n v="0.02"/>
    <x v="0"/>
    <n v="1007.28"/>
    <x v="498"/>
    <x v="547"/>
    <n v="0.26530612244897961"/>
    <n v="1007.28"/>
  </r>
  <r>
    <s v="ORD-10655"/>
    <x v="195"/>
    <x v="145"/>
    <x v="0"/>
    <x v="41"/>
    <x v="1"/>
    <x v="2"/>
    <x v="10"/>
    <x v="0"/>
    <n v="4"/>
    <n v="71.069999999999993"/>
    <n v="0"/>
    <x v="0"/>
    <n v="44.85"/>
    <x v="499"/>
    <x v="548"/>
    <n v="0.3689320388349514"/>
    <n v="179.4"/>
  </r>
  <r>
    <s v="ORD-10656"/>
    <x v="82"/>
    <x v="442"/>
    <x v="0"/>
    <x v="43"/>
    <x v="3"/>
    <x v="0"/>
    <x v="3"/>
    <x v="1"/>
    <n v="2"/>
    <n v="2038.98"/>
    <n v="0.2"/>
    <x v="0"/>
    <n v="1299.3499999999999"/>
    <x v="242"/>
    <x v="254"/>
    <n v="0.36274509803921573"/>
    <n v="2598.6999999999998"/>
  </r>
  <r>
    <s v="ORD-10657"/>
    <x v="147"/>
    <x v="373"/>
    <x v="1"/>
    <x v="40"/>
    <x v="0"/>
    <x v="3"/>
    <x v="17"/>
    <x v="1"/>
    <n v="3"/>
    <n v="410.97"/>
    <n v="0.1"/>
    <x v="0"/>
    <n v="263.33999999999997"/>
    <x v="500"/>
    <x v="549"/>
    <n v="0.35922330097087385"/>
    <n v="790.02"/>
  </r>
  <r>
    <s v="ORD-10658"/>
    <x v="180"/>
    <x v="280"/>
    <x v="1"/>
    <x v="15"/>
    <x v="1"/>
    <x v="4"/>
    <x v="6"/>
    <x v="1"/>
    <n v="1"/>
    <n v="154.22999999999999"/>
    <n v="0"/>
    <x v="0"/>
    <n v="116.07"/>
    <x v="111"/>
    <x v="114"/>
    <n v="0.24742268041237112"/>
    <n v="116.07"/>
  </r>
  <r>
    <s v="ORD-10659"/>
    <x v="311"/>
    <x v="388"/>
    <x v="5"/>
    <x v="26"/>
    <x v="2"/>
    <x v="2"/>
    <x v="10"/>
    <x v="0"/>
    <n v="1"/>
    <n v="979.02"/>
    <n v="0.15"/>
    <x v="2"/>
    <n v="659.34"/>
    <x v="316"/>
    <x v="362"/>
    <n v="0.32653061224489793"/>
    <n v="659.34"/>
  </r>
  <r>
    <s v="ORD-10660"/>
    <x v="119"/>
    <x v="386"/>
    <x v="2"/>
    <x v="25"/>
    <x v="1"/>
    <x v="2"/>
    <x v="10"/>
    <x v="1"/>
    <n v="2"/>
    <n v="101.97"/>
    <n v="0"/>
    <x v="0"/>
    <n v="65.34"/>
    <x v="501"/>
    <x v="550"/>
    <n v="0.35922330097087374"/>
    <n v="130.68"/>
  </r>
  <r>
    <s v="ORD-10661"/>
    <x v="218"/>
    <x v="19"/>
    <x v="2"/>
    <x v="36"/>
    <x v="2"/>
    <x v="3"/>
    <x v="17"/>
    <x v="1"/>
    <n v="3"/>
    <n v="699"/>
    <n v="0.1"/>
    <x v="0"/>
    <n v="496.29"/>
    <x v="471"/>
    <x v="551"/>
    <n v="0.28999999999999992"/>
    <n v="1488.8700000000001"/>
  </r>
  <r>
    <s v="ORD-10662"/>
    <x v="312"/>
    <x v="120"/>
    <x v="1"/>
    <x v="16"/>
    <x v="3"/>
    <x v="1"/>
    <x v="20"/>
    <x v="1"/>
    <n v="1"/>
    <n v="2344.98"/>
    <n v="0"/>
    <x v="2"/>
    <n v="1586.31"/>
    <x v="502"/>
    <x v="552"/>
    <n v="0.3235294117647059"/>
    <n v="1586.31"/>
  </r>
  <r>
    <s v="ORD-10663"/>
    <x v="189"/>
    <x v="357"/>
    <x v="1"/>
    <x v="6"/>
    <x v="3"/>
    <x v="3"/>
    <x v="17"/>
    <x v="1"/>
    <n v="1"/>
    <n v="1852.97"/>
    <n v="0.15"/>
    <x v="0"/>
    <n v="1097.3900000000001"/>
    <x v="503"/>
    <x v="553"/>
    <n v="0.40776699029126207"/>
    <n v="1097.3900000000001"/>
  </r>
  <r>
    <s v="ORD-10664"/>
    <x v="78"/>
    <x v="200"/>
    <x v="1"/>
    <x v="40"/>
    <x v="0"/>
    <x v="4"/>
    <x v="15"/>
    <x v="0"/>
    <n v="1"/>
    <n v="402.99"/>
    <n v="0.02"/>
    <x v="0"/>
    <n v="263.33999999999997"/>
    <x v="63"/>
    <x v="370"/>
    <n v="0.34653465346534662"/>
    <n v="263.33999999999997"/>
  </r>
  <r>
    <s v="ORD-10665"/>
    <x v="63"/>
    <x v="378"/>
    <x v="5"/>
    <x v="3"/>
    <x v="1"/>
    <x v="6"/>
    <x v="14"/>
    <x v="0"/>
    <n v="6"/>
    <n v="105.73"/>
    <n v="0"/>
    <x v="0"/>
    <n v="78.48"/>
    <x v="504"/>
    <x v="554"/>
    <n v="0.25773195876288663"/>
    <n v="470.88"/>
  </r>
  <r>
    <s v="ORD-10666"/>
    <x v="162"/>
    <x v="443"/>
    <x v="2"/>
    <x v="50"/>
    <x v="4"/>
    <x v="5"/>
    <x v="9"/>
    <x v="0"/>
    <n v="4"/>
    <n v="1412.99"/>
    <n v="0"/>
    <x v="0"/>
    <n v="993.29"/>
    <x v="505"/>
    <x v="224"/>
    <n v="0.29702970297029707"/>
    <n v="3973.16"/>
  </r>
  <r>
    <s v="ORD-10668"/>
    <x v="255"/>
    <x v="444"/>
    <x v="2"/>
    <x v="58"/>
    <x v="0"/>
    <x v="0"/>
    <x v="0"/>
    <x v="0"/>
    <n v="1"/>
    <n v="153.47"/>
    <n v="0.02"/>
    <x v="0"/>
    <n v="90.89"/>
    <x v="506"/>
    <x v="555"/>
    <n v="0.40776699029126212"/>
    <n v="90.89"/>
  </r>
  <r>
    <s v="ORD-10669"/>
    <x v="61"/>
    <x v="13"/>
    <x v="1"/>
    <x v="10"/>
    <x v="2"/>
    <x v="5"/>
    <x v="9"/>
    <x v="0"/>
    <n v="4"/>
    <n v="1222.98"/>
    <n v="0.1"/>
    <x v="0"/>
    <n v="875.27"/>
    <x v="507"/>
    <x v="556"/>
    <n v="0.28431372549019612"/>
    <n v="3501.08"/>
  </r>
  <r>
    <s v="ORD-10670"/>
    <x v="53"/>
    <x v="445"/>
    <x v="2"/>
    <x v="17"/>
    <x v="2"/>
    <x v="1"/>
    <x v="20"/>
    <x v="1"/>
    <n v="4"/>
    <n v="1008.99"/>
    <n v="0.15"/>
    <x v="0"/>
    <n v="689.31"/>
    <x v="113"/>
    <x v="117"/>
    <n v="0.31683168316831689"/>
    <n v="2757.24"/>
  </r>
  <r>
    <s v="ORD-10671"/>
    <x v="39"/>
    <x v="131"/>
    <x v="2"/>
    <x v="5"/>
    <x v="3"/>
    <x v="5"/>
    <x v="9"/>
    <x v="0"/>
    <n v="6"/>
    <n v="1955.97"/>
    <n v="0.1"/>
    <x v="0"/>
    <n v="1177.3800000000001"/>
    <x v="508"/>
    <x v="557"/>
    <n v="0.3980582524271844"/>
    <n v="7064.2800000000007"/>
  </r>
  <r>
    <s v="ORD-10672"/>
    <x v="113"/>
    <x v="446"/>
    <x v="1"/>
    <x v="19"/>
    <x v="2"/>
    <x v="3"/>
    <x v="12"/>
    <x v="0"/>
    <n v="3"/>
    <n v="1385.01"/>
    <n v="0.02"/>
    <x v="0"/>
    <n v="853.39"/>
    <x v="177"/>
    <x v="558"/>
    <n v="0.38383838383838376"/>
    <n v="2560.17"/>
  </r>
  <r>
    <s v="ORD-10673"/>
    <x v="177"/>
    <x v="89"/>
    <x v="1"/>
    <x v="8"/>
    <x v="4"/>
    <x v="2"/>
    <x v="10"/>
    <x v="0"/>
    <n v="2"/>
    <n v="969.03"/>
    <n v="0.15"/>
    <x v="1"/>
    <n v="609.39"/>
    <x v="38"/>
    <x v="65"/>
    <n v="0.37113402061855671"/>
    <n v="1218.78"/>
  </r>
  <r>
    <s v="ORD-10674"/>
    <x v="191"/>
    <x v="5"/>
    <x v="1"/>
    <x v="44"/>
    <x v="0"/>
    <x v="1"/>
    <x v="8"/>
    <x v="1"/>
    <n v="10"/>
    <n v="204.97"/>
    <n v="0.05"/>
    <x v="1"/>
    <n v="129.35"/>
    <x v="509"/>
    <x v="559"/>
    <n v="0.3689320388349514"/>
    <n v="1293.5"/>
  </r>
  <r>
    <s v="ORD-10675"/>
    <x v="5"/>
    <x v="158"/>
    <x v="1"/>
    <x v="52"/>
    <x v="4"/>
    <x v="2"/>
    <x v="2"/>
    <x v="1"/>
    <n v="4"/>
    <n v="726.53"/>
    <n v="0.05"/>
    <x v="0"/>
    <n v="531.79"/>
    <x v="510"/>
    <x v="560"/>
    <n v="0.26804123711340211"/>
    <n v="2127.16"/>
  </r>
  <r>
    <s v="ORD-10676"/>
    <x v="123"/>
    <x v="128"/>
    <x v="2"/>
    <x v="45"/>
    <x v="0"/>
    <x v="4"/>
    <x v="15"/>
    <x v="1"/>
    <n v="1"/>
    <n v="153.47"/>
    <n v="0.2"/>
    <x v="0"/>
    <n v="90.89"/>
    <x v="506"/>
    <x v="555"/>
    <n v="0.40776699029126212"/>
    <n v="90.89"/>
  </r>
  <r>
    <s v="ORD-10677"/>
    <x v="6"/>
    <x v="447"/>
    <x v="2"/>
    <x v="8"/>
    <x v="4"/>
    <x v="2"/>
    <x v="10"/>
    <x v="1"/>
    <n v="2"/>
    <n v="979.02"/>
    <n v="0.05"/>
    <x v="1"/>
    <n v="609.39"/>
    <x v="172"/>
    <x v="561"/>
    <n v="0.37755102040816324"/>
    <n v="1218.78"/>
  </r>
  <r>
    <s v="ORD-10678"/>
    <x v="127"/>
    <x v="448"/>
    <x v="1"/>
    <x v="45"/>
    <x v="0"/>
    <x v="6"/>
    <x v="14"/>
    <x v="1"/>
    <n v="4"/>
    <n v="151.97999999999999"/>
    <n v="0.2"/>
    <x v="2"/>
    <n v="90.89"/>
    <x v="511"/>
    <x v="562"/>
    <n v="0.40196078431372545"/>
    <n v="363.56"/>
  </r>
  <r>
    <s v="ORD-10679"/>
    <x v="269"/>
    <x v="449"/>
    <x v="1"/>
    <x v="40"/>
    <x v="0"/>
    <x v="4"/>
    <x v="15"/>
    <x v="1"/>
    <n v="3"/>
    <n v="406.98"/>
    <n v="0.05"/>
    <x v="1"/>
    <n v="263.33999999999997"/>
    <x v="65"/>
    <x v="563"/>
    <n v="0.35294117647058826"/>
    <n v="790.02"/>
  </r>
  <r>
    <s v="ORD-10680"/>
    <x v="19"/>
    <x v="101"/>
    <x v="2"/>
    <x v="48"/>
    <x v="3"/>
    <x v="1"/>
    <x v="7"/>
    <x v="0"/>
    <n v="2"/>
    <n v="1337.97"/>
    <n v="0.15"/>
    <x v="0"/>
    <n v="948.27"/>
    <x v="303"/>
    <x v="323"/>
    <n v="0.29126213592233013"/>
    <n v="1896.54"/>
  </r>
  <r>
    <s v="ORD-10681"/>
    <x v="45"/>
    <x v="414"/>
    <x v="0"/>
    <x v="38"/>
    <x v="4"/>
    <x v="4"/>
    <x v="6"/>
    <x v="1"/>
    <n v="3"/>
    <n v="554.49"/>
    <n v="0.15"/>
    <x v="1"/>
    <n v="362.34"/>
    <x v="512"/>
    <x v="564"/>
    <n v="0.34653465346534656"/>
    <n v="1087.02"/>
  </r>
  <r>
    <s v="ORD-10682"/>
    <x v="313"/>
    <x v="433"/>
    <x v="1"/>
    <x v="61"/>
    <x v="3"/>
    <x v="2"/>
    <x v="2"/>
    <x v="1"/>
    <n v="2"/>
    <n v="1175.02"/>
    <n v="0.02"/>
    <x v="2"/>
    <n v="767.36"/>
    <x v="513"/>
    <x v="565"/>
    <n v="0.34693877551020408"/>
    <n v="1534.72"/>
  </r>
  <r>
    <s v="ORD-10683"/>
    <x v="314"/>
    <x v="427"/>
    <x v="1"/>
    <x v="58"/>
    <x v="0"/>
    <x v="2"/>
    <x v="11"/>
    <x v="0"/>
    <n v="1"/>
    <n v="153.47"/>
    <n v="0"/>
    <x v="2"/>
    <n v="90.89"/>
    <x v="506"/>
    <x v="555"/>
    <n v="0.40776699029126212"/>
    <n v="90.89"/>
  </r>
  <r>
    <s v="ORD-10684"/>
    <x v="107"/>
    <x v="137"/>
    <x v="2"/>
    <x v="31"/>
    <x v="1"/>
    <x v="2"/>
    <x v="11"/>
    <x v="1"/>
    <n v="1"/>
    <n v="88.11"/>
    <n v="0"/>
    <x v="0"/>
    <n v="55.18"/>
    <x v="298"/>
    <x v="318"/>
    <n v="0.37373737373737376"/>
    <n v="55.18"/>
  </r>
  <r>
    <s v="ORD-10685"/>
    <x v="127"/>
    <x v="254"/>
    <x v="2"/>
    <x v="28"/>
    <x v="3"/>
    <x v="5"/>
    <x v="9"/>
    <x v="0"/>
    <n v="2"/>
    <n v="1513.99"/>
    <n v="0.15"/>
    <x v="0"/>
    <n v="1064.29"/>
    <x v="514"/>
    <x v="566"/>
    <n v="0.29702970297029707"/>
    <n v="2128.58"/>
  </r>
  <r>
    <s v="ORD-10686"/>
    <x v="306"/>
    <x v="294"/>
    <x v="1"/>
    <x v="40"/>
    <x v="0"/>
    <x v="1"/>
    <x v="5"/>
    <x v="1"/>
    <n v="2"/>
    <n v="402.99"/>
    <n v="0.02"/>
    <x v="0"/>
    <n v="263.33999999999997"/>
    <x v="90"/>
    <x v="567"/>
    <n v="0.34653465346534662"/>
    <n v="526.67999999999995"/>
  </r>
  <r>
    <s v="ORD-10687"/>
    <x v="139"/>
    <x v="146"/>
    <x v="1"/>
    <x v="45"/>
    <x v="0"/>
    <x v="6"/>
    <x v="14"/>
    <x v="1"/>
    <n v="2"/>
    <n v="151.97999999999999"/>
    <n v="0.05"/>
    <x v="0"/>
    <n v="90.89"/>
    <x v="239"/>
    <x v="251"/>
    <n v="0.40196078431372545"/>
    <n v="181.78"/>
  </r>
  <r>
    <s v="ORD-10688"/>
    <x v="64"/>
    <x v="189"/>
    <x v="0"/>
    <x v="3"/>
    <x v="1"/>
    <x v="4"/>
    <x v="15"/>
    <x v="1"/>
    <n v="1"/>
    <n v="111.18"/>
    <n v="0.15"/>
    <x v="0"/>
    <n v="78.48"/>
    <x v="515"/>
    <x v="568"/>
    <n v="0.29411764705882354"/>
    <n v="78.48"/>
  </r>
  <r>
    <s v="ORD-10689"/>
    <x v="272"/>
    <x v="450"/>
    <x v="1"/>
    <x v="57"/>
    <x v="4"/>
    <x v="2"/>
    <x v="2"/>
    <x v="0"/>
    <n v="3"/>
    <n v="249"/>
    <n v="0"/>
    <x v="0"/>
    <n v="159.36000000000001"/>
    <x v="516"/>
    <x v="569"/>
    <n v="0.35999999999999993"/>
    <n v="478.08000000000004"/>
  </r>
  <r>
    <s v="ORD-10690"/>
    <x v="297"/>
    <x v="15"/>
    <x v="2"/>
    <x v="1"/>
    <x v="0"/>
    <x v="3"/>
    <x v="4"/>
    <x v="1"/>
    <n v="2"/>
    <n v="101.97"/>
    <n v="0.02"/>
    <x v="2"/>
    <n v="71.28"/>
    <x v="501"/>
    <x v="570"/>
    <n v="0.30097087378640774"/>
    <n v="142.56"/>
  </r>
  <r>
    <s v="ORD-10691"/>
    <x v="201"/>
    <x v="248"/>
    <x v="1"/>
    <x v="68"/>
    <x v="5"/>
    <x v="1"/>
    <x v="1"/>
    <x v="1"/>
    <n v="4"/>
    <n v="1440.97"/>
    <n v="0.02"/>
    <x v="0"/>
    <n v="0"/>
    <x v="12"/>
    <x v="12"/>
    <n v="0"/>
    <n v="0"/>
  </r>
  <r>
    <s v="ORD-10692"/>
    <x v="100"/>
    <x v="451"/>
    <x v="1"/>
    <x v="46"/>
    <x v="3"/>
    <x v="2"/>
    <x v="2"/>
    <x v="1"/>
    <n v="2"/>
    <n v="678.03"/>
    <n v="0.2"/>
    <x v="1"/>
    <n v="433.38"/>
    <x v="326"/>
    <x v="571"/>
    <n v="0.36082474226804123"/>
    <n v="866.76"/>
  </r>
  <r>
    <s v="ORD-10693"/>
    <x v="17"/>
    <x v="349"/>
    <x v="1"/>
    <x v="13"/>
    <x v="0"/>
    <x v="5"/>
    <x v="9"/>
    <x v="1"/>
    <n v="1"/>
    <n v="120.19"/>
    <n v="0.05"/>
    <x v="0"/>
    <n v="82.11"/>
    <x v="319"/>
    <x v="572"/>
    <n v="0.31683168316831684"/>
    <n v="82.11"/>
  </r>
  <r>
    <s v="ORD-10694"/>
    <x v="75"/>
    <x v="356"/>
    <x v="0"/>
    <x v="58"/>
    <x v="0"/>
    <x v="1"/>
    <x v="5"/>
    <x v="1"/>
    <n v="2"/>
    <n v="151.97999999999999"/>
    <n v="0.05"/>
    <x v="0"/>
    <n v="90.89"/>
    <x v="239"/>
    <x v="251"/>
    <n v="0.40196078431372545"/>
    <n v="181.78"/>
  </r>
  <r>
    <s v="ORD-10695"/>
    <x v="257"/>
    <x v="72"/>
    <x v="2"/>
    <x v="7"/>
    <x v="4"/>
    <x v="6"/>
    <x v="14"/>
    <x v="0"/>
    <n v="1"/>
    <n v="304.98"/>
    <n v="0"/>
    <x v="1"/>
    <n v="194.35"/>
    <x v="517"/>
    <x v="573"/>
    <n v="0.36274509803921573"/>
    <n v="194.35"/>
  </r>
  <r>
    <s v="ORD-10696"/>
    <x v="218"/>
    <x v="116"/>
    <x v="5"/>
    <x v="35"/>
    <x v="4"/>
    <x v="2"/>
    <x v="10"/>
    <x v="1"/>
    <n v="1"/>
    <n v="857.49"/>
    <n v="0.15"/>
    <x v="2"/>
    <n v="585.80999999999995"/>
    <x v="518"/>
    <x v="574"/>
    <n v="0.31683168316831689"/>
    <n v="585.80999999999995"/>
  </r>
  <r>
    <s v="ORD-10697"/>
    <x v="80"/>
    <x v="452"/>
    <x v="1"/>
    <x v="2"/>
    <x v="0"/>
    <x v="1"/>
    <x v="20"/>
    <x v="0"/>
    <n v="2"/>
    <n v="77.42"/>
    <n v="0"/>
    <x v="2"/>
    <n v="57.67"/>
    <x v="260"/>
    <x v="575"/>
    <n v="0.25510204081632654"/>
    <n v="115.34"/>
  </r>
  <r>
    <s v="ORD-10698"/>
    <x v="44"/>
    <x v="347"/>
    <x v="6"/>
    <x v="21"/>
    <x v="2"/>
    <x v="5"/>
    <x v="9"/>
    <x v="1"/>
    <n v="1"/>
    <n v="1745.03"/>
    <n v="0.05"/>
    <x v="0"/>
    <n v="1295.28"/>
    <x v="348"/>
    <x v="576"/>
    <n v="0.25773195876288663"/>
    <n v="1295.28"/>
  </r>
  <r>
    <s v="ORD-10699"/>
    <x v="271"/>
    <x v="287"/>
    <x v="2"/>
    <x v="13"/>
    <x v="0"/>
    <x v="1"/>
    <x v="18"/>
    <x v="1"/>
    <n v="2"/>
    <n v="119"/>
    <n v="0.1"/>
    <x v="0"/>
    <n v="82.11"/>
    <x v="215"/>
    <x v="223"/>
    <n v="0.31"/>
    <n v="164.22"/>
  </r>
  <r>
    <s v="ORD-10700"/>
    <x v="61"/>
    <x v="453"/>
    <x v="6"/>
    <x v="23"/>
    <x v="4"/>
    <x v="5"/>
    <x v="16"/>
    <x v="0"/>
    <n v="4"/>
    <n v="692.01"/>
    <n v="0.05"/>
    <x v="0"/>
    <n v="510.27"/>
    <x v="446"/>
    <x v="577"/>
    <n v="0.26262626262626265"/>
    <n v="2041.08"/>
  </r>
  <r>
    <s v="ORD-10701"/>
    <x v="238"/>
    <x v="384"/>
    <x v="1"/>
    <x v="35"/>
    <x v="4"/>
    <x v="2"/>
    <x v="25"/>
    <x v="1"/>
    <n v="2"/>
    <n v="874.47"/>
    <n v="0.15"/>
    <x v="2"/>
    <n v="585.80999999999995"/>
    <x v="519"/>
    <x v="578"/>
    <n v="0.33009708737864085"/>
    <n v="1171.6199999999999"/>
  </r>
  <r>
    <s v="ORD-10702"/>
    <x v="315"/>
    <x v="123"/>
    <x v="5"/>
    <x v="24"/>
    <x v="2"/>
    <x v="5"/>
    <x v="16"/>
    <x v="1"/>
    <n v="2"/>
    <n v="1175.02"/>
    <n v="0"/>
    <x v="0"/>
    <n v="791.34"/>
    <x v="513"/>
    <x v="579"/>
    <n v="0.32653061224489793"/>
    <n v="1582.68"/>
  </r>
  <r>
    <s v="ORD-10703"/>
    <x v="43"/>
    <x v="454"/>
    <x v="1"/>
    <x v="32"/>
    <x v="4"/>
    <x v="3"/>
    <x v="4"/>
    <x v="1"/>
    <n v="1"/>
    <n v="1337.97"/>
    <n v="0"/>
    <x v="0"/>
    <n v="883.32"/>
    <x v="520"/>
    <x v="580"/>
    <n v="0.33980582524271841"/>
    <n v="883.32"/>
  </r>
  <r>
    <s v="ORD-10704"/>
    <x v="34"/>
    <x v="391"/>
    <x v="2"/>
    <x v="49"/>
    <x v="1"/>
    <x v="6"/>
    <x v="14"/>
    <x v="1"/>
    <n v="2"/>
    <n v="38.61"/>
    <n v="0"/>
    <x v="0"/>
    <n v="26.52"/>
    <x v="521"/>
    <x v="581"/>
    <n v="0.31313131313131315"/>
    <n v="53.04"/>
  </r>
  <r>
    <s v="ORD-10705"/>
    <x v="175"/>
    <x v="286"/>
    <x v="0"/>
    <x v="3"/>
    <x v="1"/>
    <x v="4"/>
    <x v="15"/>
    <x v="1"/>
    <n v="2"/>
    <n v="106.82"/>
    <n v="0"/>
    <x v="2"/>
    <n v="78.48"/>
    <x v="309"/>
    <x v="329"/>
    <n v="0.2653061224489795"/>
    <n v="156.96"/>
  </r>
  <r>
    <s v="ORD-10706"/>
    <x v="77"/>
    <x v="261"/>
    <x v="1"/>
    <x v="58"/>
    <x v="0"/>
    <x v="1"/>
    <x v="8"/>
    <x v="0"/>
    <n v="5"/>
    <n v="144.53"/>
    <n v="0.15"/>
    <x v="0"/>
    <n v="90.89"/>
    <x v="126"/>
    <x v="131"/>
    <n v="0.37113402061855671"/>
    <n v="454.45"/>
  </r>
  <r>
    <s v="ORD-10707"/>
    <x v="241"/>
    <x v="455"/>
    <x v="1"/>
    <x v="13"/>
    <x v="0"/>
    <x v="0"/>
    <x v="3"/>
    <x v="1"/>
    <n v="4"/>
    <n v="115.43"/>
    <n v="0"/>
    <x v="2"/>
    <n v="82.11"/>
    <x v="522"/>
    <x v="582"/>
    <n v="0.28865979381443302"/>
    <n v="328.44"/>
  </r>
  <r>
    <s v="ORD-10708"/>
    <x v="289"/>
    <x v="456"/>
    <x v="1"/>
    <x v="41"/>
    <x v="1"/>
    <x v="4"/>
    <x v="6"/>
    <x v="0"/>
    <n v="3"/>
    <n v="70.38"/>
    <n v="0.02"/>
    <x v="0"/>
    <n v="44.85"/>
    <x v="376"/>
    <x v="583"/>
    <n v="0.36274509803921562"/>
    <n v="134.55000000000001"/>
  </r>
  <r>
    <s v="ORD-10709"/>
    <x v="316"/>
    <x v="34"/>
    <x v="1"/>
    <x v="0"/>
    <x v="0"/>
    <x v="1"/>
    <x v="8"/>
    <x v="0"/>
    <n v="1"/>
    <n v="513.97"/>
    <n v="0.2"/>
    <x v="2"/>
    <n v="354.29"/>
    <x v="523"/>
    <x v="584"/>
    <n v="0.31067961165048541"/>
    <n v="354.29"/>
  </r>
  <r>
    <s v="ORD-10710"/>
    <x v="102"/>
    <x v="454"/>
    <x v="1"/>
    <x v="34"/>
    <x v="2"/>
    <x v="2"/>
    <x v="10"/>
    <x v="1"/>
    <n v="5"/>
    <n v="1614.99"/>
    <n v="0.2"/>
    <x v="0"/>
    <n v="991.38"/>
    <x v="524"/>
    <x v="585"/>
    <n v="0.38613861386138615"/>
    <n v="4956.8999999999996"/>
  </r>
  <r>
    <s v="ORD-10711"/>
    <x v="136"/>
    <x v="457"/>
    <x v="2"/>
    <x v="57"/>
    <x v="4"/>
    <x v="0"/>
    <x v="0"/>
    <x v="1"/>
    <n v="2"/>
    <n v="251.49"/>
    <n v="0"/>
    <x v="0"/>
    <n v="159.36000000000001"/>
    <x v="525"/>
    <x v="586"/>
    <n v="0.36633663366336633"/>
    <n v="318.72000000000003"/>
  </r>
  <r>
    <s v="ORD-10712"/>
    <x v="172"/>
    <x v="158"/>
    <x v="1"/>
    <x v="13"/>
    <x v="0"/>
    <x v="6"/>
    <x v="14"/>
    <x v="1"/>
    <n v="1"/>
    <n v="116.62"/>
    <n v="0.2"/>
    <x v="0"/>
    <n v="82.11"/>
    <x v="526"/>
    <x v="587"/>
    <n v="0.29591836734693883"/>
    <n v="82.11"/>
  </r>
  <r>
    <s v="ORD-10713"/>
    <x v="271"/>
    <x v="458"/>
    <x v="15"/>
    <x v="55"/>
    <x v="4"/>
    <x v="3"/>
    <x v="4"/>
    <x v="1"/>
    <n v="2"/>
    <n v="440.02"/>
    <n v="0"/>
    <x v="0"/>
    <n v="278.38"/>
    <x v="527"/>
    <x v="588"/>
    <n v="0.36734693877551017"/>
    <n v="556.76"/>
  </r>
  <r>
    <s v="ORD-10714"/>
    <x v="80"/>
    <x v="55"/>
    <x v="2"/>
    <x v="55"/>
    <x v="4"/>
    <x v="2"/>
    <x v="11"/>
    <x v="1"/>
    <n v="3"/>
    <n v="449"/>
    <n v="0.2"/>
    <x v="0"/>
    <n v="278.38"/>
    <x v="528"/>
    <x v="589"/>
    <n v="0.38"/>
    <n v="835.14"/>
  </r>
  <r>
    <s v="ORD-10716"/>
    <x v="218"/>
    <x v="307"/>
    <x v="1"/>
    <x v="41"/>
    <x v="1"/>
    <x v="1"/>
    <x v="7"/>
    <x v="1"/>
    <n v="2"/>
    <n v="71.069999999999993"/>
    <n v="0.15"/>
    <x v="0"/>
    <n v="44.85"/>
    <x v="74"/>
    <x v="590"/>
    <n v="0.3689320388349514"/>
    <n v="89.7"/>
  </r>
  <r>
    <s v="ORD-10717"/>
    <x v="140"/>
    <x v="317"/>
    <x v="5"/>
    <x v="5"/>
    <x v="3"/>
    <x v="3"/>
    <x v="12"/>
    <x v="0"/>
    <n v="3"/>
    <n v="1917.99"/>
    <n v="0"/>
    <x v="0"/>
    <n v="1177.3800000000001"/>
    <x v="5"/>
    <x v="5"/>
    <n v="0.38613861386138609"/>
    <n v="3532.1400000000003"/>
  </r>
  <r>
    <s v="ORD-10718"/>
    <x v="92"/>
    <x v="314"/>
    <x v="5"/>
    <x v="22"/>
    <x v="1"/>
    <x v="3"/>
    <x v="4"/>
    <x v="1"/>
    <n v="4"/>
    <n v="55"/>
    <n v="0"/>
    <x v="2"/>
    <n v="39.049999999999997"/>
    <x v="529"/>
    <x v="591"/>
    <n v="0.29000000000000004"/>
    <n v="156.19999999999999"/>
  </r>
  <r>
    <s v="ORD-10719"/>
    <x v="317"/>
    <x v="240"/>
    <x v="3"/>
    <x v="26"/>
    <x v="2"/>
    <x v="1"/>
    <x v="5"/>
    <x v="0"/>
    <n v="2"/>
    <n v="1008.99"/>
    <n v="0.2"/>
    <x v="1"/>
    <n v="659.34"/>
    <x v="530"/>
    <x v="592"/>
    <n v="0.34653465346534651"/>
    <n v="1318.68"/>
  </r>
  <r>
    <s v="ORD-10720"/>
    <x v="287"/>
    <x v="58"/>
    <x v="1"/>
    <x v="11"/>
    <x v="0"/>
    <x v="6"/>
    <x v="14"/>
    <x v="0"/>
    <n v="1"/>
    <n v="246.51"/>
    <n v="0.1"/>
    <x v="2"/>
    <n v="171.81"/>
    <x v="200"/>
    <x v="593"/>
    <n v="0.30303030303030298"/>
    <n v="171.81"/>
  </r>
  <r>
    <s v="ORD-10721"/>
    <x v="137"/>
    <x v="114"/>
    <x v="1"/>
    <x v="16"/>
    <x v="3"/>
    <x v="3"/>
    <x v="4"/>
    <x v="0"/>
    <n v="1"/>
    <n v="2321.9899999999998"/>
    <n v="0.15"/>
    <x v="0"/>
    <n v="1586.31"/>
    <x v="531"/>
    <x v="594"/>
    <n v="0.31683168316831678"/>
    <n v="1586.31"/>
  </r>
  <r>
    <s v="ORD-10722"/>
    <x v="278"/>
    <x v="224"/>
    <x v="1"/>
    <x v="24"/>
    <x v="2"/>
    <x v="5"/>
    <x v="9"/>
    <x v="0"/>
    <n v="1"/>
    <n v="1222.98"/>
    <n v="0"/>
    <x v="0"/>
    <n v="791.34"/>
    <x v="202"/>
    <x v="595"/>
    <n v="0.3529411764705882"/>
    <n v="791.34"/>
  </r>
  <r>
    <s v="ORD-10723"/>
    <x v="111"/>
    <x v="392"/>
    <x v="5"/>
    <x v="15"/>
    <x v="1"/>
    <x v="1"/>
    <x v="5"/>
    <x v="1"/>
    <n v="5"/>
    <n v="163.77000000000001"/>
    <n v="0"/>
    <x v="1"/>
    <n v="116.07"/>
    <x v="532"/>
    <x v="596"/>
    <n v="0.29126213592233025"/>
    <n v="580.34999999999991"/>
  </r>
  <r>
    <s v="ORD-10724"/>
    <x v="318"/>
    <x v="459"/>
    <x v="1"/>
    <x v="14"/>
    <x v="4"/>
    <x v="3"/>
    <x v="4"/>
    <x v="0"/>
    <n v="3"/>
    <n v="391.02"/>
    <n v="0"/>
    <x v="2"/>
    <n v="287.27999999999997"/>
    <x v="301"/>
    <x v="321"/>
    <n v="0.26530612244897961"/>
    <n v="861.83999999999992"/>
  </r>
  <r>
    <s v="ORD-10725"/>
    <x v="245"/>
    <x v="460"/>
    <x v="1"/>
    <x v="1"/>
    <x v="0"/>
    <x v="0"/>
    <x v="3"/>
    <x v="1"/>
    <n v="2"/>
    <n v="99"/>
    <n v="0.2"/>
    <x v="0"/>
    <n v="71.28"/>
    <x v="402"/>
    <x v="434"/>
    <n v="0.27999999999999997"/>
    <n v="142.56"/>
  </r>
  <r>
    <s v="ORD-10726"/>
    <x v="216"/>
    <x v="461"/>
    <x v="1"/>
    <x v="29"/>
    <x v="1"/>
    <x v="3"/>
    <x v="17"/>
    <x v="1"/>
    <n v="1"/>
    <n v="125.13"/>
    <n v="0.2"/>
    <x v="0"/>
    <n v="78.69"/>
    <x v="533"/>
    <x v="597"/>
    <n v="0.37113402061855671"/>
    <n v="78.69"/>
  </r>
  <r>
    <s v="ORD-10727"/>
    <x v="130"/>
    <x v="24"/>
    <x v="1"/>
    <x v="48"/>
    <x v="3"/>
    <x v="4"/>
    <x v="6"/>
    <x v="1"/>
    <n v="2"/>
    <n v="1337.97"/>
    <n v="0.05"/>
    <x v="0"/>
    <n v="948.27"/>
    <x v="303"/>
    <x v="323"/>
    <n v="0.29126213592233013"/>
    <n v="1896.54"/>
  </r>
  <r>
    <s v="ORD-10728"/>
    <x v="89"/>
    <x v="462"/>
    <x v="2"/>
    <x v="42"/>
    <x v="1"/>
    <x v="6"/>
    <x v="14"/>
    <x v="1"/>
    <n v="1"/>
    <n v="66.930000000000007"/>
    <n v="0"/>
    <x v="0"/>
    <n v="44.16"/>
    <x v="534"/>
    <x v="598"/>
    <n v="0.34020618556701043"/>
    <n v="44.16"/>
  </r>
  <r>
    <s v="ORD-10729"/>
    <x v="10"/>
    <x v="463"/>
    <x v="2"/>
    <x v="25"/>
    <x v="1"/>
    <x v="1"/>
    <x v="7"/>
    <x v="0"/>
    <n v="2"/>
    <n v="100.98"/>
    <n v="0"/>
    <x v="1"/>
    <n v="65.34"/>
    <x v="184"/>
    <x v="599"/>
    <n v="0.3529411764705882"/>
    <n v="130.68"/>
  </r>
  <r>
    <s v="ORD-10730"/>
    <x v="18"/>
    <x v="464"/>
    <x v="0"/>
    <x v="37"/>
    <x v="3"/>
    <x v="1"/>
    <x v="18"/>
    <x v="0"/>
    <n v="3"/>
    <n v="2099"/>
    <n v="0"/>
    <x v="0"/>
    <n v="1427.32"/>
    <x v="535"/>
    <x v="600"/>
    <n v="0.32"/>
    <n v="4281.96"/>
  </r>
  <r>
    <s v="ORD-10731"/>
    <x v="292"/>
    <x v="465"/>
    <x v="0"/>
    <x v="3"/>
    <x v="1"/>
    <x v="1"/>
    <x v="7"/>
    <x v="1"/>
    <n v="4"/>
    <n v="107.91"/>
    <n v="0.1"/>
    <x v="0"/>
    <n v="78.48"/>
    <x v="536"/>
    <x v="601"/>
    <n v="0.27272727272727265"/>
    <n v="313.92"/>
  </r>
  <r>
    <s v="ORD-10732"/>
    <x v="80"/>
    <x v="0"/>
    <x v="0"/>
    <x v="41"/>
    <x v="1"/>
    <x v="3"/>
    <x v="12"/>
    <x v="1"/>
    <n v="2"/>
    <n v="66.930000000000007"/>
    <n v="0"/>
    <x v="1"/>
    <n v="44.85"/>
    <x v="537"/>
    <x v="602"/>
    <n v="0.32989690721649489"/>
    <n v="89.7"/>
  </r>
  <r>
    <s v="ORD-10733"/>
    <x v="219"/>
    <x v="280"/>
    <x v="1"/>
    <x v="32"/>
    <x v="4"/>
    <x v="5"/>
    <x v="16"/>
    <x v="0"/>
    <n v="3"/>
    <n v="1273.02"/>
    <n v="0.02"/>
    <x v="0"/>
    <n v="883.32"/>
    <x v="88"/>
    <x v="88"/>
    <n v="0.30612244897959184"/>
    <n v="2649.96"/>
  </r>
  <r>
    <s v="ORD-10734"/>
    <x v="319"/>
    <x v="466"/>
    <x v="1"/>
    <x v="45"/>
    <x v="0"/>
    <x v="5"/>
    <x v="16"/>
    <x v="1"/>
    <n v="2"/>
    <n v="144.53"/>
    <n v="0.05"/>
    <x v="0"/>
    <n v="90.89"/>
    <x v="538"/>
    <x v="603"/>
    <n v="0.37113402061855671"/>
    <n v="181.78"/>
  </r>
  <r>
    <s v="ORD-10735"/>
    <x v="262"/>
    <x v="93"/>
    <x v="1"/>
    <x v="8"/>
    <x v="4"/>
    <x v="5"/>
    <x v="16"/>
    <x v="0"/>
    <n v="6"/>
    <n v="999"/>
    <n v="0.2"/>
    <x v="0"/>
    <n v="609.39"/>
    <x v="539"/>
    <x v="604"/>
    <n v="0.38999999999999996"/>
    <n v="3656.34"/>
  </r>
  <r>
    <s v="ORD-10736"/>
    <x v="225"/>
    <x v="467"/>
    <x v="6"/>
    <x v="60"/>
    <x v="2"/>
    <x v="1"/>
    <x v="18"/>
    <x v="1"/>
    <n v="4"/>
    <n v="2155.02"/>
    <n v="0.02"/>
    <x v="1"/>
    <n v="1495.32"/>
    <x v="540"/>
    <x v="605"/>
    <n v="0.30612244897959184"/>
    <n v="5981.28"/>
  </r>
  <r>
    <s v="ORD-10737"/>
    <x v="190"/>
    <x v="468"/>
    <x v="2"/>
    <x v="21"/>
    <x v="2"/>
    <x v="1"/>
    <x v="20"/>
    <x v="1"/>
    <n v="4"/>
    <n v="1745.03"/>
    <n v="0.15"/>
    <x v="0"/>
    <n v="1295.28"/>
    <x v="541"/>
    <x v="606"/>
    <n v="0.25773195876288663"/>
    <n v="5181.12"/>
  </r>
  <r>
    <s v="ORD-10738"/>
    <x v="56"/>
    <x v="469"/>
    <x v="5"/>
    <x v="64"/>
    <x v="4"/>
    <x v="5"/>
    <x v="9"/>
    <x v="1"/>
    <n v="1"/>
    <n v="1630.98"/>
    <n v="0.02"/>
    <x v="0"/>
    <n v="1023.36"/>
    <x v="542"/>
    <x v="607"/>
    <n v="0.37254901960784315"/>
    <n v="1023.36"/>
  </r>
  <r>
    <s v="ORD-10739"/>
    <x v="117"/>
    <x v="0"/>
    <x v="0"/>
    <x v="14"/>
    <x v="4"/>
    <x v="0"/>
    <x v="13"/>
    <x v="0"/>
    <n v="4"/>
    <n v="399"/>
    <n v="0"/>
    <x v="0"/>
    <n v="287.27999999999997"/>
    <x v="241"/>
    <x v="253"/>
    <n v="0.28000000000000008"/>
    <n v="1149.1199999999999"/>
  </r>
  <r>
    <s v="ORD-10740"/>
    <x v="49"/>
    <x v="102"/>
    <x v="1"/>
    <x v="58"/>
    <x v="0"/>
    <x v="4"/>
    <x v="15"/>
    <x v="1"/>
    <n v="5"/>
    <n v="149"/>
    <n v="0.02"/>
    <x v="0"/>
    <n v="90.89"/>
    <x v="381"/>
    <x v="608"/>
    <n v="0.39"/>
    <n v="454.45"/>
  </r>
  <r>
    <s v="ORD-10741"/>
    <x v="144"/>
    <x v="470"/>
    <x v="0"/>
    <x v="34"/>
    <x v="2"/>
    <x v="3"/>
    <x v="17"/>
    <x v="1"/>
    <n v="3"/>
    <n v="1614.99"/>
    <n v="0.2"/>
    <x v="2"/>
    <n v="991.38"/>
    <x v="417"/>
    <x v="449"/>
    <n v="0.3861386138613862"/>
    <n v="2974.14"/>
  </r>
  <r>
    <s v="ORD-10742"/>
    <x v="89"/>
    <x v="471"/>
    <x v="1"/>
    <x v="33"/>
    <x v="1"/>
    <x v="5"/>
    <x v="9"/>
    <x v="0"/>
    <n v="2"/>
    <n v="78.209999999999994"/>
    <n v="0.15"/>
    <x v="1"/>
    <n v="54.51"/>
    <x v="543"/>
    <x v="609"/>
    <n v="0.30303030303030298"/>
    <n v="109.02"/>
  </r>
  <r>
    <s v="ORD-10743"/>
    <x v="208"/>
    <x v="434"/>
    <x v="1"/>
    <x v="45"/>
    <x v="0"/>
    <x v="2"/>
    <x v="2"/>
    <x v="1"/>
    <n v="1"/>
    <n v="151.97999999999999"/>
    <n v="0.1"/>
    <x v="0"/>
    <n v="90.89"/>
    <x v="208"/>
    <x v="216"/>
    <n v="0.40196078431372545"/>
    <n v="90.89"/>
  </r>
  <r>
    <s v="ORD-10744"/>
    <x v="248"/>
    <x v="237"/>
    <x v="0"/>
    <x v="35"/>
    <x v="4"/>
    <x v="1"/>
    <x v="8"/>
    <x v="0"/>
    <n v="8"/>
    <n v="823.53"/>
    <n v="0"/>
    <x v="0"/>
    <n v="585.80999999999995"/>
    <x v="544"/>
    <x v="610"/>
    <n v="0.28865979381443302"/>
    <n v="4686.4799999999996"/>
  </r>
  <r>
    <s v="ORD-10745"/>
    <x v="115"/>
    <x v="472"/>
    <x v="1"/>
    <x v="37"/>
    <x v="3"/>
    <x v="4"/>
    <x v="6"/>
    <x v="1"/>
    <n v="5"/>
    <n v="2119.9899999999998"/>
    <n v="0.05"/>
    <x v="0"/>
    <n v="1427.32"/>
    <x v="545"/>
    <x v="611"/>
    <n v="0.32673267326732669"/>
    <n v="7136.5999999999995"/>
  </r>
  <r>
    <s v="ORD-10746"/>
    <x v="222"/>
    <x v="473"/>
    <x v="3"/>
    <x v="35"/>
    <x v="4"/>
    <x v="3"/>
    <x v="12"/>
    <x v="1"/>
    <n v="3"/>
    <n v="874.47"/>
    <n v="0.02"/>
    <x v="0"/>
    <n v="585.80999999999995"/>
    <x v="546"/>
    <x v="612"/>
    <n v="0.3300970873786408"/>
    <n v="1757.4299999999998"/>
  </r>
  <r>
    <s v="ORD-10747"/>
    <x v="282"/>
    <x v="453"/>
    <x v="6"/>
    <x v="52"/>
    <x v="4"/>
    <x v="5"/>
    <x v="16"/>
    <x v="0"/>
    <n v="1"/>
    <n v="726.53"/>
    <n v="0.1"/>
    <x v="1"/>
    <n v="531.79"/>
    <x v="547"/>
    <x v="613"/>
    <n v="0.26804123711340211"/>
    <n v="531.79"/>
  </r>
  <r>
    <s v="ORD-10748"/>
    <x v="245"/>
    <x v="474"/>
    <x v="2"/>
    <x v="39"/>
    <x v="2"/>
    <x v="5"/>
    <x v="16"/>
    <x v="1"/>
    <n v="4"/>
    <n v="1454.03"/>
    <n v="0"/>
    <x v="2"/>
    <n v="974.35"/>
    <x v="548"/>
    <x v="614"/>
    <n v="0.32989690721649484"/>
    <n v="3897.4"/>
  </r>
  <r>
    <s v="ORD-10749"/>
    <x v="49"/>
    <x v="475"/>
    <x v="2"/>
    <x v="58"/>
    <x v="0"/>
    <x v="5"/>
    <x v="16"/>
    <x v="0"/>
    <n v="4"/>
    <n v="151.97999999999999"/>
    <n v="0"/>
    <x v="1"/>
    <n v="90.89"/>
    <x v="511"/>
    <x v="562"/>
    <n v="0.40196078431372545"/>
    <n v="363.56"/>
  </r>
  <r>
    <s v="ORD-10750"/>
    <x v="237"/>
    <x v="156"/>
    <x v="2"/>
    <x v="43"/>
    <x v="3"/>
    <x v="6"/>
    <x v="14"/>
    <x v="1"/>
    <n v="2"/>
    <n v="2018.99"/>
    <n v="0"/>
    <x v="1"/>
    <n v="1299.3499999999999"/>
    <x v="549"/>
    <x v="615"/>
    <n v="0.35643564356435647"/>
    <n v="2598.6999999999998"/>
  </r>
  <r>
    <s v="ORD-10751"/>
    <x v="43"/>
    <x v="476"/>
    <x v="6"/>
    <x v="0"/>
    <x v="0"/>
    <x v="4"/>
    <x v="6"/>
    <x v="1"/>
    <n v="2"/>
    <n v="503.99"/>
    <n v="0"/>
    <x v="1"/>
    <n v="354.29"/>
    <x v="550"/>
    <x v="616"/>
    <n v="0.29702970297029702"/>
    <n v="708.58"/>
  </r>
  <r>
    <s v="ORD-10752"/>
    <x v="208"/>
    <x v="477"/>
    <x v="0"/>
    <x v="18"/>
    <x v="0"/>
    <x v="0"/>
    <x v="13"/>
    <x v="1"/>
    <n v="3"/>
    <n v="296.01"/>
    <n v="0.05"/>
    <x v="2"/>
    <n v="191.36"/>
    <x v="181"/>
    <x v="189"/>
    <n v="0.35353535353535348"/>
    <n v="574.08000000000004"/>
  </r>
  <r>
    <s v="ORD-10753"/>
    <x v="66"/>
    <x v="478"/>
    <x v="2"/>
    <x v="57"/>
    <x v="4"/>
    <x v="0"/>
    <x v="13"/>
    <x v="0"/>
    <n v="3"/>
    <n v="241.53"/>
    <n v="0.2"/>
    <x v="1"/>
    <n v="159.36000000000001"/>
    <x v="142"/>
    <x v="147"/>
    <n v="0.34020618556701027"/>
    <n v="478.08000000000004"/>
  </r>
  <r>
    <s v="ORD-10754"/>
    <x v="305"/>
    <x v="237"/>
    <x v="0"/>
    <x v="5"/>
    <x v="3"/>
    <x v="0"/>
    <x v="3"/>
    <x v="1"/>
    <n v="1"/>
    <n v="1861.02"/>
    <n v="0"/>
    <x v="2"/>
    <n v="1177.3800000000001"/>
    <x v="551"/>
    <x v="617"/>
    <n v="0.36734693877551011"/>
    <n v="1177.3800000000001"/>
  </r>
  <r>
    <s v="ORD-10755"/>
    <x v="34"/>
    <x v="15"/>
    <x v="2"/>
    <x v="10"/>
    <x v="2"/>
    <x v="2"/>
    <x v="2"/>
    <x v="0"/>
    <n v="1"/>
    <n v="1187.01"/>
    <n v="0.05"/>
    <x v="0"/>
    <n v="875.27"/>
    <x v="552"/>
    <x v="618"/>
    <n v="0.26262626262626265"/>
    <n v="875.27"/>
  </r>
  <r>
    <s v="ORD-10756"/>
    <x v="47"/>
    <x v="479"/>
    <x v="5"/>
    <x v="51"/>
    <x v="3"/>
    <x v="0"/>
    <x v="13"/>
    <x v="0"/>
    <n v="3"/>
    <n v="1513.99"/>
    <n v="0"/>
    <x v="2"/>
    <n v="989.34"/>
    <x v="553"/>
    <x v="619"/>
    <n v="0.34653465346534656"/>
    <n v="2968.02"/>
  </r>
  <r>
    <s v="ORD-10757"/>
    <x v="48"/>
    <x v="408"/>
    <x v="1"/>
    <x v="33"/>
    <x v="1"/>
    <x v="1"/>
    <x v="7"/>
    <x v="1"/>
    <n v="2"/>
    <n v="78.209999999999994"/>
    <n v="0"/>
    <x v="0"/>
    <n v="54.51"/>
    <x v="543"/>
    <x v="609"/>
    <n v="0.30303030303030298"/>
    <n v="109.02"/>
  </r>
  <r>
    <s v="ORD-10758"/>
    <x v="253"/>
    <x v="13"/>
    <x v="1"/>
    <x v="2"/>
    <x v="0"/>
    <x v="4"/>
    <x v="6"/>
    <x v="0"/>
    <n v="3"/>
    <n v="77.42"/>
    <n v="0.05"/>
    <x v="0"/>
    <n v="57.67"/>
    <x v="554"/>
    <x v="620"/>
    <n v="0.25510204081632654"/>
    <n v="173.01"/>
  </r>
  <r>
    <s v="ORD-10759"/>
    <x v="44"/>
    <x v="33"/>
    <x v="2"/>
    <x v="41"/>
    <x v="1"/>
    <x v="5"/>
    <x v="9"/>
    <x v="1"/>
    <n v="8"/>
    <n v="70.38"/>
    <n v="0.2"/>
    <x v="0"/>
    <n v="44.85"/>
    <x v="555"/>
    <x v="621"/>
    <n v="0.36274509803921562"/>
    <n v="358.8"/>
  </r>
  <r>
    <s v="ORD-10760"/>
    <x v="320"/>
    <x v="56"/>
    <x v="1"/>
    <x v="42"/>
    <x v="1"/>
    <x v="3"/>
    <x v="4"/>
    <x v="1"/>
    <n v="2"/>
    <n v="67.62"/>
    <n v="0.2"/>
    <x v="0"/>
    <n v="44.16"/>
    <x v="419"/>
    <x v="622"/>
    <n v="0.34693877551020419"/>
    <n v="88.32"/>
  </r>
  <r>
    <s v="ORD-10761"/>
    <x v="316"/>
    <x v="353"/>
    <x v="2"/>
    <x v="20"/>
    <x v="3"/>
    <x v="4"/>
    <x v="6"/>
    <x v="0"/>
    <n v="5"/>
    <n v="1371.02"/>
    <n v="0.15"/>
    <x v="2"/>
    <n v="1007.28"/>
    <x v="556"/>
    <x v="623"/>
    <n v="0.26530612244897966"/>
    <n v="5036.3999999999996"/>
  </r>
  <r>
    <s v="ORD-10762"/>
    <x v="42"/>
    <x v="445"/>
    <x v="2"/>
    <x v="32"/>
    <x v="4"/>
    <x v="2"/>
    <x v="2"/>
    <x v="0"/>
    <n v="2"/>
    <n v="1286.01"/>
    <n v="0"/>
    <x v="0"/>
    <n v="883.32"/>
    <x v="557"/>
    <x v="624"/>
    <n v="0.31313131313131309"/>
    <n v="1766.64"/>
  </r>
  <r>
    <s v="ORD-10763"/>
    <x v="321"/>
    <x v="284"/>
    <x v="1"/>
    <x v="34"/>
    <x v="2"/>
    <x v="3"/>
    <x v="4"/>
    <x v="1"/>
    <n v="2"/>
    <n v="1567.02"/>
    <n v="0.1"/>
    <x v="0"/>
    <n v="991.38"/>
    <x v="558"/>
    <x v="274"/>
    <n v="0.36734693877551022"/>
    <n v="1982.76"/>
  </r>
  <r>
    <s v="ORD-10764"/>
    <x v="193"/>
    <x v="480"/>
    <x v="1"/>
    <x v="4"/>
    <x v="2"/>
    <x v="1"/>
    <x v="20"/>
    <x v="0"/>
    <n v="4"/>
    <n v="2499"/>
    <n v="0"/>
    <x v="0"/>
    <n v="1599.36"/>
    <x v="559"/>
    <x v="625"/>
    <n v="0.36000000000000004"/>
    <n v="6397.44"/>
  </r>
  <r>
    <s v="ORD-10765"/>
    <x v="194"/>
    <x v="481"/>
    <x v="1"/>
    <x v="51"/>
    <x v="3"/>
    <x v="0"/>
    <x v="13"/>
    <x v="0"/>
    <n v="2"/>
    <n v="1543.97"/>
    <n v="0.15"/>
    <x v="2"/>
    <n v="989.34"/>
    <x v="451"/>
    <x v="66"/>
    <n v="0.35922330097087379"/>
    <n v="1978.68"/>
  </r>
  <r>
    <s v="ORD-10766"/>
    <x v="281"/>
    <x v="28"/>
    <x v="0"/>
    <x v="10"/>
    <x v="2"/>
    <x v="1"/>
    <x v="18"/>
    <x v="0"/>
    <n v="2"/>
    <n v="1210.99"/>
    <n v="0.1"/>
    <x v="2"/>
    <n v="875.27"/>
    <x v="560"/>
    <x v="626"/>
    <n v="0.27722772277227725"/>
    <n v="1750.54"/>
  </r>
  <r>
    <s v="ORD-10767"/>
    <x v="219"/>
    <x v="482"/>
    <x v="1"/>
    <x v="17"/>
    <x v="2"/>
    <x v="3"/>
    <x v="12"/>
    <x v="0"/>
    <n v="3"/>
    <n v="989.01"/>
    <n v="0.02"/>
    <x v="2"/>
    <n v="689.31"/>
    <x v="91"/>
    <x v="92"/>
    <n v="0.30303030303030304"/>
    <n v="2067.9299999999998"/>
  </r>
  <r>
    <s v="ORD-10768"/>
    <x v="67"/>
    <x v="2"/>
    <x v="2"/>
    <x v="51"/>
    <x v="3"/>
    <x v="4"/>
    <x v="15"/>
    <x v="0"/>
    <n v="1"/>
    <n v="1499"/>
    <n v="0.2"/>
    <x v="0"/>
    <n v="989.34"/>
    <x v="168"/>
    <x v="627"/>
    <n v="0.33999999999999997"/>
    <n v="989.34"/>
  </r>
  <r>
    <s v="ORD-10769"/>
    <x v="194"/>
    <x v="104"/>
    <x v="1"/>
    <x v="42"/>
    <x v="1"/>
    <x v="3"/>
    <x v="4"/>
    <x v="1"/>
    <n v="2"/>
    <n v="70.38"/>
    <n v="0.15"/>
    <x v="1"/>
    <n v="44.16"/>
    <x v="413"/>
    <x v="445"/>
    <n v="0.37254901960784315"/>
    <n v="88.32"/>
  </r>
  <r>
    <s v="ORD-10770"/>
    <x v="213"/>
    <x v="466"/>
    <x v="1"/>
    <x v="0"/>
    <x v="0"/>
    <x v="4"/>
    <x v="6"/>
    <x v="0"/>
    <n v="2"/>
    <n v="499"/>
    <n v="0"/>
    <x v="1"/>
    <n v="354.29"/>
    <x v="561"/>
    <x v="628"/>
    <n v="0.28999999999999998"/>
    <n v="708.58"/>
  </r>
  <r>
    <s v="ORD-10771"/>
    <x v="322"/>
    <x v="483"/>
    <x v="1"/>
    <x v="29"/>
    <x v="1"/>
    <x v="4"/>
    <x v="15"/>
    <x v="1"/>
    <n v="4"/>
    <n v="127.71"/>
    <n v="0"/>
    <x v="0"/>
    <n v="78.69"/>
    <x v="42"/>
    <x v="41"/>
    <n v="0.38383838383838381"/>
    <n v="314.76"/>
  </r>
  <r>
    <s v="ORD-10772"/>
    <x v="200"/>
    <x v="259"/>
    <x v="1"/>
    <x v="24"/>
    <x v="2"/>
    <x v="4"/>
    <x v="6"/>
    <x v="0"/>
    <n v="1"/>
    <n v="1234.97"/>
    <n v="0.1"/>
    <x v="0"/>
    <n v="791.34"/>
    <x v="10"/>
    <x v="629"/>
    <n v="0.35922330097087379"/>
    <n v="791.34"/>
  </r>
  <r>
    <s v="ORD-10773"/>
    <x v="166"/>
    <x v="176"/>
    <x v="5"/>
    <x v="14"/>
    <x v="4"/>
    <x v="3"/>
    <x v="12"/>
    <x v="0"/>
    <n v="10"/>
    <n v="391.02"/>
    <n v="0"/>
    <x v="0"/>
    <n v="287.27999999999997"/>
    <x v="562"/>
    <x v="630"/>
    <n v="0.26530612244897961"/>
    <n v="2872.7999999999997"/>
  </r>
  <r>
    <s v="ORD-10774"/>
    <x v="123"/>
    <x v="484"/>
    <x v="1"/>
    <x v="25"/>
    <x v="1"/>
    <x v="1"/>
    <x v="5"/>
    <x v="0"/>
    <n v="1"/>
    <n v="101.97"/>
    <n v="0"/>
    <x v="1"/>
    <n v="65.34"/>
    <x v="180"/>
    <x v="188"/>
    <n v="0.35922330097087374"/>
    <n v="65.34"/>
  </r>
  <r>
    <s v="ORD-10775"/>
    <x v="174"/>
    <x v="425"/>
    <x v="1"/>
    <x v="42"/>
    <x v="1"/>
    <x v="2"/>
    <x v="10"/>
    <x v="1"/>
    <n v="5"/>
    <n v="69"/>
    <n v="0"/>
    <x v="2"/>
    <n v="44.16"/>
    <x v="411"/>
    <x v="442"/>
    <n v="0.36000000000000004"/>
    <n v="220.79999999999998"/>
  </r>
  <r>
    <s v="ORD-10776"/>
    <x v="107"/>
    <x v="151"/>
    <x v="2"/>
    <x v="11"/>
    <x v="0"/>
    <x v="2"/>
    <x v="11"/>
    <x v="0"/>
    <n v="4"/>
    <n v="251.49"/>
    <n v="0.15"/>
    <x v="0"/>
    <n v="171.81"/>
    <x v="563"/>
    <x v="631"/>
    <n v="0.31683168316831684"/>
    <n v="687.24"/>
  </r>
  <r>
    <s v="ORD-10777"/>
    <x v="306"/>
    <x v="383"/>
    <x v="1"/>
    <x v="52"/>
    <x v="4"/>
    <x v="5"/>
    <x v="26"/>
    <x v="0"/>
    <n v="1"/>
    <n v="726.53"/>
    <n v="0.15"/>
    <x v="0"/>
    <n v="531.79"/>
    <x v="547"/>
    <x v="613"/>
    <n v="0.26804123711340211"/>
    <n v="531.79"/>
  </r>
  <r>
    <s v="ORD-10778"/>
    <x v="178"/>
    <x v="155"/>
    <x v="1"/>
    <x v="7"/>
    <x v="4"/>
    <x v="1"/>
    <x v="5"/>
    <x v="1"/>
    <n v="1"/>
    <n v="304.98"/>
    <n v="0"/>
    <x v="2"/>
    <n v="194.35"/>
    <x v="517"/>
    <x v="573"/>
    <n v="0.36274509803921573"/>
    <n v="194.35"/>
  </r>
  <r>
    <s v="ORD-10779"/>
    <x v="269"/>
    <x v="131"/>
    <x v="2"/>
    <x v="17"/>
    <x v="2"/>
    <x v="1"/>
    <x v="5"/>
    <x v="1"/>
    <n v="1"/>
    <n v="999"/>
    <n v="0.15"/>
    <x v="0"/>
    <n v="689.31"/>
    <x v="71"/>
    <x v="632"/>
    <n v="0.31000000000000005"/>
    <n v="689.31"/>
  </r>
  <r>
    <s v="ORD-10780"/>
    <x v="29"/>
    <x v="74"/>
    <x v="1"/>
    <x v="3"/>
    <x v="1"/>
    <x v="3"/>
    <x v="12"/>
    <x v="1"/>
    <n v="2"/>
    <n v="110.09"/>
    <n v="0.15"/>
    <x v="0"/>
    <n v="78.48"/>
    <x v="431"/>
    <x v="466"/>
    <n v="0.28712871287128711"/>
    <n v="156.96"/>
  </r>
  <r>
    <s v="ORD-10781"/>
    <x v="158"/>
    <x v="278"/>
    <x v="1"/>
    <x v="64"/>
    <x v="4"/>
    <x v="0"/>
    <x v="0"/>
    <x v="1"/>
    <n v="2"/>
    <n v="1614.99"/>
    <n v="0"/>
    <x v="0"/>
    <n v="1023.36"/>
    <x v="564"/>
    <x v="633"/>
    <n v="0.36633663366336633"/>
    <n v="2046.72"/>
  </r>
  <r>
    <s v="ORD-10782"/>
    <x v="249"/>
    <x v="485"/>
    <x v="1"/>
    <x v="23"/>
    <x v="4"/>
    <x v="5"/>
    <x v="16"/>
    <x v="0"/>
    <n v="2"/>
    <n v="712.98"/>
    <n v="0.1"/>
    <x v="1"/>
    <n v="510.27"/>
    <x v="565"/>
    <x v="634"/>
    <n v="0.28431372549019612"/>
    <n v="1020.54"/>
  </r>
  <r>
    <s v="ORD-10783"/>
    <x v="179"/>
    <x v="311"/>
    <x v="0"/>
    <x v="34"/>
    <x v="2"/>
    <x v="2"/>
    <x v="10"/>
    <x v="1"/>
    <n v="3"/>
    <n v="1583.01"/>
    <n v="0"/>
    <x v="2"/>
    <n v="991.38"/>
    <x v="566"/>
    <x v="635"/>
    <n v="0.37373737373737376"/>
    <n v="2974.14"/>
  </r>
  <r>
    <s v="ORD-10784"/>
    <x v="78"/>
    <x v="376"/>
    <x v="2"/>
    <x v="9"/>
    <x v="1"/>
    <x v="0"/>
    <x v="3"/>
    <x v="0"/>
    <n v="3"/>
    <n v="119"/>
    <n v="0"/>
    <x v="2"/>
    <n v="85.68"/>
    <x v="567"/>
    <x v="636"/>
    <n v="0.27999999999999992"/>
    <n v="257.04000000000002"/>
  </r>
  <r>
    <s v="ORD-10785"/>
    <x v="250"/>
    <x v="82"/>
    <x v="1"/>
    <x v="13"/>
    <x v="0"/>
    <x v="1"/>
    <x v="1"/>
    <x v="0"/>
    <n v="3"/>
    <n v="122.57"/>
    <n v="0.1"/>
    <x v="0"/>
    <n v="82.11"/>
    <x v="46"/>
    <x v="535"/>
    <n v="0.3300970873786408"/>
    <n v="246.32999999999998"/>
  </r>
  <r>
    <s v="ORD-10786"/>
    <x v="307"/>
    <x v="486"/>
    <x v="1"/>
    <x v="21"/>
    <x v="2"/>
    <x v="5"/>
    <x v="16"/>
    <x v="0"/>
    <n v="3"/>
    <n v="1834.98"/>
    <n v="0.1"/>
    <x v="0"/>
    <n v="1295.28"/>
    <x v="235"/>
    <x v="246"/>
    <n v="0.29411764705882359"/>
    <n v="3885.84"/>
  </r>
  <r>
    <s v="ORD-10787"/>
    <x v="217"/>
    <x v="487"/>
    <x v="1"/>
    <x v="7"/>
    <x v="4"/>
    <x v="1"/>
    <x v="18"/>
    <x v="1"/>
    <n v="3"/>
    <n v="301.99"/>
    <n v="0.05"/>
    <x v="0"/>
    <n v="194.35"/>
    <x v="56"/>
    <x v="55"/>
    <n v="0.35643564356435653"/>
    <n v="583.04999999999995"/>
  </r>
  <r>
    <s v="ORD-10788"/>
    <x v="152"/>
    <x v="443"/>
    <x v="2"/>
    <x v="47"/>
    <x v="0"/>
    <x v="3"/>
    <x v="17"/>
    <x v="1"/>
    <n v="3"/>
    <n v="173.63"/>
    <n v="0.05"/>
    <x v="0"/>
    <n v="110.98"/>
    <x v="568"/>
    <x v="637"/>
    <n v="0.36082474226804123"/>
    <n v="332.94"/>
  </r>
  <r>
    <s v="ORD-10789"/>
    <x v="151"/>
    <x v="228"/>
    <x v="5"/>
    <x v="60"/>
    <x v="2"/>
    <x v="1"/>
    <x v="1"/>
    <x v="1"/>
    <n v="3"/>
    <n v="2220.9899999999998"/>
    <n v="0.05"/>
    <x v="0"/>
    <n v="1495.32"/>
    <x v="190"/>
    <x v="198"/>
    <n v="0.32673267326732663"/>
    <n v="4485.96"/>
  </r>
  <r>
    <s v="ORD-10790"/>
    <x v="320"/>
    <x v="212"/>
    <x v="1"/>
    <x v="35"/>
    <x v="4"/>
    <x v="0"/>
    <x v="3"/>
    <x v="0"/>
    <n v="1"/>
    <n v="823.53"/>
    <n v="0"/>
    <x v="0"/>
    <n v="585.80999999999995"/>
    <x v="569"/>
    <x v="638"/>
    <n v="0.28865979381443302"/>
    <n v="585.80999999999995"/>
  </r>
  <r>
    <s v="ORD-10791"/>
    <x v="83"/>
    <x v="482"/>
    <x v="1"/>
    <x v="13"/>
    <x v="0"/>
    <x v="1"/>
    <x v="5"/>
    <x v="0"/>
    <n v="2"/>
    <n v="119"/>
    <n v="0"/>
    <x v="0"/>
    <n v="82.11"/>
    <x v="215"/>
    <x v="223"/>
    <n v="0.31"/>
    <n v="164.22"/>
  </r>
  <r>
    <s v="ORD-10792"/>
    <x v="42"/>
    <x v="423"/>
    <x v="5"/>
    <x v="60"/>
    <x v="2"/>
    <x v="1"/>
    <x v="18"/>
    <x v="1"/>
    <n v="2"/>
    <n v="2177.0100000000002"/>
    <n v="0"/>
    <x v="2"/>
    <n v="1495.32"/>
    <x v="409"/>
    <x v="440"/>
    <n v="0.3131313131313132"/>
    <n v="2990.64"/>
  </r>
  <r>
    <s v="ORD-10793"/>
    <x v="0"/>
    <x v="155"/>
    <x v="1"/>
    <x v="22"/>
    <x v="1"/>
    <x v="3"/>
    <x v="17"/>
    <x v="0"/>
    <n v="4"/>
    <n v="53.35"/>
    <n v="0.02"/>
    <x v="0"/>
    <n v="39.049999999999997"/>
    <x v="415"/>
    <x v="447"/>
    <n v="0.26804123711340211"/>
    <n v="156.19999999999999"/>
  </r>
  <r>
    <s v="ORD-10794"/>
    <x v="268"/>
    <x v="440"/>
    <x v="1"/>
    <x v="52"/>
    <x v="4"/>
    <x v="4"/>
    <x v="15"/>
    <x v="0"/>
    <n v="1"/>
    <n v="771.47"/>
    <n v="0.05"/>
    <x v="1"/>
    <n v="531.79"/>
    <x v="570"/>
    <x v="639"/>
    <n v="0.31067961165048552"/>
    <n v="531.79"/>
  </r>
  <r>
    <s v="ORD-10795"/>
    <x v="176"/>
    <x v="440"/>
    <x v="1"/>
    <x v="21"/>
    <x v="2"/>
    <x v="2"/>
    <x v="11"/>
    <x v="0"/>
    <n v="2"/>
    <n v="1799"/>
    <n v="0.02"/>
    <x v="0"/>
    <n v="1295.28"/>
    <x v="571"/>
    <x v="640"/>
    <n v="0.28000000000000003"/>
    <n v="2590.56"/>
  </r>
  <r>
    <s v="ORD-10796"/>
    <x v="154"/>
    <x v="488"/>
    <x v="1"/>
    <x v="24"/>
    <x v="2"/>
    <x v="3"/>
    <x v="17"/>
    <x v="0"/>
    <n v="1"/>
    <n v="1199"/>
    <n v="0.15"/>
    <x v="1"/>
    <n v="791.34"/>
    <x v="572"/>
    <x v="641"/>
    <n v="0.33999999999999997"/>
    <n v="791.34"/>
  </r>
  <r>
    <s v="ORD-10797"/>
    <x v="299"/>
    <x v="229"/>
    <x v="2"/>
    <x v="24"/>
    <x v="2"/>
    <x v="2"/>
    <x v="2"/>
    <x v="1"/>
    <n v="1"/>
    <n v="1175.02"/>
    <n v="0.1"/>
    <x v="0"/>
    <n v="791.34"/>
    <x v="35"/>
    <x v="34"/>
    <n v="0.32653061224489793"/>
    <n v="791.34"/>
  </r>
  <r>
    <s v="ORD-10798"/>
    <x v="182"/>
    <x v="146"/>
    <x v="1"/>
    <x v="25"/>
    <x v="1"/>
    <x v="0"/>
    <x v="3"/>
    <x v="0"/>
    <n v="2"/>
    <n v="97.02"/>
    <n v="0"/>
    <x v="0"/>
    <n v="65.34"/>
    <x v="53"/>
    <x v="52"/>
    <n v="0.32653061224489788"/>
    <n v="130.68"/>
  </r>
  <r>
    <s v="ORD-10799"/>
    <x v="97"/>
    <x v="489"/>
    <x v="2"/>
    <x v="54"/>
    <x v="2"/>
    <x v="3"/>
    <x v="4"/>
    <x v="1"/>
    <n v="4"/>
    <n v="1715.99"/>
    <n v="0.02"/>
    <x v="0"/>
    <n v="1240.27"/>
    <x v="573"/>
    <x v="642"/>
    <n v="0.27722772277227725"/>
    <n v="4961.08"/>
  </r>
  <r>
    <s v="ORD-10800"/>
    <x v="39"/>
    <x v="253"/>
    <x v="0"/>
    <x v="40"/>
    <x v="0"/>
    <x v="1"/>
    <x v="18"/>
    <x v="0"/>
    <n v="3"/>
    <n v="406.98"/>
    <n v="0"/>
    <x v="1"/>
    <n v="263.33999999999997"/>
    <x v="65"/>
    <x v="563"/>
    <n v="0.35294117647058826"/>
    <n v="790.02"/>
  </r>
  <r>
    <s v="ORD-10801"/>
    <x v="57"/>
    <x v="320"/>
    <x v="1"/>
    <x v="6"/>
    <x v="3"/>
    <x v="5"/>
    <x v="16"/>
    <x v="1"/>
    <n v="3"/>
    <n v="1852.97"/>
    <n v="0.1"/>
    <x v="2"/>
    <n v="1097.3900000000001"/>
    <x v="574"/>
    <x v="643"/>
    <n v="0.40776699029126212"/>
    <n v="3292.17"/>
  </r>
  <r>
    <s v="ORD-10802"/>
    <x v="25"/>
    <x v="382"/>
    <x v="1"/>
    <x v="57"/>
    <x v="4"/>
    <x v="1"/>
    <x v="7"/>
    <x v="1"/>
    <n v="3"/>
    <n v="249"/>
    <n v="0"/>
    <x v="0"/>
    <n v="159.36000000000001"/>
    <x v="516"/>
    <x v="569"/>
    <n v="0.35999999999999993"/>
    <n v="478.08000000000004"/>
  </r>
  <r>
    <s v="ORD-10803"/>
    <x v="251"/>
    <x v="372"/>
    <x v="6"/>
    <x v="44"/>
    <x v="0"/>
    <x v="1"/>
    <x v="20"/>
    <x v="1"/>
    <n v="1"/>
    <n v="200.99"/>
    <n v="0"/>
    <x v="0"/>
    <n v="129.35"/>
    <x v="114"/>
    <x v="118"/>
    <n v="0.35643564356435647"/>
    <n v="129.35"/>
  </r>
  <r>
    <s v="ORD-10804"/>
    <x v="251"/>
    <x v="490"/>
    <x v="2"/>
    <x v="33"/>
    <x v="1"/>
    <x v="4"/>
    <x v="15"/>
    <x v="1"/>
    <n v="5"/>
    <n v="81.37"/>
    <n v="0"/>
    <x v="0"/>
    <n v="54.51"/>
    <x v="575"/>
    <x v="644"/>
    <n v="0.3300970873786408"/>
    <n v="272.55"/>
  </r>
  <r>
    <s v="ORD-10805"/>
    <x v="147"/>
    <x v="195"/>
    <x v="0"/>
    <x v="18"/>
    <x v="0"/>
    <x v="1"/>
    <x v="1"/>
    <x v="0"/>
    <n v="6"/>
    <n v="299"/>
    <n v="0.05"/>
    <x v="0"/>
    <n v="191.36"/>
    <x v="576"/>
    <x v="645"/>
    <n v="0.35999999999999993"/>
    <n v="1148.1600000000001"/>
  </r>
  <r>
    <s v="ORD-10806"/>
    <x v="254"/>
    <x v="374"/>
    <x v="2"/>
    <x v="9"/>
    <x v="1"/>
    <x v="2"/>
    <x v="2"/>
    <x v="0"/>
    <n v="1"/>
    <n v="121.38"/>
    <n v="0"/>
    <x v="0"/>
    <n v="85.68"/>
    <x v="473"/>
    <x v="646"/>
    <n v="0.29411764705882343"/>
    <n v="85.68"/>
  </r>
  <r>
    <s v="ORD-10807"/>
    <x v="258"/>
    <x v="318"/>
    <x v="5"/>
    <x v="24"/>
    <x v="2"/>
    <x v="2"/>
    <x v="2"/>
    <x v="1"/>
    <n v="2"/>
    <n v="1199"/>
    <n v="0.05"/>
    <x v="2"/>
    <n v="791.34"/>
    <x v="323"/>
    <x v="565"/>
    <n v="0.33999999999999997"/>
    <n v="1582.68"/>
  </r>
  <r>
    <s v="ORD-10808"/>
    <x v="126"/>
    <x v="20"/>
    <x v="1"/>
    <x v="60"/>
    <x v="2"/>
    <x v="6"/>
    <x v="14"/>
    <x v="0"/>
    <n v="1"/>
    <n v="2177.0100000000002"/>
    <n v="0.2"/>
    <x v="1"/>
    <n v="1495.32"/>
    <x v="196"/>
    <x v="204"/>
    <n v="0.3131313131313132"/>
    <n v="1495.32"/>
  </r>
  <r>
    <s v="ORD-10809"/>
    <x v="323"/>
    <x v="491"/>
    <x v="1"/>
    <x v="9"/>
    <x v="1"/>
    <x v="3"/>
    <x v="12"/>
    <x v="1"/>
    <n v="3"/>
    <n v="121.38"/>
    <n v="0"/>
    <x v="0"/>
    <n v="85.68"/>
    <x v="428"/>
    <x v="647"/>
    <n v="0.29411764705882343"/>
    <n v="257.04000000000002"/>
  </r>
  <r>
    <s v="ORD-10810"/>
    <x v="31"/>
    <x v="351"/>
    <x v="5"/>
    <x v="61"/>
    <x v="3"/>
    <x v="1"/>
    <x v="1"/>
    <x v="1"/>
    <n v="3"/>
    <n v="1199"/>
    <n v="0.05"/>
    <x v="0"/>
    <n v="767.36"/>
    <x v="211"/>
    <x v="648"/>
    <n v="0.36000000000000004"/>
    <n v="2302.08"/>
  </r>
  <r>
    <s v="ORD-10811"/>
    <x v="119"/>
    <x v="467"/>
    <x v="6"/>
    <x v="20"/>
    <x v="3"/>
    <x v="1"/>
    <x v="8"/>
    <x v="1"/>
    <n v="3"/>
    <n v="1357.03"/>
    <n v="0.05"/>
    <x v="2"/>
    <n v="1007.28"/>
    <x v="23"/>
    <x v="649"/>
    <n v="0.25773195876288657"/>
    <n v="3021.84"/>
  </r>
  <r>
    <s v="ORD-10812"/>
    <x v="42"/>
    <x v="492"/>
    <x v="1"/>
    <x v="33"/>
    <x v="1"/>
    <x v="2"/>
    <x v="11"/>
    <x v="1"/>
    <n v="3"/>
    <n v="79.790000000000006"/>
    <n v="0.2"/>
    <x v="0"/>
    <n v="54.51"/>
    <x v="577"/>
    <x v="650"/>
    <n v="0.31683168316831684"/>
    <n v="163.53"/>
  </r>
  <r>
    <s v="ORD-10813"/>
    <x v="324"/>
    <x v="484"/>
    <x v="1"/>
    <x v="25"/>
    <x v="1"/>
    <x v="1"/>
    <x v="1"/>
    <x v="1"/>
    <n v="1"/>
    <n v="100.98"/>
    <n v="0.2"/>
    <x v="1"/>
    <n v="65.34"/>
    <x v="236"/>
    <x v="651"/>
    <n v="0.3529411764705882"/>
    <n v="65.34"/>
  </r>
  <r>
    <s v="ORD-10814"/>
    <x v="260"/>
    <x v="493"/>
    <x v="5"/>
    <x v="3"/>
    <x v="1"/>
    <x v="2"/>
    <x v="10"/>
    <x v="0"/>
    <n v="3"/>
    <n v="112.27"/>
    <n v="0.15"/>
    <x v="1"/>
    <n v="78.48"/>
    <x v="578"/>
    <x v="652"/>
    <n v="0.3009708737864078"/>
    <n v="235.44"/>
  </r>
  <r>
    <s v="ORD-10815"/>
    <x v="225"/>
    <x v="494"/>
    <x v="0"/>
    <x v="48"/>
    <x v="3"/>
    <x v="2"/>
    <x v="10"/>
    <x v="0"/>
    <n v="1"/>
    <n v="1337.97"/>
    <n v="0.2"/>
    <x v="0"/>
    <n v="948.27"/>
    <x v="520"/>
    <x v="653"/>
    <n v="0.29126213592233013"/>
    <n v="948.27"/>
  </r>
  <r>
    <s v="ORD-10816"/>
    <x v="214"/>
    <x v="495"/>
    <x v="0"/>
    <x v="37"/>
    <x v="3"/>
    <x v="5"/>
    <x v="9"/>
    <x v="1"/>
    <n v="6"/>
    <n v="2099"/>
    <n v="0.02"/>
    <x v="0"/>
    <n v="1427.32"/>
    <x v="579"/>
    <x v="654"/>
    <n v="0.32"/>
    <n v="8563.92"/>
  </r>
  <r>
    <s v="ORD-10817"/>
    <x v="29"/>
    <x v="496"/>
    <x v="5"/>
    <x v="33"/>
    <x v="1"/>
    <x v="1"/>
    <x v="20"/>
    <x v="0"/>
    <n v="2"/>
    <n v="76.63"/>
    <n v="0.2"/>
    <x v="2"/>
    <n v="54.51"/>
    <x v="490"/>
    <x v="655"/>
    <n v="0.28865979381443296"/>
    <n v="109.02"/>
  </r>
  <r>
    <s v="ORD-10818"/>
    <x v="156"/>
    <x v="497"/>
    <x v="0"/>
    <x v="57"/>
    <x v="4"/>
    <x v="1"/>
    <x v="8"/>
    <x v="1"/>
    <n v="2"/>
    <n v="253.98"/>
    <n v="0"/>
    <x v="0"/>
    <n v="159.36000000000001"/>
    <x v="580"/>
    <x v="656"/>
    <n v="0.37254901960784303"/>
    <n v="318.72000000000003"/>
  </r>
  <r>
    <s v="ORD-10819"/>
    <x v="280"/>
    <x v="459"/>
    <x v="1"/>
    <x v="69"/>
    <x v="5"/>
    <x v="5"/>
    <x v="9"/>
    <x v="0"/>
    <n v="6"/>
    <n v="2199"/>
    <n v="0"/>
    <x v="1"/>
    <n v="0"/>
    <x v="12"/>
    <x v="12"/>
    <n v="0"/>
    <n v="0"/>
  </r>
  <r>
    <s v="ORD-10820"/>
    <x v="144"/>
    <x v="250"/>
    <x v="2"/>
    <x v="32"/>
    <x v="4"/>
    <x v="1"/>
    <x v="7"/>
    <x v="0"/>
    <n v="1"/>
    <n v="1337.97"/>
    <n v="0.2"/>
    <x v="0"/>
    <n v="883.32"/>
    <x v="520"/>
    <x v="580"/>
    <n v="0.33980582524271841"/>
    <n v="883.32"/>
  </r>
  <r>
    <s v="ORD-10821"/>
    <x v="59"/>
    <x v="498"/>
    <x v="0"/>
    <x v="11"/>
    <x v="0"/>
    <x v="0"/>
    <x v="0"/>
    <x v="1"/>
    <n v="1"/>
    <n v="249"/>
    <n v="0"/>
    <x v="0"/>
    <n v="171.81"/>
    <x v="365"/>
    <x v="394"/>
    <n v="0.31"/>
    <n v="171.81"/>
  </r>
  <r>
    <s v="ORD-10822"/>
    <x v="293"/>
    <x v="437"/>
    <x v="5"/>
    <x v="34"/>
    <x v="2"/>
    <x v="4"/>
    <x v="6"/>
    <x v="1"/>
    <n v="2"/>
    <n v="1630.98"/>
    <n v="0"/>
    <x v="1"/>
    <n v="991.38"/>
    <x v="192"/>
    <x v="200"/>
    <n v="0.39215686274509803"/>
    <n v="1982.76"/>
  </r>
  <r>
    <s v="ORD-10823"/>
    <x v="325"/>
    <x v="499"/>
    <x v="2"/>
    <x v="28"/>
    <x v="3"/>
    <x v="0"/>
    <x v="13"/>
    <x v="1"/>
    <n v="2"/>
    <n v="1484.01"/>
    <n v="0"/>
    <x v="0"/>
    <n v="1064.29"/>
    <x v="116"/>
    <x v="657"/>
    <n v="0.28282828282828287"/>
    <n v="2128.58"/>
  </r>
  <r>
    <s v="ORD-10824"/>
    <x v="267"/>
    <x v="192"/>
    <x v="1"/>
    <x v="16"/>
    <x v="3"/>
    <x v="3"/>
    <x v="17"/>
    <x v="1"/>
    <n v="1"/>
    <n v="2344.98"/>
    <n v="0.02"/>
    <x v="0"/>
    <n v="1586.31"/>
    <x v="502"/>
    <x v="552"/>
    <n v="0.3235294117647059"/>
    <n v="1586.31"/>
  </r>
  <r>
    <s v="ORD-10825"/>
    <x v="39"/>
    <x v="500"/>
    <x v="6"/>
    <x v="0"/>
    <x v="0"/>
    <x v="2"/>
    <x v="11"/>
    <x v="0"/>
    <n v="1"/>
    <n v="508.98"/>
    <n v="0"/>
    <x v="3"/>
    <n v="354.29"/>
    <x v="174"/>
    <x v="182"/>
    <n v="0.30392156862745096"/>
    <n v="354.29"/>
  </r>
  <r>
    <s v="ORD-10826"/>
    <x v="230"/>
    <x v="490"/>
    <x v="2"/>
    <x v="61"/>
    <x v="3"/>
    <x v="4"/>
    <x v="15"/>
    <x v="1"/>
    <n v="2"/>
    <n v="1187.01"/>
    <n v="0"/>
    <x v="0"/>
    <n v="767.36"/>
    <x v="57"/>
    <x v="658"/>
    <n v="0.35353535353535354"/>
    <n v="1534.72"/>
  </r>
  <r>
    <s v="ORD-10827"/>
    <x v="92"/>
    <x v="501"/>
    <x v="1"/>
    <x v="19"/>
    <x v="2"/>
    <x v="1"/>
    <x v="18"/>
    <x v="0"/>
    <n v="3"/>
    <n v="1371.02"/>
    <n v="0.2"/>
    <x v="2"/>
    <n v="853.39"/>
    <x v="581"/>
    <x v="659"/>
    <n v="0.37755102040816318"/>
    <n v="2560.17"/>
  </r>
  <r>
    <s v="ORD-10828"/>
    <x v="326"/>
    <x v="75"/>
    <x v="1"/>
    <x v="43"/>
    <x v="3"/>
    <x v="1"/>
    <x v="20"/>
    <x v="0"/>
    <n v="4"/>
    <n v="2038.98"/>
    <n v="0"/>
    <x v="0"/>
    <n v="1299.3499999999999"/>
    <x v="582"/>
    <x v="660"/>
    <n v="0.36274509803921573"/>
    <n v="5197.3999999999996"/>
  </r>
  <r>
    <s v="ORD-10829"/>
    <x v="40"/>
    <x v="502"/>
    <x v="2"/>
    <x v="46"/>
    <x v="3"/>
    <x v="1"/>
    <x v="18"/>
    <x v="1"/>
    <n v="4"/>
    <n v="699"/>
    <n v="0.05"/>
    <x v="0"/>
    <n v="433.38"/>
    <x v="583"/>
    <x v="661"/>
    <n v="0.38"/>
    <n v="1733.52"/>
  </r>
  <r>
    <s v="ORD-10830"/>
    <x v="219"/>
    <x v="85"/>
    <x v="1"/>
    <x v="34"/>
    <x v="2"/>
    <x v="1"/>
    <x v="5"/>
    <x v="1"/>
    <n v="1"/>
    <n v="1646.97"/>
    <n v="0.05"/>
    <x v="0"/>
    <n v="991.38"/>
    <x v="584"/>
    <x v="662"/>
    <n v="0.39805825242718446"/>
    <n v="991.38"/>
  </r>
  <r>
    <s v="ORD-10831"/>
    <x v="158"/>
    <x v="320"/>
    <x v="1"/>
    <x v="23"/>
    <x v="4"/>
    <x v="1"/>
    <x v="18"/>
    <x v="1"/>
    <n v="3"/>
    <n v="705.99"/>
    <n v="0.2"/>
    <x v="0"/>
    <n v="510.27"/>
    <x v="585"/>
    <x v="663"/>
    <n v="0.27722772277227736"/>
    <n v="1530.81"/>
  </r>
  <r>
    <s v="ORD-10832"/>
    <x v="121"/>
    <x v="335"/>
    <x v="1"/>
    <x v="42"/>
    <x v="1"/>
    <x v="0"/>
    <x v="13"/>
    <x v="0"/>
    <n v="2"/>
    <n v="66.930000000000007"/>
    <n v="0.02"/>
    <x v="2"/>
    <n v="44.16"/>
    <x v="537"/>
    <x v="664"/>
    <n v="0.34020618556701043"/>
    <n v="88.32"/>
  </r>
  <r>
    <s v="ORD-10833"/>
    <x v="190"/>
    <x v="177"/>
    <x v="2"/>
    <x v="6"/>
    <x v="3"/>
    <x v="4"/>
    <x v="6"/>
    <x v="0"/>
    <n v="5"/>
    <n v="1852.97"/>
    <n v="0.02"/>
    <x v="0"/>
    <n v="1097.3900000000001"/>
    <x v="447"/>
    <x v="489"/>
    <n v="0.40776699029126207"/>
    <n v="5486.9500000000007"/>
  </r>
  <r>
    <s v="ORD-10834"/>
    <x v="61"/>
    <x v="392"/>
    <x v="5"/>
    <x v="52"/>
    <x v="4"/>
    <x v="0"/>
    <x v="3"/>
    <x v="1"/>
    <n v="1"/>
    <n v="741.51"/>
    <n v="0"/>
    <x v="0"/>
    <n v="531.79"/>
    <x v="472"/>
    <x v="519"/>
    <n v="0.28282828282828287"/>
    <n v="531.79"/>
  </r>
  <r>
    <s v="ORD-10835"/>
    <x v="327"/>
    <x v="216"/>
    <x v="2"/>
    <x v="5"/>
    <x v="3"/>
    <x v="1"/>
    <x v="7"/>
    <x v="1"/>
    <n v="3"/>
    <n v="1917.99"/>
    <n v="0.05"/>
    <x v="2"/>
    <n v="1177.3800000000001"/>
    <x v="5"/>
    <x v="5"/>
    <n v="0.38613861386138609"/>
    <n v="3532.1400000000003"/>
  </r>
  <r>
    <s v="ORD-10836"/>
    <x v="306"/>
    <x v="382"/>
    <x v="1"/>
    <x v="32"/>
    <x v="4"/>
    <x v="4"/>
    <x v="6"/>
    <x v="0"/>
    <n v="1"/>
    <n v="1286.01"/>
    <n v="0"/>
    <x v="0"/>
    <n v="883.32"/>
    <x v="586"/>
    <x v="665"/>
    <n v="0.31313131313131309"/>
    <n v="883.32"/>
  </r>
  <r>
    <s v="ORD-10837"/>
    <x v="328"/>
    <x v="214"/>
    <x v="5"/>
    <x v="31"/>
    <x v="1"/>
    <x v="1"/>
    <x v="8"/>
    <x v="0"/>
    <n v="3"/>
    <n v="86.33"/>
    <n v="0"/>
    <x v="2"/>
    <n v="55.18"/>
    <x v="48"/>
    <x v="47"/>
    <n v="0.36082474226804129"/>
    <n v="165.54"/>
  </r>
  <r>
    <s v="ORD-10838"/>
    <x v="302"/>
    <x v="503"/>
    <x v="2"/>
    <x v="11"/>
    <x v="0"/>
    <x v="2"/>
    <x v="2"/>
    <x v="0"/>
    <n v="1"/>
    <n v="246.51"/>
    <n v="0.1"/>
    <x v="2"/>
    <n v="171.81"/>
    <x v="200"/>
    <x v="593"/>
    <n v="0.30303030303030298"/>
    <n v="171.81"/>
  </r>
  <r>
    <s v="ORD-10839"/>
    <x v="101"/>
    <x v="264"/>
    <x v="1"/>
    <x v="38"/>
    <x v="4"/>
    <x v="1"/>
    <x v="20"/>
    <x v="1"/>
    <n v="4"/>
    <n v="559.98"/>
    <n v="0.02"/>
    <x v="0"/>
    <n v="362.34"/>
    <x v="587"/>
    <x v="666"/>
    <n v="0.35294117647058831"/>
    <n v="1449.36"/>
  </r>
  <r>
    <s v="ORD-10840"/>
    <x v="116"/>
    <x v="144"/>
    <x v="1"/>
    <x v="34"/>
    <x v="2"/>
    <x v="4"/>
    <x v="15"/>
    <x v="0"/>
    <n v="1"/>
    <n v="1583.01"/>
    <n v="0.15"/>
    <x v="2"/>
    <n v="991.38"/>
    <x v="397"/>
    <x v="443"/>
    <n v="0.37373737373737376"/>
    <n v="991.38"/>
  </r>
  <r>
    <s v="ORD-10841"/>
    <x v="104"/>
    <x v="504"/>
    <x v="1"/>
    <x v="21"/>
    <x v="2"/>
    <x v="1"/>
    <x v="18"/>
    <x v="1"/>
    <n v="2"/>
    <n v="1799"/>
    <n v="0.2"/>
    <x v="2"/>
    <n v="1295.28"/>
    <x v="571"/>
    <x v="640"/>
    <n v="0.28000000000000003"/>
    <n v="2590.56"/>
  </r>
  <r>
    <s v="ORD-10842"/>
    <x v="225"/>
    <x v="352"/>
    <x v="1"/>
    <x v="35"/>
    <x v="4"/>
    <x v="6"/>
    <x v="14"/>
    <x v="0"/>
    <n v="1"/>
    <n v="832.02"/>
    <n v="0"/>
    <x v="0"/>
    <n v="585.80999999999995"/>
    <x v="58"/>
    <x v="57"/>
    <n v="0.29591836734693883"/>
    <n v="585.80999999999995"/>
  </r>
  <r>
    <s v="ORD-10843"/>
    <x v="309"/>
    <x v="135"/>
    <x v="1"/>
    <x v="25"/>
    <x v="1"/>
    <x v="3"/>
    <x v="4"/>
    <x v="0"/>
    <n v="2"/>
    <n v="99.99"/>
    <n v="0.1"/>
    <x v="2"/>
    <n v="65.34"/>
    <x v="588"/>
    <x v="667"/>
    <n v="0.34653465346534645"/>
    <n v="130.68"/>
  </r>
  <r>
    <s v="ORD-10844"/>
    <x v="311"/>
    <x v="74"/>
    <x v="1"/>
    <x v="5"/>
    <x v="3"/>
    <x v="4"/>
    <x v="6"/>
    <x v="1"/>
    <n v="3"/>
    <n v="1861.02"/>
    <n v="0.02"/>
    <x v="1"/>
    <n v="1177.3800000000001"/>
    <x v="464"/>
    <x v="508"/>
    <n v="0.36734693877551011"/>
    <n v="3532.1400000000003"/>
  </r>
  <r>
    <s v="ORD-10845"/>
    <x v="108"/>
    <x v="505"/>
    <x v="1"/>
    <x v="60"/>
    <x v="2"/>
    <x v="6"/>
    <x v="14"/>
    <x v="0"/>
    <n v="5"/>
    <n v="2133.0300000000002"/>
    <n v="0.05"/>
    <x v="1"/>
    <n v="1495.32"/>
    <x v="589"/>
    <x v="668"/>
    <n v="0.29896907216494861"/>
    <n v="7476.5999999999995"/>
  </r>
  <r>
    <s v="ORD-10846"/>
    <x v="228"/>
    <x v="178"/>
    <x v="1"/>
    <x v="15"/>
    <x v="1"/>
    <x v="0"/>
    <x v="0"/>
    <x v="1"/>
    <s v=" 2 "/>
    <n v="162.18"/>
    <n v="0.02"/>
    <x v="0"/>
    <n v="116.07"/>
    <x v="141"/>
    <x v="146"/>
    <n v="0.28431372549019612"/>
    <n v="232.14"/>
  </r>
  <r>
    <s v="ORD-10847"/>
    <x v="59"/>
    <x v="63"/>
    <x v="2"/>
    <x v="33"/>
    <x v="1"/>
    <x v="1"/>
    <x v="8"/>
    <x v="0"/>
    <n v="8"/>
    <n v="78.209999999999994"/>
    <n v="0"/>
    <x v="0"/>
    <n v="54.51"/>
    <x v="590"/>
    <x v="669"/>
    <n v="0.30303030303030298"/>
    <n v="436.08"/>
  </r>
  <r>
    <s v="ORD-10848"/>
    <x v="7"/>
    <x v="506"/>
    <x v="2"/>
    <x v="17"/>
    <x v="2"/>
    <x v="5"/>
    <x v="16"/>
    <x v="0"/>
    <n v="0"/>
    <n v="989.01"/>
    <n v="0"/>
    <x v="0"/>
    <n v="689.31"/>
    <x v="12"/>
    <x v="12"/>
    <n v="0"/>
    <n v="0"/>
  </r>
  <r>
    <s v="ORD-10849"/>
    <x v="223"/>
    <x v="196"/>
    <x v="1"/>
    <x v="48"/>
    <x v="3"/>
    <x v="5"/>
    <x v="9"/>
    <x v="1"/>
    <n v="3"/>
    <n v="1311.99"/>
    <n v="0.15"/>
    <x v="2"/>
    <n v="948.27"/>
    <x v="302"/>
    <x v="670"/>
    <n v="0.27722772277227731"/>
    <n v="2844.81"/>
  </r>
  <r>
    <s v="ORD-10850"/>
    <x v="320"/>
    <x v="352"/>
    <x v="1"/>
    <x v="7"/>
    <x v="4"/>
    <x v="0"/>
    <x v="0"/>
    <x v="1"/>
    <s v=" 2 "/>
    <n v="296.01"/>
    <n v="0.05"/>
    <x v="2"/>
    <n v="194.35"/>
    <x v="591"/>
    <x v="671"/>
    <n v="0.34343434343434343"/>
    <n v="388.7"/>
  </r>
  <r>
    <s v="ORD-10851"/>
    <x v="174"/>
    <x v="139"/>
    <x v="0"/>
    <x v="25"/>
    <x v="1"/>
    <x v="4"/>
    <x v="15"/>
    <x v="1"/>
    <n v="8"/>
    <n v="96.03"/>
    <n v="0.2"/>
    <x v="2"/>
    <n v="65.34"/>
    <x v="592"/>
    <x v="672"/>
    <n v="0.31958762886597936"/>
    <n v="522.72"/>
  </r>
  <r>
    <s v="ORD-10852"/>
    <x v="174"/>
    <x v="395"/>
    <x v="5"/>
    <x v="37"/>
    <x v="3"/>
    <x v="2"/>
    <x v="10"/>
    <x v="0"/>
    <n v="3"/>
    <n v="2119.9899999999998"/>
    <n v="0"/>
    <x v="1"/>
    <n v="1427.32"/>
    <x v="593"/>
    <x v="673"/>
    <n v="0.32673267326732663"/>
    <n v="4281.96"/>
  </r>
  <r>
    <s v="ORD-10853"/>
    <x v="329"/>
    <x v="207"/>
    <x v="2"/>
    <x v="32"/>
    <x v="4"/>
    <x v="5"/>
    <x v="16"/>
    <x v="1"/>
    <s v=" 2 "/>
    <n v="1311.99"/>
    <n v="0.05"/>
    <x v="0"/>
    <n v="883.32"/>
    <x v="312"/>
    <x v="674"/>
    <n v="0.32673267326732669"/>
    <n v="1766.64"/>
  </r>
  <r>
    <s v="ORD-10854"/>
    <x v="34"/>
    <x v="507"/>
    <x v="1"/>
    <x v="31"/>
    <x v="1"/>
    <x v="6"/>
    <x v="14"/>
    <x v="1"/>
    <n v="3"/>
    <n v="90.78"/>
    <n v="0.1"/>
    <x v="1"/>
    <n v="55.18"/>
    <x v="344"/>
    <x v="369"/>
    <n v="0.39215686274509814"/>
    <n v="165.54"/>
  </r>
  <r>
    <s v="ORD-10855"/>
    <x v="165"/>
    <x v="410"/>
    <x v="0"/>
    <x v="50"/>
    <x v="4"/>
    <x v="1"/>
    <x v="7"/>
    <x v="1"/>
    <n v="2"/>
    <n v="1399"/>
    <n v="0.2"/>
    <x v="0"/>
    <n v="993.29"/>
    <x v="259"/>
    <x v="675"/>
    <n v="0.29000000000000004"/>
    <n v="1986.58"/>
  </r>
  <r>
    <s v="ORD-10856"/>
    <x v="169"/>
    <x v="508"/>
    <x v="1"/>
    <x v="50"/>
    <x v="4"/>
    <x v="1"/>
    <x v="18"/>
    <x v="1"/>
    <n v="3"/>
    <n v="1399"/>
    <n v="0.02"/>
    <x v="2"/>
    <n v="993.29"/>
    <x v="55"/>
    <x v="676"/>
    <n v="0.29000000000000004"/>
    <n v="2979.87"/>
  </r>
  <r>
    <s v="ORD-10857"/>
    <x v="330"/>
    <x v="88"/>
    <x v="2"/>
    <x v="26"/>
    <x v="2"/>
    <x v="1"/>
    <x v="20"/>
    <x v="0"/>
    <n v="4"/>
    <n v="969.03"/>
    <n v="0.02"/>
    <x v="2"/>
    <n v="659.34"/>
    <x v="594"/>
    <x v="677"/>
    <n v="0.31958762886597936"/>
    <n v="2637.36"/>
  </r>
  <r>
    <s v="ORD-10858"/>
    <x v="331"/>
    <x v="416"/>
    <x v="1"/>
    <x v="33"/>
    <x v="1"/>
    <x v="0"/>
    <x v="3"/>
    <x v="0"/>
    <n v="2"/>
    <n v="79.790000000000006"/>
    <n v="0"/>
    <x v="0"/>
    <n v="54.51"/>
    <x v="2"/>
    <x v="678"/>
    <n v="0.31683168316831689"/>
    <n v="109.02"/>
  </r>
  <r>
    <s v="ORD-10859"/>
    <x v="188"/>
    <x v="271"/>
    <x v="1"/>
    <x v="60"/>
    <x v="2"/>
    <x v="5"/>
    <x v="16"/>
    <x v="1"/>
    <n v="2"/>
    <n v="2199"/>
    <n v="0.05"/>
    <x v="0"/>
    <n v="1495.32"/>
    <x v="595"/>
    <x v="679"/>
    <n v="0.32"/>
    <n v="2990.64"/>
  </r>
  <r>
    <s v="ORD-10860"/>
    <x v="281"/>
    <x v="113"/>
    <x v="5"/>
    <x v="49"/>
    <x v="1"/>
    <x v="1"/>
    <x v="1"/>
    <x v="1"/>
    <n v="5"/>
    <n v="39"/>
    <n v="0.2"/>
    <x v="1"/>
    <n v="26.52"/>
    <x v="596"/>
    <x v="680"/>
    <n v="0.32"/>
    <n v="132.6"/>
  </r>
  <r>
    <s v="ORD-10861"/>
    <x v="40"/>
    <x v="269"/>
    <x v="1"/>
    <x v="33"/>
    <x v="1"/>
    <x v="1"/>
    <x v="18"/>
    <x v="0"/>
    <n v="6"/>
    <n v="79"/>
    <n v="0"/>
    <x v="1"/>
    <n v="54.51"/>
    <x v="597"/>
    <x v="681"/>
    <n v="0.31"/>
    <n v="327.06"/>
  </r>
  <r>
    <s v="ORD-10862"/>
    <x v="332"/>
    <x v="509"/>
    <x v="2"/>
    <x v="16"/>
    <x v="3"/>
    <x v="1"/>
    <x v="5"/>
    <x v="0"/>
    <n v="1"/>
    <n v="2276.0100000000002"/>
    <n v="0.02"/>
    <x v="0"/>
    <n v="1586.31"/>
    <x v="598"/>
    <x v="682"/>
    <n v="0.30303030303030309"/>
    <n v="1586.31"/>
  </r>
  <r>
    <s v="ORD-10863"/>
    <x v="89"/>
    <x v="510"/>
    <x v="2"/>
    <x v="7"/>
    <x v="4"/>
    <x v="3"/>
    <x v="12"/>
    <x v="1"/>
    <n v="2"/>
    <n v="299"/>
    <n v="0.15"/>
    <x v="0"/>
    <n v="194.35"/>
    <x v="427"/>
    <x v="460"/>
    <n v="0.35000000000000003"/>
    <n v="388.7"/>
  </r>
  <r>
    <s v="ORD-10864"/>
    <x v="124"/>
    <x v="511"/>
    <x v="5"/>
    <x v="7"/>
    <x v="4"/>
    <x v="6"/>
    <x v="14"/>
    <x v="1"/>
    <n v="1"/>
    <n v="307.97000000000003"/>
    <n v="0.02"/>
    <x v="0"/>
    <n v="194.35"/>
    <x v="599"/>
    <x v="683"/>
    <n v="0.36893203883495151"/>
    <n v="194.35"/>
  </r>
  <r>
    <s v="ORD-10865"/>
    <x v="124"/>
    <x v="301"/>
    <x v="5"/>
    <x v="19"/>
    <x v="2"/>
    <x v="4"/>
    <x v="15"/>
    <x v="0"/>
    <n v="3"/>
    <n v="1385.01"/>
    <n v="0.1"/>
    <x v="0"/>
    <n v="853.39"/>
    <x v="177"/>
    <x v="558"/>
    <n v="0.38383838383838376"/>
    <n v="2560.17"/>
  </r>
  <r>
    <s v="ORD-10866"/>
    <x v="243"/>
    <x v="445"/>
    <x v="2"/>
    <x v="40"/>
    <x v="0"/>
    <x v="5"/>
    <x v="16"/>
    <x v="0"/>
    <n v="2"/>
    <n v="387.03"/>
    <n v="0"/>
    <x v="0"/>
    <n v="263.33999999999997"/>
    <x v="600"/>
    <x v="684"/>
    <n v="0.31958762886597941"/>
    <n v="526.67999999999995"/>
  </r>
  <r>
    <s v="ORD-10867"/>
    <x v="257"/>
    <x v="512"/>
    <x v="2"/>
    <x v="38"/>
    <x v="4"/>
    <x v="3"/>
    <x v="17"/>
    <x v="0"/>
    <n v="8"/>
    <n v="543.51"/>
    <n v="0"/>
    <x v="2"/>
    <n v="362.34"/>
    <x v="601"/>
    <x v="685"/>
    <n v="0.33333333333333337"/>
    <n v="2898.72"/>
  </r>
  <r>
    <s v="ORD-10868"/>
    <x v="217"/>
    <x v="5"/>
    <x v="1"/>
    <x v="21"/>
    <x v="2"/>
    <x v="1"/>
    <x v="18"/>
    <x v="1"/>
    <n v="4"/>
    <n v="1763.02"/>
    <n v="0.05"/>
    <x v="2"/>
    <n v="1295.28"/>
    <x v="602"/>
    <x v="686"/>
    <n v="0.26530612244897961"/>
    <n v="5181.12"/>
  </r>
  <r>
    <s v="ORD-10869"/>
    <x v="83"/>
    <x v="150"/>
    <x v="6"/>
    <x v="40"/>
    <x v="0"/>
    <x v="1"/>
    <x v="5"/>
    <x v="1"/>
    <n v="2"/>
    <n v="410.97"/>
    <n v="0"/>
    <x v="0"/>
    <n v="263.33999999999997"/>
    <x v="24"/>
    <x v="128"/>
    <n v="0.3592233009708739"/>
    <n v="526.67999999999995"/>
  </r>
  <r>
    <s v="ORD-10870"/>
    <x v="193"/>
    <x v="90"/>
    <x v="0"/>
    <x v="39"/>
    <x v="2"/>
    <x v="0"/>
    <x v="3"/>
    <x v="0"/>
    <n v="1"/>
    <n v="1484.01"/>
    <n v="0"/>
    <x v="0"/>
    <n v="974.35"/>
    <x v="603"/>
    <x v="627"/>
    <n v="0.34343434343434343"/>
    <n v="974.35"/>
  </r>
  <r>
    <s v="ORD-10871"/>
    <x v="188"/>
    <x v="143"/>
    <x v="1"/>
    <x v="50"/>
    <x v="4"/>
    <x v="3"/>
    <x v="4"/>
    <x v="1"/>
    <n v="3"/>
    <n v="1357.03"/>
    <n v="0"/>
    <x v="1"/>
    <n v="993.29"/>
    <x v="23"/>
    <x v="687"/>
    <n v="0.26804123711340211"/>
    <n v="2979.87"/>
  </r>
  <r>
    <s v="ORD-10872"/>
    <x v="247"/>
    <x v="163"/>
    <x v="2"/>
    <x v="9"/>
    <x v="1"/>
    <x v="1"/>
    <x v="5"/>
    <x v="0"/>
    <n v="6"/>
    <n v="122.57"/>
    <n v="0"/>
    <x v="1"/>
    <n v="85.68"/>
    <x v="604"/>
    <x v="688"/>
    <n v="0.30097087378640769"/>
    <n v="514.08000000000004"/>
  </r>
  <r>
    <s v="ORD-10873"/>
    <x v="235"/>
    <x v="203"/>
    <x v="2"/>
    <x v="32"/>
    <x v="4"/>
    <x v="0"/>
    <x v="13"/>
    <x v="0"/>
    <n v="5"/>
    <n v="1286.01"/>
    <n v="0"/>
    <x v="0"/>
    <n v="883.32"/>
    <x v="605"/>
    <x v="689"/>
    <n v="0.31313131313131309"/>
    <n v="4416.6000000000004"/>
  </r>
  <r>
    <s v="ORD-10874"/>
    <x v="24"/>
    <x v="513"/>
    <x v="5"/>
    <x v="40"/>
    <x v="0"/>
    <x v="1"/>
    <x v="20"/>
    <x v="0"/>
    <n v="5"/>
    <n v="387.03"/>
    <n v="0"/>
    <x v="0"/>
    <n v="263.33999999999997"/>
    <x v="606"/>
    <x v="690"/>
    <n v="0.31958762886597941"/>
    <n v="1316.6999999999998"/>
  </r>
  <r>
    <s v="ORD-10875"/>
    <x v="276"/>
    <x v="459"/>
    <x v="1"/>
    <x v="27"/>
    <x v="3"/>
    <x v="2"/>
    <x v="11"/>
    <x v="1"/>
    <n v="2"/>
    <n v="1018.98"/>
    <n v="0"/>
    <x v="0"/>
    <n v="679.32"/>
    <x v="108"/>
    <x v="310"/>
    <n v="0.33333333333333331"/>
    <n v="1358.64"/>
  </r>
  <r>
    <s v="ORD-10876"/>
    <x v="333"/>
    <x v="461"/>
    <x v="1"/>
    <x v="62"/>
    <x v="0"/>
    <x v="6"/>
    <x v="14"/>
    <x v="1"/>
    <n v="4"/>
    <n v="127.71"/>
    <n v="0.05"/>
    <x v="2"/>
    <n v="87.72"/>
    <x v="42"/>
    <x v="691"/>
    <n v="0.31313131313131309"/>
    <n v="350.88"/>
  </r>
  <r>
    <s v="ORD-10877"/>
    <x v="187"/>
    <x v="402"/>
    <x v="1"/>
    <x v="26"/>
    <x v="2"/>
    <x v="3"/>
    <x v="4"/>
    <x v="1"/>
    <n v="8"/>
    <n v="979.02"/>
    <n v="0.15"/>
    <x v="2"/>
    <n v="659.34"/>
    <x v="607"/>
    <x v="692"/>
    <n v="0.32653061224489793"/>
    <n v="5274.72"/>
  </r>
  <r>
    <s v="ORD-10878"/>
    <x v="334"/>
    <x v="379"/>
    <x v="1"/>
    <x v="44"/>
    <x v="0"/>
    <x v="4"/>
    <x v="6"/>
    <x v="1"/>
    <n v="5"/>
    <n v="193.03"/>
    <n v="0.1"/>
    <x v="0"/>
    <n v="129.35"/>
    <x v="608"/>
    <x v="693"/>
    <n v="0.32989690721649484"/>
    <n v="646.75"/>
  </r>
  <r>
    <s v="ORD-10879"/>
    <x v="100"/>
    <x v="514"/>
    <x v="2"/>
    <x v="25"/>
    <x v="1"/>
    <x v="3"/>
    <x v="12"/>
    <x v="0"/>
    <n v="2"/>
    <n v="97.02"/>
    <n v="0"/>
    <x v="0"/>
    <n v="65.34"/>
    <x v="53"/>
    <x v="52"/>
    <n v="0.32653061224489788"/>
    <n v="130.68"/>
  </r>
  <r>
    <s v="ORD-10880"/>
    <x v="188"/>
    <x v="284"/>
    <x v="1"/>
    <x v="14"/>
    <x v="4"/>
    <x v="3"/>
    <x v="4"/>
    <x v="1"/>
    <n v="1"/>
    <n v="406.98"/>
    <n v="0.2"/>
    <x v="0"/>
    <n v="287.27999999999997"/>
    <x v="609"/>
    <x v="694"/>
    <n v="0.29411764705882365"/>
    <n v="287.27999999999997"/>
  </r>
  <r>
    <s v="ORD-10881"/>
    <x v="24"/>
    <x v="515"/>
    <x v="5"/>
    <x v="5"/>
    <x v="3"/>
    <x v="3"/>
    <x v="12"/>
    <x v="0"/>
    <n v="1"/>
    <n v="1955.97"/>
    <n v="0"/>
    <x v="2"/>
    <n v="1177.3800000000001"/>
    <x v="610"/>
    <x v="695"/>
    <n v="0.3980582524271844"/>
    <n v="1177.3800000000001"/>
  </r>
  <r>
    <s v="ORD-10882"/>
    <x v="196"/>
    <x v="516"/>
    <x v="1"/>
    <x v="34"/>
    <x v="2"/>
    <x v="5"/>
    <x v="16"/>
    <x v="0"/>
    <n v="1"/>
    <n v="1583.01"/>
    <n v="0.15"/>
    <x v="1"/>
    <n v="991.38"/>
    <x v="397"/>
    <x v="443"/>
    <n v="0.37373737373737376"/>
    <n v="991.38"/>
  </r>
  <r>
    <s v="ORD-10883"/>
    <x v="199"/>
    <x v="517"/>
    <x v="1"/>
    <x v="47"/>
    <x v="0"/>
    <x v="0"/>
    <x v="3"/>
    <x v="0"/>
    <n v="1"/>
    <n v="182.58"/>
    <n v="0.2"/>
    <x v="3"/>
    <n v="110.98"/>
    <x v="611"/>
    <x v="696"/>
    <n v="0.39215686274509803"/>
    <n v="110.98"/>
  </r>
  <r>
    <s v="ORD-10884"/>
    <x v="136"/>
    <x v="518"/>
    <x v="1"/>
    <x v="37"/>
    <x v="3"/>
    <x v="2"/>
    <x v="11"/>
    <x v="0"/>
    <n v="3"/>
    <n v="2057.02"/>
    <n v="0"/>
    <x v="0"/>
    <n v="1427.32"/>
    <x v="612"/>
    <x v="697"/>
    <n v="0.30612244897959179"/>
    <n v="4281.96"/>
  </r>
  <r>
    <s v="ORD-10885"/>
    <x v="317"/>
    <x v="519"/>
    <x v="1"/>
    <x v="60"/>
    <x v="2"/>
    <x v="5"/>
    <x v="9"/>
    <x v="0"/>
    <n v="1"/>
    <n v="2177.0100000000002"/>
    <n v="0"/>
    <x v="2"/>
    <n v="1495.32"/>
    <x v="196"/>
    <x v="204"/>
    <n v="0.3131313131313132"/>
    <n v="1495.32"/>
  </r>
  <r>
    <s v="ORD-10886"/>
    <x v="236"/>
    <x v="238"/>
    <x v="2"/>
    <x v="47"/>
    <x v="0"/>
    <x v="3"/>
    <x v="17"/>
    <x v="1"/>
    <n v="3"/>
    <n v="175.42"/>
    <n v="0.05"/>
    <x v="0"/>
    <n v="110.98"/>
    <x v="483"/>
    <x v="532"/>
    <n v="0.36734693877551022"/>
    <n v="332.94"/>
  </r>
  <r>
    <s v="ORD-10887"/>
    <x v="287"/>
    <x v="520"/>
    <x v="2"/>
    <x v="56"/>
    <x v="1"/>
    <x v="0"/>
    <x v="0"/>
    <x v="1"/>
    <n v="1"/>
    <n v="151.97999999999999"/>
    <n v="0.05"/>
    <x v="0"/>
    <n v="96.85"/>
    <x v="208"/>
    <x v="698"/>
    <n v="0.36274509803921567"/>
    <n v="96.85"/>
  </r>
  <r>
    <s v="ORD-10888"/>
    <x v="143"/>
    <x v="521"/>
    <x v="1"/>
    <x v="13"/>
    <x v="0"/>
    <x v="2"/>
    <x v="10"/>
    <x v="0"/>
    <n v="3"/>
    <n v="115.43"/>
    <n v="0.05"/>
    <x v="0"/>
    <n v="82.11"/>
    <x v="119"/>
    <x v="123"/>
    <n v="0.28865979381443307"/>
    <n v="246.32999999999998"/>
  </r>
  <r>
    <s v="ORD-10889"/>
    <x v="219"/>
    <x v="522"/>
    <x v="2"/>
    <x v="50"/>
    <x v="4"/>
    <x v="5"/>
    <x v="16"/>
    <x v="1"/>
    <n v="5"/>
    <n v="1426.98"/>
    <n v="0"/>
    <x v="0"/>
    <n v="993.29"/>
    <x v="613"/>
    <x v="699"/>
    <n v="0.30392156862745096"/>
    <n v="4966.45"/>
  </r>
  <r>
    <s v="ORD-10890"/>
    <x v="319"/>
    <x v="261"/>
    <x v="1"/>
    <x v="55"/>
    <x v="4"/>
    <x v="3"/>
    <x v="4"/>
    <x v="1"/>
    <n v="2"/>
    <n v="462.47"/>
    <n v="0"/>
    <x v="0"/>
    <n v="278.38"/>
    <x v="614"/>
    <x v="700"/>
    <n v="0.39805825242718451"/>
    <n v="556.76"/>
  </r>
  <r>
    <s v="ORD-10891"/>
    <x v="290"/>
    <x v="37"/>
    <x v="0"/>
    <x v="47"/>
    <x v="0"/>
    <x v="2"/>
    <x v="10"/>
    <x v="1"/>
    <n v="2"/>
    <n v="184.37"/>
    <n v="0"/>
    <x v="0"/>
    <n v="110.98"/>
    <x v="615"/>
    <x v="701"/>
    <n v="0.39805825242718446"/>
    <n v="221.96"/>
  </r>
  <r>
    <s v="ORD-10892"/>
    <x v="221"/>
    <x v="477"/>
    <x v="0"/>
    <x v="47"/>
    <x v="0"/>
    <x v="1"/>
    <x v="18"/>
    <x v="1"/>
    <n v="3"/>
    <n v="173.63"/>
    <n v="0"/>
    <x v="0"/>
    <n v="110.98"/>
    <x v="568"/>
    <x v="637"/>
    <n v="0.36082474226804123"/>
    <n v="332.94"/>
  </r>
  <r>
    <s v="ORD-10893"/>
    <x v="64"/>
    <x v="3"/>
    <x v="0"/>
    <x v="42"/>
    <x v="1"/>
    <x v="0"/>
    <x v="13"/>
    <x v="0"/>
    <n v="3"/>
    <n v="67.62"/>
    <n v="0.1"/>
    <x v="1"/>
    <n v="44.16"/>
    <x v="616"/>
    <x v="702"/>
    <n v="0.34693877551020419"/>
    <n v="132.47999999999999"/>
  </r>
  <r>
    <s v="ORD-10894"/>
    <x v="135"/>
    <x v="523"/>
    <x v="1"/>
    <x v="64"/>
    <x v="4"/>
    <x v="1"/>
    <x v="5"/>
    <x v="1"/>
    <n v="1"/>
    <n v="1646.97"/>
    <n v="0.05"/>
    <x v="0"/>
    <n v="1023.36"/>
    <x v="584"/>
    <x v="703"/>
    <n v="0.37864077669902912"/>
    <n v="1023.36"/>
  </r>
  <r>
    <s v="ORD-10895"/>
    <x v="36"/>
    <x v="320"/>
    <x v="1"/>
    <x v="32"/>
    <x v="4"/>
    <x v="1"/>
    <x v="18"/>
    <x v="1"/>
    <n v="1"/>
    <n v="1260.03"/>
    <n v="0.02"/>
    <x v="2"/>
    <n v="883.32"/>
    <x v="617"/>
    <x v="704"/>
    <n v="0.29896907216494839"/>
    <n v="883.32"/>
  </r>
  <r>
    <s v="ORD-10896"/>
    <x v="12"/>
    <x v="129"/>
    <x v="1"/>
    <x v="40"/>
    <x v="0"/>
    <x v="5"/>
    <x v="16"/>
    <x v="1"/>
    <n v="2"/>
    <n v="410.97"/>
    <n v="0"/>
    <x v="1"/>
    <n v="263.33999999999997"/>
    <x v="24"/>
    <x v="128"/>
    <n v="0.3592233009708739"/>
    <n v="526.67999999999995"/>
  </r>
  <r>
    <s v="ORD-10897"/>
    <x v="320"/>
    <x v="247"/>
    <x v="1"/>
    <x v="34"/>
    <x v="2"/>
    <x v="2"/>
    <x v="10"/>
    <x v="0"/>
    <n v="3"/>
    <n v="1630.98"/>
    <n v="0"/>
    <x v="0"/>
    <n v="991.38"/>
    <x v="618"/>
    <x v="705"/>
    <n v="0.39215686274509814"/>
    <n v="2974.14"/>
  </r>
  <r>
    <s v="ORD-10898"/>
    <x v="60"/>
    <x v="148"/>
    <x v="0"/>
    <x v="41"/>
    <x v="1"/>
    <x v="2"/>
    <x v="2"/>
    <x v="1"/>
    <n v="4"/>
    <n v="67.62"/>
    <n v="0"/>
    <x v="1"/>
    <n v="44.85"/>
    <x v="619"/>
    <x v="706"/>
    <n v="0.33673469387755106"/>
    <n v="179.4"/>
  </r>
  <r>
    <s v="ORD-10899"/>
    <x v="95"/>
    <x v="524"/>
    <x v="2"/>
    <x v="25"/>
    <x v="1"/>
    <x v="1"/>
    <x v="5"/>
    <x v="1"/>
    <n v="2"/>
    <n v="99"/>
    <n v="0.02"/>
    <x v="2"/>
    <n v="65.34"/>
    <x v="402"/>
    <x v="707"/>
    <n v="0.33999999999999997"/>
    <n v="130.68"/>
  </r>
  <r>
    <s v="ORD-10900"/>
    <x v="122"/>
    <x v="525"/>
    <x v="2"/>
    <x v="40"/>
    <x v="0"/>
    <x v="1"/>
    <x v="20"/>
    <x v="1"/>
    <n v="1"/>
    <n v="402.99"/>
    <n v="0.2"/>
    <x v="0"/>
    <n v="263.33999999999997"/>
    <x v="63"/>
    <x v="370"/>
    <n v="0.34653465346534662"/>
    <n v="263.33999999999997"/>
  </r>
  <r>
    <s v="ORD-10901"/>
    <x v="161"/>
    <x v="187"/>
    <x v="0"/>
    <x v="6"/>
    <x v="3"/>
    <x v="1"/>
    <x v="7"/>
    <x v="1"/>
    <n v="2"/>
    <n v="1834.98"/>
    <n v="0.05"/>
    <x v="1"/>
    <n v="1097.3900000000001"/>
    <x v="620"/>
    <x v="708"/>
    <n v="0.40196078431372545"/>
    <n v="2194.7800000000002"/>
  </r>
  <r>
    <s v="ORD-10902"/>
    <x v="248"/>
    <x v="526"/>
    <x v="1"/>
    <x v="18"/>
    <x v="0"/>
    <x v="1"/>
    <x v="8"/>
    <x v="1"/>
    <n v="4"/>
    <n v="307.97000000000003"/>
    <n v="0.02"/>
    <x v="0"/>
    <n v="191.36"/>
    <x v="621"/>
    <x v="709"/>
    <n v="0.37864077669902912"/>
    <n v="765.44"/>
  </r>
  <r>
    <s v="ORD-10903"/>
    <x v="90"/>
    <x v="527"/>
    <x v="5"/>
    <x v="18"/>
    <x v="0"/>
    <x v="2"/>
    <x v="10"/>
    <x v="1"/>
    <n v="1"/>
    <n v="307.97000000000003"/>
    <n v="0.05"/>
    <x v="0"/>
    <n v="191.36"/>
    <x v="599"/>
    <x v="710"/>
    <n v="0.37864077669902912"/>
    <n v="191.36"/>
  </r>
  <r>
    <s v="ORD-10904"/>
    <x v="335"/>
    <x v="528"/>
    <x v="5"/>
    <x v="5"/>
    <x v="3"/>
    <x v="5"/>
    <x v="16"/>
    <x v="1"/>
    <n v="3"/>
    <n v="1861.02"/>
    <n v="0"/>
    <x v="1"/>
    <n v="1177.3800000000001"/>
    <x v="464"/>
    <x v="508"/>
    <n v="0.36734693877551011"/>
    <n v="3532.1400000000003"/>
  </r>
  <r>
    <s v="ORD-10905"/>
    <x v="292"/>
    <x v="529"/>
    <x v="2"/>
    <x v="46"/>
    <x v="3"/>
    <x v="5"/>
    <x v="16"/>
    <x v="1"/>
    <n v="4"/>
    <n v="678.03"/>
    <n v="0.05"/>
    <x v="2"/>
    <n v="433.38"/>
    <x v="622"/>
    <x v="711"/>
    <n v="0.36082474226804123"/>
    <n v="1733.52"/>
  </r>
  <r>
    <s v="ORD-10906"/>
    <x v="3"/>
    <x v="530"/>
    <x v="2"/>
    <x v="58"/>
    <x v="0"/>
    <x v="1"/>
    <x v="20"/>
    <x v="1"/>
    <n v="6"/>
    <n v="149"/>
    <n v="0.2"/>
    <x v="0"/>
    <n v="90.89"/>
    <x v="623"/>
    <x v="712"/>
    <n v="0.38999999999999996"/>
    <n v="545.34"/>
  </r>
  <r>
    <s v="ORD-10907"/>
    <x v="76"/>
    <x v="369"/>
    <x v="1"/>
    <x v="37"/>
    <x v="3"/>
    <x v="3"/>
    <x v="4"/>
    <x v="1"/>
    <n v="1"/>
    <n v="2057.02"/>
    <n v="0.1"/>
    <x v="0"/>
    <n v="1427.32"/>
    <x v="342"/>
    <x v="365"/>
    <n v="0.30612244897959184"/>
    <n v="1427.32"/>
  </r>
  <r>
    <s v="ORD-10908"/>
    <x v="336"/>
    <x v="211"/>
    <x v="1"/>
    <x v="4"/>
    <x v="2"/>
    <x v="0"/>
    <x v="0"/>
    <x v="0"/>
    <n v="1"/>
    <n v="2523.9899999999998"/>
    <n v="0.1"/>
    <x v="1"/>
    <n v="1599.36"/>
    <x v="624"/>
    <x v="713"/>
    <n v="0.36633663366336633"/>
    <n v="1599.36"/>
  </r>
  <r>
    <s v="ORD-10909"/>
    <x v="246"/>
    <x v="531"/>
    <x v="2"/>
    <x v="36"/>
    <x v="2"/>
    <x v="1"/>
    <x v="5"/>
    <x v="0"/>
    <n v="4"/>
    <n v="712.98"/>
    <n v="0.05"/>
    <x v="0"/>
    <n v="496.29"/>
    <x v="625"/>
    <x v="714"/>
    <n v="0.30392156862745096"/>
    <n v="1985.16"/>
  </r>
  <r>
    <s v="ORD-10910"/>
    <x v="169"/>
    <x v="256"/>
    <x v="0"/>
    <x v="55"/>
    <x v="4"/>
    <x v="3"/>
    <x v="17"/>
    <x v="1"/>
    <n v="2"/>
    <n v="444.51"/>
    <n v="0.2"/>
    <x v="0"/>
    <n v="278.38"/>
    <x v="626"/>
    <x v="715"/>
    <n v="0.37373737373737376"/>
    <n v="556.76"/>
  </r>
  <r>
    <s v="ORD-10911"/>
    <x v="43"/>
    <x v="124"/>
    <x v="1"/>
    <x v="22"/>
    <x v="1"/>
    <x v="3"/>
    <x v="4"/>
    <x v="1"/>
    <n v="3"/>
    <n v="54.45"/>
    <n v="0.05"/>
    <x v="0"/>
    <n v="39.049999999999997"/>
    <x v="627"/>
    <x v="716"/>
    <n v="0.28282828282828298"/>
    <n v="117.14999999999999"/>
  </r>
  <r>
    <s v="ORD-10912"/>
    <x v="337"/>
    <x v="20"/>
    <x v="1"/>
    <x v="33"/>
    <x v="1"/>
    <x v="3"/>
    <x v="17"/>
    <x v="0"/>
    <n v="1"/>
    <n v="79"/>
    <n v="0.2"/>
    <x v="1"/>
    <n v="54.51"/>
    <x v="143"/>
    <x v="717"/>
    <n v="0.31"/>
    <n v="54.51"/>
  </r>
  <r>
    <s v="ORD-10913"/>
    <x v="139"/>
    <x v="360"/>
    <x v="1"/>
    <x v="36"/>
    <x v="2"/>
    <x v="1"/>
    <x v="1"/>
    <x v="1"/>
    <n v="1"/>
    <n v="699"/>
    <n v="0.15"/>
    <x v="0"/>
    <n v="496.29"/>
    <x v="164"/>
    <x v="718"/>
    <n v="0.28999999999999998"/>
    <n v="496.29"/>
  </r>
  <r>
    <s v="ORD-10914"/>
    <x v="128"/>
    <x v="532"/>
    <x v="1"/>
    <x v="3"/>
    <x v="1"/>
    <x v="1"/>
    <x v="18"/>
    <x v="1"/>
    <n v="2"/>
    <n v="110.09"/>
    <n v="0.02"/>
    <x v="0"/>
    <n v="78.48"/>
    <x v="431"/>
    <x v="466"/>
    <n v="0.28712871287128711"/>
    <n v="156.96"/>
  </r>
  <r>
    <s v="ORD-10915"/>
    <x v="90"/>
    <x v="533"/>
    <x v="1"/>
    <x v="25"/>
    <x v="1"/>
    <x v="2"/>
    <x v="11"/>
    <x v="1"/>
    <n v="2"/>
    <n v="100.98"/>
    <n v="0.15"/>
    <x v="0"/>
    <n v="65.34"/>
    <x v="184"/>
    <x v="599"/>
    <n v="0.3529411764705882"/>
    <n v="130.68"/>
  </r>
  <r>
    <s v="ORD-10916"/>
    <x v="338"/>
    <x v="534"/>
    <x v="1"/>
    <x v="2"/>
    <x v="0"/>
    <x v="4"/>
    <x v="15"/>
    <x v="0"/>
    <n v="4"/>
    <n v="78.209999999999994"/>
    <n v="0.15"/>
    <x v="0"/>
    <n v="57.67"/>
    <x v="628"/>
    <x v="719"/>
    <n v="0.26262626262626254"/>
    <n v="230.68"/>
  </r>
  <r>
    <s v="ORD-10917"/>
    <x v="202"/>
    <x v="535"/>
    <x v="16"/>
    <x v="44"/>
    <x v="0"/>
    <x v="2"/>
    <x v="11"/>
    <x v="0"/>
    <n v="3"/>
    <n v="202.98"/>
    <n v="0"/>
    <x v="0"/>
    <n v="129.35"/>
    <x v="629"/>
    <x v="720"/>
    <n v="0.36274509803921567"/>
    <n v="388.04999999999995"/>
  </r>
  <r>
    <s v="ORD-10918"/>
    <x v="18"/>
    <x v="536"/>
    <x v="5"/>
    <x v="8"/>
    <x v="4"/>
    <x v="3"/>
    <x v="17"/>
    <x v="0"/>
    <n v="1"/>
    <n v="1028.97"/>
    <n v="0"/>
    <x v="1"/>
    <n v="609.39"/>
    <x v="132"/>
    <x v="721"/>
    <n v="0.40776699029126218"/>
    <n v="609.39"/>
  </r>
  <r>
    <s v="ORD-10919"/>
    <x v="198"/>
    <x v="500"/>
    <x v="6"/>
    <x v="28"/>
    <x v="3"/>
    <x v="1"/>
    <x v="1"/>
    <x v="0"/>
    <n v="3"/>
    <n v="1513.99"/>
    <n v="0"/>
    <x v="0"/>
    <n v="1064.29"/>
    <x v="553"/>
    <x v="722"/>
    <n v="0.29702970297029707"/>
    <n v="3192.87"/>
  </r>
  <r>
    <s v="ORD-10920"/>
    <x v="204"/>
    <x v="176"/>
    <x v="5"/>
    <x v="55"/>
    <x v="4"/>
    <x v="1"/>
    <x v="5"/>
    <x v="0"/>
    <n v="3"/>
    <n v="440.02"/>
    <n v="0"/>
    <x v="1"/>
    <n v="278.38"/>
    <x v="630"/>
    <x v="723"/>
    <n v="0.36734693877551017"/>
    <n v="835.14"/>
  </r>
  <r>
    <s v="ORD-10921"/>
    <x v="62"/>
    <x v="32"/>
    <x v="0"/>
    <x v="36"/>
    <x v="2"/>
    <x v="3"/>
    <x v="17"/>
    <x v="0"/>
    <n v="1"/>
    <n v="678.03"/>
    <n v="0.2"/>
    <x v="0"/>
    <n v="496.29"/>
    <x v="282"/>
    <x v="724"/>
    <n v="0.268041237113402"/>
    <n v="496.29"/>
  </r>
  <r>
    <s v="ORD-10922"/>
    <x v="7"/>
    <x v="537"/>
    <x v="1"/>
    <x v="26"/>
    <x v="2"/>
    <x v="2"/>
    <x v="2"/>
    <x v="1"/>
    <n v="6"/>
    <n v="979.02"/>
    <n v="0"/>
    <x v="0"/>
    <n v="659.34"/>
    <x v="631"/>
    <x v="725"/>
    <n v="0.32653061224489793"/>
    <n v="3956.04"/>
  </r>
  <r>
    <s v="ORD-10923"/>
    <x v="190"/>
    <x v="222"/>
    <x v="5"/>
    <x v="39"/>
    <x v="2"/>
    <x v="2"/>
    <x v="2"/>
    <x v="0"/>
    <n v="2"/>
    <n v="1454.03"/>
    <n v="0"/>
    <x v="1"/>
    <n v="974.35"/>
    <x v="632"/>
    <x v="378"/>
    <n v="0.32989690721649484"/>
    <n v="1948.7"/>
  </r>
  <r>
    <s v="ORD-10924"/>
    <x v="328"/>
    <x v="462"/>
    <x v="2"/>
    <x v="18"/>
    <x v="0"/>
    <x v="0"/>
    <x v="13"/>
    <x v="1"/>
    <n v="2"/>
    <n v="301.99"/>
    <n v="0"/>
    <x v="0"/>
    <n v="191.36"/>
    <x v="633"/>
    <x v="726"/>
    <n v="0.36633663366336633"/>
    <n v="382.72"/>
  </r>
  <r>
    <s v="ORD-10925"/>
    <x v="35"/>
    <x v="288"/>
    <x v="11"/>
    <x v="41"/>
    <x v="1"/>
    <x v="1"/>
    <x v="20"/>
    <x v="0"/>
    <n v="3"/>
    <n v="66.930000000000007"/>
    <n v="0.2"/>
    <x v="0"/>
    <n v="44.85"/>
    <x v="634"/>
    <x v="727"/>
    <n v="0.32989690721649484"/>
    <n v="134.55000000000001"/>
  </r>
  <r>
    <s v="ORD-10926"/>
    <x v="164"/>
    <x v="364"/>
    <x v="2"/>
    <x v="4"/>
    <x v="2"/>
    <x v="1"/>
    <x v="7"/>
    <x v="0"/>
    <n v="2"/>
    <n v="2499"/>
    <n v="0.15"/>
    <x v="0"/>
    <n v="1599.36"/>
    <x v="635"/>
    <x v="728"/>
    <n v="0.36000000000000004"/>
    <n v="3198.72"/>
  </r>
  <r>
    <s v="ORD-10927"/>
    <x v="84"/>
    <x v="416"/>
    <x v="1"/>
    <x v="9"/>
    <x v="1"/>
    <x v="0"/>
    <x v="13"/>
    <x v="0"/>
    <n v="1"/>
    <n v="120.19"/>
    <n v="0"/>
    <x v="2"/>
    <n v="85.68"/>
    <x v="319"/>
    <x v="338"/>
    <n v="0.28712871287128705"/>
    <n v="85.68"/>
  </r>
  <r>
    <s v="ORD-10928"/>
    <x v="272"/>
    <x v="538"/>
    <x v="5"/>
    <x v="49"/>
    <x v="1"/>
    <x v="4"/>
    <x v="15"/>
    <x v="1"/>
    <n v="4"/>
    <n v="39.78"/>
    <n v="0.1"/>
    <x v="0"/>
    <n v="26.52"/>
    <x v="636"/>
    <x v="729"/>
    <n v="0.33333333333333337"/>
    <n v="106.08"/>
  </r>
  <r>
    <s v="ORD-10929"/>
    <x v="255"/>
    <x v="283"/>
    <x v="5"/>
    <x v="64"/>
    <x v="4"/>
    <x v="2"/>
    <x v="10"/>
    <x v="0"/>
    <n v="2"/>
    <n v="1630.98"/>
    <n v="0.02"/>
    <x v="2"/>
    <n v="1023.36"/>
    <x v="192"/>
    <x v="730"/>
    <n v="0.37254901960784315"/>
    <n v="2046.72"/>
  </r>
  <r>
    <s v="ORD-10930"/>
    <x v="259"/>
    <x v="49"/>
    <x v="5"/>
    <x v="14"/>
    <x v="4"/>
    <x v="4"/>
    <x v="15"/>
    <x v="1"/>
    <n v="5"/>
    <n v="395.01"/>
    <n v="0"/>
    <x v="0"/>
    <n v="287.27999999999997"/>
    <x v="82"/>
    <x v="82"/>
    <n v="0.27272727272727276"/>
    <n v="1436.3999999999999"/>
  </r>
  <r>
    <s v="ORD-10931"/>
    <x v="277"/>
    <x v="338"/>
    <x v="1"/>
    <x v="5"/>
    <x v="3"/>
    <x v="1"/>
    <x v="8"/>
    <x v="0"/>
    <n v="1"/>
    <n v="1880.01"/>
    <n v="0"/>
    <x v="0"/>
    <n v="1177.3800000000001"/>
    <x v="637"/>
    <x v="731"/>
    <n v="0.3737373737373737"/>
    <n v="1177.3800000000001"/>
  </r>
  <r>
    <s v="ORD-10932"/>
    <x v="165"/>
    <x v="539"/>
    <x v="0"/>
    <x v="35"/>
    <x v="4"/>
    <x v="1"/>
    <x v="8"/>
    <x v="0"/>
    <n v="3"/>
    <n v="849"/>
    <n v="0.1"/>
    <x v="0"/>
    <n v="585.80999999999995"/>
    <x v="638"/>
    <x v="732"/>
    <n v="0.31000000000000005"/>
    <n v="1757.4299999999998"/>
  </r>
  <r>
    <s v="ORD-10933"/>
    <x v="127"/>
    <x v="496"/>
    <x v="5"/>
    <x v="55"/>
    <x v="4"/>
    <x v="4"/>
    <x v="15"/>
    <x v="1"/>
    <n v="4"/>
    <n v="462.47"/>
    <n v="0"/>
    <x v="2"/>
    <n v="278.38"/>
    <x v="639"/>
    <x v="733"/>
    <n v="0.39805825242718451"/>
    <n v="1113.52"/>
  </r>
  <r>
    <s v="ORD-10934"/>
    <x v="39"/>
    <x v="326"/>
    <x v="5"/>
    <x v="4"/>
    <x v="2"/>
    <x v="2"/>
    <x v="2"/>
    <x v="1"/>
    <n v="3"/>
    <n v="2424.0300000000002"/>
    <n v="0.1"/>
    <x v="0"/>
    <n v="1599.36"/>
    <x v="640"/>
    <x v="734"/>
    <n v="0.34020618556701032"/>
    <n v="4798.08"/>
  </r>
  <r>
    <s v="ORD-10935"/>
    <x v="245"/>
    <x v="326"/>
    <x v="5"/>
    <x v="47"/>
    <x v="0"/>
    <x v="1"/>
    <x v="1"/>
    <x v="1"/>
    <n v="2"/>
    <n v="180.79"/>
    <n v="0.35"/>
    <x v="0"/>
    <n v="110.98"/>
    <x v="641"/>
    <x v="735"/>
    <n v="0.38613861386138609"/>
    <n v="221.96"/>
  </r>
  <r>
    <s v="ORD-10936"/>
    <x v="171"/>
    <x v="119"/>
    <x v="5"/>
    <x v="49"/>
    <x v="1"/>
    <x v="0"/>
    <x v="0"/>
    <x v="1"/>
    <n v="4"/>
    <n v="39.39"/>
    <n v="0"/>
    <x v="0"/>
    <n v="26.52"/>
    <x v="642"/>
    <x v="736"/>
    <n v="0.32673267326732675"/>
    <n v="106.08"/>
  </r>
  <r>
    <s v="ORD-10937"/>
    <x v="39"/>
    <x v="130"/>
    <x v="1"/>
    <x v="51"/>
    <x v="3"/>
    <x v="4"/>
    <x v="15"/>
    <x v="0"/>
    <n v="2"/>
    <n v="1484.01"/>
    <n v="0.1"/>
    <x v="1"/>
    <n v="989.34"/>
    <x v="116"/>
    <x v="737"/>
    <n v="0.33333333333333331"/>
    <n v="1978.68"/>
  </r>
  <r>
    <s v="ORD-10938"/>
    <x v="339"/>
    <x v="453"/>
    <x v="6"/>
    <x v="4"/>
    <x v="2"/>
    <x v="0"/>
    <x v="13"/>
    <x v="0"/>
    <n v="3"/>
    <n v="2424.0300000000002"/>
    <n v="0.1"/>
    <x v="2"/>
    <n v="1599.36"/>
    <x v="640"/>
    <x v="734"/>
    <n v="0.34020618556701032"/>
    <n v="4798.08"/>
  </r>
  <r>
    <s v="ORD-10939"/>
    <x v="105"/>
    <x v="119"/>
    <x v="5"/>
    <x v="8"/>
    <x v="4"/>
    <x v="4"/>
    <x v="6"/>
    <x v="0"/>
    <n v="3"/>
    <n v="1008.99"/>
    <n v="0"/>
    <x v="1"/>
    <n v="609.39"/>
    <x v="8"/>
    <x v="8"/>
    <n v="0.39603960396039606"/>
    <n v="1828.17"/>
  </r>
  <r>
    <s v="ORD-10940"/>
    <x v="89"/>
    <x v="179"/>
    <x v="1"/>
    <x v="36"/>
    <x v="2"/>
    <x v="1"/>
    <x v="18"/>
    <x v="0"/>
    <n v="1"/>
    <n v="692.01"/>
    <n v="0.2"/>
    <x v="0"/>
    <n v="496.29"/>
    <x v="643"/>
    <x v="738"/>
    <n v="0.28282828282828276"/>
    <n v="496.29"/>
  </r>
  <r>
    <s v="ORD-10941"/>
    <x v="268"/>
    <x v="209"/>
    <x v="1"/>
    <x v="49"/>
    <x v="1"/>
    <x v="4"/>
    <x v="6"/>
    <x v="0"/>
    <n v="6"/>
    <n v="38.61"/>
    <n v="0"/>
    <x v="0"/>
    <n v="26.52"/>
    <x v="644"/>
    <x v="739"/>
    <n v="0.31313131313131309"/>
    <n v="159.12"/>
  </r>
  <r>
    <s v="ORD-10942"/>
    <x v="90"/>
    <x v="324"/>
    <x v="1"/>
    <x v="21"/>
    <x v="2"/>
    <x v="1"/>
    <x v="5"/>
    <x v="1"/>
    <n v="1"/>
    <n v="1834.98"/>
    <n v="0.05"/>
    <x v="0"/>
    <n v="1295.28"/>
    <x v="645"/>
    <x v="740"/>
    <n v="0.29411764705882354"/>
    <n v="1295.28"/>
  </r>
  <r>
    <s v="ORD-10943"/>
    <x v="108"/>
    <x v="160"/>
    <x v="1"/>
    <x v="15"/>
    <x v="1"/>
    <x v="1"/>
    <x v="1"/>
    <x v="1"/>
    <n v="5"/>
    <n v="162.18"/>
    <n v="0.05"/>
    <x v="0"/>
    <n v="116.07"/>
    <x v="646"/>
    <x v="741"/>
    <n v="0.28431372549019629"/>
    <n v="580.34999999999991"/>
  </r>
  <r>
    <s v="ORD-10944"/>
    <x v="124"/>
    <x v="540"/>
    <x v="2"/>
    <x v="8"/>
    <x v="4"/>
    <x v="4"/>
    <x v="6"/>
    <x v="1"/>
    <n v="2"/>
    <n v="989.01"/>
    <n v="0"/>
    <x v="2"/>
    <n v="609.39"/>
    <x v="647"/>
    <x v="742"/>
    <n v="0.38383838383838387"/>
    <n v="1218.78"/>
  </r>
  <r>
    <s v="ORD-10945"/>
    <x v="132"/>
    <x v="17"/>
    <x v="1"/>
    <x v="23"/>
    <x v="4"/>
    <x v="0"/>
    <x v="13"/>
    <x v="0"/>
    <n v="2"/>
    <n v="705.99"/>
    <n v="0.15"/>
    <x v="0"/>
    <n v="510.27"/>
    <x v="137"/>
    <x v="142"/>
    <n v="0.27722772277227725"/>
    <n v="1020.54"/>
  </r>
  <r>
    <s v="ORD-10946"/>
    <x v="214"/>
    <x v="167"/>
    <x v="1"/>
    <x v="57"/>
    <x v="4"/>
    <x v="1"/>
    <x v="18"/>
    <x v="0"/>
    <n v="1"/>
    <n v="256.47000000000003"/>
    <n v="0.05"/>
    <x v="0"/>
    <n v="159.36000000000001"/>
    <x v="468"/>
    <x v="512"/>
    <n v="0.37864077669902912"/>
    <n v="159.36000000000001"/>
  </r>
  <r>
    <s v="ORD-10947"/>
    <x v="87"/>
    <x v="541"/>
    <x v="2"/>
    <x v="37"/>
    <x v="3"/>
    <x v="1"/>
    <x v="7"/>
    <x v="0"/>
    <n v="0"/>
    <n v="2161.9699999999998"/>
    <n v="0"/>
    <x v="1"/>
    <n v="1427.32"/>
    <x v="12"/>
    <x v="12"/>
    <n v="0"/>
    <n v="0"/>
  </r>
  <r>
    <s v="ORD-10948"/>
    <x v="211"/>
    <x v="542"/>
    <x v="2"/>
    <x v="14"/>
    <x v="4"/>
    <x v="1"/>
    <x v="1"/>
    <x v="0"/>
    <n v="5"/>
    <n v="410.97"/>
    <n v="0"/>
    <x v="0"/>
    <n v="287.27999999999997"/>
    <x v="648"/>
    <x v="743"/>
    <n v="0.30097087378640797"/>
    <n v="1436.3999999999999"/>
  </r>
  <r>
    <s v="ORD-10949"/>
    <x v="156"/>
    <x v="423"/>
    <x v="5"/>
    <x v="16"/>
    <x v="3"/>
    <x v="4"/>
    <x v="15"/>
    <x v="1"/>
    <n v="3"/>
    <n v="2230.0300000000002"/>
    <n v="0.05"/>
    <x v="0"/>
    <n v="1586.31"/>
    <x v="649"/>
    <x v="744"/>
    <n v="0.28865979381443296"/>
    <n v="4758.93"/>
  </r>
  <r>
    <s v="ORD-10950"/>
    <x v="138"/>
    <x v="543"/>
    <x v="2"/>
    <x v="44"/>
    <x v="0"/>
    <x v="1"/>
    <x v="20"/>
    <x v="0"/>
    <n v="2"/>
    <n v="195.02"/>
    <n v="0.15"/>
    <x v="2"/>
    <n v="129.35"/>
    <x v="650"/>
    <x v="745"/>
    <n v="0.33673469387755106"/>
    <n v="258.7"/>
  </r>
  <r>
    <s v="ORD-10951"/>
    <x v="266"/>
    <x v="544"/>
    <x v="5"/>
    <x v="20"/>
    <x v="3"/>
    <x v="1"/>
    <x v="20"/>
    <x v="1"/>
    <n v="1"/>
    <n v="1440.97"/>
    <n v="0.05"/>
    <x v="0"/>
    <n v="1007.28"/>
    <x v="185"/>
    <x v="746"/>
    <n v="0.3009708737864078"/>
    <n v="1007.28"/>
  </r>
  <r>
    <s v="ORD-10952"/>
    <x v="130"/>
    <x v="424"/>
    <x v="1"/>
    <x v="15"/>
    <x v="1"/>
    <x v="4"/>
    <x v="15"/>
    <x v="1"/>
    <n v="2"/>
    <n v="162.18"/>
    <n v="0.1"/>
    <x v="1"/>
    <n v="116.07"/>
    <x v="141"/>
    <x v="146"/>
    <n v="0.28431372549019612"/>
    <n v="232.14"/>
  </r>
  <r>
    <s v="ORD-10953"/>
    <x v="77"/>
    <x v="383"/>
    <x v="1"/>
    <x v="17"/>
    <x v="2"/>
    <x v="3"/>
    <x v="17"/>
    <x v="1"/>
    <n v="6"/>
    <n v="999"/>
    <n v="0"/>
    <x v="0"/>
    <n v="689.31"/>
    <x v="539"/>
    <x v="747"/>
    <n v="0.31000000000000005"/>
    <n v="4135.8599999999997"/>
  </r>
  <r>
    <s v="ORD-10954"/>
    <x v="202"/>
    <x v="545"/>
    <x v="17"/>
    <x v="50"/>
    <x v="4"/>
    <x v="0"/>
    <x v="13"/>
    <x v="1"/>
    <n v="3"/>
    <n v="1426.98"/>
    <n v="0"/>
    <x v="1"/>
    <n v="993.29"/>
    <x v="351"/>
    <x v="495"/>
    <n v="0.30392156862745107"/>
    <n v="2979.87"/>
  </r>
  <r>
    <s v="ORD-10955"/>
    <x v="85"/>
    <x v="546"/>
    <x v="2"/>
    <x v="23"/>
    <x v="4"/>
    <x v="0"/>
    <x v="3"/>
    <x v="0"/>
    <n v="2"/>
    <n v="712.98"/>
    <n v="0.1"/>
    <x v="1"/>
    <n v="510.27"/>
    <x v="565"/>
    <x v="634"/>
    <n v="0.28431372549019612"/>
    <n v="1020.54"/>
  </r>
  <r>
    <s v="ORD-10956"/>
    <x v="135"/>
    <x v="183"/>
    <x v="2"/>
    <x v="25"/>
    <x v="1"/>
    <x v="3"/>
    <x v="4"/>
    <x v="0"/>
    <n v="1"/>
    <n v="96.03"/>
    <n v="0.15"/>
    <x v="0"/>
    <n v="65.34"/>
    <x v="651"/>
    <x v="483"/>
    <n v="0.31958762886597936"/>
    <n v="65.34"/>
  </r>
  <r>
    <s v="ORD-10957"/>
    <x v="141"/>
    <x v="547"/>
    <x v="2"/>
    <x v="3"/>
    <x v="1"/>
    <x v="0"/>
    <x v="0"/>
    <x v="0"/>
    <n v="1"/>
    <n v="111.18"/>
    <n v="0"/>
    <x v="0"/>
    <n v="78.48"/>
    <x v="515"/>
    <x v="568"/>
    <n v="0.29411764705882354"/>
    <n v="78.48"/>
  </r>
  <r>
    <s v="ORD-10958"/>
    <x v="225"/>
    <x v="93"/>
    <x v="1"/>
    <x v="29"/>
    <x v="1"/>
    <x v="3"/>
    <x v="12"/>
    <x v="1"/>
    <n v="2"/>
    <n v="129"/>
    <n v="0"/>
    <x v="0"/>
    <n v="78.69"/>
    <x v="367"/>
    <x v="396"/>
    <n v="0.39"/>
    <n v="157.38"/>
  </r>
  <r>
    <s v="ORD-10959"/>
    <x v="250"/>
    <x v="412"/>
    <x v="0"/>
    <x v="19"/>
    <x v="2"/>
    <x v="2"/>
    <x v="2"/>
    <x v="0"/>
    <n v="5"/>
    <n v="1385.01"/>
    <n v="0"/>
    <x v="2"/>
    <n v="853.39"/>
    <x v="652"/>
    <x v="748"/>
    <n v="0.38383838383838387"/>
    <n v="4266.95"/>
  </r>
  <r>
    <s v="ORD-10960"/>
    <x v="76"/>
    <x v="537"/>
    <x v="1"/>
    <x v="4"/>
    <x v="2"/>
    <x v="1"/>
    <x v="1"/>
    <x v="0"/>
    <n v="2"/>
    <n v="2499"/>
    <n v="0.1"/>
    <x v="0"/>
    <n v="1599.36"/>
    <x v="635"/>
    <x v="728"/>
    <n v="0.36000000000000004"/>
    <n v="3198.72"/>
  </r>
  <r>
    <s v="ORD-10961"/>
    <x v="219"/>
    <x v="17"/>
    <x v="1"/>
    <x v="41"/>
    <x v="1"/>
    <x v="1"/>
    <x v="7"/>
    <x v="1"/>
    <n v="3"/>
    <n v="68.31"/>
    <n v="0"/>
    <x v="1"/>
    <n v="44.85"/>
    <x v="72"/>
    <x v="72"/>
    <n v="0.34343434343434343"/>
    <n v="134.55000000000001"/>
  </r>
  <r>
    <s v="ORD-10962"/>
    <x v="300"/>
    <x v="518"/>
    <x v="1"/>
    <x v="47"/>
    <x v="0"/>
    <x v="0"/>
    <x v="13"/>
    <x v="0"/>
    <n v="3"/>
    <n v="184.37"/>
    <n v="0"/>
    <x v="2"/>
    <n v="110.98"/>
    <x v="89"/>
    <x v="89"/>
    <n v="0.39805825242718451"/>
    <n v="332.94"/>
  </r>
  <r>
    <s v="ORD-10963"/>
    <x v="264"/>
    <x v="307"/>
    <x v="1"/>
    <x v="2"/>
    <x v="0"/>
    <x v="1"/>
    <x v="5"/>
    <x v="0"/>
    <n v="4"/>
    <n v="81.37"/>
    <n v="0.1"/>
    <x v="0"/>
    <n v="57.67"/>
    <x v="653"/>
    <x v="749"/>
    <n v="0.29126213592233013"/>
    <n v="230.68"/>
  </r>
  <r>
    <s v="ORD-10964"/>
    <x v="308"/>
    <x v="548"/>
    <x v="1"/>
    <x v="43"/>
    <x v="3"/>
    <x v="0"/>
    <x v="3"/>
    <x v="1"/>
    <n v="3"/>
    <n v="2038.98"/>
    <n v="0.1"/>
    <x v="0"/>
    <n v="1299.3499999999999"/>
    <x v="315"/>
    <x v="335"/>
    <n v="0.36274509803921579"/>
    <n v="3898.0499999999997"/>
  </r>
  <r>
    <s v="ORD-10965"/>
    <x v="44"/>
    <x v="549"/>
    <x v="5"/>
    <x v="19"/>
    <x v="2"/>
    <x v="2"/>
    <x v="10"/>
    <x v="1"/>
    <n v="2"/>
    <n v="1399"/>
    <n v="0.15"/>
    <x v="0"/>
    <n v="853.39"/>
    <x v="259"/>
    <x v="375"/>
    <n v="0.39"/>
    <n v="1706.78"/>
  </r>
  <r>
    <s v="ORD-10966"/>
    <x v="239"/>
    <x v="511"/>
    <x v="5"/>
    <x v="27"/>
    <x v="3"/>
    <x v="5"/>
    <x v="9"/>
    <x v="1"/>
    <n v="5"/>
    <n v="999"/>
    <n v="0.2"/>
    <x v="2"/>
    <n v="679.32"/>
    <x v="654"/>
    <x v="750"/>
    <n v="0.31999999999999995"/>
    <n v="3396.6000000000004"/>
  </r>
  <r>
    <s v="ORD-10967"/>
    <x v="236"/>
    <x v="14"/>
    <x v="1"/>
    <x v="25"/>
    <x v="1"/>
    <x v="1"/>
    <x v="18"/>
    <x v="1"/>
    <n v="2"/>
    <n v="99.99"/>
    <n v="0.15"/>
    <x v="0"/>
    <n v="65.34"/>
    <x v="588"/>
    <x v="667"/>
    <n v="0.34653465346534645"/>
    <n v="130.68"/>
  </r>
  <r>
    <s v="ORD-10968"/>
    <x v="152"/>
    <x v="237"/>
    <x v="0"/>
    <x v="48"/>
    <x v="3"/>
    <x v="2"/>
    <x v="10"/>
    <x v="1"/>
    <n v="6"/>
    <n v="1299"/>
    <n v="0"/>
    <x v="1"/>
    <n v="948.27"/>
    <x v="655"/>
    <x v="751"/>
    <n v="0.27"/>
    <n v="5689.62"/>
  </r>
  <r>
    <s v="ORD-10969"/>
    <x v="78"/>
    <x v="173"/>
    <x v="1"/>
    <x v="9"/>
    <x v="1"/>
    <x v="3"/>
    <x v="4"/>
    <x v="0"/>
    <n v="1"/>
    <n v="120.19"/>
    <n v="0.02"/>
    <x v="2"/>
    <n v="85.68"/>
    <x v="319"/>
    <x v="338"/>
    <n v="0.28712871287128705"/>
    <n v="85.68"/>
  </r>
  <r>
    <s v="ORD-10970"/>
    <x v="69"/>
    <x v="451"/>
    <x v="1"/>
    <x v="13"/>
    <x v="0"/>
    <x v="3"/>
    <x v="17"/>
    <x v="0"/>
    <n v="1"/>
    <n v="122.57"/>
    <n v="0.02"/>
    <x v="0"/>
    <n v="82.11"/>
    <x v="656"/>
    <x v="752"/>
    <n v="0.33009708737864074"/>
    <n v="82.11"/>
  </r>
  <r>
    <s v="ORD-10971"/>
    <x v="104"/>
    <x v="70"/>
    <x v="1"/>
    <x v="58"/>
    <x v="0"/>
    <x v="6"/>
    <x v="14"/>
    <x v="0"/>
    <n v="1"/>
    <n v="149"/>
    <n v="0"/>
    <x v="1"/>
    <n v="90.89"/>
    <x v="657"/>
    <x v="753"/>
    <n v="0.39"/>
    <n v="90.89"/>
  </r>
  <r>
    <s v="ORD-10972"/>
    <x v="120"/>
    <x v="550"/>
    <x v="2"/>
    <x v="23"/>
    <x v="4"/>
    <x v="4"/>
    <x v="6"/>
    <x v="0"/>
    <n v="5"/>
    <n v="719.97"/>
    <n v="0.1"/>
    <x v="0"/>
    <n v="510.27"/>
    <x v="658"/>
    <x v="754"/>
    <n v="0.29126213592233019"/>
    <n v="2551.35"/>
  </r>
  <r>
    <s v="ORD-10973"/>
    <x v="201"/>
    <x v="494"/>
    <x v="0"/>
    <x v="21"/>
    <x v="2"/>
    <x v="1"/>
    <x v="1"/>
    <x v="1"/>
    <n v="2"/>
    <n v="1745.03"/>
    <n v="0.1"/>
    <x v="0"/>
    <n v="1295.28"/>
    <x v="276"/>
    <x v="291"/>
    <n v="0.25773195876288663"/>
    <n v="2590.56"/>
  </r>
  <r>
    <s v="ORD-10974"/>
    <x v="98"/>
    <x v="551"/>
    <x v="1"/>
    <x v="2"/>
    <x v="0"/>
    <x v="2"/>
    <x v="11"/>
    <x v="0"/>
    <n v="4"/>
    <n v="79"/>
    <n v="0.05"/>
    <x v="1"/>
    <n v="57.67"/>
    <x v="659"/>
    <x v="755"/>
    <n v="0.26999999999999996"/>
    <n v="230.68"/>
  </r>
  <r>
    <s v="ORD-10975"/>
    <x v="303"/>
    <x v="462"/>
    <x v="2"/>
    <x v="28"/>
    <x v="3"/>
    <x v="1"/>
    <x v="7"/>
    <x v="0"/>
    <n v="6"/>
    <n v="1454.03"/>
    <n v="0.2"/>
    <x v="0"/>
    <n v="1064.29"/>
    <x v="660"/>
    <x v="756"/>
    <n v="0.26804123711340211"/>
    <n v="6385.74"/>
  </r>
  <r>
    <s v="ORD-10976"/>
    <x v="115"/>
    <x v="77"/>
    <x v="2"/>
    <x v="49"/>
    <x v="1"/>
    <x v="4"/>
    <x v="6"/>
    <x v="1"/>
    <n v="1"/>
    <n v="38.22"/>
    <n v="0.15"/>
    <x v="0"/>
    <n v="26.52"/>
    <x v="661"/>
    <x v="757"/>
    <n v="0.30612244897959184"/>
    <n v="26.52"/>
  </r>
  <r>
    <s v="ORD-10977"/>
    <x v="139"/>
    <x v="546"/>
    <x v="2"/>
    <x v="50"/>
    <x v="4"/>
    <x v="1"/>
    <x v="5"/>
    <x v="1"/>
    <n v="3"/>
    <n v="1440.97"/>
    <n v="0.05"/>
    <x v="2"/>
    <n v="993.29"/>
    <x v="122"/>
    <x v="126"/>
    <n v="0.31067961165048547"/>
    <n v="2979.87"/>
  </r>
  <r>
    <s v="ORD-10978"/>
    <x v="102"/>
    <x v="419"/>
    <x v="1"/>
    <x v="3"/>
    <x v="1"/>
    <x v="2"/>
    <x v="2"/>
    <x v="0"/>
    <n v="1"/>
    <n v="111.18"/>
    <n v="0.1"/>
    <x v="0"/>
    <n v="78.48"/>
    <x v="515"/>
    <x v="568"/>
    <n v="0.29411764705882354"/>
    <n v="78.48"/>
  </r>
  <r>
    <s v="ORD-10979"/>
    <x v="107"/>
    <x v="552"/>
    <x v="5"/>
    <x v="8"/>
    <x v="4"/>
    <x v="1"/>
    <x v="20"/>
    <x v="0"/>
    <n v="1"/>
    <n v="999"/>
    <n v="0"/>
    <x v="0"/>
    <n v="609.39"/>
    <x v="71"/>
    <x v="71"/>
    <n v="0.39"/>
    <n v="609.39"/>
  </r>
  <r>
    <s v="ORD-10980"/>
    <x v="167"/>
    <x v="310"/>
    <x v="2"/>
    <x v="50"/>
    <x v="4"/>
    <x v="3"/>
    <x v="12"/>
    <x v="0"/>
    <n v="5"/>
    <n v="1357.03"/>
    <n v="0.05"/>
    <x v="0"/>
    <n v="993.29"/>
    <x v="36"/>
    <x v="758"/>
    <n v="0.26804123711340205"/>
    <n v="4966.45"/>
  </r>
  <r>
    <s v="ORD-10981"/>
    <x v="93"/>
    <x v="334"/>
    <x v="1"/>
    <x v="55"/>
    <x v="4"/>
    <x v="3"/>
    <x v="12"/>
    <x v="1"/>
    <n v="2"/>
    <n v="440.02"/>
    <n v="0.2"/>
    <x v="2"/>
    <n v="278.38"/>
    <x v="527"/>
    <x v="588"/>
    <n v="0.36734693877551017"/>
    <n v="556.76"/>
  </r>
  <r>
    <s v="ORD-10982"/>
    <x v="194"/>
    <x v="131"/>
    <x v="2"/>
    <x v="47"/>
    <x v="0"/>
    <x v="3"/>
    <x v="4"/>
    <x v="1"/>
    <n v="1"/>
    <n v="180.79"/>
    <n v="0"/>
    <x v="2"/>
    <n v="110.98"/>
    <x v="662"/>
    <x v="759"/>
    <n v="0.38613861386138609"/>
    <n v="110.98"/>
  </r>
  <r>
    <s v="ORD-10983"/>
    <x v="340"/>
    <x v="497"/>
    <x v="0"/>
    <x v="34"/>
    <x v="2"/>
    <x v="0"/>
    <x v="3"/>
    <x v="1"/>
    <n v="4"/>
    <n v="1551.03"/>
    <n v="0.15"/>
    <x v="1"/>
    <n v="991.38"/>
    <x v="663"/>
    <x v="496"/>
    <n v="0.36082474226804123"/>
    <n v="3965.52"/>
  </r>
  <r>
    <s v="ORD-10984"/>
    <x v="223"/>
    <x v="75"/>
    <x v="1"/>
    <x v="39"/>
    <x v="2"/>
    <x v="2"/>
    <x v="10"/>
    <x v="0"/>
    <n v="2"/>
    <n v="1543.97"/>
    <n v="0"/>
    <x v="2"/>
    <n v="974.35"/>
    <x v="451"/>
    <x v="760"/>
    <n v="0.36893203883495146"/>
    <n v="1948.7"/>
  </r>
  <r>
    <s v="ORD-10985"/>
    <x v="137"/>
    <x v="538"/>
    <x v="5"/>
    <x v="48"/>
    <x v="3"/>
    <x v="6"/>
    <x v="14"/>
    <x v="0"/>
    <n v="1"/>
    <n v="1260.03"/>
    <n v="0"/>
    <x v="0"/>
    <n v="948.27"/>
    <x v="617"/>
    <x v="761"/>
    <n v="0.24742268041237114"/>
    <n v="948.27"/>
  </r>
  <r>
    <s v="ORD-10986"/>
    <x v="305"/>
    <x v="65"/>
    <x v="1"/>
    <x v="33"/>
    <x v="1"/>
    <x v="4"/>
    <x v="15"/>
    <x v="1"/>
    <n v="3"/>
    <n v="76.63"/>
    <n v="0"/>
    <x v="0"/>
    <n v="54.51"/>
    <x v="664"/>
    <x v="762"/>
    <n v="0.28865979381443296"/>
    <n v="163.53"/>
  </r>
  <r>
    <s v="ORD-10987"/>
    <x v="127"/>
    <x v="322"/>
    <x v="5"/>
    <x v="19"/>
    <x v="2"/>
    <x v="1"/>
    <x v="1"/>
    <x v="1"/>
    <n v="4"/>
    <n v="1357.03"/>
    <n v="0"/>
    <x v="0"/>
    <n v="853.39"/>
    <x v="665"/>
    <x v="763"/>
    <n v="0.37113402061855671"/>
    <n v="3413.56"/>
  </r>
  <r>
    <s v="ORD-10988"/>
    <x v="151"/>
    <x v="5"/>
    <x v="1"/>
    <x v="0"/>
    <x v="0"/>
    <x v="1"/>
    <x v="20"/>
    <x v="0"/>
    <n v="2"/>
    <n v="503.99"/>
    <n v="0"/>
    <x v="0"/>
    <n v="354.29"/>
    <x v="550"/>
    <x v="616"/>
    <n v="0.29702970297029702"/>
    <n v="708.58"/>
  </r>
  <r>
    <s v="ORD-10989"/>
    <x v="106"/>
    <x v="38"/>
    <x v="1"/>
    <x v="48"/>
    <x v="3"/>
    <x v="3"/>
    <x v="4"/>
    <x v="0"/>
    <n v="2"/>
    <n v="1299"/>
    <n v="0.05"/>
    <x v="0"/>
    <n v="948.27"/>
    <x v="666"/>
    <x v="764"/>
    <n v="0.27"/>
    <n v="1896.54"/>
  </r>
  <r>
    <s v="ORD-10990"/>
    <x v="251"/>
    <x v="553"/>
    <x v="1"/>
    <x v="32"/>
    <x v="4"/>
    <x v="1"/>
    <x v="7"/>
    <x v="0"/>
    <n v="2"/>
    <n v="1273.02"/>
    <n v="0"/>
    <x v="2"/>
    <n v="883.32"/>
    <x v="667"/>
    <x v="765"/>
    <n v="0.30612244897959179"/>
    <n v="1766.64"/>
  </r>
  <r>
    <s v="ORD-10991"/>
    <x v="341"/>
    <x v="359"/>
    <x v="0"/>
    <x v="7"/>
    <x v="4"/>
    <x v="2"/>
    <x v="2"/>
    <x v="1"/>
    <n v="4"/>
    <n v="301.99"/>
    <n v="0.15"/>
    <x v="1"/>
    <n v="194.35"/>
    <x v="668"/>
    <x v="766"/>
    <n v="0.35643564356435647"/>
    <n v="777.4"/>
  </r>
  <r>
    <s v="ORD-10992"/>
    <x v="28"/>
    <x v="303"/>
    <x v="0"/>
    <x v="37"/>
    <x v="3"/>
    <x v="0"/>
    <x v="0"/>
    <x v="0"/>
    <n v="1"/>
    <n v="2140.98"/>
    <n v="0.02"/>
    <x v="2"/>
    <n v="1427.32"/>
    <x v="343"/>
    <x v="367"/>
    <n v="0.33333333333333337"/>
    <n v="1427.32"/>
  </r>
  <r>
    <s v="ORD-10993"/>
    <x v="218"/>
    <x v="411"/>
    <x v="1"/>
    <x v="54"/>
    <x v="2"/>
    <x v="0"/>
    <x v="13"/>
    <x v="1"/>
    <n v="1"/>
    <n v="1648.03"/>
    <n v="0.2"/>
    <x v="0"/>
    <n v="1240.27"/>
    <x v="191"/>
    <x v="199"/>
    <n v="0.24742268041237114"/>
    <n v="1240.27"/>
  </r>
  <r>
    <s v="ORD-10994"/>
    <x v="145"/>
    <x v="189"/>
    <x v="0"/>
    <x v="44"/>
    <x v="0"/>
    <x v="1"/>
    <x v="5"/>
    <x v="0"/>
    <n v="3"/>
    <n v="200.99"/>
    <n v="0.1"/>
    <x v="0"/>
    <n v="129.35"/>
    <x v="160"/>
    <x v="168"/>
    <n v="0.35643564356435653"/>
    <n v="388.04999999999995"/>
  </r>
  <r>
    <s v="ORD-10995"/>
    <x v="90"/>
    <x v="273"/>
    <x v="1"/>
    <x v="39"/>
    <x v="2"/>
    <x v="2"/>
    <x v="11"/>
    <x v="0"/>
    <n v="2"/>
    <n v="1484.01"/>
    <n v="0.15"/>
    <x v="1"/>
    <n v="974.35"/>
    <x v="116"/>
    <x v="120"/>
    <n v="0.34343434343434343"/>
    <n v="1948.7"/>
  </r>
  <r>
    <s v="ORD-10996"/>
    <x v="266"/>
    <x v="204"/>
    <x v="0"/>
    <x v="1"/>
    <x v="0"/>
    <x v="1"/>
    <x v="18"/>
    <x v="0"/>
    <n v="3"/>
    <n v="99.99"/>
    <n v="0"/>
    <x v="1"/>
    <n v="71.28"/>
    <x v="669"/>
    <x v="767"/>
    <n v="0.28712871287128705"/>
    <n v="213.84"/>
  </r>
  <r>
    <s v="ORD-10997"/>
    <x v="150"/>
    <x v="554"/>
    <x v="1"/>
    <x v="21"/>
    <x v="2"/>
    <x v="0"/>
    <x v="0"/>
    <x v="1"/>
    <n v="6"/>
    <n v="1852.97"/>
    <n v="0.1"/>
    <x v="0"/>
    <n v="1295.28"/>
    <x v="670"/>
    <x v="768"/>
    <n v="0.30097087378640774"/>
    <n v="7771.68"/>
  </r>
  <r>
    <s v="ORD-10998"/>
    <x v="180"/>
    <x v="141"/>
    <x v="1"/>
    <x v="48"/>
    <x v="3"/>
    <x v="3"/>
    <x v="17"/>
    <x v="0"/>
    <n v="1"/>
    <n v="1337.97"/>
    <n v="0"/>
    <x v="0"/>
    <n v="948.27"/>
    <x v="520"/>
    <x v="653"/>
    <n v="0.29126213592233013"/>
    <n v="948.27"/>
  </r>
  <r>
    <s v="ORD-10999"/>
    <x v="264"/>
    <x v="148"/>
    <x v="0"/>
    <x v="17"/>
    <x v="2"/>
    <x v="0"/>
    <x v="13"/>
    <x v="1"/>
    <n v="3"/>
    <n v="969.03"/>
    <n v="0"/>
    <x v="0"/>
    <n v="689.31"/>
    <x v="671"/>
    <x v="769"/>
    <n v="0.28865979381443307"/>
    <n v="2067.9299999999998"/>
  </r>
  <r>
    <s v="ORD-11000"/>
    <x v="18"/>
    <x v="555"/>
    <x v="2"/>
    <x v="17"/>
    <x v="2"/>
    <x v="3"/>
    <x v="12"/>
    <x v="1"/>
    <n v="2"/>
    <n v="1008.99"/>
    <n v="0.05"/>
    <x v="0"/>
    <n v="689.31"/>
    <x v="530"/>
    <x v="770"/>
    <n v="0.31683168316831689"/>
    <n v="1378.62"/>
  </r>
  <r>
    <s v="ORD-11001"/>
    <x v="117"/>
    <x v="76"/>
    <x v="0"/>
    <x v="48"/>
    <x v="3"/>
    <x v="5"/>
    <x v="16"/>
    <x v="1"/>
    <n v="1"/>
    <n v="1299"/>
    <n v="0.2"/>
    <x v="2"/>
    <n v="948.27"/>
    <x v="243"/>
    <x v="255"/>
    <n v="0.27"/>
    <n v="948.27"/>
  </r>
  <r>
    <s v="ORD-11002"/>
    <x v="340"/>
    <x v="287"/>
    <x v="2"/>
    <x v="61"/>
    <x v="3"/>
    <x v="1"/>
    <x v="1"/>
    <x v="0"/>
    <n v="5"/>
    <n v="1210.99"/>
    <n v="0.05"/>
    <x v="0"/>
    <n v="767.36"/>
    <x v="672"/>
    <x v="771"/>
    <n v="0.36633663366336627"/>
    <n v="3836.8"/>
  </r>
  <r>
    <s v="ORD-11003"/>
    <x v="342"/>
    <x v="442"/>
    <x v="0"/>
    <x v="21"/>
    <x v="2"/>
    <x v="3"/>
    <x v="4"/>
    <x v="0"/>
    <n v="2"/>
    <n v="1781.01"/>
    <n v="0"/>
    <x v="2"/>
    <n v="1295.28"/>
    <x v="73"/>
    <x v="772"/>
    <n v="0.27272727272727276"/>
    <n v="2590.56"/>
  </r>
  <r>
    <s v="ORD-11004"/>
    <x v="289"/>
    <x v="97"/>
    <x v="0"/>
    <x v="13"/>
    <x v="0"/>
    <x v="4"/>
    <x v="6"/>
    <x v="0"/>
    <n v="5"/>
    <n v="116.62"/>
    <n v="0"/>
    <x v="0"/>
    <n v="82.11"/>
    <x v="673"/>
    <x v="773"/>
    <n v="0.29591836734693877"/>
    <n v="410.55"/>
  </r>
  <r>
    <s v="ORD-11005"/>
    <x v="135"/>
    <x v="152"/>
    <x v="0"/>
    <x v="46"/>
    <x v="3"/>
    <x v="2"/>
    <x v="11"/>
    <x v="1"/>
    <n v="1"/>
    <n v="699"/>
    <n v="0.2"/>
    <x v="0"/>
    <n v="433.38"/>
    <x v="164"/>
    <x v="774"/>
    <n v="0.38"/>
    <n v="433.38"/>
  </r>
  <r>
    <s v="ORD-11006"/>
    <x v="254"/>
    <x v="389"/>
    <x v="2"/>
    <x v="15"/>
    <x v="1"/>
    <x v="4"/>
    <x v="6"/>
    <x v="0"/>
    <n v="2"/>
    <n v="159"/>
    <n v="0.1"/>
    <x v="0"/>
    <n v="116.07"/>
    <x v="674"/>
    <x v="775"/>
    <n v="0.27"/>
    <n v="232.14"/>
  </r>
  <r>
    <s v="ORD-11007"/>
    <x v="141"/>
    <x v="330"/>
    <x v="0"/>
    <x v="43"/>
    <x v="3"/>
    <x v="1"/>
    <x v="5"/>
    <x v="1"/>
    <n v="1"/>
    <n v="1979.01"/>
    <n v="0"/>
    <x v="2"/>
    <n v="1299.3499999999999"/>
    <x v="675"/>
    <x v="776"/>
    <n v="0.34343434343434348"/>
    <n v="1299.3499999999999"/>
  </r>
  <r>
    <s v="ORD-11008"/>
    <x v="151"/>
    <x v="349"/>
    <x v="1"/>
    <x v="34"/>
    <x v="2"/>
    <x v="1"/>
    <x v="5"/>
    <x v="1"/>
    <n v="2"/>
    <n v="1614.99"/>
    <n v="0.02"/>
    <x v="1"/>
    <n v="991.38"/>
    <x v="564"/>
    <x v="777"/>
    <n v="0.38613861386138615"/>
    <n v="1982.76"/>
  </r>
  <r>
    <s v="ORD-11009"/>
    <x v="141"/>
    <x v="414"/>
    <x v="0"/>
    <x v="21"/>
    <x v="2"/>
    <x v="1"/>
    <x v="5"/>
    <x v="0"/>
    <n v="2"/>
    <n v="1745.03"/>
    <n v="0"/>
    <x v="2"/>
    <n v="1295.28"/>
    <x v="276"/>
    <x v="291"/>
    <n v="0.25773195876288663"/>
    <n v="2590.56"/>
  </r>
  <r>
    <s v="ORD-11010"/>
    <x v="106"/>
    <x v="154"/>
    <x v="5"/>
    <x v="40"/>
    <x v="0"/>
    <x v="3"/>
    <x v="4"/>
    <x v="0"/>
    <n v="2"/>
    <n v="406.98"/>
    <n v="0.2"/>
    <x v="0"/>
    <n v="263.33999999999997"/>
    <x v="368"/>
    <x v="778"/>
    <n v="0.35294117647058831"/>
    <n v="526.67999999999995"/>
  </r>
  <r>
    <s v="ORD-11011"/>
    <x v="197"/>
    <x v="357"/>
    <x v="1"/>
    <x v="70"/>
    <x v="5"/>
    <x v="4"/>
    <x v="15"/>
    <x v="0"/>
    <n v="1"/>
    <n v="83675"/>
    <n v="0"/>
    <x v="1"/>
    <n v="0"/>
    <x v="12"/>
    <x v="12"/>
    <n v="0"/>
    <n v="0"/>
  </r>
  <r>
    <s v="ORD-11012"/>
    <x v="343"/>
    <x v="33"/>
    <x v="2"/>
    <x v="17"/>
    <x v="2"/>
    <x v="3"/>
    <x v="12"/>
    <x v="0"/>
    <n v="4"/>
    <n v="969.03"/>
    <n v="0.05"/>
    <x v="1"/>
    <n v="689.31"/>
    <x v="594"/>
    <x v="779"/>
    <n v="0.28865979381443302"/>
    <n v="2757.24"/>
  </r>
  <r>
    <s v="ORD-11013"/>
    <x v="269"/>
    <x v="448"/>
    <x v="1"/>
    <x v="60"/>
    <x v="2"/>
    <x v="5"/>
    <x v="16"/>
    <x v="0"/>
    <n v="2"/>
    <n v="2220.9899999999998"/>
    <n v="0"/>
    <x v="0"/>
    <n v="1495.32"/>
    <x v="676"/>
    <x v="780"/>
    <n v="0.32673267326732669"/>
    <n v="2990.64"/>
  </r>
  <r>
    <s v="ORD-11014"/>
    <x v="119"/>
    <x v="556"/>
    <x v="1"/>
    <x v="45"/>
    <x v="0"/>
    <x v="2"/>
    <x v="2"/>
    <x v="0"/>
    <n v="2"/>
    <n v="146.02000000000001"/>
    <n v="0.15"/>
    <x v="0"/>
    <n v="90.89"/>
    <x v="199"/>
    <x v="207"/>
    <n v="0.3775510204081633"/>
    <n v="181.78"/>
  </r>
  <r>
    <s v="ORD-11015"/>
    <x v="276"/>
    <x v="53"/>
    <x v="1"/>
    <x v="1"/>
    <x v="0"/>
    <x v="2"/>
    <x v="10"/>
    <x v="0"/>
    <n v="3"/>
    <n v="101.97"/>
    <n v="0"/>
    <x v="2"/>
    <n v="71.28"/>
    <x v="677"/>
    <x v="781"/>
    <n v="0.30097087378640769"/>
    <n v="213.84"/>
  </r>
  <r>
    <s v="ORD-11016"/>
    <x v="299"/>
    <x v="86"/>
    <x v="2"/>
    <x v="57"/>
    <x v="4"/>
    <x v="3"/>
    <x v="17"/>
    <x v="0"/>
    <n v="2"/>
    <n v="244.02"/>
    <n v="0.02"/>
    <x v="0"/>
    <n v="159.36000000000001"/>
    <x v="11"/>
    <x v="782"/>
    <n v="0.34693877551020408"/>
    <n v="318.72000000000003"/>
  </r>
  <r>
    <s v="ORD-11017"/>
    <x v="201"/>
    <x v="201"/>
    <x v="0"/>
    <x v="56"/>
    <x v="1"/>
    <x v="4"/>
    <x v="6"/>
    <x v="0"/>
    <n v="1"/>
    <n v="147.51"/>
    <n v="0.05"/>
    <x v="0"/>
    <n v="96.85"/>
    <x v="249"/>
    <x v="783"/>
    <n v="0.34343434343434343"/>
    <n v="96.85"/>
  </r>
  <r>
    <s v="ORD-11018"/>
    <x v="178"/>
    <x v="427"/>
    <x v="1"/>
    <x v="62"/>
    <x v="0"/>
    <x v="2"/>
    <x v="10"/>
    <x v="0"/>
    <n v="4"/>
    <n v="131.58000000000001"/>
    <n v="0"/>
    <x v="0"/>
    <n v="87.72"/>
    <x v="678"/>
    <x v="784"/>
    <n v="0.33333333333333343"/>
    <n v="350.88"/>
  </r>
  <r>
    <s v="ORD-11019"/>
    <x v="196"/>
    <x v="70"/>
    <x v="1"/>
    <x v="40"/>
    <x v="0"/>
    <x v="1"/>
    <x v="1"/>
    <x v="0"/>
    <n v="1"/>
    <n v="391.02"/>
    <n v="0.02"/>
    <x v="2"/>
    <n v="263.33999999999997"/>
    <x v="105"/>
    <x v="785"/>
    <n v="0.32653061224489799"/>
    <n v="263.33999999999997"/>
  </r>
  <r>
    <s v="ORD-11020"/>
    <x v="115"/>
    <x v="520"/>
    <x v="2"/>
    <x v="6"/>
    <x v="3"/>
    <x v="3"/>
    <x v="12"/>
    <x v="0"/>
    <n v="2"/>
    <n v="1745.03"/>
    <n v="0.02"/>
    <x v="0"/>
    <n v="1097.3900000000001"/>
    <x v="276"/>
    <x v="786"/>
    <n v="0.37113402061855666"/>
    <n v="2194.7800000000002"/>
  </r>
  <r>
    <s v="ORD-11021"/>
    <x v="341"/>
    <x v="152"/>
    <x v="0"/>
    <x v="64"/>
    <x v="4"/>
    <x v="0"/>
    <x v="3"/>
    <x v="0"/>
    <n v="3"/>
    <n v="1567.02"/>
    <n v="0"/>
    <x v="0"/>
    <n v="1023.36"/>
    <x v="266"/>
    <x v="279"/>
    <n v="0.34693877551020402"/>
    <n v="3070.08"/>
  </r>
  <r>
    <s v="ORD-11022"/>
    <x v="189"/>
    <x v="429"/>
    <x v="1"/>
    <x v="32"/>
    <x v="4"/>
    <x v="3"/>
    <x v="12"/>
    <x v="1"/>
    <n v="3"/>
    <n v="1260.03"/>
    <n v="0"/>
    <x v="0"/>
    <n v="883.32"/>
    <x v="679"/>
    <x v="787"/>
    <n v="0.29896907216494845"/>
    <n v="2649.96"/>
  </r>
  <r>
    <s v="ORD-11023"/>
    <x v="239"/>
    <x v="557"/>
    <x v="2"/>
    <x v="8"/>
    <x v="4"/>
    <x v="2"/>
    <x v="2"/>
    <x v="0"/>
    <n v="4"/>
    <n v="989.01"/>
    <n v="0.05"/>
    <x v="2"/>
    <n v="609.39"/>
    <x v="680"/>
    <x v="788"/>
    <n v="0.38383838383838387"/>
    <n v="2437.56"/>
  </r>
  <r>
    <s v="ORD-11024"/>
    <x v="85"/>
    <x v="25"/>
    <x v="1"/>
    <x v="44"/>
    <x v="0"/>
    <x v="1"/>
    <x v="20"/>
    <x v="1"/>
    <n v="6"/>
    <n v="193.03"/>
    <n v="0.2"/>
    <x v="0"/>
    <n v="129.35"/>
    <x v="681"/>
    <x v="789"/>
    <n v="0.32989690721649495"/>
    <n v="776.09999999999991"/>
  </r>
  <r>
    <s v="ORD-11025"/>
    <x v="101"/>
    <x v="192"/>
    <x v="1"/>
    <x v="31"/>
    <x v="1"/>
    <x v="4"/>
    <x v="6"/>
    <x v="1"/>
    <n v="4"/>
    <n v="87.22"/>
    <n v="0"/>
    <x v="0"/>
    <n v="55.18"/>
    <x v="682"/>
    <x v="790"/>
    <n v="0.36734693877551022"/>
    <n v="220.72"/>
  </r>
  <r>
    <s v="ORD-11026"/>
    <x v="109"/>
    <x v="440"/>
    <x v="1"/>
    <x v="47"/>
    <x v="0"/>
    <x v="1"/>
    <x v="20"/>
    <x v="1"/>
    <n v="5"/>
    <n v="180.79"/>
    <n v="0"/>
    <x v="0"/>
    <n v="110.98"/>
    <x v="683"/>
    <x v="791"/>
    <n v="0.38613861386138609"/>
    <n v="554.9"/>
  </r>
  <r>
    <s v="ORD-11027"/>
    <x v="284"/>
    <x v="24"/>
    <x v="1"/>
    <x v="41"/>
    <x v="1"/>
    <x v="5"/>
    <x v="16"/>
    <x v="0"/>
    <n v="4"/>
    <n v="66.930000000000007"/>
    <n v="0"/>
    <x v="2"/>
    <n v="44.85"/>
    <x v="378"/>
    <x v="408"/>
    <n v="0.32989690721649489"/>
    <n v="179.4"/>
  </r>
  <r>
    <s v="ORD-11028"/>
    <x v="214"/>
    <x v="366"/>
    <x v="1"/>
    <x v="32"/>
    <x v="4"/>
    <x v="1"/>
    <x v="5"/>
    <x v="1"/>
    <n v="5"/>
    <n v="1260.03"/>
    <n v="0.2"/>
    <x v="0"/>
    <n v="883.32"/>
    <x v="684"/>
    <x v="347"/>
    <n v="0.29896907216494834"/>
    <n v="4416.6000000000004"/>
  </r>
  <r>
    <s v="ORD-11029"/>
    <x v="199"/>
    <x v="558"/>
    <x v="0"/>
    <x v="22"/>
    <x v="1"/>
    <x v="3"/>
    <x v="17"/>
    <x v="0"/>
    <n v="2"/>
    <n v="56.65"/>
    <n v="0"/>
    <x v="1"/>
    <n v="39.049999999999997"/>
    <x v="685"/>
    <x v="792"/>
    <n v="0.31067961165048547"/>
    <n v="78.099999999999994"/>
  </r>
  <r>
    <s v="ORD-11030"/>
    <x v="69"/>
    <x v="559"/>
    <x v="2"/>
    <x v="2"/>
    <x v="0"/>
    <x v="3"/>
    <x v="12"/>
    <x v="0"/>
    <n v="3"/>
    <n v="79.790000000000006"/>
    <n v="0.02"/>
    <x v="2"/>
    <n v="57.67"/>
    <x v="577"/>
    <x v="793"/>
    <n v="0.27722772277227725"/>
    <n v="173.01"/>
  </r>
  <r>
    <s v="ORD-11031"/>
    <x v="112"/>
    <x v="539"/>
    <x v="0"/>
    <x v="31"/>
    <x v="1"/>
    <x v="0"/>
    <x v="0"/>
    <x v="1"/>
    <n v="4"/>
    <n v="88.11"/>
    <n v="0.15"/>
    <x v="0"/>
    <n v="55.18"/>
    <x v="686"/>
    <x v="794"/>
    <n v="0.37373737373737376"/>
    <n v="220.72"/>
  </r>
  <r>
    <s v="ORD-11032"/>
    <x v="2"/>
    <x v="307"/>
    <x v="1"/>
    <x v="31"/>
    <x v="1"/>
    <x v="2"/>
    <x v="10"/>
    <x v="1"/>
    <n v="2"/>
    <n v="89.89"/>
    <n v="0"/>
    <x v="0"/>
    <n v="55.18"/>
    <x v="687"/>
    <x v="795"/>
    <n v="0.38613861386138615"/>
    <n v="110.36"/>
  </r>
  <r>
    <s v="ORD-11033"/>
    <x v="344"/>
    <x v="549"/>
    <x v="5"/>
    <x v="32"/>
    <x v="4"/>
    <x v="2"/>
    <x v="2"/>
    <x v="0"/>
    <n v="8"/>
    <n v="1311.99"/>
    <n v="0"/>
    <x v="0"/>
    <n v="883.32"/>
    <x v="688"/>
    <x v="796"/>
    <n v="0.32673267326732669"/>
    <n v="7066.56"/>
  </r>
  <r>
    <s v="ORD-11034"/>
    <x v="258"/>
    <x v="287"/>
    <x v="2"/>
    <x v="41"/>
    <x v="1"/>
    <x v="1"/>
    <x v="7"/>
    <x v="1"/>
    <n v="5"/>
    <n v="69.69"/>
    <n v="0"/>
    <x v="0"/>
    <n v="44.85"/>
    <x v="689"/>
    <x v="797"/>
    <n v="0.35643564356435642"/>
    <n v="224.25"/>
  </r>
  <r>
    <s v="ORD-11035"/>
    <x v="311"/>
    <x v="37"/>
    <x v="0"/>
    <x v="54"/>
    <x v="2"/>
    <x v="5"/>
    <x v="9"/>
    <x v="0"/>
    <n v="4"/>
    <n v="1749.97"/>
    <n v="0.1"/>
    <x v="0"/>
    <n v="1240.27"/>
    <x v="124"/>
    <x v="129"/>
    <n v="0.29126213592233013"/>
    <n v="4961.08"/>
  </r>
  <r>
    <s v="ORD-11036"/>
    <x v="231"/>
    <x v="54"/>
    <x v="6"/>
    <x v="33"/>
    <x v="1"/>
    <x v="5"/>
    <x v="16"/>
    <x v="1"/>
    <n v="3"/>
    <n v="76.63"/>
    <n v="0.2"/>
    <x v="2"/>
    <n v="54.51"/>
    <x v="664"/>
    <x v="762"/>
    <n v="0.28865979381443296"/>
    <n v="163.53"/>
  </r>
  <r>
    <s v="ORD-11037"/>
    <x v="285"/>
    <x v="560"/>
    <x v="6"/>
    <x v="31"/>
    <x v="1"/>
    <x v="4"/>
    <x v="6"/>
    <x v="0"/>
    <n v="3"/>
    <n v="90.78"/>
    <n v="0.15"/>
    <x v="3"/>
    <n v="55.18"/>
    <x v="344"/>
    <x v="369"/>
    <n v="0.39215686274509814"/>
    <n v="165.54"/>
  </r>
  <r>
    <s v="ORD-11038"/>
    <x v="141"/>
    <x v="549"/>
    <x v="5"/>
    <x v="61"/>
    <x v="3"/>
    <x v="5"/>
    <x v="9"/>
    <x v="0"/>
    <n v="2"/>
    <n v="1222.98"/>
    <n v="0"/>
    <x v="0"/>
    <n v="767.36"/>
    <x v="306"/>
    <x v="339"/>
    <n v="0.37254901960784315"/>
    <n v="1534.72"/>
  </r>
  <r>
    <s v="ORD-11039"/>
    <x v="133"/>
    <x v="561"/>
    <x v="1"/>
    <x v="52"/>
    <x v="4"/>
    <x v="1"/>
    <x v="1"/>
    <x v="0"/>
    <n v="3"/>
    <n v="771.47"/>
    <n v="0"/>
    <x v="1"/>
    <n v="531.79"/>
    <x v="238"/>
    <x v="250"/>
    <n v="0.31067961165048547"/>
    <n v="1595.37"/>
  </r>
  <r>
    <s v="ORD-11040"/>
    <x v="48"/>
    <x v="234"/>
    <x v="1"/>
    <x v="11"/>
    <x v="0"/>
    <x v="0"/>
    <x v="3"/>
    <x v="1"/>
    <n v="5"/>
    <n v="241.53"/>
    <n v="0.05"/>
    <x v="0"/>
    <n v="171.81"/>
    <x v="369"/>
    <x v="798"/>
    <n v="0.28865979381443307"/>
    <n v="859.05"/>
  </r>
  <r>
    <s v="ORD-11041"/>
    <x v="7"/>
    <x v="135"/>
    <x v="1"/>
    <x v="58"/>
    <x v="0"/>
    <x v="1"/>
    <x v="7"/>
    <x v="0"/>
    <n v="2"/>
    <n v="144.53"/>
    <n v="0.1"/>
    <x v="1"/>
    <n v="90.89"/>
    <x v="538"/>
    <x v="603"/>
    <n v="0.37113402061855671"/>
    <n v="181.78"/>
  </r>
  <r>
    <s v="ORD-11042"/>
    <x v="341"/>
    <x v="562"/>
    <x v="1"/>
    <x v="62"/>
    <x v="0"/>
    <x v="1"/>
    <x v="20"/>
    <x v="0"/>
    <n v="2"/>
    <n v="130.29"/>
    <n v="0"/>
    <x v="0"/>
    <n v="87.72"/>
    <x v="690"/>
    <x v="799"/>
    <n v="0.32673267326732669"/>
    <n v="175.44"/>
  </r>
  <r>
    <s v="ORD-11043"/>
    <x v="144"/>
    <x v="423"/>
    <x v="5"/>
    <x v="71"/>
    <x v="5"/>
    <x v="4"/>
    <x v="15"/>
    <x v="1"/>
    <n v="2"/>
    <n v="39"/>
    <n v="0.05"/>
    <x v="0"/>
    <n v="0"/>
    <x v="12"/>
    <x v="12"/>
    <n v="0"/>
    <n v="0"/>
  </r>
  <r>
    <s v="ORD-11044"/>
    <x v="345"/>
    <x v="345"/>
    <x v="5"/>
    <x v="2"/>
    <x v="0"/>
    <x v="2"/>
    <x v="11"/>
    <x v="1"/>
    <n v="1"/>
    <n v="76.63"/>
    <n v="0.02"/>
    <x v="0"/>
    <n v="57.67"/>
    <x v="691"/>
    <x v="800"/>
    <n v="0.24742268041237106"/>
    <n v="57.67"/>
  </r>
  <r>
    <s v="ORD-11045"/>
    <x v="96"/>
    <x v="563"/>
    <x v="5"/>
    <x v="20"/>
    <x v="3"/>
    <x v="3"/>
    <x v="12"/>
    <x v="0"/>
    <n v="1"/>
    <n v="1399"/>
    <n v="0"/>
    <x v="0"/>
    <n v="1007.28"/>
    <x v="489"/>
    <x v="385"/>
    <n v="0.28000000000000003"/>
    <n v="1007.28"/>
  </r>
  <r>
    <s v="ORD-11046"/>
    <x v="118"/>
    <x v="333"/>
    <x v="2"/>
    <x v="52"/>
    <x v="4"/>
    <x v="3"/>
    <x v="4"/>
    <x v="1"/>
    <n v="2"/>
    <n v="749"/>
    <n v="0.15"/>
    <x v="0"/>
    <n v="531.79"/>
    <x v="692"/>
    <x v="801"/>
    <n v="0.29000000000000004"/>
    <n v="1063.58"/>
  </r>
  <r>
    <s v="ORD-11047"/>
    <x v="12"/>
    <x v="170"/>
    <x v="2"/>
    <x v="9"/>
    <x v="1"/>
    <x v="2"/>
    <x v="11"/>
    <x v="0"/>
    <n v="3"/>
    <n v="122.57"/>
    <n v="0.15"/>
    <x v="0"/>
    <n v="85.68"/>
    <x v="46"/>
    <x v="45"/>
    <n v="0.30097087378640769"/>
    <n v="257.04000000000002"/>
  </r>
  <r>
    <s v="ORD-11048"/>
    <x v="275"/>
    <x v="273"/>
    <x v="1"/>
    <x v="58"/>
    <x v="0"/>
    <x v="3"/>
    <x v="12"/>
    <x v="1"/>
    <n v="1"/>
    <n v="144.53"/>
    <n v="0"/>
    <x v="0"/>
    <n v="90.89"/>
    <x v="693"/>
    <x v="802"/>
    <n v="0.37113402061855671"/>
    <n v="90.89"/>
  </r>
  <r>
    <s v="ORD-11049"/>
    <x v="242"/>
    <x v="274"/>
    <x v="1"/>
    <x v="43"/>
    <x v="3"/>
    <x v="5"/>
    <x v="16"/>
    <x v="1"/>
    <n v="3"/>
    <n v="2038.98"/>
    <n v="0.2"/>
    <x v="0"/>
    <n v="1299.3499999999999"/>
    <x v="315"/>
    <x v="335"/>
    <n v="0.36274509803921579"/>
    <n v="3898.0499999999997"/>
  </r>
  <r>
    <s v="ORD-11050"/>
    <x v="189"/>
    <x v="94"/>
    <x v="1"/>
    <x v="72"/>
    <x v="5"/>
    <x v="5"/>
    <x v="9"/>
    <x v="0"/>
    <n v="6"/>
    <n v="147357"/>
    <n v="0"/>
    <x v="0"/>
    <n v="0"/>
    <x v="12"/>
    <x v="12"/>
    <n v="0"/>
    <n v="0"/>
  </r>
  <r>
    <s v="ORD-11051"/>
    <x v="130"/>
    <x v="531"/>
    <x v="2"/>
    <x v="16"/>
    <x v="3"/>
    <x v="2"/>
    <x v="10"/>
    <x v="0"/>
    <n v="1"/>
    <n v="2276.0100000000002"/>
    <n v="0"/>
    <x v="1"/>
    <n v="1586.31"/>
    <x v="598"/>
    <x v="682"/>
    <n v="0.30303030303030309"/>
    <n v="1586.31"/>
  </r>
  <r>
    <s v="ORD-11052"/>
    <x v="346"/>
    <x v="564"/>
    <x v="1"/>
    <x v="50"/>
    <x v="4"/>
    <x v="0"/>
    <x v="13"/>
    <x v="0"/>
    <n v="2"/>
    <n v="1426.98"/>
    <n v="0"/>
    <x v="2"/>
    <n v="993.29"/>
    <x v="694"/>
    <x v="27"/>
    <n v="0.30392156862745101"/>
    <n v="1986.58"/>
  </r>
  <r>
    <s v="ORD-11053"/>
    <x v="54"/>
    <x v="539"/>
    <x v="0"/>
    <x v="28"/>
    <x v="3"/>
    <x v="0"/>
    <x v="13"/>
    <x v="0"/>
    <n v="1"/>
    <n v="1528.98"/>
    <n v="0.2"/>
    <x v="1"/>
    <n v="1064.29"/>
    <x v="695"/>
    <x v="803"/>
    <n v="0.30392156862745101"/>
    <n v="1064.29"/>
  </r>
  <r>
    <s v="ORD-11054"/>
    <x v="153"/>
    <x v="565"/>
    <x v="5"/>
    <x v="64"/>
    <x v="4"/>
    <x v="1"/>
    <x v="1"/>
    <x v="1"/>
    <n v="2"/>
    <n v="1630.98"/>
    <n v="0.05"/>
    <x v="0"/>
    <n v="1023.36"/>
    <x v="192"/>
    <x v="730"/>
    <n v="0.37254901960784315"/>
    <n v="2046.72"/>
  </r>
  <r>
    <s v="ORD-11055"/>
    <x v="282"/>
    <x v="338"/>
    <x v="1"/>
    <x v="31"/>
    <x v="1"/>
    <x v="2"/>
    <x v="11"/>
    <x v="0"/>
    <n v="5"/>
    <n v="89.89"/>
    <n v="0"/>
    <x v="2"/>
    <n v="55.18"/>
    <x v="696"/>
    <x v="804"/>
    <n v="0.38613861386138615"/>
    <n v="275.89999999999998"/>
  </r>
  <r>
    <s v="ORD-11056"/>
    <x v="7"/>
    <x v="566"/>
    <x v="1"/>
    <x v="21"/>
    <x v="2"/>
    <x v="3"/>
    <x v="4"/>
    <x v="0"/>
    <n v="1"/>
    <n v="1745.03"/>
    <n v="0.1"/>
    <x v="1"/>
    <n v="1295.28"/>
    <x v="348"/>
    <x v="576"/>
    <n v="0.25773195876288663"/>
    <n v="1295.28"/>
  </r>
  <r>
    <s v="ORD-11057"/>
    <x v="273"/>
    <x v="289"/>
    <x v="1"/>
    <x v="1"/>
    <x v="0"/>
    <x v="3"/>
    <x v="12"/>
    <x v="0"/>
    <n v="2"/>
    <n v="101.97"/>
    <n v="0.15"/>
    <x v="0"/>
    <n v="71.28"/>
    <x v="501"/>
    <x v="570"/>
    <n v="0.30097087378640774"/>
    <n v="142.56"/>
  </r>
  <r>
    <s v="ORD-11058"/>
    <x v="133"/>
    <x v="202"/>
    <x v="0"/>
    <x v="18"/>
    <x v="0"/>
    <x v="3"/>
    <x v="4"/>
    <x v="0"/>
    <n v="3"/>
    <n v="293.02"/>
    <n v="0"/>
    <x v="1"/>
    <n v="191.36"/>
    <x v="129"/>
    <x v="805"/>
    <n v="0.34693877551020397"/>
    <n v="574.08000000000004"/>
  </r>
  <r>
    <s v="ORD-11059"/>
    <x v="127"/>
    <x v="82"/>
    <x v="1"/>
    <x v="31"/>
    <x v="1"/>
    <x v="0"/>
    <x v="13"/>
    <x v="1"/>
    <n v="3"/>
    <n v="91.67"/>
    <n v="0"/>
    <x v="2"/>
    <n v="55.18"/>
    <x v="697"/>
    <x v="806"/>
    <n v="0.39805825242718446"/>
    <n v="165.54"/>
  </r>
  <r>
    <s v="ORD-11060"/>
    <x v="114"/>
    <x v="309"/>
    <x v="1"/>
    <x v="45"/>
    <x v="0"/>
    <x v="1"/>
    <x v="7"/>
    <x v="1"/>
    <n v="4"/>
    <n v="146.02000000000001"/>
    <n v="0"/>
    <x v="1"/>
    <n v="90.89"/>
    <x v="227"/>
    <x v="807"/>
    <n v="0.3775510204081633"/>
    <n v="363.56"/>
  </r>
  <r>
    <s v="ORD-11061"/>
    <x v="87"/>
    <x v="567"/>
    <x v="6"/>
    <x v="37"/>
    <x v="3"/>
    <x v="1"/>
    <x v="8"/>
    <x v="0"/>
    <n v="4"/>
    <n v="2161.9699999999998"/>
    <n v="0.02"/>
    <x v="0"/>
    <n v="1427.32"/>
    <x v="698"/>
    <x v="808"/>
    <n v="0.33980582524271841"/>
    <n v="5709.28"/>
  </r>
  <r>
    <s v="ORD-11062"/>
    <x v="302"/>
    <x v="549"/>
    <x v="5"/>
    <x v="49"/>
    <x v="1"/>
    <x v="5"/>
    <x v="9"/>
    <x v="0"/>
    <n v="2"/>
    <n v="39.78"/>
    <n v="0"/>
    <x v="0"/>
    <n v="26.52"/>
    <x v="699"/>
    <x v="809"/>
    <n v="0.33333333333333337"/>
    <n v="53.04"/>
  </r>
  <r>
    <s v="ORD-11063"/>
    <x v="187"/>
    <x v="568"/>
    <x v="5"/>
    <x v="17"/>
    <x v="2"/>
    <x v="1"/>
    <x v="18"/>
    <x v="0"/>
    <n v="1"/>
    <n v="989.01"/>
    <n v="0.1"/>
    <x v="0"/>
    <n v="689.31"/>
    <x v="423"/>
    <x v="810"/>
    <n v="0.30303030303030309"/>
    <n v="689.31"/>
  </r>
  <r>
    <s v="ORD-11064"/>
    <x v="91"/>
    <x v="114"/>
    <x v="1"/>
    <x v="73"/>
    <x v="5"/>
    <x v="1"/>
    <x v="27"/>
    <x v="1"/>
    <n v="2"/>
    <n v="2276.0100000000002"/>
    <n v="0"/>
    <x v="0"/>
    <n v="0"/>
    <x v="12"/>
    <x v="12"/>
    <n v="0"/>
    <n v="0"/>
  </r>
  <r>
    <s v="ORD-11065"/>
    <x v="121"/>
    <x v="155"/>
    <x v="1"/>
    <x v="14"/>
    <x v="4"/>
    <x v="3"/>
    <x v="12"/>
    <x v="1"/>
    <n v="1"/>
    <n v="399"/>
    <n v="0.1"/>
    <x v="2"/>
    <n v="287.27999999999997"/>
    <x v="16"/>
    <x v="16"/>
    <n v="0.28000000000000008"/>
    <n v="287.27999999999997"/>
  </r>
  <r>
    <s v="ORD-11066"/>
    <x v="151"/>
    <x v="33"/>
    <x v="2"/>
    <x v="28"/>
    <x v="3"/>
    <x v="0"/>
    <x v="13"/>
    <x v="0"/>
    <n v="1"/>
    <n v="1469.02"/>
    <n v="0"/>
    <x v="0"/>
    <n v="1064.29"/>
    <x v="700"/>
    <x v="811"/>
    <n v="0.27551020408163268"/>
    <n v="1064.29"/>
  </r>
  <r>
    <s v="ORD-11067"/>
    <x v="64"/>
    <x v="415"/>
    <x v="1"/>
    <x v="24"/>
    <x v="2"/>
    <x v="1"/>
    <x v="20"/>
    <x v="1"/>
    <n v="1"/>
    <n v="1187.01"/>
    <n v="0.02"/>
    <x v="0"/>
    <n v="791.34"/>
    <x v="552"/>
    <x v="812"/>
    <n v="0.33333333333333331"/>
    <n v="791.34"/>
  </r>
  <r>
    <s v="ORD-11068"/>
    <x v="286"/>
    <x v="569"/>
    <x v="1"/>
    <x v="4"/>
    <x v="2"/>
    <x v="2"/>
    <x v="11"/>
    <x v="1"/>
    <n v="2"/>
    <n v="2424.0300000000002"/>
    <n v="0.1"/>
    <x v="0"/>
    <n v="1599.36"/>
    <x v="701"/>
    <x v="813"/>
    <n v="0.34020618556701038"/>
    <n v="3198.72"/>
  </r>
  <r>
    <s v="ORD-11069"/>
    <x v="288"/>
    <x v="12"/>
    <x v="1"/>
    <x v="51"/>
    <x v="3"/>
    <x v="3"/>
    <x v="17"/>
    <x v="1"/>
    <n v="2"/>
    <n v="1513.99"/>
    <n v="0.02"/>
    <x v="1"/>
    <n v="989.34"/>
    <x v="514"/>
    <x v="184"/>
    <n v="0.34653465346534651"/>
    <n v="1978.68"/>
  </r>
  <r>
    <s v="ORD-11070"/>
    <x v="310"/>
    <x v="570"/>
    <x v="1"/>
    <x v="11"/>
    <x v="0"/>
    <x v="1"/>
    <x v="20"/>
    <x v="1"/>
    <n v="4"/>
    <n v="256.47000000000003"/>
    <n v="0"/>
    <x v="0"/>
    <n v="171.81"/>
    <x v="702"/>
    <x v="814"/>
    <n v="0.33009708737864085"/>
    <n v="687.24"/>
  </r>
  <r>
    <s v="ORD-11071"/>
    <x v="260"/>
    <x v="12"/>
    <x v="1"/>
    <x v="39"/>
    <x v="2"/>
    <x v="1"/>
    <x v="1"/>
    <x v="1"/>
    <n v="4"/>
    <n v="1454.03"/>
    <n v="0"/>
    <x v="0"/>
    <n v="974.35"/>
    <x v="548"/>
    <x v="614"/>
    <n v="0.32989690721649484"/>
    <n v="3897.4"/>
  </r>
  <r>
    <s v="ORD-11072"/>
    <x v="133"/>
    <x v="244"/>
    <x v="1"/>
    <x v="31"/>
    <x v="1"/>
    <x v="0"/>
    <x v="0"/>
    <x v="0"/>
    <n v="6"/>
    <n v="90.78"/>
    <n v="0.2"/>
    <x v="1"/>
    <n v="55.18"/>
    <x v="703"/>
    <x v="815"/>
    <n v="0.39215686274509814"/>
    <n v="331.08"/>
  </r>
  <r>
    <s v="ORD-11073"/>
    <x v="347"/>
    <x v="30"/>
    <x v="2"/>
    <x v="22"/>
    <x v="1"/>
    <x v="4"/>
    <x v="6"/>
    <x v="0"/>
    <n v="3"/>
    <n v="53.35"/>
    <n v="0"/>
    <x v="1"/>
    <n v="39.049999999999997"/>
    <x v="146"/>
    <x v="152"/>
    <n v="0.26804123711340216"/>
    <n v="117.14999999999999"/>
  </r>
  <r>
    <s v="ORD-11074"/>
    <x v="348"/>
    <x v="107"/>
    <x v="1"/>
    <x v="35"/>
    <x v="4"/>
    <x v="4"/>
    <x v="6"/>
    <x v="0"/>
    <n v="5"/>
    <n v="832.02"/>
    <n v="0.15"/>
    <x v="0"/>
    <n v="585.80999999999995"/>
    <x v="704"/>
    <x v="816"/>
    <n v="0.29591836734693888"/>
    <n v="2929.0499999999997"/>
  </r>
  <r>
    <s v="ORD-11075"/>
    <x v="225"/>
    <x v="551"/>
    <x v="1"/>
    <x v="11"/>
    <x v="0"/>
    <x v="5"/>
    <x v="16"/>
    <x v="0"/>
    <n v="1"/>
    <n v="244.02"/>
    <n v="0"/>
    <x v="0"/>
    <n v="171.81"/>
    <x v="705"/>
    <x v="817"/>
    <n v="0.29591836734693877"/>
    <n v="171.81"/>
  </r>
  <r>
    <s v="ORD-11076"/>
    <x v="121"/>
    <x v="136"/>
    <x v="1"/>
    <x v="40"/>
    <x v="0"/>
    <x v="1"/>
    <x v="20"/>
    <x v="1"/>
    <n v="4"/>
    <n v="395.01"/>
    <n v="0.05"/>
    <x v="0"/>
    <n v="263.33999999999997"/>
    <x v="706"/>
    <x v="818"/>
    <n v="0.33333333333333337"/>
    <n v="1053.3599999999999"/>
  </r>
  <r>
    <s v="ORD-11077"/>
    <x v="349"/>
    <x v="571"/>
    <x v="5"/>
    <x v="4"/>
    <x v="2"/>
    <x v="2"/>
    <x v="2"/>
    <x v="0"/>
    <n v="3"/>
    <n v="2523.9899999999998"/>
    <n v="0.2"/>
    <x v="0"/>
    <n v="1599.36"/>
    <x v="707"/>
    <x v="819"/>
    <n v="0.36633663366336627"/>
    <n v="4798.08"/>
  </r>
  <r>
    <s v="ORD-11078"/>
    <x v="47"/>
    <x v="572"/>
    <x v="1"/>
    <x v="55"/>
    <x v="4"/>
    <x v="2"/>
    <x v="2"/>
    <x v="1"/>
    <n v="2"/>
    <n v="449"/>
    <n v="0.1"/>
    <x v="1"/>
    <n v="278.38"/>
    <x v="708"/>
    <x v="820"/>
    <n v="0.38"/>
    <n v="556.76"/>
  </r>
  <r>
    <s v="ORD-11079"/>
    <x v="254"/>
    <x v="371"/>
    <x v="0"/>
    <x v="62"/>
    <x v="0"/>
    <x v="1"/>
    <x v="8"/>
    <x v="0"/>
    <n v="1"/>
    <n v="125.13"/>
    <n v="0"/>
    <x v="2"/>
    <n v="87.72"/>
    <x v="533"/>
    <x v="821"/>
    <n v="0.29896907216494845"/>
    <n v="87.72"/>
  </r>
  <r>
    <s v="ORD-11080"/>
    <x v="172"/>
    <x v="128"/>
    <x v="2"/>
    <x v="33"/>
    <x v="1"/>
    <x v="3"/>
    <x v="17"/>
    <x v="0"/>
    <n v="3"/>
    <n v="79.790000000000006"/>
    <n v="0"/>
    <x v="0"/>
    <n v="54.51"/>
    <x v="577"/>
    <x v="650"/>
    <n v="0.31683168316831684"/>
    <n v="163.53"/>
  </r>
  <r>
    <s v="ORD-11081"/>
    <x v="238"/>
    <x v="546"/>
    <x v="2"/>
    <x v="39"/>
    <x v="2"/>
    <x v="1"/>
    <x v="20"/>
    <x v="0"/>
    <n v="8"/>
    <n v="1469.02"/>
    <n v="0.15"/>
    <x v="0"/>
    <n v="974.35"/>
    <x v="709"/>
    <x v="822"/>
    <n v="0.33673469387755101"/>
    <n v="7794.8"/>
  </r>
  <r>
    <s v="ORD-11082"/>
    <x v="82"/>
    <x v="332"/>
    <x v="0"/>
    <x v="37"/>
    <x v="3"/>
    <x v="1"/>
    <x v="8"/>
    <x v="1"/>
    <n v="2"/>
    <n v="2119.9899999999998"/>
    <n v="0.02"/>
    <x v="0"/>
    <n v="1427.32"/>
    <x v="710"/>
    <x v="823"/>
    <n v="0.32673267326732669"/>
    <n v="2854.64"/>
  </r>
  <r>
    <s v="ORD-11083"/>
    <x v="231"/>
    <x v="118"/>
    <x v="1"/>
    <x v="13"/>
    <x v="0"/>
    <x v="1"/>
    <x v="8"/>
    <x v="0"/>
    <n v="3"/>
    <n v="122.57"/>
    <n v="0.1"/>
    <x v="2"/>
    <n v="82.11"/>
    <x v="46"/>
    <x v="535"/>
    <n v="0.3300970873786408"/>
    <n v="246.32999999999998"/>
  </r>
  <r>
    <s v="ORD-11084"/>
    <x v="138"/>
    <x v="129"/>
    <x v="1"/>
    <x v="47"/>
    <x v="0"/>
    <x v="0"/>
    <x v="13"/>
    <x v="1"/>
    <n v="2"/>
    <n v="173.63"/>
    <n v="0.2"/>
    <x v="0"/>
    <n v="110.98"/>
    <x v="711"/>
    <x v="824"/>
    <n v="0.36082474226804118"/>
    <n v="221.96"/>
  </r>
  <r>
    <s v="ORD-11085"/>
    <x v="10"/>
    <x v="573"/>
    <x v="1"/>
    <x v="60"/>
    <x v="2"/>
    <x v="4"/>
    <x v="6"/>
    <x v="1"/>
    <n v="1"/>
    <n v="2155.02"/>
    <n v="0.15"/>
    <x v="1"/>
    <n v="1495.32"/>
    <x v="318"/>
    <x v="337"/>
    <n v="0.30612244897959184"/>
    <n v="1495.32"/>
  </r>
  <r>
    <s v="ORD-11086"/>
    <x v="338"/>
    <x v="340"/>
    <x v="2"/>
    <x v="4"/>
    <x v="2"/>
    <x v="3"/>
    <x v="17"/>
    <x v="1"/>
    <n v="3"/>
    <n v="2523.9899999999998"/>
    <n v="0"/>
    <x v="1"/>
    <n v="1599.36"/>
    <x v="707"/>
    <x v="819"/>
    <n v="0.36633663366336627"/>
    <n v="4798.08"/>
  </r>
  <r>
    <s v="ORD-11087"/>
    <x v="54"/>
    <x v="524"/>
    <x v="2"/>
    <x v="13"/>
    <x v="0"/>
    <x v="1"/>
    <x v="1"/>
    <x v="1"/>
    <n v="2"/>
    <n v="117.81"/>
    <n v="0.02"/>
    <x v="0"/>
    <n v="82.11"/>
    <x v="712"/>
    <x v="825"/>
    <n v="0.30303030303030304"/>
    <n v="164.22"/>
  </r>
  <r>
    <s v="ORD-11088"/>
    <x v="229"/>
    <x v="22"/>
    <x v="1"/>
    <x v="25"/>
    <x v="1"/>
    <x v="1"/>
    <x v="8"/>
    <x v="0"/>
    <n v="3"/>
    <n v="99.99"/>
    <n v="0.2"/>
    <x v="1"/>
    <n v="65.34"/>
    <x v="669"/>
    <x v="826"/>
    <n v="0.34653465346534645"/>
    <n v="196.02"/>
  </r>
  <r>
    <s v="ORD-11089"/>
    <x v="256"/>
    <x v="218"/>
    <x v="0"/>
    <x v="0"/>
    <x v="0"/>
    <x v="1"/>
    <x v="7"/>
    <x v="0"/>
    <n v="2"/>
    <n v="484.03"/>
    <n v="0.15"/>
    <x v="0"/>
    <n v="354.29"/>
    <x v="713"/>
    <x v="827"/>
    <n v="0.268041237113402"/>
    <n v="708.58"/>
  </r>
  <r>
    <s v="ORD-11090"/>
    <x v="153"/>
    <x v="255"/>
    <x v="1"/>
    <x v="36"/>
    <x v="2"/>
    <x v="3"/>
    <x v="4"/>
    <x v="0"/>
    <n v="2"/>
    <n v="699"/>
    <n v="0"/>
    <x v="2"/>
    <n v="496.29"/>
    <x v="175"/>
    <x v="828"/>
    <n v="0.28999999999999998"/>
    <n v="992.58"/>
  </r>
  <r>
    <s v="ORD-11091"/>
    <x v="341"/>
    <x v="574"/>
    <x v="1"/>
    <x v="56"/>
    <x v="1"/>
    <x v="3"/>
    <x v="12"/>
    <x v="0"/>
    <n v="2"/>
    <n v="153.47"/>
    <n v="0.15"/>
    <x v="2"/>
    <n v="96.85"/>
    <x v="714"/>
    <x v="829"/>
    <n v="0.36893203883495151"/>
    <n v="193.7"/>
  </r>
  <r>
    <s v="ORD-11092"/>
    <x v="330"/>
    <x v="575"/>
    <x v="1"/>
    <x v="29"/>
    <x v="1"/>
    <x v="4"/>
    <x v="15"/>
    <x v="1"/>
    <n v="10"/>
    <n v="131.58000000000001"/>
    <n v="0.02"/>
    <x v="0"/>
    <n v="78.69"/>
    <x v="715"/>
    <x v="830"/>
    <n v="0.40196078431372562"/>
    <n v="786.9"/>
  </r>
  <r>
    <s v="ORD-11093"/>
    <x v="226"/>
    <x v="576"/>
    <x v="1"/>
    <x v="57"/>
    <x v="4"/>
    <x v="1"/>
    <x v="18"/>
    <x v="0"/>
    <n v="2"/>
    <n v="256.47000000000003"/>
    <n v="0"/>
    <x v="1"/>
    <n v="159.36000000000001"/>
    <x v="716"/>
    <x v="831"/>
    <n v="0.37864077669902912"/>
    <n v="318.72000000000003"/>
  </r>
  <r>
    <s v="ORD-11094"/>
    <x v="103"/>
    <x v="577"/>
    <x v="1"/>
    <x v="49"/>
    <x v="1"/>
    <x v="1"/>
    <x v="8"/>
    <x v="0"/>
    <n v="5"/>
    <n v="37.83"/>
    <n v="0.02"/>
    <x v="1"/>
    <n v="26.52"/>
    <x v="717"/>
    <x v="832"/>
    <n v="0.29896907216494839"/>
    <n v="132.6"/>
  </r>
  <r>
    <s v="ORD-11095"/>
    <x v="170"/>
    <x v="88"/>
    <x v="2"/>
    <x v="32"/>
    <x v="4"/>
    <x v="1"/>
    <x v="7"/>
    <x v="0"/>
    <n v="3"/>
    <n v="1311.99"/>
    <n v="0.02"/>
    <x v="1"/>
    <n v="883.32"/>
    <x v="302"/>
    <x v="322"/>
    <n v="0.32673267326732675"/>
    <n v="2649.96"/>
  </r>
  <r>
    <s v="ORD-11096"/>
    <x v="350"/>
    <x v="386"/>
    <x v="2"/>
    <x v="39"/>
    <x v="2"/>
    <x v="1"/>
    <x v="20"/>
    <x v="0"/>
    <n v="3"/>
    <n v="1469.02"/>
    <n v="0"/>
    <x v="1"/>
    <n v="974.35"/>
    <x v="179"/>
    <x v="187"/>
    <n v="0.33673469387755089"/>
    <n v="2923.05"/>
  </r>
  <r>
    <s v="ORD-11097"/>
    <x v="191"/>
    <x v="578"/>
    <x v="6"/>
    <x v="55"/>
    <x v="4"/>
    <x v="1"/>
    <x v="1"/>
    <x v="1"/>
    <n v="1"/>
    <n v="440.02"/>
    <n v="0.2"/>
    <x v="1"/>
    <n v="278.38"/>
    <x v="718"/>
    <x v="833"/>
    <n v="0.36734693877551017"/>
    <n v="278.38"/>
  </r>
  <r>
    <s v="ORD-11098"/>
    <x v="141"/>
    <x v="571"/>
    <x v="5"/>
    <x v="47"/>
    <x v="0"/>
    <x v="3"/>
    <x v="12"/>
    <x v="1"/>
    <n v="1"/>
    <n v="177.21"/>
    <n v="0"/>
    <x v="0"/>
    <n v="110.98"/>
    <x v="719"/>
    <x v="834"/>
    <n v="0.37373737373737376"/>
    <n v="110.98"/>
  </r>
  <r>
    <s v="ORD-11099"/>
    <x v="176"/>
    <x v="487"/>
    <x v="1"/>
    <x v="25"/>
    <x v="1"/>
    <x v="2"/>
    <x v="11"/>
    <x v="0"/>
    <n v="1"/>
    <n v="100.98"/>
    <n v="0.15"/>
    <x v="2"/>
    <n v="65.34"/>
    <x v="236"/>
    <x v="651"/>
    <n v="0.3529411764705882"/>
    <n v="65.34"/>
  </r>
  <r>
    <s v="ORD-11100"/>
    <x v="213"/>
    <x v="392"/>
    <x v="5"/>
    <x v="1"/>
    <x v="0"/>
    <x v="1"/>
    <x v="8"/>
    <x v="0"/>
    <n v="2"/>
    <n v="98.01"/>
    <n v="0.15"/>
    <x v="0"/>
    <n v="71.28"/>
    <x v="37"/>
    <x v="116"/>
    <n v="0.27272727272727276"/>
    <n v="142.56"/>
  </r>
  <r>
    <s v="ORD-11101"/>
    <x v="281"/>
    <x v="444"/>
    <x v="2"/>
    <x v="32"/>
    <x v="4"/>
    <x v="1"/>
    <x v="8"/>
    <x v="0"/>
    <n v="3"/>
    <n v="1273.02"/>
    <n v="0.02"/>
    <x v="1"/>
    <n v="883.32"/>
    <x v="88"/>
    <x v="88"/>
    <n v="0.30612244897959184"/>
    <n v="2649.96"/>
  </r>
  <r>
    <s v="ORD-11102"/>
    <x v="128"/>
    <x v="316"/>
    <x v="1"/>
    <x v="44"/>
    <x v="0"/>
    <x v="1"/>
    <x v="1"/>
    <x v="1"/>
    <n v="5"/>
    <n v="195.02"/>
    <n v="0"/>
    <x v="0"/>
    <n v="129.35"/>
    <x v="720"/>
    <x v="835"/>
    <n v="0.33673469387755106"/>
    <n v="646.75"/>
  </r>
  <r>
    <s v="ORD-11103"/>
    <x v="91"/>
    <x v="323"/>
    <x v="1"/>
    <x v="19"/>
    <x v="2"/>
    <x v="3"/>
    <x v="17"/>
    <x v="0"/>
    <n v="1"/>
    <n v="1426.98"/>
    <n v="0"/>
    <x v="1"/>
    <n v="853.39"/>
    <x v="721"/>
    <x v="836"/>
    <n v="0.40196078431372551"/>
    <n v="853.39"/>
  </r>
  <r>
    <s v="ORD-11104"/>
    <x v="348"/>
    <x v="480"/>
    <x v="1"/>
    <x v="14"/>
    <x v="4"/>
    <x v="4"/>
    <x v="15"/>
    <x v="0"/>
    <n v="3"/>
    <n v="406.98"/>
    <n v="0.1"/>
    <x v="0"/>
    <n v="287.27999999999997"/>
    <x v="65"/>
    <x v="64"/>
    <n v="0.29411764705882365"/>
    <n v="861.83999999999992"/>
  </r>
  <r>
    <s v="ORD-11105"/>
    <x v="351"/>
    <x v="309"/>
    <x v="1"/>
    <x v="9"/>
    <x v="1"/>
    <x v="1"/>
    <x v="5"/>
    <x v="1"/>
    <n v="2"/>
    <n v="121.38"/>
    <n v="0.1"/>
    <x v="0"/>
    <n v="85.68"/>
    <x v="722"/>
    <x v="837"/>
    <n v="0.29411764705882343"/>
    <n v="171.36"/>
  </r>
  <r>
    <s v="ORD-11106"/>
    <x v="52"/>
    <x v="579"/>
    <x v="2"/>
    <x v="36"/>
    <x v="2"/>
    <x v="4"/>
    <x v="15"/>
    <x v="1"/>
    <n v="1"/>
    <n v="719.97"/>
    <n v="0"/>
    <x v="0"/>
    <n v="496.29"/>
    <x v="723"/>
    <x v="838"/>
    <n v="0.31067961165048541"/>
    <n v="496.29"/>
  </r>
  <r>
    <s v="ORD-11107"/>
    <x v="188"/>
    <x v="242"/>
    <x v="0"/>
    <x v="57"/>
    <x v="4"/>
    <x v="6"/>
    <x v="14"/>
    <x v="1"/>
    <n v="2"/>
    <n v="251.49"/>
    <n v="0.2"/>
    <x v="0"/>
    <n v="159.36000000000001"/>
    <x v="525"/>
    <x v="586"/>
    <n v="0.36633663366336633"/>
    <n v="318.72000000000003"/>
  </r>
  <r>
    <s v="ORD-11108"/>
    <x v="350"/>
    <x v="370"/>
    <x v="0"/>
    <x v="32"/>
    <x v="4"/>
    <x v="4"/>
    <x v="15"/>
    <x v="0"/>
    <n v="3"/>
    <n v="1286.01"/>
    <n v="0.15"/>
    <x v="0"/>
    <n v="883.32"/>
    <x v="189"/>
    <x v="839"/>
    <n v="0.31313131313131309"/>
    <n v="2649.96"/>
  </r>
  <r>
    <s v="ORD-11109"/>
    <x v="352"/>
    <x v="580"/>
    <x v="2"/>
    <x v="21"/>
    <x v="2"/>
    <x v="1"/>
    <x v="7"/>
    <x v="0"/>
    <n v="1"/>
    <n v="1816.99"/>
    <n v="0"/>
    <x v="2"/>
    <n v="1295.28"/>
    <x v="724"/>
    <x v="840"/>
    <n v="0.28712871287128716"/>
    <n v="1295.28"/>
  </r>
  <r>
    <s v="ORD-11110"/>
    <x v="254"/>
    <x v="581"/>
    <x v="0"/>
    <x v="21"/>
    <x v="2"/>
    <x v="4"/>
    <x v="6"/>
    <x v="1"/>
    <n v="2"/>
    <n v="1816.99"/>
    <n v="0.1"/>
    <x v="0"/>
    <n v="1295.28"/>
    <x v="277"/>
    <x v="292"/>
    <n v="0.28712871287128716"/>
    <n v="2590.56"/>
  </r>
  <r>
    <s v="ORD-11111"/>
    <x v="233"/>
    <x v="448"/>
    <x v="1"/>
    <x v="37"/>
    <x v="3"/>
    <x v="1"/>
    <x v="8"/>
    <x v="0"/>
    <n v="1"/>
    <n v="2078.0100000000002"/>
    <n v="0.1"/>
    <x v="1"/>
    <n v="1427.32"/>
    <x v="725"/>
    <x v="841"/>
    <n v="0.31313131313131326"/>
    <n v="1427.32"/>
  </r>
  <r>
    <s v="ORD-11112"/>
    <x v="194"/>
    <x v="140"/>
    <x v="9"/>
    <x v="20"/>
    <x v="3"/>
    <x v="0"/>
    <x v="13"/>
    <x v="0"/>
    <n v="1"/>
    <n v="1426.98"/>
    <n v="0.1"/>
    <x v="1"/>
    <n v="1007.28"/>
    <x v="721"/>
    <x v="842"/>
    <n v="0.29411764705882354"/>
    <n v="1007.28"/>
  </r>
  <r>
    <s v="ORD-11113"/>
    <x v="238"/>
    <x v="26"/>
    <x v="2"/>
    <x v="57"/>
    <x v="4"/>
    <x v="0"/>
    <x v="13"/>
    <x v="1"/>
    <n v="1"/>
    <n v="251.49"/>
    <n v="0.05"/>
    <x v="2"/>
    <n v="159.36000000000001"/>
    <x v="228"/>
    <x v="238"/>
    <n v="0.36633663366336633"/>
    <n v="159.36000000000001"/>
  </r>
  <r>
    <s v="ORD-11114"/>
    <x v="144"/>
    <x v="570"/>
    <x v="1"/>
    <x v="23"/>
    <x v="4"/>
    <x v="1"/>
    <x v="18"/>
    <x v="1"/>
    <n v="1"/>
    <n v="692.01"/>
    <n v="0.05"/>
    <x v="1"/>
    <n v="510.27"/>
    <x v="643"/>
    <x v="843"/>
    <n v="0.26262626262626265"/>
    <n v="510.27"/>
  </r>
  <r>
    <s v="ORD-11115"/>
    <x v="263"/>
    <x v="253"/>
    <x v="0"/>
    <x v="43"/>
    <x v="3"/>
    <x v="2"/>
    <x v="11"/>
    <x v="1"/>
    <n v="2"/>
    <n v="1939.03"/>
    <n v="0.02"/>
    <x v="0"/>
    <n v="1299.3499999999999"/>
    <x v="726"/>
    <x v="844"/>
    <n v="0.32989690721649489"/>
    <n v="2598.6999999999998"/>
  </r>
  <r>
    <s v="ORD-11116"/>
    <x v="72"/>
    <x v="582"/>
    <x v="2"/>
    <x v="50"/>
    <x v="4"/>
    <x v="2"/>
    <x v="10"/>
    <x v="1"/>
    <n v="6"/>
    <n v="1371.02"/>
    <n v="0.15"/>
    <x v="1"/>
    <n v="993.29"/>
    <x v="330"/>
    <x v="247"/>
    <n v="0.27551020408163257"/>
    <n v="5959.74"/>
  </r>
  <r>
    <s v="ORD-11117"/>
    <x v="190"/>
    <x v="583"/>
    <x v="1"/>
    <x v="29"/>
    <x v="1"/>
    <x v="1"/>
    <x v="5"/>
    <x v="1"/>
    <n v="1"/>
    <n v="126.42"/>
    <n v="0.15"/>
    <x v="0"/>
    <n v="78.69"/>
    <x v="727"/>
    <x v="845"/>
    <n v="0.3775510204081633"/>
    <n v="78.69"/>
  </r>
  <r>
    <s v="ORD-11118"/>
    <x v="77"/>
    <x v="521"/>
    <x v="1"/>
    <x v="17"/>
    <x v="2"/>
    <x v="0"/>
    <x v="0"/>
    <x v="1"/>
    <n v="4"/>
    <n v="979.02"/>
    <n v="0.02"/>
    <x v="0"/>
    <n v="689.31"/>
    <x v="234"/>
    <x v="846"/>
    <n v="0.29591836734693883"/>
    <n v="2757.24"/>
  </r>
  <r>
    <s v="ORD-11119"/>
    <x v="147"/>
    <x v="237"/>
    <x v="0"/>
    <x v="55"/>
    <x v="4"/>
    <x v="0"/>
    <x v="0"/>
    <x v="1"/>
    <n v="3"/>
    <n v="449"/>
    <n v="0.05"/>
    <x v="2"/>
    <n v="278.38"/>
    <x v="528"/>
    <x v="589"/>
    <n v="0.38"/>
    <n v="835.14"/>
  </r>
  <r>
    <s v="ORD-11120"/>
    <x v="286"/>
    <x v="489"/>
    <x v="2"/>
    <x v="29"/>
    <x v="1"/>
    <x v="3"/>
    <x v="17"/>
    <x v="1"/>
    <n v="4"/>
    <n v="129"/>
    <n v="0.2"/>
    <x v="0"/>
    <n v="78.69"/>
    <x v="728"/>
    <x v="847"/>
    <n v="0.39"/>
    <n v="314.76"/>
  </r>
  <r>
    <s v="ORD-11121"/>
    <x v="248"/>
    <x v="440"/>
    <x v="1"/>
    <x v="4"/>
    <x v="2"/>
    <x v="2"/>
    <x v="11"/>
    <x v="0"/>
    <n v="3"/>
    <n v="2449.02"/>
    <n v="0.2"/>
    <x v="2"/>
    <n v="1599.36"/>
    <x v="230"/>
    <x v="240"/>
    <n v="0.34693877551020402"/>
    <n v="4798.08"/>
  </r>
  <r>
    <s v="ORD-11122"/>
    <x v="66"/>
    <x v="584"/>
    <x v="5"/>
    <x v="50"/>
    <x v="4"/>
    <x v="5"/>
    <x v="16"/>
    <x v="0"/>
    <n v="4"/>
    <n v="1412.99"/>
    <n v="0.2"/>
    <x v="0"/>
    <n v="993.29"/>
    <x v="505"/>
    <x v="224"/>
    <n v="0.29702970297029707"/>
    <n v="3973.16"/>
  </r>
  <r>
    <s v="ORD-11123"/>
    <x v="310"/>
    <x v="441"/>
    <x v="1"/>
    <x v="54"/>
    <x v="2"/>
    <x v="4"/>
    <x v="15"/>
    <x v="1"/>
    <n v="1"/>
    <n v="1682.01"/>
    <n v="0.02"/>
    <x v="0"/>
    <n v="1240.27"/>
    <x v="134"/>
    <x v="139"/>
    <n v="0.26262626262626265"/>
    <n v="1240.27"/>
  </r>
  <r>
    <s v="ORD-11124"/>
    <x v="259"/>
    <x v="102"/>
    <x v="1"/>
    <x v="52"/>
    <x v="4"/>
    <x v="0"/>
    <x v="13"/>
    <x v="0"/>
    <n v="5"/>
    <n v="749"/>
    <n v="0"/>
    <x v="0"/>
    <n v="531.79"/>
    <x v="729"/>
    <x v="848"/>
    <n v="0.29000000000000004"/>
    <n v="2658.95"/>
  </r>
  <r>
    <s v="ORD-11125"/>
    <x v="117"/>
    <x v="541"/>
    <x v="2"/>
    <x v="48"/>
    <x v="3"/>
    <x v="1"/>
    <x v="5"/>
    <x v="1"/>
    <n v="2"/>
    <n v="1311.99"/>
    <n v="0.1"/>
    <x v="2"/>
    <n v="948.27"/>
    <x v="312"/>
    <x v="332"/>
    <n v="0.27722772277227725"/>
    <n v="1896.54"/>
  </r>
  <r>
    <s v="ORD-11126"/>
    <x v="351"/>
    <x v="585"/>
    <x v="1"/>
    <x v="21"/>
    <x v="2"/>
    <x v="5"/>
    <x v="16"/>
    <x v="0"/>
    <n v="2"/>
    <n v="1781.01"/>
    <n v="0.2"/>
    <x v="0"/>
    <n v="1295.28"/>
    <x v="73"/>
    <x v="772"/>
    <n v="0.27272727272727276"/>
    <n v="2590.56"/>
  </r>
  <r>
    <s v="ORD-11127"/>
    <x v="130"/>
    <x v="113"/>
    <x v="5"/>
    <x v="49"/>
    <x v="1"/>
    <x v="3"/>
    <x v="17"/>
    <x v="0"/>
    <n v="2"/>
    <n v="38.61"/>
    <n v="0"/>
    <x v="2"/>
    <n v="26.52"/>
    <x v="521"/>
    <x v="581"/>
    <n v="0.31313131313131315"/>
    <n v="53.04"/>
  </r>
  <r>
    <s v="ORD-11129"/>
    <x v="150"/>
    <x v="99"/>
    <x v="8"/>
    <x v="62"/>
    <x v="0"/>
    <x v="1"/>
    <x v="1"/>
    <x v="0"/>
    <n v="6"/>
    <n v="126.42"/>
    <n v="0"/>
    <x v="1"/>
    <n v="87.72"/>
    <x v="730"/>
    <x v="849"/>
    <n v="0.3061224489795919"/>
    <n v="526.31999999999994"/>
  </r>
  <r>
    <s v="ORD-11130"/>
    <x v="63"/>
    <x v="465"/>
    <x v="0"/>
    <x v="61"/>
    <x v="3"/>
    <x v="5"/>
    <x v="9"/>
    <x v="1"/>
    <n v="2"/>
    <n v="1210.99"/>
    <n v="0.1"/>
    <x v="0"/>
    <n v="767.36"/>
    <x v="560"/>
    <x v="850"/>
    <n v="0.36633663366336633"/>
    <n v="1534.72"/>
  </r>
  <r>
    <s v="ORD-11131"/>
    <x v="141"/>
    <x v="254"/>
    <x v="2"/>
    <x v="42"/>
    <x v="1"/>
    <x v="0"/>
    <x v="3"/>
    <x v="1"/>
    <n v="4"/>
    <n v="71.069999999999993"/>
    <n v="0"/>
    <x v="0"/>
    <n v="44.16"/>
    <x v="499"/>
    <x v="851"/>
    <n v="0.37864077669902912"/>
    <n v="176.64"/>
  </r>
  <r>
    <s v="ORD-11132"/>
    <x v="152"/>
    <x v="586"/>
    <x v="18"/>
    <x v="9"/>
    <x v="1"/>
    <x v="0"/>
    <x v="13"/>
    <x v="0"/>
    <n v="4"/>
    <n v="119"/>
    <n v="0.15"/>
    <x v="0"/>
    <n v="85.68"/>
    <x v="731"/>
    <x v="852"/>
    <n v="0.27999999999999992"/>
    <n v="342.72"/>
  </r>
  <r>
    <s v="ORD-11133"/>
    <x v="292"/>
    <x v="501"/>
    <x v="19"/>
    <x v="62"/>
    <x v="0"/>
    <x v="1"/>
    <x v="8"/>
    <x v="0"/>
    <n v="3"/>
    <n v="125.13"/>
    <n v="0"/>
    <x v="0"/>
    <n v="87.72"/>
    <x v="149"/>
    <x v="853"/>
    <n v="0.2989690721649485"/>
    <n v="263.15999999999997"/>
  </r>
  <r>
    <s v="ORD-11134"/>
    <x v="55"/>
    <x v="587"/>
    <x v="20"/>
    <x v="58"/>
    <x v="0"/>
    <x v="6"/>
    <x v="14"/>
    <x v="0"/>
    <n v="2"/>
    <n v="147.51"/>
    <n v="0.2"/>
    <x v="0"/>
    <n v="90.89"/>
    <x v="732"/>
    <x v="854"/>
    <n v="0.38383838383838381"/>
    <n v="181.78"/>
  </r>
  <r>
    <s v="ORD-11135"/>
    <x v="49"/>
    <x v="385"/>
    <x v="2"/>
    <x v="55"/>
    <x v="4"/>
    <x v="6"/>
    <x v="14"/>
    <x v="0"/>
    <n v="4"/>
    <n v="449"/>
    <n v="0.15"/>
    <x v="2"/>
    <n v="278.38"/>
    <x v="733"/>
    <x v="855"/>
    <n v="0.38"/>
    <n v="1113.52"/>
  </r>
  <r>
    <s v="ORD-11136"/>
    <x v="212"/>
    <x v="588"/>
    <x v="1"/>
    <x v="25"/>
    <x v="1"/>
    <x v="5"/>
    <x v="9"/>
    <x v="1"/>
    <n v="2"/>
    <n v="97.02"/>
    <n v="0"/>
    <x v="0"/>
    <n v="65.34"/>
    <x v="53"/>
    <x v="52"/>
    <n v="0.32653061224489788"/>
    <n v="130.68"/>
  </r>
  <r>
    <s v="ORD-11137"/>
    <x v="231"/>
    <x v="163"/>
    <x v="2"/>
    <x v="49"/>
    <x v="1"/>
    <x v="2"/>
    <x v="10"/>
    <x v="0"/>
    <n v="1"/>
    <n v="39"/>
    <n v="0.15"/>
    <x v="0"/>
    <n v="26.52"/>
    <x v="734"/>
    <x v="856"/>
    <n v="0.32"/>
    <n v="26.52"/>
  </r>
  <r>
    <s v="ORD-11138"/>
    <x v="85"/>
    <x v="589"/>
    <x v="5"/>
    <x v="14"/>
    <x v="4"/>
    <x v="2"/>
    <x v="2"/>
    <x v="1"/>
    <n v="3"/>
    <n v="387.03"/>
    <n v="0"/>
    <x v="2"/>
    <n v="287.27999999999997"/>
    <x v="735"/>
    <x v="857"/>
    <n v="0.25773195876288663"/>
    <n v="861.83999999999992"/>
  </r>
  <r>
    <s v="ORD-11139"/>
    <x v="106"/>
    <x v="590"/>
    <x v="1"/>
    <x v="45"/>
    <x v="0"/>
    <x v="4"/>
    <x v="6"/>
    <x v="0"/>
    <n v="8"/>
    <n v="151.97999999999999"/>
    <n v="0.02"/>
    <x v="0"/>
    <n v="90.89"/>
    <x v="736"/>
    <x v="858"/>
    <n v="0.40196078431372545"/>
    <n v="727.12"/>
  </r>
  <r>
    <s v="ORD-11140"/>
    <x v="267"/>
    <x v="591"/>
    <x v="1"/>
    <x v="24"/>
    <x v="2"/>
    <x v="6"/>
    <x v="14"/>
    <x v="0"/>
    <n v="1"/>
    <n v="1187.01"/>
    <n v="0.2"/>
    <x v="0"/>
    <n v="791.34"/>
    <x v="552"/>
    <x v="812"/>
    <n v="0.33333333333333331"/>
    <n v="791.34"/>
  </r>
  <r>
    <s v="ORD-11141"/>
    <x v="353"/>
    <x v="479"/>
    <x v="5"/>
    <x v="6"/>
    <x v="3"/>
    <x v="5"/>
    <x v="9"/>
    <x v="1"/>
    <n v="1"/>
    <n v="1799"/>
    <n v="0.2"/>
    <x v="1"/>
    <n v="1097.3900000000001"/>
    <x v="6"/>
    <x v="6"/>
    <n v="0.38999999999999996"/>
    <n v="1097.3900000000001"/>
  </r>
  <r>
    <s v="ORD-11142"/>
    <x v="206"/>
    <x v="26"/>
    <x v="2"/>
    <x v="51"/>
    <x v="3"/>
    <x v="2"/>
    <x v="11"/>
    <x v="0"/>
    <n v="1"/>
    <n v="1513.99"/>
    <n v="0.05"/>
    <x v="0"/>
    <n v="989.34"/>
    <x v="737"/>
    <x v="859"/>
    <n v="0.34653465346534651"/>
    <n v="989.34"/>
  </r>
  <r>
    <s v="ORD-11143"/>
    <x v="344"/>
    <x v="592"/>
    <x v="2"/>
    <x v="28"/>
    <x v="3"/>
    <x v="2"/>
    <x v="10"/>
    <x v="1"/>
    <n v="1"/>
    <n v="1469.02"/>
    <n v="0.15"/>
    <x v="0"/>
    <n v="1064.29"/>
    <x v="700"/>
    <x v="811"/>
    <n v="0.27551020408163268"/>
    <n v="1064.29"/>
  </r>
  <r>
    <s v="ORD-11144"/>
    <x v="155"/>
    <x v="135"/>
    <x v="1"/>
    <x v="43"/>
    <x v="3"/>
    <x v="5"/>
    <x v="9"/>
    <x v="0"/>
    <n v="2"/>
    <n v="1979.01"/>
    <n v="0"/>
    <x v="0"/>
    <n v="1299.3499999999999"/>
    <x v="99"/>
    <x v="101"/>
    <n v="0.34343434343434348"/>
    <n v="2598.6999999999998"/>
  </r>
  <r>
    <s v="ORD-11145"/>
    <x v="233"/>
    <x v="290"/>
    <x v="1"/>
    <x v="15"/>
    <x v="1"/>
    <x v="6"/>
    <x v="14"/>
    <x v="0"/>
    <n v="2"/>
    <n v="160.59"/>
    <n v="0.2"/>
    <x v="2"/>
    <n v="116.07"/>
    <x v="738"/>
    <x v="860"/>
    <n v="0.27722772277227731"/>
    <n v="232.14"/>
  </r>
  <r>
    <s v="ORD-11146"/>
    <x v="204"/>
    <x v="593"/>
    <x v="1"/>
    <x v="14"/>
    <x v="4"/>
    <x v="4"/>
    <x v="15"/>
    <x v="1"/>
    <n v="3"/>
    <n v="395.01"/>
    <n v="0.2"/>
    <x v="0"/>
    <n v="287.27999999999997"/>
    <x v="67"/>
    <x v="861"/>
    <n v="0.27272727272727276"/>
    <n v="861.83999999999992"/>
  </r>
  <r>
    <s v="ORD-11147"/>
    <x v="245"/>
    <x v="594"/>
    <x v="5"/>
    <x v="20"/>
    <x v="3"/>
    <x v="3"/>
    <x v="4"/>
    <x v="1"/>
    <n v="4"/>
    <n v="1371.02"/>
    <n v="0.02"/>
    <x v="0"/>
    <n v="1007.28"/>
    <x v="128"/>
    <x v="862"/>
    <n v="0.26530612244897961"/>
    <n v="4029.12"/>
  </r>
  <r>
    <s v="ORD-11148"/>
    <x v="16"/>
    <x v="340"/>
    <x v="2"/>
    <x v="29"/>
    <x v="1"/>
    <x v="3"/>
    <x v="17"/>
    <x v="0"/>
    <n v="2"/>
    <n v="130.29"/>
    <n v="0"/>
    <x v="1"/>
    <n v="78.69"/>
    <x v="690"/>
    <x v="863"/>
    <n v="0.396039603960396"/>
    <n v="157.38"/>
  </r>
  <r>
    <s v="ORD-11149"/>
    <x v="299"/>
    <x v="215"/>
    <x v="0"/>
    <x v="29"/>
    <x v="1"/>
    <x v="3"/>
    <x v="4"/>
    <x v="0"/>
    <n v="3"/>
    <n v="125.13"/>
    <n v="0.05"/>
    <x v="0"/>
    <n v="78.69"/>
    <x v="149"/>
    <x v="155"/>
    <n v="0.37113402061855671"/>
    <n v="236.07"/>
  </r>
  <r>
    <s v="ORD-11150"/>
    <x v="278"/>
    <x v="595"/>
    <x v="0"/>
    <x v="19"/>
    <x v="2"/>
    <x v="0"/>
    <x v="0"/>
    <x v="1"/>
    <n v="5"/>
    <n v="1385.01"/>
    <n v="0.15"/>
    <x v="0"/>
    <n v="853.39"/>
    <x v="652"/>
    <x v="748"/>
    <n v="0.38383838383838387"/>
    <n v="4266.95"/>
  </r>
  <r>
    <s v="ORD-11151"/>
    <x v="354"/>
    <x v="596"/>
    <x v="5"/>
    <x v="37"/>
    <x v="3"/>
    <x v="4"/>
    <x v="15"/>
    <x v="1"/>
    <n v="2"/>
    <n v="2119.9899999999998"/>
    <n v="0"/>
    <x v="2"/>
    <n v="1427.32"/>
    <x v="710"/>
    <x v="823"/>
    <n v="0.32673267326732669"/>
    <n v="2854.64"/>
  </r>
  <r>
    <s v="ORD-11152"/>
    <x v="155"/>
    <x v="597"/>
    <x v="2"/>
    <x v="29"/>
    <x v="1"/>
    <x v="5"/>
    <x v="9"/>
    <x v="0"/>
    <n v="3"/>
    <n v="130.29"/>
    <n v="0"/>
    <x v="2"/>
    <n v="78.69"/>
    <x v="739"/>
    <x v="864"/>
    <n v="0.39603960396039606"/>
    <n v="236.07"/>
  </r>
  <r>
    <s v="ORD-11153"/>
    <x v="209"/>
    <x v="320"/>
    <x v="1"/>
    <x v="41"/>
    <x v="1"/>
    <x v="5"/>
    <x v="9"/>
    <x v="1"/>
    <n v="10"/>
    <n v="71.069999999999993"/>
    <n v="0"/>
    <x v="1"/>
    <n v="44.85"/>
    <x v="740"/>
    <x v="865"/>
    <n v="0.3689320388349514"/>
    <n v="448.5"/>
  </r>
  <r>
    <s v="ORD-11154"/>
    <x v="7"/>
    <x v="477"/>
    <x v="0"/>
    <x v="9"/>
    <x v="1"/>
    <x v="2"/>
    <x v="2"/>
    <x v="0"/>
    <n v="2"/>
    <n v="122.57"/>
    <n v="0.05"/>
    <x v="2"/>
    <n v="85.68"/>
    <x v="741"/>
    <x v="866"/>
    <n v="0.30097087378640769"/>
    <n v="171.36"/>
  </r>
  <r>
    <s v="ORD-11155"/>
    <x v="21"/>
    <x v="476"/>
    <x v="6"/>
    <x v="21"/>
    <x v="2"/>
    <x v="1"/>
    <x v="8"/>
    <x v="1"/>
    <n v="3"/>
    <n v="1816.99"/>
    <n v="0.2"/>
    <x v="0"/>
    <n v="1295.28"/>
    <x v="275"/>
    <x v="294"/>
    <n v="0.28712871287128716"/>
    <n v="3885.84"/>
  </r>
  <r>
    <s v="ORD-11156"/>
    <x v="215"/>
    <x v="254"/>
    <x v="2"/>
    <x v="54"/>
    <x v="2"/>
    <x v="6"/>
    <x v="14"/>
    <x v="0"/>
    <n v="1"/>
    <n v="1732.98"/>
    <n v="0.05"/>
    <x v="1"/>
    <n v="1240.27"/>
    <x v="352"/>
    <x v="381"/>
    <n v="0.28431372549019612"/>
    <n v="1240.27"/>
  </r>
  <r>
    <s v="ORD-11157"/>
    <x v="222"/>
    <x v="312"/>
    <x v="0"/>
    <x v="55"/>
    <x v="4"/>
    <x v="3"/>
    <x v="4"/>
    <x v="0"/>
    <n v="2"/>
    <n v="444.51"/>
    <n v="0"/>
    <x v="0"/>
    <n v="278.38"/>
    <x v="626"/>
    <x v="715"/>
    <n v="0.37373737373737376"/>
    <n v="556.76"/>
  </r>
  <r>
    <s v="ORD-11158"/>
    <x v="251"/>
    <x v="598"/>
    <x v="1"/>
    <x v="2"/>
    <x v="0"/>
    <x v="3"/>
    <x v="4"/>
    <x v="1"/>
    <n v="2"/>
    <n v="76.63"/>
    <n v="0.05"/>
    <x v="2"/>
    <n v="57.67"/>
    <x v="490"/>
    <x v="539"/>
    <n v="0.24742268041237106"/>
    <n v="115.34"/>
  </r>
  <r>
    <s v="ORD-11159"/>
    <x v="257"/>
    <x v="152"/>
    <x v="0"/>
    <x v="44"/>
    <x v="0"/>
    <x v="1"/>
    <x v="20"/>
    <x v="1"/>
    <n v="2"/>
    <n v="193.03"/>
    <n v="0.15"/>
    <x v="2"/>
    <n v="129.35"/>
    <x v="742"/>
    <x v="867"/>
    <n v="0.32989690721649489"/>
    <n v="258.7"/>
  </r>
  <r>
    <s v="ORD-11160"/>
    <x v="32"/>
    <x v="546"/>
    <x v="2"/>
    <x v="41"/>
    <x v="1"/>
    <x v="1"/>
    <x v="8"/>
    <x v="0"/>
    <n v="1"/>
    <n v="69"/>
    <n v="0.1"/>
    <x v="2"/>
    <n v="44.85"/>
    <x v="304"/>
    <x v="868"/>
    <n v="0.35"/>
    <n v="44.85"/>
  </r>
  <r>
    <s v="ORD-11161"/>
    <x v="104"/>
    <x v="599"/>
    <x v="2"/>
    <x v="61"/>
    <x v="3"/>
    <x v="5"/>
    <x v="9"/>
    <x v="1"/>
    <n v="2"/>
    <n v="1199"/>
    <n v="0"/>
    <x v="0"/>
    <n v="767.36"/>
    <x v="323"/>
    <x v="326"/>
    <n v="0.36"/>
    <n v="1534.72"/>
  </r>
  <r>
    <s v="ORD-11162"/>
    <x v="312"/>
    <x v="572"/>
    <x v="1"/>
    <x v="2"/>
    <x v="0"/>
    <x v="1"/>
    <x v="20"/>
    <x v="0"/>
    <n v="3"/>
    <n v="77.42"/>
    <n v="0.2"/>
    <x v="1"/>
    <n v="57.67"/>
    <x v="554"/>
    <x v="620"/>
    <n v="0.25510204081632654"/>
    <n v="173.01"/>
  </r>
  <r>
    <s v="ORD-11163"/>
    <x v="213"/>
    <x v="530"/>
    <x v="2"/>
    <x v="28"/>
    <x v="3"/>
    <x v="2"/>
    <x v="11"/>
    <x v="1"/>
    <n v="6"/>
    <n v="1528.98"/>
    <n v="0.1"/>
    <x v="2"/>
    <n v="1064.29"/>
    <x v="743"/>
    <x v="869"/>
    <n v="0.30392156862745107"/>
    <n v="6385.74"/>
  </r>
  <r>
    <s v="ORD-11164"/>
    <x v="90"/>
    <x v="114"/>
    <x v="1"/>
    <x v="27"/>
    <x v="3"/>
    <x v="3"/>
    <x v="12"/>
    <x v="1"/>
    <n v="8"/>
    <n v="979.02"/>
    <n v="0.1"/>
    <x v="2"/>
    <n v="679.32"/>
    <x v="607"/>
    <x v="870"/>
    <n v="0.30612244897959179"/>
    <n v="5434.56"/>
  </r>
  <r>
    <s v="ORD-11165"/>
    <x v="186"/>
    <x v="2"/>
    <x v="2"/>
    <x v="51"/>
    <x v="3"/>
    <x v="0"/>
    <x v="0"/>
    <x v="1"/>
    <n v="4"/>
    <n v="1543.97"/>
    <n v="0"/>
    <x v="2"/>
    <n v="989.34"/>
    <x v="240"/>
    <x v="871"/>
    <n v="0.35922330097087379"/>
    <n v="3957.36"/>
  </r>
  <r>
    <s v="ORD-11166"/>
    <x v="355"/>
    <x v="190"/>
    <x v="1"/>
    <x v="4"/>
    <x v="2"/>
    <x v="1"/>
    <x v="20"/>
    <x v="0"/>
    <n v="2"/>
    <n v="2573.9699999999998"/>
    <n v="0.02"/>
    <x v="0"/>
    <n v="1599.36"/>
    <x v="286"/>
    <x v="305"/>
    <n v="0.37864077669902912"/>
    <n v="3198.72"/>
  </r>
  <r>
    <s v="ORD-11167"/>
    <x v="196"/>
    <x v="309"/>
    <x v="1"/>
    <x v="54"/>
    <x v="2"/>
    <x v="3"/>
    <x v="12"/>
    <x v="1"/>
    <n v="0"/>
    <n v="1749.97"/>
    <n v="0"/>
    <x v="0"/>
    <n v="1240.27"/>
    <x v="12"/>
    <x v="12"/>
    <n v="0"/>
    <n v="0"/>
  </r>
  <r>
    <s v="ORD-11168"/>
    <x v="64"/>
    <x v="600"/>
    <x v="0"/>
    <x v="46"/>
    <x v="3"/>
    <x v="2"/>
    <x v="11"/>
    <x v="0"/>
    <n v="1"/>
    <n v="699"/>
    <n v="0.02"/>
    <x v="0"/>
    <n v="433.38"/>
    <x v="164"/>
    <x v="774"/>
    <n v="0.38"/>
    <n v="433.38"/>
  </r>
  <r>
    <s v="ORD-11169"/>
    <x v="116"/>
    <x v="601"/>
    <x v="2"/>
    <x v="18"/>
    <x v="0"/>
    <x v="0"/>
    <x v="3"/>
    <x v="0"/>
    <n v="1"/>
    <n v="293.02"/>
    <n v="0.02"/>
    <x v="0"/>
    <n v="191.36"/>
    <x v="115"/>
    <x v="872"/>
    <n v="0.34693877551020397"/>
    <n v="191.36"/>
  </r>
  <r>
    <s v="ORD-11170"/>
    <x v="141"/>
    <x v="602"/>
    <x v="1"/>
    <x v="44"/>
    <x v="0"/>
    <x v="3"/>
    <x v="17"/>
    <x v="1"/>
    <n v="4"/>
    <n v="193.03"/>
    <n v="0"/>
    <x v="0"/>
    <n v="129.35"/>
    <x v="307"/>
    <x v="327"/>
    <n v="0.32989690721649489"/>
    <n v="517.4"/>
  </r>
  <r>
    <s v="ORD-11171"/>
    <x v="303"/>
    <x v="367"/>
    <x v="1"/>
    <x v="55"/>
    <x v="4"/>
    <x v="2"/>
    <x v="11"/>
    <x v="1"/>
    <n v="2"/>
    <n v="440.02"/>
    <n v="0.1"/>
    <x v="0"/>
    <n v="278.38"/>
    <x v="527"/>
    <x v="588"/>
    <n v="0.36734693877551017"/>
    <n v="556.76"/>
  </r>
  <r>
    <s v="ORD-11172"/>
    <x v="143"/>
    <x v="301"/>
    <x v="5"/>
    <x v="27"/>
    <x v="3"/>
    <x v="4"/>
    <x v="6"/>
    <x v="0"/>
    <n v="2"/>
    <n v="1008.99"/>
    <n v="0.02"/>
    <x v="0"/>
    <n v="679.32"/>
    <x v="530"/>
    <x v="873"/>
    <n v="0.32673267326732669"/>
    <n v="1358.64"/>
  </r>
  <r>
    <s v="ORD-11173"/>
    <x v="342"/>
    <x v="272"/>
    <x v="1"/>
    <x v="46"/>
    <x v="3"/>
    <x v="0"/>
    <x v="0"/>
    <x v="1"/>
    <n v="3"/>
    <n v="685.02"/>
    <n v="0"/>
    <x v="0"/>
    <n v="433.38"/>
    <x v="744"/>
    <x v="874"/>
    <n v="0.36734693877551022"/>
    <n v="1300.1399999999999"/>
  </r>
  <r>
    <s v="ORD-11174"/>
    <x v="86"/>
    <x v="500"/>
    <x v="6"/>
    <x v="17"/>
    <x v="2"/>
    <x v="0"/>
    <x v="0"/>
    <x v="1"/>
    <n v="1"/>
    <n v="999"/>
    <n v="0.1"/>
    <x v="0"/>
    <n v="689.31"/>
    <x v="71"/>
    <x v="632"/>
    <n v="0.31000000000000005"/>
    <n v="689.31"/>
  </r>
  <r>
    <s v="ORD-11175"/>
    <x v="311"/>
    <x v="357"/>
    <x v="1"/>
    <x v="20"/>
    <x v="3"/>
    <x v="2"/>
    <x v="11"/>
    <x v="1"/>
    <n v="3"/>
    <n v="1412.99"/>
    <n v="0.02"/>
    <x v="0"/>
    <n v="1007.28"/>
    <x v="216"/>
    <x v="676"/>
    <n v="0.28712871287128716"/>
    <n v="3021.84"/>
  </r>
  <r>
    <s v="ORD-11176"/>
    <x v="302"/>
    <x v="154"/>
    <x v="5"/>
    <x v="29"/>
    <x v="1"/>
    <x v="2"/>
    <x v="2"/>
    <x v="1"/>
    <n v="2"/>
    <n v="130.29"/>
    <n v="0"/>
    <x v="0"/>
    <n v="78.69"/>
    <x v="690"/>
    <x v="863"/>
    <n v="0.396039603960396"/>
    <n v="157.38"/>
  </r>
  <r>
    <s v="ORD-11177"/>
    <x v="105"/>
    <x v="49"/>
    <x v="5"/>
    <x v="42"/>
    <x v="1"/>
    <x v="0"/>
    <x v="13"/>
    <x v="1"/>
    <n v="1"/>
    <n v="69"/>
    <n v="0.1"/>
    <x v="0"/>
    <n v="44.16"/>
    <x v="304"/>
    <x v="324"/>
    <n v="0.36000000000000004"/>
    <n v="44.16"/>
  </r>
  <r>
    <s v="ORD-11178"/>
    <x v="197"/>
    <x v="227"/>
    <x v="5"/>
    <x v="26"/>
    <x v="2"/>
    <x v="1"/>
    <x v="7"/>
    <x v="1"/>
    <n v="4"/>
    <n v="979.02"/>
    <n v="0.02"/>
    <x v="0"/>
    <n v="659.34"/>
    <x v="234"/>
    <x v="245"/>
    <n v="0.32653061224489793"/>
    <n v="2637.36"/>
  </r>
  <r>
    <s v="ORD-11179"/>
    <x v="94"/>
    <x v="343"/>
    <x v="5"/>
    <x v="55"/>
    <x v="4"/>
    <x v="1"/>
    <x v="18"/>
    <x v="0"/>
    <n v="3"/>
    <n v="462.47"/>
    <n v="0"/>
    <x v="0"/>
    <n v="278.38"/>
    <x v="745"/>
    <x v="875"/>
    <n v="0.39805825242718451"/>
    <n v="835.14"/>
  </r>
  <r>
    <s v="ORD-11180"/>
    <x v="344"/>
    <x v="603"/>
    <x v="1"/>
    <x v="28"/>
    <x v="3"/>
    <x v="1"/>
    <x v="5"/>
    <x v="1"/>
    <n v="1"/>
    <n v="1499"/>
    <n v="0"/>
    <x v="0"/>
    <n v="1064.29"/>
    <x v="168"/>
    <x v="176"/>
    <n v="0.29000000000000004"/>
    <n v="1064.29"/>
  </r>
  <r>
    <s v="ORD-11181"/>
    <x v="177"/>
    <x v="604"/>
    <x v="1"/>
    <x v="23"/>
    <x v="4"/>
    <x v="5"/>
    <x v="16"/>
    <x v="1"/>
    <n v="2"/>
    <n v="692.01"/>
    <n v="0.2"/>
    <x v="0"/>
    <n v="510.27"/>
    <x v="488"/>
    <x v="876"/>
    <n v="0.26262626262626265"/>
    <n v="1020.54"/>
  </r>
  <r>
    <s v="ORD-11182"/>
    <x v="332"/>
    <x v="300"/>
    <x v="1"/>
    <x v="57"/>
    <x v="4"/>
    <x v="0"/>
    <x v="0"/>
    <x v="0"/>
    <n v="1"/>
    <n v="244.02"/>
    <n v="0.02"/>
    <x v="0"/>
    <n v="159.36000000000001"/>
    <x v="705"/>
    <x v="877"/>
    <n v="0.34693877551020408"/>
    <n v="159.36000000000001"/>
  </r>
  <r>
    <s v="ORD-11183"/>
    <x v="140"/>
    <x v="605"/>
    <x v="1"/>
    <x v="39"/>
    <x v="2"/>
    <x v="6"/>
    <x v="14"/>
    <x v="0"/>
    <n v="5"/>
    <n v="1454.03"/>
    <n v="0.2"/>
    <x v="1"/>
    <n v="974.35"/>
    <x v="194"/>
    <x v="878"/>
    <n v="0.32989690721649484"/>
    <n v="4871.75"/>
  </r>
  <r>
    <s v="ORD-11184"/>
    <x v="290"/>
    <x v="606"/>
    <x v="2"/>
    <x v="24"/>
    <x v="2"/>
    <x v="1"/>
    <x v="18"/>
    <x v="0"/>
    <n v="2"/>
    <n v="1222.98"/>
    <n v="0.15"/>
    <x v="2"/>
    <n v="791.34"/>
    <x v="306"/>
    <x v="326"/>
    <n v="0.3529411764705882"/>
    <n v="1582.68"/>
  </r>
  <r>
    <s v="ORD-11185"/>
    <x v="295"/>
    <x v="36"/>
    <x v="2"/>
    <x v="41"/>
    <x v="1"/>
    <x v="2"/>
    <x v="11"/>
    <x v="0"/>
    <n v="5"/>
    <n v="69"/>
    <n v="0.05"/>
    <x v="0"/>
    <n v="44.85"/>
    <x v="411"/>
    <x v="879"/>
    <n v="0.35"/>
    <n v="224.25"/>
  </r>
  <r>
    <s v="ORD-11186"/>
    <x v="3"/>
    <x v="44"/>
    <x v="1"/>
    <x v="10"/>
    <x v="2"/>
    <x v="1"/>
    <x v="18"/>
    <x v="0"/>
    <n v="2"/>
    <n v="1234.97"/>
    <n v="0.05"/>
    <x v="0"/>
    <n v="875.27"/>
    <x v="213"/>
    <x v="529"/>
    <n v="0.29126213592233013"/>
    <n v="1750.54"/>
  </r>
  <r>
    <s v="ORD-11187"/>
    <x v="25"/>
    <x v="329"/>
    <x v="1"/>
    <x v="10"/>
    <x v="2"/>
    <x v="4"/>
    <x v="6"/>
    <x v="0"/>
    <n v="1"/>
    <n v="1222.98"/>
    <n v="0"/>
    <x v="0"/>
    <n v="875.27"/>
    <x v="202"/>
    <x v="210"/>
    <n v="0.28431372549019612"/>
    <n v="875.27"/>
  </r>
  <r>
    <s v="ORD-11188"/>
    <x v="291"/>
    <x v="607"/>
    <x v="6"/>
    <x v="56"/>
    <x v="1"/>
    <x v="6"/>
    <x v="14"/>
    <x v="1"/>
    <n v="1"/>
    <n v="147.51"/>
    <n v="0.1"/>
    <x v="0"/>
    <n v="96.85"/>
    <x v="249"/>
    <x v="783"/>
    <n v="0.34343434343434343"/>
    <n v="96.85"/>
  </r>
  <r>
    <s v="ORD-11189"/>
    <x v="247"/>
    <x v="190"/>
    <x v="1"/>
    <x v="54"/>
    <x v="2"/>
    <x v="2"/>
    <x v="10"/>
    <x v="0"/>
    <n v="2"/>
    <n v="1665.02"/>
    <n v="0"/>
    <x v="0"/>
    <n v="1240.27"/>
    <x v="167"/>
    <x v="175"/>
    <n v="0.25510204081632654"/>
    <n v="2480.54"/>
  </r>
  <r>
    <s v="ORD-11190"/>
    <x v="179"/>
    <x v="608"/>
    <x v="5"/>
    <x v="24"/>
    <x v="2"/>
    <x v="4"/>
    <x v="15"/>
    <x v="1"/>
    <n v="1"/>
    <n v="1175.02"/>
    <n v="0.15"/>
    <x v="0"/>
    <n v="791.34"/>
    <x v="35"/>
    <x v="34"/>
    <n v="0.32653061224489793"/>
    <n v="791.34"/>
  </r>
  <r>
    <s v="ORD-11191"/>
    <x v="335"/>
    <x v="83"/>
    <x v="0"/>
    <x v="2"/>
    <x v="0"/>
    <x v="3"/>
    <x v="17"/>
    <x v="0"/>
    <n v="3"/>
    <n v="77.42"/>
    <n v="0.15"/>
    <x v="0"/>
    <n v="57.67"/>
    <x v="554"/>
    <x v="620"/>
    <n v="0.25510204081632654"/>
    <n v="173.01"/>
  </r>
  <r>
    <s v="ORD-11192"/>
    <x v="356"/>
    <x v="598"/>
    <x v="1"/>
    <x v="34"/>
    <x v="2"/>
    <x v="1"/>
    <x v="7"/>
    <x v="0"/>
    <n v="3"/>
    <n v="1599"/>
    <n v="0"/>
    <x v="2"/>
    <n v="991.38"/>
    <x v="746"/>
    <x v="880"/>
    <n v="0.38"/>
    <n v="2974.14"/>
  </r>
  <r>
    <s v="ORD-11193"/>
    <x v="152"/>
    <x v="454"/>
    <x v="1"/>
    <x v="21"/>
    <x v="2"/>
    <x v="1"/>
    <x v="5"/>
    <x v="0"/>
    <n v="2"/>
    <n v="1834.98"/>
    <n v="0"/>
    <x v="1"/>
    <n v="1295.28"/>
    <x v="620"/>
    <x v="881"/>
    <n v="0.29411764705882354"/>
    <n v="2590.56"/>
  </r>
  <r>
    <s v="ORD-11194"/>
    <x v="276"/>
    <x v="325"/>
    <x v="1"/>
    <x v="48"/>
    <x v="3"/>
    <x v="2"/>
    <x v="11"/>
    <x v="0"/>
    <n v="4"/>
    <n v="1311.99"/>
    <n v="0"/>
    <x v="0"/>
    <n v="948.27"/>
    <x v="747"/>
    <x v="882"/>
    <n v="0.27722772277227725"/>
    <n v="3793.08"/>
  </r>
  <r>
    <s v="ORD-11195"/>
    <x v="337"/>
    <x v="404"/>
    <x v="1"/>
    <x v="5"/>
    <x v="3"/>
    <x v="3"/>
    <x v="12"/>
    <x v="0"/>
    <n v="3"/>
    <n v="1899"/>
    <n v="0.15"/>
    <x v="0"/>
    <n v="1177.3800000000001"/>
    <x v="748"/>
    <x v="883"/>
    <n v="0.37999999999999995"/>
    <n v="3532.1400000000003"/>
  </r>
  <r>
    <s v="ORD-11196"/>
    <x v="184"/>
    <x v="191"/>
    <x v="2"/>
    <x v="19"/>
    <x v="2"/>
    <x v="1"/>
    <x v="1"/>
    <x v="1"/>
    <n v="3"/>
    <n v="1385.01"/>
    <n v="0.1"/>
    <x v="2"/>
    <n v="853.39"/>
    <x v="177"/>
    <x v="558"/>
    <n v="0.38383838383838376"/>
    <n v="2560.17"/>
  </r>
  <r>
    <s v="ORD-11197"/>
    <x v="310"/>
    <x v="609"/>
    <x v="1"/>
    <x v="52"/>
    <x v="4"/>
    <x v="2"/>
    <x v="11"/>
    <x v="0"/>
    <n v="1"/>
    <n v="749"/>
    <n v="0"/>
    <x v="0"/>
    <n v="531.79"/>
    <x v="749"/>
    <x v="884"/>
    <n v="0.29000000000000004"/>
    <n v="531.79"/>
  </r>
  <r>
    <s v="ORD-11198"/>
    <x v="347"/>
    <x v="104"/>
    <x v="1"/>
    <x v="51"/>
    <x v="3"/>
    <x v="3"/>
    <x v="12"/>
    <x v="0"/>
    <n v="3"/>
    <n v="1484.01"/>
    <n v="0.15"/>
    <x v="2"/>
    <n v="989.34"/>
    <x v="154"/>
    <x v="368"/>
    <n v="0.33333333333333331"/>
    <n v="2968.02"/>
  </r>
  <r>
    <s v="ORD-11199"/>
    <x v="328"/>
    <x v="96"/>
    <x v="0"/>
    <x v="37"/>
    <x v="3"/>
    <x v="1"/>
    <x v="5"/>
    <x v="1"/>
    <n v="2"/>
    <n v="2099"/>
    <n v="0"/>
    <x v="0"/>
    <n v="1427.32"/>
    <x v="750"/>
    <x v="885"/>
    <n v="0.32"/>
    <n v="2854.64"/>
  </r>
  <r>
    <s v="ORD-11200"/>
    <x v="260"/>
    <x v="551"/>
    <x v="1"/>
    <x v="37"/>
    <x v="3"/>
    <x v="6"/>
    <x v="14"/>
    <x v="1"/>
    <n v="4"/>
    <n v="2140.98"/>
    <n v="0.02"/>
    <x v="0"/>
    <n v="1427.32"/>
    <x v="60"/>
    <x v="59"/>
    <n v="0.33333333333333337"/>
    <n v="5709.28"/>
  </r>
  <r>
    <s v="ORD-11201"/>
    <x v="130"/>
    <x v="610"/>
    <x v="6"/>
    <x v="47"/>
    <x v="0"/>
    <x v="4"/>
    <x v="6"/>
    <x v="1"/>
    <n v="5"/>
    <n v="182.58"/>
    <n v="0"/>
    <x v="1"/>
    <n v="110.98"/>
    <x v="751"/>
    <x v="886"/>
    <n v="0.39215686274509814"/>
    <n v="554.9"/>
  </r>
  <r>
    <s v="ORD-11202"/>
    <x v="147"/>
    <x v="385"/>
    <x v="2"/>
    <x v="24"/>
    <x v="2"/>
    <x v="1"/>
    <x v="20"/>
    <x v="0"/>
    <n v="1"/>
    <n v="1187.01"/>
    <n v="0"/>
    <x v="0"/>
    <n v="791.34"/>
    <x v="552"/>
    <x v="812"/>
    <n v="0.33333333333333331"/>
    <n v="791.34"/>
  </r>
  <r>
    <s v="ORD-11203"/>
    <x v="259"/>
    <x v="64"/>
    <x v="1"/>
    <x v="60"/>
    <x v="2"/>
    <x v="1"/>
    <x v="20"/>
    <x v="1"/>
    <n v="1"/>
    <n v="2220.9899999999998"/>
    <n v="0"/>
    <x v="0"/>
    <n v="1495.32"/>
    <x v="752"/>
    <x v="887"/>
    <n v="0.32673267326732669"/>
    <n v="1495.32"/>
  </r>
  <r>
    <s v="ORD-11204"/>
    <x v="161"/>
    <x v="104"/>
    <x v="1"/>
    <x v="52"/>
    <x v="4"/>
    <x v="5"/>
    <x v="16"/>
    <x v="1"/>
    <n v="2"/>
    <n v="771.47"/>
    <n v="0.05"/>
    <x v="0"/>
    <n v="531.79"/>
    <x v="753"/>
    <x v="888"/>
    <n v="0.31067961165048552"/>
    <n v="1063.58"/>
  </r>
  <r>
    <s v="ORD-11205"/>
    <x v="170"/>
    <x v="501"/>
    <x v="1"/>
    <x v="32"/>
    <x v="4"/>
    <x v="4"/>
    <x v="6"/>
    <x v="0"/>
    <n v="2"/>
    <n v="1299"/>
    <n v="0.1"/>
    <x v="0"/>
    <n v="883.32"/>
    <x v="666"/>
    <x v="889"/>
    <n v="0.31999999999999995"/>
    <n v="1766.64"/>
  </r>
  <r>
    <s v="ORD-11206"/>
    <x v="234"/>
    <x v="61"/>
    <x v="5"/>
    <x v="18"/>
    <x v="0"/>
    <x v="2"/>
    <x v="11"/>
    <x v="0"/>
    <n v="3"/>
    <n v="307.97000000000003"/>
    <n v="0.1"/>
    <x v="0"/>
    <n v="191.36"/>
    <x v="21"/>
    <x v="21"/>
    <n v="0.37864077669902912"/>
    <n v="574.08000000000004"/>
  </r>
  <r>
    <s v="ORD-11207"/>
    <x v="357"/>
    <x v="460"/>
    <x v="1"/>
    <x v="21"/>
    <x v="2"/>
    <x v="2"/>
    <x v="11"/>
    <x v="1"/>
    <n v="1"/>
    <n v="1745.03"/>
    <n v="0"/>
    <x v="0"/>
    <n v="1295.28"/>
    <x v="348"/>
    <x v="576"/>
    <n v="0.25773195876288663"/>
    <n v="1295.28"/>
  </r>
  <r>
    <s v="ORD-11208"/>
    <x v="167"/>
    <x v="406"/>
    <x v="1"/>
    <x v="41"/>
    <x v="1"/>
    <x v="0"/>
    <x v="0"/>
    <x v="0"/>
    <n v="2"/>
    <n v="67.62"/>
    <n v="0.2"/>
    <x v="0"/>
    <n v="44.85"/>
    <x v="419"/>
    <x v="451"/>
    <n v="0.33673469387755106"/>
    <n v="89.7"/>
  </r>
  <r>
    <s v="ORD-11209"/>
    <x v="172"/>
    <x v="116"/>
    <x v="5"/>
    <x v="57"/>
    <x v="4"/>
    <x v="1"/>
    <x v="8"/>
    <x v="0"/>
    <n v="1"/>
    <n v="253.98"/>
    <n v="0.1"/>
    <x v="1"/>
    <n v="159.36000000000001"/>
    <x v="754"/>
    <x v="890"/>
    <n v="0.37254901960784303"/>
    <n v="159.36000000000001"/>
  </r>
  <r>
    <s v="ORD-11210"/>
    <x v="113"/>
    <x v="611"/>
    <x v="1"/>
    <x v="39"/>
    <x v="2"/>
    <x v="0"/>
    <x v="0"/>
    <x v="0"/>
    <n v="2"/>
    <n v="1543.97"/>
    <n v="0"/>
    <x v="0"/>
    <n v="974.35"/>
    <x v="451"/>
    <x v="760"/>
    <n v="0.36893203883495146"/>
    <n v="1948.7"/>
  </r>
  <r>
    <s v="ORD-11211"/>
    <x v="228"/>
    <x v="333"/>
    <x v="2"/>
    <x v="18"/>
    <x v="0"/>
    <x v="1"/>
    <x v="20"/>
    <x v="0"/>
    <n v="2"/>
    <n v="290.02999999999997"/>
    <n v="0.02"/>
    <x v="2"/>
    <n v="191.36"/>
    <x v="755"/>
    <x v="891"/>
    <n v="0.34020618556701021"/>
    <n v="382.72"/>
  </r>
  <r>
    <s v="ORD-11212"/>
    <x v="208"/>
    <x v="612"/>
    <x v="1"/>
    <x v="31"/>
    <x v="1"/>
    <x v="5"/>
    <x v="16"/>
    <x v="1"/>
    <n v="1"/>
    <n v="89"/>
    <n v="0"/>
    <x v="0"/>
    <n v="55.18"/>
    <x v="263"/>
    <x v="276"/>
    <n v="0.38"/>
    <n v="55.18"/>
  </r>
  <r>
    <s v="ORD-11213"/>
    <x v="345"/>
    <x v="432"/>
    <x v="1"/>
    <x v="15"/>
    <x v="1"/>
    <x v="3"/>
    <x v="4"/>
    <x v="1"/>
    <n v="5"/>
    <n v="155.82"/>
    <n v="0"/>
    <x v="0"/>
    <n v="116.07"/>
    <x v="756"/>
    <x v="892"/>
    <n v="0.25510204081632654"/>
    <n v="580.34999999999991"/>
  </r>
  <r>
    <s v="ORD-11214"/>
    <x v="67"/>
    <x v="491"/>
    <x v="1"/>
    <x v="23"/>
    <x v="4"/>
    <x v="0"/>
    <x v="0"/>
    <x v="1"/>
    <n v="1"/>
    <n v="712.98"/>
    <n v="0"/>
    <x v="1"/>
    <n v="510.27"/>
    <x v="757"/>
    <x v="893"/>
    <n v="0.28431372549019612"/>
    <n v="510.27"/>
  </r>
  <r>
    <s v="ORD-11215"/>
    <x v="306"/>
    <x v="613"/>
    <x v="2"/>
    <x v="27"/>
    <x v="3"/>
    <x v="1"/>
    <x v="18"/>
    <x v="0"/>
    <n v="5"/>
    <n v="989.01"/>
    <n v="0.05"/>
    <x v="2"/>
    <n v="679.32"/>
    <x v="758"/>
    <x v="894"/>
    <n v="0.31313131313131309"/>
    <n v="3396.6000000000004"/>
  </r>
  <r>
    <s v="ORD-11216"/>
    <x v="92"/>
    <x v="445"/>
    <x v="2"/>
    <x v="34"/>
    <x v="2"/>
    <x v="1"/>
    <x v="20"/>
    <x v="1"/>
    <n v="6"/>
    <n v="1551.03"/>
    <n v="0.2"/>
    <x v="1"/>
    <n v="991.38"/>
    <x v="759"/>
    <x v="895"/>
    <n v="0.36082474226804129"/>
    <n v="5948.28"/>
  </r>
  <r>
    <s v="ORD-11217"/>
    <x v="254"/>
    <x v="239"/>
    <x v="1"/>
    <x v="15"/>
    <x v="1"/>
    <x v="0"/>
    <x v="0"/>
    <x v="1"/>
    <n v="3"/>
    <n v="157.41"/>
    <n v="0.15"/>
    <x v="0"/>
    <n v="116.07"/>
    <x v="760"/>
    <x v="896"/>
    <n v="0.26262626262626271"/>
    <n v="348.21"/>
  </r>
  <r>
    <s v="ORD-11218"/>
    <x v="293"/>
    <x v="245"/>
    <x v="1"/>
    <x v="31"/>
    <x v="1"/>
    <x v="5"/>
    <x v="9"/>
    <x v="0"/>
    <n v="4"/>
    <n v="89"/>
    <n v="0.02"/>
    <x v="0"/>
    <n v="55.18"/>
    <x v="761"/>
    <x v="897"/>
    <n v="0.38"/>
    <n v="220.72"/>
  </r>
  <r>
    <s v="ORD-11219"/>
    <x v="276"/>
    <x v="210"/>
    <x v="1"/>
    <x v="48"/>
    <x v="3"/>
    <x v="1"/>
    <x v="20"/>
    <x v="1"/>
    <n v="2"/>
    <n v="1324.98"/>
    <n v="0.02"/>
    <x v="1"/>
    <n v="948.27"/>
    <x v="83"/>
    <x v="161"/>
    <n v="0.28431372549019612"/>
    <n v="1896.54"/>
  </r>
  <r>
    <s v="ORD-11220"/>
    <x v="171"/>
    <x v="113"/>
    <x v="5"/>
    <x v="43"/>
    <x v="3"/>
    <x v="2"/>
    <x v="2"/>
    <x v="0"/>
    <n v="3"/>
    <n v="1959.02"/>
    <n v="0"/>
    <x v="0"/>
    <n v="1299.3499999999999"/>
    <x v="762"/>
    <x v="898"/>
    <n v="0.33673469387755101"/>
    <n v="3898.0499999999997"/>
  </r>
  <r>
    <s v="ORD-11221"/>
    <x v="258"/>
    <x v="362"/>
    <x v="1"/>
    <x v="26"/>
    <x v="2"/>
    <x v="6"/>
    <x v="14"/>
    <x v="0"/>
    <n v="8"/>
    <n v="989.01"/>
    <n v="0.1"/>
    <x v="0"/>
    <n v="659.34"/>
    <x v="763"/>
    <x v="899"/>
    <n v="0.33333333333333331"/>
    <n v="5274.72"/>
  </r>
  <r>
    <s v="ORD-11222"/>
    <x v="301"/>
    <x v="90"/>
    <x v="0"/>
    <x v="36"/>
    <x v="2"/>
    <x v="4"/>
    <x v="6"/>
    <x v="1"/>
    <n v="1"/>
    <n v="705.99"/>
    <n v="0"/>
    <x v="0"/>
    <n v="496.29"/>
    <x v="764"/>
    <x v="900"/>
    <n v="0.29702970297029702"/>
    <n v="496.29"/>
  </r>
  <r>
    <s v="ORD-11223"/>
    <x v="15"/>
    <x v="3"/>
    <x v="0"/>
    <x v="20"/>
    <x v="3"/>
    <x v="0"/>
    <x v="13"/>
    <x v="1"/>
    <n v="3"/>
    <n v="1371.02"/>
    <n v="0.2"/>
    <x v="2"/>
    <n v="1007.28"/>
    <x v="581"/>
    <x v="901"/>
    <n v="0.26530612244897944"/>
    <n v="3021.84"/>
  </r>
  <r>
    <s v="ORD-11224"/>
    <x v="350"/>
    <x v="561"/>
    <x v="1"/>
    <x v="20"/>
    <x v="3"/>
    <x v="1"/>
    <x v="7"/>
    <x v="0"/>
    <n v="2"/>
    <n v="1412.99"/>
    <n v="0"/>
    <x v="0"/>
    <n v="1007.28"/>
    <x v="765"/>
    <x v="675"/>
    <n v="0.28712871287128716"/>
    <n v="2014.56"/>
  </r>
  <r>
    <s v="ORD-11225"/>
    <x v="9"/>
    <x v="63"/>
    <x v="2"/>
    <x v="34"/>
    <x v="2"/>
    <x v="6"/>
    <x v="14"/>
    <x v="0"/>
    <n v="2"/>
    <n v="1614.99"/>
    <n v="0.15"/>
    <x v="1"/>
    <n v="991.38"/>
    <x v="564"/>
    <x v="777"/>
    <n v="0.38613861386138615"/>
    <n v="1982.76"/>
  </r>
  <r>
    <s v="ORD-11226"/>
    <x v="358"/>
    <x v="44"/>
    <x v="1"/>
    <x v="42"/>
    <x v="1"/>
    <x v="6"/>
    <x v="14"/>
    <x v="1"/>
    <n v="3"/>
    <n v="67.62"/>
    <n v="0"/>
    <x v="2"/>
    <n v="44.16"/>
    <x v="616"/>
    <x v="702"/>
    <n v="0.34693877551020419"/>
    <n v="132.47999999999999"/>
  </r>
  <r>
    <s v="ORD-11227"/>
    <x v="269"/>
    <x v="614"/>
    <x v="2"/>
    <x v="54"/>
    <x v="2"/>
    <x v="0"/>
    <x v="13"/>
    <x v="1"/>
    <n v="10"/>
    <n v="1732.98"/>
    <n v="0.15"/>
    <x v="0"/>
    <n v="1240.27"/>
    <x v="766"/>
    <x v="902"/>
    <n v="0.28431372549019601"/>
    <n v="12402.7"/>
  </r>
  <r>
    <s v="ORD-11228"/>
    <x v="266"/>
    <x v="611"/>
    <x v="1"/>
    <x v="34"/>
    <x v="2"/>
    <x v="2"/>
    <x v="10"/>
    <x v="0"/>
    <n v="2"/>
    <n v="1567.02"/>
    <n v="0.05"/>
    <x v="0"/>
    <n v="991.38"/>
    <x v="558"/>
    <x v="274"/>
    <n v="0.36734693877551022"/>
    <n v="1982.76"/>
  </r>
  <r>
    <s v="ORD-11230"/>
    <x v="68"/>
    <x v="615"/>
    <x v="1"/>
    <x v="14"/>
    <x v="4"/>
    <x v="3"/>
    <x v="4"/>
    <x v="1"/>
    <n v="3"/>
    <n v="410.97"/>
    <n v="0.2"/>
    <x v="0"/>
    <n v="287.27999999999997"/>
    <x v="500"/>
    <x v="903"/>
    <n v="0.30097087378640786"/>
    <n v="861.83999999999992"/>
  </r>
  <r>
    <s v="ORD-11231"/>
    <x v="71"/>
    <x v="463"/>
    <x v="2"/>
    <x v="52"/>
    <x v="4"/>
    <x v="6"/>
    <x v="14"/>
    <x v="1"/>
    <n v="4"/>
    <n v="741.51"/>
    <n v="0"/>
    <x v="0"/>
    <n v="531.79"/>
    <x v="767"/>
    <x v="904"/>
    <n v="0.28282828282828287"/>
    <n v="2127.16"/>
  </r>
  <r>
    <s v="ORD-11232"/>
    <x v="193"/>
    <x v="257"/>
    <x v="1"/>
    <x v="0"/>
    <x v="0"/>
    <x v="1"/>
    <x v="5"/>
    <x v="0"/>
    <n v="6"/>
    <n v="508.98"/>
    <n v="0.15"/>
    <x v="2"/>
    <n v="354.29"/>
    <x v="768"/>
    <x v="905"/>
    <n v="0.30392156862745096"/>
    <n v="2125.7400000000002"/>
  </r>
  <r>
    <s v="ORD-11233"/>
    <x v="333"/>
    <x v="125"/>
    <x v="2"/>
    <x v="64"/>
    <x v="4"/>
    <x v="3"/>
    <x v="17"/>
    <x v="1"/>
    <n v="6"/>
    <n v="1551.03"/>
    <n v="0"/>
    <x v="0"/>
    <n v="1023.36"/>
    <x v="759"/>
    <x v="906"/>
    <n v="0.34020618556701032"/>
    <n v="6140.16"/>
  </r>
  <r>
    <s v="ORD-11234"/>
    <x v="41"/>
    <x v="513"/>
    <x v="5"/>
    <x v="11"/>
    <x v="0"/>
    <x v="3"/>
    <x v="12"/>
    <x v="1"/>
    <n v="3"/>
    <n v="251.49"/>
    <n v="0.15"/>
    <x v="2"/>
    <n v="171.81"/>
    <x v="366"/>
    <x v="395"/>
    <n v="0.31683168316831678"/>
    <n v="515.43000000000006"/>
  </r>
  <r>
    <s v="ORD-11235"/>
    <x v="191"/>
    <x v="365"/>
    <x v="6"/>
    <x v="23"/>
    <x v="4"/>
    <x v="2"/>
    <x v="11"/>
    <x v="0"/>
    <n v="2"/>
    <n v="678.03"/>
    <n v="0"/>
    <x v="0"/>
    <n v="510.27"/>
    <x v="326"/>
    <x v="907"/>
    <n v="0.24742268041237114"/>
    <n v="1020.54"/>
  </r>
  <r>
    <s v="ORD-11236"/>
    <x v="254"/>
    <x v="77"/>
    <x v="2"/>
    <x v="18"/>
    <x v="0"/>
    <x v="1"/>
    <x v="1"/>
    <x v="0"/>
    <n v="5"/>
    <n v="290.02999999999997"/>
    <n v="0.15"/>
    <x v="0"/>
    <n v="191.36"/>
    <x v="769"/>
    <x v="908"/>
    <n v="0.34020618556701021"/>
    <n v="956.80000000000007"/>
  </r>
  <r>
    <s v="ORD-11237"/>
    <x v="225"/>
    <x v="616"/>
    <x v="5"/>
    <x v="39"/>
    <x v="2"/>
    <x v="2"/>
    <x v="10"/>
    <x v="1"/>
    <n v="1"/>
    <n v="1469.02"/>
    <n v="0"/>
    <x v="1"/>
    <n v="974.35"/>
    <x v="700"/>
    <x v="909"/>
    <n v="0.33673469387755101"/>
    <n v="974.35"/>
  </r>
  <r>
    <s v="ORD-11238"/>
    <x v="271"/>
    <x v="218"/>
    <x v="0"/>
    <x v="18"/>
    <x v="0"/>
    <x v="5"/>
    <x v="16"/>
    <x v="1"/>
    <n v="1"/>
    <n v="290.02999999999997"/>
    <n v="0.2"/>
    <x v="0"/>
    <n v="191.36"/>
    <x v="770"/>
    <x v="910"/>
    <n v="0.34020618556701021"/>
    <n v="191.36"/>
  </r>
  <r>
    <s v="ORD-11239"/>
    <x v="219"/>
    <x v="254"/>
    <x v="2"/>
    <x v="6"/>
    <x v="3"/>
    <x v="4"/>
    <x v="15"/>
    <x v="1"/>
    <n v="2"/>
    <n v="1816.99"/>
    <n v="0.15"/>
    <x v="0"/>
    <n v="1097.3900000000001"/>
    <x v="277"/>
    <x v="911"/>
    <n v="0.396039603960396"/>
    <n v="2194.7800000000002"/>
  </r>
  <r>
    <s v="ORD-11240"/>
    <x v="127"/>
    <x v="438"/>
    <x v="1"/>
    <x v="6"/>
    <x v="3"/>
    <x v="2"/>
    <x v="2"/>
    <x v="1"/>
    <n v="4"/>
    <n v="1834.98"/>
    <n v="0"/>
    <x v="0"/>
    <n v="1097.3900000000001"/>
    <x v="771"/>
    <x v="912"/>
    <n v="0.40196078431372545"/>
    <n v="4389.5600000000004"/>
  </r>
  <r>
    <s v="ORD-11241"/>
    <x v="42"/>
    <x v="36"/>
    <x v="2"/>
    <x v="54"/>
    <x v="2"/>
    <x v="5"/>
    <x v="9"/>
    <x v="0"/>
    <n v="1"/>
    <n v="1665.02"/>
    <n v="0"/>
    <x v="2"/>
    <n v="1240.27"/>
    <x v="491"/>
    <x v="540"/>
    <n v="0.25510204081632654"/>
    <n v="1240.27"/>
  </r>
  <r>
    <s v="ORD-11242"/>
    <x v="87"/>
    <x v="275"/>
    <x v="1"/>
    <x v="37"/>
    <x v="3"/>
    <x v="4"/>
    <x v="6"/>
    <x v="1"/>
    <n v="1"/>
    <n v="2119.9899999999998"/>
    <n v="0.2"/>
    <x v="0"/>
    <n v="1427.32"/>
    <x v="112"/>
    <x v="115"/>
    <n v="0.32673267326732669"/>
    <n v="1427.32"/>
  </r>
  <r>
    <s v="ORD-11243"/>
    <x v="153"/>
    <x v="1"/>
    <x v="1"/>
    <x v="43"/>
    <x v="3"/>
    <x v="4"/>
    <x v="15"/>
    <x v="1"/>
    <n v="3"/>
    <n v="1979.01"/>
    <n v="0"/>
    <x v="0"/>
    <n v="1299.3499999999999"/>
    <x v="772"/>
    <x v="913"/>
    <n v="0.34343434343434343"/>
    <n v="3898.0499999999997"/>
  </r>
  <r>
    <s v="ORD-11244"/>
    <x v="91"/>
    <x v="617"/>
    <x v="1"/>
    <x v="61"/>
    <x v="3"/>
    <x v="1"/>
    <x v="1"/>
    <x v="1"/>
    <n v="3"/>
    <n v="1222.98"/>
    <n v="0.1"/>
    <x v="0"/>
    <n v="767.36"/>
    <x v="443"/>
    <x v="914"/>
    <n v="0.37254901960784315"/>
    <n v="2302.08"/>
  </r>
  <r>
    <s v="ORD-11245"/>
    <x v="257"/>
    <x v="404"/>
    <x v="1"/>
    <x v="18"/>
    <x v="0"/>
    <x v="1"/>
    <x v="8"/>
    <x v="1"/>
    <n v="2"/>
    <n v="307.97000000000003"/>
    <n v="0.05"/>
    <x v="0"/>
    <n v="191.36"/>
    <x v="773"/>
    <x v="915"/>
    <n v="0.37864077669902912"/>
    <n v="382.72"/>
  </r>
  <r>
    <s v="ORD-11246"/>
    <x v="302"/>
    <x v="345"/>
    <x v="5"/>
    <x v="45"/>
    <x v="0"/>
    <x v="3"/>
    <x v="17"/>
    <x v="0"/>
    <n v="3"/>
    <n v="151.97999999999999"/>
    <n v="0.1"/>
    <x v="0"/>
    <n v="90.89"/>
    <x v="774"/>
    <x v="916"/>
    <n v="0.40196078431372539"/>
    <n v="272.67"/>
  </r>
  <r>
    <s v="ORD-11247"/>
    <x v="3"/>
    <x v="555"/>
    <x v="2"/>
    <x v="52"/>
    <x v="4"/>
    <x v="1"/>
    <x v="20"/>
    <x v="1"/>
    <n v="2"/>
    <n v="763.98"/>
    <n v="0.02"/>
    <x v="2"/>
    <n v="531.79"/>
    <x v="775"/>
    <x v="917"/>
    <n v="0.30392156862745107"/>
    <n v="1063.58"/>
  </r>
  <r>
    <s v="ORD-11248"/>
    <x v="5"/>
    <x v="132"/>
    <x v="0"/>
    <x v="43"/>
    <x v="3"/>
    <x v="4"/>
    <x v="6"/>
    <x v="1"/>
    <n v="3"/>
    <n v="1959.02"/>
    <n v="0.05"/>
    <x v="2"/>
    <n v="1299.3499999999999"/>
    <x v="762"/>
    <x v="898"/>
    <n v="0.33673469387755101"/>
    <n v="3898.0499999999997"/>
  </r>
  <r>
    <s v="ORD-11249"/>
    <x v="37"/>
    <x v="556"/>
    <x v="1"/>
    <x v="51"/>
    <x v="3"/>
    <x v="5"/>
    <x v="9"/>
    <x v="0"/>
    <n v="2"/>
    <n v="1499"/>
    <n v="0"/>
    <x v="0"/>
    <n v="989.34"/>
    <x v="176"/>
    <x v="120"/>
    <n v="0.33999999999999997"/>
    <n v="1978.68"/>
  </r>
  <r>
    <s v="ORD-11250"/>
    <x v="72"/>
    <x v="402"/>
    <x v="1"/>
    <x v="8"/>
    <x v="4"/>
    <x v="3"/>
    <x v="12"/>
    <x v="1"/>
    <n v="3"/>
    <n v="1028.97"/>
    <n v="0"/>
    <x v="0"/>
    <n v="609.39"/>
    <x v="68"/>
    <x v="94"/>
    <n v="0.40776699029126207"/>
    <n v="1828.17"/>
  </r>
  <r>
    <s v="ORD-11251"/>
    <x v="205"/>
    <x v="407"/>
    <x v="1"/>
    <x v="62"/>
    <x v="0"/>
    <x v="6"/>
    <x v="14"/>
    <x v="0"/>
    <n v="3"/>
    <n v="130.29"/>
    <n v="0"/>
    <x v="0"/>
    <n v="87.72"/>
    <x v="739"/>
    <x v="918"/>
    <n v="0.3267326732673268"/>
    <n v="263.15999999999997"/>
  </r>
  <r>
    <s v="ORD-11252"/>
    <x v="106"/>
    <x v="3"/>
    <x v="0"/>
    <x v="31"/>
    <x v="1"/>
    <x v="3"/>
    <x v="12"/>
    <x v="0"/>
    <n v="1"/>
    <n v="89.89"/>
    <n v="0.02"/>
    <x v="1"/>
    <n v="55.18"/>
    <x v="776"/>
    <x v="919"/>
    <n v="0.38613861386138615"/>
    <n v="55.18"/>
  </r>
  <r>
    <s v="ORD-11253"/>
    <x v="207"/>
    <x v="608"/>
    <x v="5"/>
    <x v="26"/>
    <x v="2"/>
    <x v="1"/>
    <x v="20"/>
    <x v="0"/>
    <n v="1"/>
    <n v="979.02"/>
    <n v="0"/>
    <x v="0"/>
    <n v="659.34"/>
    <x v="316"/>
    <x v="362"/>
    <n v="0.32653061224489793"/>
    <n v="659.34"/>
  </r>
  <r>
    <s v="ORD-11254"/>
    <x v="358"/>
    <x v="157"/>
    <x v="1"/>
    <x v="35"/>
    <x v="4"/>
    <x v="1"/>
    <x v="5"/>
    <x v="1"/>
    <n v="2"/>
    <n v="874.47"/>
    <n v="0"/>
    <x v="0"/>
    <n v="585.80999999999995"/>
    <x v="519"/>
    <x v="578"/>
    <n v="0.33009708737864085"/>
    <n v="1171.6199999999999"/>
  </r>
  <r>
    <s v="ORD-11255"/>
    <x v="95"/>
    <x v="394"/>
    <x v="0"/>
    <x v="6"/>
    <x v="3"/>
    <x v="1"/>
    <x v="20"/>
    <x v="1"/>
    <n v="3"/>
    <n v="1852.97"/>
    <n v="0.05"/>
    <x v="0"/>
    <n v="1097.3900000000001"/>
    <x v="574"/>
    <x v="643"/>
    <n v="0.40776699029126212"/>
    <n v="3292.17"/>
  </r>
  <r>
    <s v="ORD-11256"/>
    <x v="271"/>
    <x v="221"/>
    <x v="1"/>
    <x v="36"/>
    <x v="2"/>
    <x v="2"/>
    <x v="10"/>
    <x v="0"/>
    <n v="3"/>
    <n v="699"/>
    <n v="0"/>
    <x v="1"/>
    <n v="496.29"/>
    <x v="471"/>
    <x v="551"/>
    <n v="0.28999999999999992"/>
    <n v="1488.8700000000001"/>
  </r>
  <r>
    <s v="ORD-11257"/>
    <x v="257"/>
    <x v="379"/>
    <x v="1"/>
    <x v="41"/>
    <x v="1"/>
    <x v="2"/>
    <x v="11"/>
    <x v="1"/>
    <n v="2"/>
    <n v="69"/>
    <n v="0.15"/>
    <x v="0"/>
    <n v="44.85"/>
    <x v="777"/>
    <x v="920"/>
    <n v="0.35"/>
    <n v="89.7"/>
  </r>
  <r>
    <s v="ORD-11258"/>
    <x v="243"/>
    <x v="480"/>
    <x v="1"/>
    <x v="8"/>
    <x v="4"/>
    <x v="1"/>
    <x v="8"/>
    <x v="1"/>
    <n v="3"/>
    <n v="999"/>
    <n v="0"/>
    <x v="0"/>
    <n v="609.39"/>
    <x v="778"/>
    <x v="921"/>
    <n v="0.38999999999999996"/>
    <n v="1828.17"/>
  </r>
  <r>
    <s v="ORD-11259"/>
    <x v="260"/>
    <x v="178"/>
    <x v="1"/>
    <x v="35"/>
    <x v="4"/>
    <x v="1"/>
    <x v="7"/>
    <x v="0"/>
    <n v="4"/>
    <n v="865.98"/>
    <n v="0.02"/>
    <x v="0"/>
    <n v="585.80999999999995"/>
    <x v="779"/>
    <x v="922"/>
    <n v="0.32352941176470595"/>
    <n v="2343.2399999999998"/>
  </r>
  <r>
    <s v="ORD-11260"/>
    <x v="318"/>
    <x v="618"/>
    <x v="1"/>
    <x v="21"/>
    <x v="2"/>
    <x v="1"/>
    <x v="18"/>
    <x v="0"/>
    <n v="8"/>
    <n v="1834.98"/>
    <n v="0.2"/>
    <x v="0"/>
    <n v="1295.28"/>
    <x v="780"/>
    <x v="923"/>
    <n v="0.29411764705882354"/>
    <n v="10362.24"/>
  </r>
  <r>
    <s v="ORD-11261"/>
    <x v="140"/>
    <x v="509"/>
    <x v="2"/>
    <x v="17"/>
    <x v="2"/>
    <x v="5"/>
    <x v="16"/>
    <x v="1"/>
    <n v="2"/>
    <n v="1018.98"/>
    <n v="0"/>
    <x v="0"/>
    <n v="689.31"/>
    <x v="108"/>
    <x v="924"/>
    <n v="0.32352941176470595"/>
    <n v="1378.62"/>
  </r>
  <r>
    <s v="ORD-11262"/>
    <x v="70"/>
    <x v="325"/>
    <x v="1"/>
    <x v="55"/>
    <x v="4"/>
    <x v="1"/>
    <x v="1"/>
    <x v="1"/>
    <n v="1"/>
    <n v="444.51"/>
    <n v="0.02"/>
    <x v="1"/>
    <n v="278.38"/>
    <x v="781"/>
    <x v="925"/>
    <n v="0.37373737373737376"/>
    <n v="278.38"/>
  </r>
  <r>
    <s v="ORD-11263"/>
    <x v="332"/>
    <x v="507"/>
    <x v="1"/>
    <x v="28"/>
    <x v="3"/>
    <x v="1"/>
    <x v="1"/>
    <x v="0"/>
    <n v="3"/>
    <n v="1543.97"/>
    <n v="0.2"/>
    <x v="1"/>
    <n v="1064.29"/>
    <x v="104"/>
    <x v="926"/>
    <n v="0.31067961165048547"/>
    <n v="3192.87"/>
  </r>
  <r>
    <s v="ORD-11264"/>
    <x v="336"/>
    <x v="253"/>
    <x v="0"/>
    <x v="4"/>
    <x v="2"/>
    <x v="1"/>
    <x v="5"/>
    <x v="0"/>
    <n v="3"/>
    <n v="2548.98"/>
    <n v="0"/>
    <x v="0"/>
    <n v="1599.36"/>
    <x v="782"/>
    <x v="927"/>
    <n v="0.3725490196078432"/>
    <n v="4798.08"/>
  </r>
  <r>
    <s v="ORD-11265"/>
    <x v="298"/>
    <x v="619"/>
    <x v="1"/>
    <x v="57"/>
    <x v="4"/>
    <x v="1"/>
    <x v="8"/>
    <x v="0"/>
    <n v="3"/>
    <n v="256.47000000000003"/>
    <n v="0.1"/>
    <x v="2"/>
    <n v="159.36000000000001"/>
    <x v="783"/>
    <x v="928"/>
    <n v="0.37864077669902912"/>
    <n v="478.08000000000004"/>
  </r>
  <r>
    <s v="ORD-11266"/>
    <x v="62"/>
    <x v="225"/>
    <x v="1"/>
    <x v="0"/>
    <x v="0"/>
    <x v="4"/>
    <x v="6"/>
    <x v="1"/>
    <n v="3"/>
    <n v="513.97"/>
    <n v="0"/>
    <x v="0"/>
    <n v="354.29"/>
    <x v="374"/>
    <x v="404"/>
    <n v="0.31067961165048541"/>
    <n v="1062.8700000000001"/>
  </r>
  <r>
    <s v="ORD-11267"/>
    <x v="26"/>
    <x v="595"/>
    <x v="0"/>
    <x v="51"/>
    <x v="3"/>
    <x v="2"/>
    <x v="10"/>
    <x v="1"/>
    <n v="3"/>
    <n v="1484.01"/>
    <n v="0"/>
    <x v="0"/>
    <n v="989.34"/>
    <x v="154"/>
    <x v="368"/>
    <n v="0.33333333333333331"/>
    <n v="2968.02"/>
  </r>
  <r>
    <s v="ORD-11268"/>
    <x v="223"/>
    <x v="620"/>
    <x v="1"/>
    <x v="5"/>
    <x v="3"/>
    <x v="2"/>
    <x v="10"/>
    <x v="1"/>
    <n v="2"/>
    <n v="1955.97"/>
    <n v="0.02"/>
    <x v="0"/>
    <n v="1177.3800000000001"/>
    <x v="450"/>
    <x v="493"/>
    <n v="0.3980582524271844"/>
    <n v="2354.7600000000002"/>
  </r>
  <r>
    <s v="ORD-11269"/>
    <x v="190"/>
    <x v="621"/>
    <x v="19"/>
    <x v="14"/>
    <x v="4"/>
    <x v="3"/>
    <x v="17"/>
    <x v="0"/>
    <n v="2"/>
    <n v="391.02"/>
    <n v="0"/>
    <x v="0"/>
    <n v="287.27999999999997"/>
    <x v="784"/>
    <x v="929"/>
    <n v="0.26530612244897961"/>
    <n v="574.55999999999995"/>
  </r>
  <r>
    <s v="ORD-11270"/>
    <x v="244"/>
    <x v="372"/>
    <x v="6"/>
    <x v="3"/>
    <x v="1"/>
    <x v="0"/>
    <x v="13"/>
    <x v="1"/>
    <n v="6"/>
    <n v="106.82"/>
    <n v="0.2"/>
    <x v="3"/>
    <n v="78.48"/>
    <x v="186"/>
    <x v="194"/>
    <n v="0.26530612244897955"/>
    <n v="470.88"/>
  </r>
  <r>
    <s v="ORD-11271"/>
    <x v="146"/>
    <x v="502"/>
    <x v="2"/>
    <x v="1"/>
    <x v="0"/>
    <x v="3"/>
    <x v="4"/>
    <x v="0"/>
    <n v="2"/>
    <n v="101.97"/>
    <n v="0"/>
    <x v="1"/>
    <n v="71.28"/>
    <x v="501"/>
    <x v="570"/>
    <n v="0.30097087378640774"/>
    <n v="142.56"/>
  </r>
  <r>
    <s v="ORD-11272"/>
    <x v="110"/>
    <x v="241"/>
    <x v="0"/>
    <x v="37"/>
    <x v="3"/>
    <x v="2"/>
    <x v="11"/>
    <x v="0"/>
    <n v="1"/>
    <n v="2036.03"/>
    <n v="0.15"/>
    <x v="0"/>
    <n v="1427.32"/>
    <x v="785"/>
    <x v="930"/>
    <n v="0.2989690721649485"/>
    <n v="1427.32"/>
  </r>
  <r>
    <s v="ORD-11273"/>
    <x v="44"/>
    <x v="549"/>
    <x v="5"/>
    <x v="36"/>
    <x v="2"/>
    <x v="5"/>
    <x v="16"/>
    <x v="1"/>
    <n v="2"/>
    <n v="692.01"/>
    <n v="0.2"/>
    <x v="1"/>
    <n v="496.29"/>
    <x v="488"/>
    <x v="538"/>
    <n v="0.28282828282828276"/>
    <n v="992.58"/>
  </r>
  <r>
    <s v="ORD-11274"/>
    <x v="6"/>
    <x v="185"/>
    <x v="1"/>
    <x v="74"/>
    <x v="5"/>
    <x v="0"/>
    <x v="3"/>
    <x v="1"/>
    <n v="2"/>
    <n v="299"/>
    <n v="0.1"/>
    <x v="0"/>
    <n v="0"/>
    <x v="12"/>
    <x v="12"/>
    <n v="0"/>
    <n v="0"/>
  </r>
  <r>
    <s v="ORD-11275"/>
    <x v="11"/>
    <x v="283"/>
    <x v="5"/>
    <x v="33"/>
    <x v="1"/>
    <x v="1"/>
    <x v="18"/>
    <x v="0"/>
    <n v="1"/>
    <n v="78.209999999999994"/>
    <n v="0.2"/>
    <x v="0"/>
    <n v="54.51"/>
    <x v="786"/>
    <x v="931"/>
    <n v="0.30303030303030298"/>
    <n v="54.51"/>
  </r>
  <r>
    <s v="ORD-11276"/>
    <x v="159"/>
    <x v="345"/>
    <x v="5"/>
    <x v="64"/>
    <x v="4"/>
    <x v="3"/>
    <x v="12"/>
    <x v="1"/>
    <n v="2"/>
    <n v="1646.97"/>
    <n v="0.02"/>
    <x v="1"/>
    <n v="1023.36"/>
    <x v="787"/>
    <x v="777"/>
    <n v="0.37864077669902912"/>
    <n v="2046.72"/>
  </r>
  <r>
    <s v="ORD-11277"/>
    <x v="270"/>
    <x v="5"/>
    <x v="1"/>
    <x v="61"/>
    <x v="3"/>
    <x v="1"/>
    <x v="5"/>
    <x v="0"/>
    <n v="2"/>
    <n v="1199"/>
    <n v="0.1"/>
    <x v="1"/>
    <n v="767.36"/>
    <x v="323"/>
    <x v="326"/>
    <n v="0.36"/>
    <n v="1534.72"/>
  </r>
  <r>
    <s v="ORD-11278"/>
    <x v="159"/>
    <x v="535"/>
    <x v="16"/>
    <x v="57"/>
    <x v="4"/>
    <x v="3"/>
    <x v="17"/>
    <x v="0"/>
    <n v="1"/>
    <n v="256.47000000000003"/>
    <n v="0.2"/>
    <x v="0"/>
    <n v="159.36000000000001"/>
    <x v="468"/>
    <x v="512"/>
    <n v="0.37864077669902912"/>
    <n v="159.36000000000001"/>
  </r>
  <r>
    <s v="ORD-11279"/>
    <x v="223"/>
    <x v="622"/>
    <x v="1"/>
    <x v="2"/>
    <x v="0"/>
    <x v="1"/>
    <x v="5"/>
    <x v="0"/>
    <n v="4"/>
    <n v="79.790000000000006"/>
    <n v="0.15"/>
    <x v="0"/>
    <n v="57.67"/>
    <x v="788"/>
    <x v="932"/>
    <n v="0.27722772277227725"/>
    <n v="230.68"/>
  </r>
  <r>
    <s v="ORD-11280"/>
    <x v="35"/>
    <x v="623"/>
    <x v="1"/>
    <x v="16"/>
    <x v="3"/>
    <x v="1"/>
    <x v="20"/>
    <x v="1"/>
    <n v="1"/>
    <n v="2367.9699999999998"/>
    <n v="0.1"/>
    <x v="0"/>
    <n v="1586.31"/>
    <x v="789"/>
    <x v="933"/>
    <n v="0.33009708737864074"/>
    <n v="1586.31"/>
  </r>
  <r>
    <s v="ORD-11281"/>
    <x v="359"/>
    <x v="602"/>
    <x v="1"/>
    <x v="0"/>
    <x v="0"/>
    <x v="0"/>
    <x v="0"/>
    <x v="1"/>
    <n v="3"/>
    <n v="489.02"/>
    <n v="0.1"/>
    <x v="0"/>
    <n v="354.29"/>
    <x v="790"/>
    <x v="934"/>
    <n v="0.27551020408163257"/>
    <n v="1062.8700000000001"/>
  </r>
  <r>
    <s v="ORD-11282"/>
    <x v="60"/>
    <x v="500"/>
    <x v="6"/>
    <x v="46"/>
    <x v="3"/>
    <x v="3"/>
    <x v="12"/>
    <x v="0"/>
    <n v="2"/>
    <n v="678.03"/>
    <n v="0.2"/>
    <x v="1"/>
    <n v="433.38"/>
    <x v="326"/>
    <x v="571"/>
    <n v="0.36082474226804123"/>
    <n v="866.76"/>
  </r>
  <r>
    <s v="ORD-11283"/>
    <x v="228"/>
    <x v="431"/>
    <x v="0"/>
    <x v="1"/>
    <x v="0"/>
    <x v="1"/>
    <x v="5"/>
    <x v="1"/>
    <n v="2"/>
    <n v="97.02"/>
    <n v="0"/>
    <x v="0"/>
    <n v="71.28"/>
    <x v="53"/>
    <x v="935"/>
    <n v="0.26530612244897955"/>
    <n v="142.56"/>
  </r>
  <r>
    <s v="ORD-11284"/>
    <x v="42"/>
    <x v="431"/>
    <x v="0"/>
    <x v="18"/>
    <x v="0"/>
    <x v="3"/>
    <x v="12"/>
    <x v="1"/>
    <n v="2"/>
    <n v="304.98"/>
    <n v="0"/>
    <x v="0"/>
    <n v="191.36"/>
    <x v="22"/>
    <x v="22"/>
    <n v="0.37254901960784315"/>
    <n v="382.72"/>
  </r>
  <r>
    <s v="ORD-11285"/>
    <x v="182"/>
    <x v="624"/>
    <x v="2"/>
    <x v="57"/>
    <x v="4"/>
    <x v="4"/>
    <x v="15"/>
    <x v="1"/>
    <n v="1"/>
    <n v="253.98"/>
    <n v="0"/>
    <x v="0"/>
    <n v="159.36000000000001"/>
    <x v="754"/>
    <x v="890"/>
    <n v="0.37254901960784303"/>
    <n v="159.36000000000001"/>
  </r>
  <r>
    <s v="ORD-11286"/>
    <x v="179"/>
    <x v="597"/>
    <x v="2"/>
    <x v="57"/>
    <x v="4"/>
    <x v="1"/>
    <x v="5"/>
    <x v="0"/>
    <n v="1"/>
    <n v="244.02"/>
    <n v="0.02"/>
    <x v="1"/>
    <n v="159.36000000000001"/>
    <x v="705"/>
    <x v="877"/>
    <n v="0.34693877551020408"/>
    <n v="159.36000000000001"/>
  </r>
  <r>
    <s v="ORD-11287"/>
    <x v="176"/>
    <x v="138"/>
    <x v="5"/>
    <x v="19"/>
    <x v="2"/>
    <x v="5"/>
    <x v="16"/>
    <x v="0"/>
    <n v="3"/>
    <n v="1426.98"/>
    <n v="0.02"/>
    <x v="2"/>
    <n v="853.39"/>
    <x v="351"/>
    <x v="380"/>
    <n v="0.40196078431372556"/>
    <n v="2560.17"/>
  </r>
  <r>
    <s v="ORD-11288"/>
    <x v="39"/>
    <x v="31"/>
    <x v="2"/>
    <x v="34"/>
    <x v="2"/>
    <x v="1"/>
    <x v="7"/>
    <x v="0"/>
    <n v="3"/>
    <n v="1614.99"/>
    <n v="0.05"/>
    <x v="1"/>
    <n v="991.38"/>
    <x v="417"/>
    <x v="449"/>
    <n v="0.3861386138613862"/>
    <n v="2974.14"/>
  </r>
  <r>
    <s v="ORD-11289"/>
    <x v="310"/>
    <x v="366"/>
    <x v="1"/>
    <x v="35"/>
    <x v="4"/>
    <x v="2"/>
    <x v="10"/>
    <x v="0"/>
    <n v="2"/>
    <n v="823.53"/>
    <n v="0"/>
    <x v="2"/>
    <n v="585.80999999999995"/>
    <x v="791"/>
    <x v="936"/>
    <n v="0.28865979381443302"/>
    <n v="1171.6199999999999"/>
  </r>
  <r>
    <s v="ORD-11290"/>
    <x v="169"/>
    <x v="23"/>
    <x v="1"/>
    <x v="28"/>
    <x v="3"/>
    <x v="2"/>
    <x v="2"/>
    <x v="1"/>
    <n v="2"/>
    <n v="1499"/>
    <n v="0.05"/>
    <x v="0"/>
    <n v="1064.29"/>
    <x v="176"/>
    <x v="348"/>
    <n v="0.29000000000000004"/>
    <n v="2128.58"/>
  </r>
  <r>
    <s v="ORD-11291"/>
    <x v="357"/>
    <x v="625"/>
    <x v="1"/>
    <x v="37"/>
    <x v="3"/>
    <x v="0"/>
    <x v="3"/>
    <x v="0"/>
    <n v="2"/>
    <n v="2140.98"/>
    <n v="0.05"/>
    <x v="1"/>
    <n v="1427.32"/>
    <x v="792"/>
    <x v="937"/>
    <n v="0.33333333333333337"/>
    <n v="2854.64"/>
  </r>
  <r>
    <s v="ORD-11292"/>
    <x v="255"/>
    <x v="2"/>
    <x v="2"/>
    <x v="46"/>
    <x v="3"/>
    <x v="5"/>
    <x v="9"/>
    <x v="1"/>
    <n v="2"/>
    <n v="719.97"/>
    <n v="0.1"/>
    <x v="0"/>
    <n v="433.38"/>
    <x v="793"/>
    <x v="938"/>
    <n v="0.39805825242718451"/>
    <n v="866.76"/>
  </r>
  <r>
    <s v="ORD-11293"/>
    <x v="360"/>
    <x v="454"/>
    <x v="1"/>
    <x v="50"/>
    <x v="4"/>
    <x v="0"/>
    <x v="0"/>
    <x v="0"/>
    <n v="1"/>
    <n v="1371.02"/>
    <n v="0.15"/>
    <x v="1"/>
    <n v="993.29"/>
    <x v="498"/>
    <x v="939"/>
    <n v="0.27551020408163268"/>
    <n v="993.29"/>
  </r>
  <r>
    <s v="ORD-11294"/>
    <x v="210"/>
    <x v="290"/>
    <x v="1"/>
    <x v="47"/>
    <x v="0"/>
    <x v="4"/>
    <x v="6"/>
    <x v="1"/>
    <n v="1"/>
    <n v="182.58"/>
    <n v="0.02"/>
    <x v="2"/>
    <n v="110.98"/>
    <x v="611"/>
    <x v="696"/>
    <n v="0.39215686274509803"/>
    <n v="110.98"/>
  </r>
  <r>
    <s v="ORD-11296"/>
    <x v="170"/>
    <x v="41"/>
    <x v="0"/>
    <x v="57"/>
    <x v="4"/>
    <x v="5"/>
    <x v="9"/>
    <x v="1"/>
    <n v="1"/>
    <n v="241.53"/>
    <n v="0.02"/>
    <x v="0"/>
    <n v="159.36000000000001"/>
    <x v="220"/>
    <x v="229"/>
    <n v="0.34020618556701027"/>
    <n v="159.36000000000001"/>
  </r>
  <r>
    <s v="ORD-11297"/>
    <x v="177"/>
    <x v="182"/>
    <x v="3"/>
    <x v="8"/>
    <x v="4"/>
    <x v="5"/>
    <x v="9"/>
    <x v="0"/>
    <n v="5"/>
    <n v="1018.98"/>
    <n v="0.2"/>
    <x v="1"/>
    <n v="609.39"/>
    <x v="299"/>
    <x v="940"/>
    <n v="0.40196078431372551"/>
    <n v="3046.95"/>
  </r>
  <r>
    <s v="ORD-11298"/>
    <x v="324"/>
    <x v="0"/>
    <x v="0"/>
    <x v="34"/>
    <x v="2"/>
    <x v="3"/>
    <x v="12"/>
    <x v="1"/>
    <n v="1"/>
    <n v="1614.99"/>
    <n v="0.05"/>
    <x v="2"/>
    <n v="991.38"/>
    <x v="794"/>
    <x v="703"/>
    <n v="0.38613861386138615"/>
    <n v="991.38"/>
  </r>
  <r>
    <s v="ORD-11299"/>
    <x v="120"/>
    <x v="202"/>
    <x v="0"/>
    <x v="45"/>
    <x v="0"/>
    <x v="1"/>
    <x v="7"/>
    <x v="1"/>
    <n v="4"/>
    <n v="153.47"/>
    <n v="0.15"/>
    <x v="0"/>
    <n v="90.89"/>
    <x v="273"/>
    <x v="941"/>
    <n v="0.40776699029126212"/>
    <n v="363.56"/>
  </r>
  <r>
    <s v="ORD-11300"/>
    <x v="201"/>
    <x v="209"/>
    <x v="1"/>
    <x v="15"/>
    <x v="1"/>
    <x v="5"/>
    <x v="16"/>
    <x v="1"/>
    <n v="1"/>
    <n v="162.18"/>
    <n v="0.15"/>
    <x v="0"/>
    <n v="116.07"/>
    <x v="795"/>
    <x v="942"/>
    <n v="0.28431372549019612"/>
    <n v="116.07"/>
  </r>
  <r>
    <s v="ORD-11301"/>
    <x v="35"/>
    <x v="78"/>
    <x v="2"/>
    <x v="44"/>
    <x v="0"/>
    <x v="0"/>
    <x v="3"/>
    <x v="1"/>
    <n v="1"/>
    <n v="202.98"/>
    <n v="0"/>
    <x v="0"/>
    <n v="129.35"/>
    <x v="130"/>
    <x v="135"/>
    <n v="0.36274509803921567"/>
    <n v="129.35"/>
  </r>
  <r>
    <s v="ORD-11302"/>
    <x v="322"/>
    <x v="503"/>
    <x v="2"/>
    <x v="75"/>
    <x v="5"/>
    <x v="1"/>
    <x v="8"/>
    <x v="0"/>
    <n v="3"/>
    <n v="391.02"/>
    <n v="0.05"/>
    <x v="0"/>
    <n v="0"/>
    <x v="12"/>
    <x v="12"/>
    <n v="0"/>
    <n v="0"/>
  </r>
  <r>
    <s v="ORD-11303"/>
    <x v="116"/>
    <x v="626"/>
    <x v="2"/>
    <x v="2"/>
    <x v="0"/>
    <x v="0"/>
    <x v="3"/>
    <x v="1"/>
    <n v="1"/>
    <n v="76.63"/>
    <n v="0"/>
    <x v="0"/>
    <n v="57.67"/>
    <x v="691"/>
    <x v="800"/>
    <n v="0.24742268041237106"/>
    <n v="57.67"/>
  </r>
  <r>
    <s v="ORD-11304"/>
    <x v="86"/>
    <x v="259"/>
    <x v="1"/>
    <x v="61"/>
    <x v="3"/>
    <x v="1"/>
    <x v="5"/>
    <x v="0"/>
    <n v="6"/>
    <n v="1210.99"/>
    <n v="0.05"/>
    <x v="1"/>
    <n v="767.36"/>
    <x v="796"/>
    <x v="943"/>
    <n v="0.36633663366336638"/>
    <n v="4604.16"/>
  </r>
  <r>
    <s v="ORD-11305"/>
    <x v="312"/>
    <x v="627"/>
    <x v="0"/>
    <x v="42"/>
    <x v="1"/>
    <x v="6"/>
    <x v="14"/>
    <x v="1"/>
    <n v="1"/>
    <n v="71.069999999999993"/>
    <n v="0.1"/>
    <x v="0"/>
    <n v="44.16"/>
    <x v="797"/>
    <x v="944"/>
    <n v="0.37864077669902912"/>
    <n v="44.16"/>
  </r>
  <r>
    <s v="ORD-11306"/>
    <x v="52"/>
    <x v="628"/>
    <x v="2"/>
    <x v="48"/>
    <x v="3"/>
    <x v="5"/>
    <x v="9"/>
    <x v="0"/>
    <n v="4"/>
    <n v="1299"/>
    <n v="0.15"/>
    <x v="0"/>
    <n v="948.27"/>
    <x v="145"/>
    <x v="945"/>
    <n v="0.27"/>
    <n v="3793.08"/>
  </r>
  <r>
    <s v="ORD-11307"/>
    <x v="147"/>
    <x v="628"/>
    <x v="2"/>
    <x v="28"/>
    <x v="3"/>
    <x v="1"/>
    <x v="8"/>
    <x v="0"/>
    <n v="1"/>
    <n v="1454.03"/>
    <n v="0.05"/>
    <x v="2"/>
    <n v="1064.29"/>
    <x v="798"/>
    <x v="946"/>
    <n v="0.26804123711340205"/>
    <n v="1064.29"/>
  </r>
  <r>
    <s v="ORD-11308"/>
    <x v="91"/>
    <x v="117"/>
    <x v="0"/>
    <x v="26"/>
    <x v="2"/>
    <x v="4"/>
    <x v="15"/>
    <x v="1"/>
    <n v="4"/>
    <n v="979.02"/>
    <n v="0.15"/>
    <x v="0"/>
    <n v="659.34"/>
    <x v="234"/>
    <x v="245"/>
    <n v="0.32653061224489793"/>
    <n v="2637.36"/>
  </r>
  <r>
    <s v="ORD-11309"/>
    <x v="61"/>
    <x v="629"/>
    <x v="1"/>
    <x v="44"/>
    <x v="0"/>
    <x v="5"/>
    <x v="9"/>
    <x v="1"/>
    <n v="4"/>
    <n v="204.97"/>
    <n v="0.02"/>
    <x v="0"/>
    <n v="129.35"/>
    <x v="799"/>
    <x v="947"/>
    <n v="0.36893203883495146"/>
    <n v="517.4"/>
  </r>
  <r>
    <s v="ORD-11310"/>
    <x v="310"/>
    <x v="297"/>
    <x v="0"/>
    <x v="11"/>
    <x v="0"/>
    <x v="2"/>
    <x v="11"/>
    <x v="1"/>
    <n v="2"/>
    <n v="241.53"/>
    <n v="0.15"/>
    <x v="0"/>
    <n v="171.81"/>
    <x v="800"/>
    <x v="948"/>
    <n v="0.28865979381443296"/>
    <n v="343.62"/>
  </r>
  <r>
    <s v="ORD-11311"/>
    <x v="100"/>
    <x v="266"/>
    <x v="2"/>
    <x v="48"/>
    <x v="3"/>
    <x v="3"/>
    <x v="17"/>
    <x v="1"/>
    <n v="2"/>
    <n v="1299"/>
    <n v="0.1"/>
    <x v="3"/>
    <n v="948.27"/>
    <x v="666"/>
    <x v="764"/>
    <n v="0.27"/>
    <n v="1896.54"/>
  </r>
  <r>
    <s v="ORD-11312"/>
    <x v="166"/>
    <x v="630"/>
    <x v="1"/>
    <x v="58"/>
    <x v="0"/>
    <x v="1"/>
    <x v="18"/>
    <x v="0"/>
    <n v="1"/>
    <n v="146.02000000000001"/>
    <n v="0"/>
    <x v="2"/>
    <n v="90.89"/>
    <x v="801"/>
    <x v="949"/>
    <n v="0.3775510204081633"/>
    <n v="90.89"/>
  </r>
  <r>
    <s v="ORD-11313"/>
    <x v="244"/>
    <x v="124"/>
    <x v="1"/>
    <x v="44"/>
    <x v="0"/>
    <x v="6"/>
    <x v="14"/>
    <x v="1"/>
    <n v="1"/>
    <n v="195.02"/>
    <n v="0.15"/>
    <x v="2"/>
    <n v="129.35"/>
    <x v="802"/>
    <x v="950"/>
    <n v="0.33673469387755106"/>
    <n v="129.35"/>
  </r>
  <r>
    <s v="ORD-11314"/>
    <x v="96"/>
    <x v="145"/>
    <x v="0"/>
    <x v="54"/>
    <x v="2"/>
    <x v="1"/>
    <x v="20"/>
    <x v="1"/>
    <n v="4"/>
    <n v="1715.99"/>
    <n v="0"/>
    <x v="0"/>
    <n v="1240.27"/>
    <x v="573"/>
    <x v="642"/>
    <n v="0.27722772277227725"/>
    <n v="4961.08"/>
  </r>
  <r>
    <s v="ORD-11315"/>
    <x v="357"/>
    <x v="578"/>
    <x v="6"/>
    <x v="24"/>
    <x v="2"/>
    <x v="1"/>
    <x v="8"/>
    <x v="1"/>
    <n v="4"/>
    <n v="1199"/>
    <n v="0"/>
    <x v="3"/>
    <n v="791.34"/>
    <x v="803"/>
    <x v="211"/>
    <n v="0.33999999999999997"/>
    <n v="3165.36"/>
  </r>
  <r>
    <s v="ORD-11316"/>
    <x v="264"/>
    <x v="414"/>
    <x v="0"/>
    <x v="48"/>
    <x v="3"/>
    <x v="0"/>
    <x v="3"/>
    <x v="1"/>
    <n v="6"/>
    <n v="1260.03"/>
    <n v="0"/>
    <x v="1"/>
    <n v="948.27"/>
    <x v="804"/>
    <x v="951"/>
    <n v="0.24742268041237117"/>
    <n v="5689.62"/>
  </r>
  <r>
    <s v="ORD-11317"/>
    <x v="210"/>
    <x v="373"/>
    <x v="1"/>
    <x v="13"/>
    <x v="0"/>
    <x v="2"/>
    <x v="2"/>
    <x v="1"/>
    <n v="1"/>
    <n v="121.38"/>
    <n v="0.2"/>
    <x v="0"/>
    <n v="82.11"/>
    <x v="473"/>
    <x v="520"/>
    <n v="0.32352941176470584"/>
    <n v="82.11"/>
  </r>
  <r>
    <s v="ORD-11318"/>
    <x v="302"/>
    <x v="457"/>
    <x v="2"/>
    <x v="14"/>
    <x v="4"/>
    <x v="2"/>
    <x v="2"/>
    <x v="0"/>
    <n v="1"/>
    <n v="391.02"/>
    <n v="0"/>
    <x v="0"/>
    <n v="287.27999999999997"/>
    <x v="105"/>
    <x v="108"/>
    <n v="0.26530612244897961"/>
    <n v="287.27999999999997"/>
  </r>
  <r>
    <s v="ORD-11319"/>
    <x v="254"/>
    <x v="285"/>
    <x v="1"/>
    <x v="47"/>
    <x v="0"/>
    <x v="5"/>
    <x v="9"/>
    <x v="1"/>
    <n v="1"/>
    <n v="179"/>
    <n v="0"/>
    <x v="1"/>
    <n v="110.98"/>
    <x v="805"/>
    <x v="952"/>
    <n v="0.38"/>
    <n v="110.98"/>
  </r>
  <r>
    <s v="ORD-11320"/>
    <x v="285"/>
    <x v="626"/>
    <x v="2"/>
    <x v="6"/>
    <x v="3"/>
    <x v="5"/>
    <x v="16"/>
    <x v="0"/>
    <n v="1"/>
    <n v="1745.03"/>
    <n v="0.02"/>
    <x v="1"/>
    <n v="1097.3900000000001"/>
    <x v="348"/>
    <x v="376"/>
    <n v="0.37113402061855666"/>
    <n v="1097.3900000000001"/>
  </r>
  <r>
    <s v="ORD-11321"/>
    <x v="55"/>
    <x v="10"/>
    <x v="1"/>
    <x v="24"/>
    <x v="2"/>
    <x v="1"/>
    <x v="5"/>
    <x v="0"/>
    <n v="3"/>
    <n v="1222.98"/>
    <n v="0.02"/>
    <x v="0"/>
    <n v="791.34"/>
    <x v="443"/>
    <x v="648"/>
    <n v="0.35294117647058826"/>
    <n v="2374.02"/>
  </r>
  <r>
    <s v="ORD-11322"/>
    <x v="98"/>
    <x v="613"/>
    <x v="2"/>
    <x v="42"/>
    <x v="1"/>
    <x v="1"/>
    <x v="20"/>
    <x v="0"/>
    <n v="1"/>
    <n v="68.31"/>
    <n v="0"/>
    <x v="2"/>
    <n v="44.16"/>
    <x v="370"/>
    <x v="400"/>
    <n v="0.35353535353535359"/>
    <n v="44.16"/>
  </r>
  <r>
    <s v="ORD-11323"/>
    <x v="128"/>
    <x v="631"/>
    <x v="1"/>
    <x v="64"/>
    <x v="4"/>
    <x v="1"/>
    <x v="1"/>
    <x v="0"/>
    <n v="1"/>
    <n v="1567.02"/>
    <n v="0"/>
    <x v="1"/>
    <n v="1023.36"/>
    <x v="404"/>
    <x v="953"/>
    <n v="0.34693877551020408"/>
    <n v="1023.36"/>
  </r>
  <r>
    <s v="ORD-11324"/>
    <x v="204"/>
    <x v="632"/>
    <x v="1"/>
    <x v="37"/>
    <x v="3"/>
    <x v="3"/>
    <x v="12"/>
    <x v="0"/>
    <s v="3"/>
    <n v="2036.03"/>
    <n v="0.15"/>
    <x v="2"/>
    <n v="1427.32"/>
    <x v="806"/>
    <x v="954"/>
    <n v="0.29896907216494845"/>
    <n v="4281.96"/>
  </r>
  <r>
    <s v="ORD-11325"/>
    <x v="361"/>
    <x v="124"/>
    <x v="1"/>
    <x v="14"/>
    <x v="4"/>
    <x v="4"/>
    <x v="6"/>
    <x v="0"/>
    <n v="2"/>
    <n v="406.98"/>
    <n v="0"/>
    <x v="0"/>
    <n v="287.27999999999997"/>
    <x v="368"/>
    <x v="398"/>
    <n v="0.29411764705882365"/>
    <n v="574.55999999999995"/>
  </r>
  <r>
    <s v="ORD-11326"/>
    <x v="249"/>
    <x v="633"/>
    <x v="2"/>
    <x v="50"/>
    <x v="4"/>
    <x v="0"/>
    <x v="3"/>
    <x v="1"/>
    <n v="4"/>
    <n v="1385.01"/>
    <n v="0"/>
    <x v="2"/>
    <n v="993.29"/>
    <x v="29"/>
    <x v="955"/>
    <n v="0.28282828282828287"/>
    <n v="3973.16"/>
  </r>
  <r>
    <s v="ORD-11327"/>
    <x v="163"/>
    <x v="143"/>
    <x v="1"/>
    <x v="24"/>
    <x v="2"/>
    <x v="3"/>
    <x v="4"/>
    <x v="0"/>
    <n v="4"/>
    <n v="1222.98"/>
    <n v="0"/>
    <x v="0"/>
    <n v="791.34"/>
    <x v="507"/>
    <x v="956"/>
    <n v="0.3529411764705882"/>
    <n v="3165.36"/>
  </r>
  <r>
    <s v="ORD-11328"/>
    <x v="256"/>
    <x v="614"/>
    <x v="2"/>
    <x v="35"/>
    <x v="4"/>
    <x v="1"/>
    <x v="5"/>
    <x v="1"/>
    <n v="2"/>
    <n v="874.47"/>
    <n v="0"/>
    <x v="2"/>
    <n v="585.80999999999995"/>
    <x v="519"/>
    <x v="578"/>
    <n v="0.33009708737864085"/>
    <n v="1171.6199999999999"/>
  </r>
  <r>
    <s v="ORD-11329"/>
    <x v="329"/>
    <x v="416"/>
    <x v="1"/>
    <x v="55"/>
    <x v="4"/>
    <x v="3"/>
    <x v="17"/>
    <x v="0"/>
    <n v="2"/>
    <n v="435.53"/>
    <n v="0.15"/>
    <x v="0"/>
    <n v="278.38"/>
    <x v="807"/>
    <x v="957"/>
    <n v="0.36082474226804123"/>
    <n v="556.76"/>
  </r>
  <r>
    <s v="ORD-11330"/>
    <x v="227"/>
    <x v="469"/>
    <x v="5"/>
    <x v="43"/>
    <x v="3"/>
    <x v="0"/>
    <x v="0"/>
    <x v="0"/>
    <n v="2"/>
    <n v="1959.02"/>
    <n v="0.2"/>
    <x v="0"/>
    <n v="1299.3499999999999"/>
    <x v="808"/>
    <x v="958"/>
    <n v="0.33673469387755106"/>
    <n v="2598.6999999999998"/>
  </r>
  <r>
    <s v="ORD-11331"/>
    <x v="135"/>
    <x v="419"/>
    <x v="1"/>
    <x v="26"/>
    <x v="2"/>
    <x v="5"/>
    <x v="9"/>
    <x v="1"/>
    <n v="2"/>
    <n v="989.01"/>
    <n v="0.15"/>
    <x v="0"/>
    <n v="659.34"/>
    <x v="647"/>
    <x v="873"/>
    <n v="0.33333333333333331"/>
    <n v="1318.68"/>
  </r>
  <r>
    <s v="ORD-11332"/>
    <x v="19"/>
    <x v="133"/>
    <x v="1"/>
    <x v="40"/>
    <x v="0"/>
    <x v="0"/>
    <x v="0"/>
    <x v="1"/>
    <n v="2"/>
    <n v="410.97"/>
    <n v="0"/>
    <x v="2"/>
    <n v="263.33999999999997"/>
    <x v="24"/>
    <x v="128"/>
    <n v="0.3592233009708739"/>
    <n v="526.67999999999995"/>
  </r>
  <r>
    <s v="ORD-11333"/>
    <x v="51"/>
    <x v="634"/>
    <x v="0"/>
    <x v="10"/>
    <x v="2"/>
    <x v="3"/>
    <x v="17"/>
    <x v="1"/>
    <n v="6"/>
    <n v="1187.01"/>
    <n v="0"/>
    <x v="0"/>
    <n v="875.27"/>
    <x v="809"/>
    <x v="959"/>
    <n v="0.2626262626262626"/>
    <n v="5251.62"/>
  </r>
  <r>
    <s v="ORD-11334"/>
    <x v="290"/>
    <x v="635"/>
    <x v="1"/>
    <x v="42"/>
    <x v="1"/>
    <x v="1"/>
    <x v="5"/>
    <x v="0"/>
    <n v="2"/>
    <n v="67.62"/>
    <n v="0.15"/>
    <x v="2"/>
    <n v="44.16"/>
    <x v="419"/>
    <x v="622"/>
    <n v="0.34693877551020419"/>
    <n v="88.32"/>
  </r>
  <r>
    <s v="ORD-11335"/>
    <x v="349"/>
    <x v="353"/>
    <x v="2"/>
    <x v="76"/>
    <x v="5"/>
    <x v="1"/>
    <x v="5"/>
    <x v="1"/>
    <n v="6"/>
    <n v="12164"/>
    <n v="0"/>
    <x v="0"/>
    <n v="0"/>
    <x v="12"/>
    <x v="12"/>
    <n v="0"/>
    <n v="0"/>
  </r>
  <r>
    <s v="ORD-11336"/>
    <x v="151"/>
    <x v="240"/>
    <x v="3"/>
    <x v="17"/>
    <x v="2"/>
    <x v="2"/>
    <x v="10"/>
    <x v="1"/>
    <n v="3"/>
    <n v="989.01"/>
    <n v="0"/>
    <x v="0"/>
    <n v="689.31"/>
    <x v="91"/>
    <x v="92"/>
    <n v="0.30303030303030304"/>
    <n v="2067.9299999999998"/>
  </r>
  <r>
    <s v="ORD-11337"/>
    <x v="0"/>
    <x v="214"/>
    <x v="5"/>
    <x v="27"/>
    <x v="3"/>
    <x v="1"/>
    <x v="5"/>
    <x v="0"/>
    <n v="1"/>
    <n v="969.03"/>
    <n v="0.02"/>
    <x v="1"/>
    <n v="679.32"/>
    <x v="20"/>
    <x v="960"/>
    <n v="0.29896907216494839"/>
    <n v="679.32"/>
  </r>
  <r>
    <s v="ORD-11338"/>
    <x v="57"/>
    <x v="340"/>
    <x v="2"/>
    <x v="22"/>
    <x v="1"/>
    <x v="3"/>
    <x v="12"/>
    <x v="1"/>
    <n v="4"/>
    <n v="54.45"/>
    <n v="0.2"/>
    <x v="2"/>
    <n v="39.049999999999997"/>
    <x v="457"/>
    <x v="501"/>
    <n v="0.28282828282828293"/>
    <n v="156.19999999999999"/>
  </r>
  <r>
    <s v="ORD-11339"/>
    <x v="360"/>
    <x v="420"/>
    <x v="1"/>
    <x v="14"/>
    <x v="4"/>
    <x v="3"/>
    <x v="17"/>
    <x v="0"/>
    <n v="4"/>
    <n v="395.01"/>
    <n v="0.2"/>
    <x v="1"/>
    <n v="287.27999999999997"/>
    <x v="706"/>
    <x v="563"/>
    <n v="0.27272727272727276"/>
    <n v="1149.1199999999999"/>
  </r>
  <r>
    <s v="ORD-11340"/>
    <x v="140"/>
    <x v="135"/>
    <x v="1"/>
    <x v="20"/>
    <x v="3"/>
    <x v="1"/>
    <x v="7"/>
    <x v="1"/>
    <n v="3"/>
    <n v="1399"/>
    <n v="0"/>
    <x v="0"/>
    <n v="1007.28"/>
    <x v="55"/>
    <x v="185"/>
    <n v="0.27999999999999997"/>
    <n v="3021.84"/>
  </r>
  <r>
    <s v="ORD-11341"/>
    <x v="159"/>
    <x v="223"/>
    <x v="2"/>
    <x v="54"/>
    <x v="2"/>
    <x v="3"/>
    <x v="12"/>
    <x v="0"/>
    <n v="3"/>
    <n v="1682.01"/>
    <n v="0.05"/>
    <x v="0"/>
    <n v="1240.27"/>
    <x v="810"/>
    <x v="961"/>
    <n v="0.2626262626262626"/>
    <n v="3720.81"/>
  </r>
  <r>
    <s v="ORD-11342"/>
    <x v="203"/>
    <x v="387"/>
    <x v="0"/>
    <x v="2"/>
    <x v="0"/>
    <x v="0"/>
    <x v="0"/>
    <x v="0"/>
    <n v="6"/>
    <n v="81.37"/>
    <n v="0.05"/>
    <x v="1"/>
    <n v="57.67"/>
    <x v="811"/>
    <x v="962"/>
    <n v="0.29126213592233019"/>
    <n v="346.02"/>
  </r>
  <r>
    <s v="ORD-11343"/>
    <x v="274"/>
    <x v="578"/>
    <x v="6"/>
    <x v="43"/>
    <x v="3"/>
    <x v="6"/>
    <x v="14"/>
    <x v="0"/>
    <n v="3"/>
    <n v="1959.02"/>
    <n v="0.02"/>
    <x v="0"/>
    <n v="1299.3499999999999"/>
    <x v="762"/>
    <x v="898"/>
    <n v="0.33673469387755101"/>
    <n v="3898.0499999999997"/>
  </r>
  <r>
    <s v="ORD-11344"/>
    <x v="289"/>
    <x v="254"/>
    <x v="2"/>
    <x v="10"/>
    <x v="2"/>
    <x v="4"/>
    <x v="6"/>
    <x v="1"/>
    <n v="4"/>
    <n v="1234.97"/>
    <n v="0.2"/>
    <x v="0"/>
    <n v="875.27"/>
    <x v="39"/>
    <x v="963"/>
    <n v="0.29126213592233013"/>
    <n v="3501.08"/>
  </r>
  <r>
    <s v="ORD-11345"/>
    <x v="211"/>
    <x v="616"/>
    <x v="5"/>
    <x v="62"/>
    <x v="0"/>
    <x v="2"/>
    <x v="11"/>
    <x v="0"/>
    <n v="1"/>
    <n v="127.71"/>
    <n v="0.1"/>
    <x v="0"/>
    <n v="87.72"/>
    <x v="338"/>
    <x v="964"/>
    <n v="0.31313131313131309"/>
    <n v="87.72"/>
  </r>
  <r>
    <s v="ORD-11346"/>
    <x v="221"/>
    <x v="636"/>
    <x v="5"/>
    <x v="6"/>
    <x v="3"/>
    <x v="1"/>
    <x v="20"/>
    <x v="1"/>
    <n v="2"/>
    <n v="1745.03"/>
    <n v="0.1"/>
    <x v="1"/>
    <n v="1097.3900000000001"/>
    <x v="276"/>
    <x v="786"/>
    <n v="0.37113402061855666"/>
    <n v="2194.7800000000002"/>
  </r>
  <r>
    <s v="ORD-11347"/>
    <x v="234"/>
    <x v="631"/>
    <x v="1"/>
    <x v="5"/>
    <x v="3"/>
    <x v="5"/>
    <x v="9"/>
    <x v="1"/>
    <n v="1"/>
    <n v="1899"/>
    <n v="0"/>
    <x v="0"/>
    <n v="1177.3800000000001"/>
    <x v="812"/>
    <x v="965"/>
    <n v="0.37999999999999995"/>
    <n v="1177.3800000000001"/>
  </r>
  <r>
    <s v="ORD-11348"/>
    <x v="337"/>
    <x v="84"/>
    <x v="1"/>
    <x v="57"/>
    <x v="4"/>
    <x v="1"/>
    <x v="7"/>
    <x v="1"/>
    <n v="2"/>
    <n v="246.51"/>
    <n v="0"/>
    <x v="0"/>
    <n v="159.36000000000001"/>
    <x v="813"/>
    <x v="966"/>
    <n v="0.35353535353535348"/>
    <n v="318.72000000000003"/>
  </r>
  <r>
    <s v="ORD-11349"/>
    <x v="75"/>
    <x v="202"/>
    <x v="0"/>
    <x v="28"/>
    <x v="3"/>
    <x v="2"/>
    <x v="2"/>
    <x v="1"/>
    <n v="6"/>
    <n v="1499"/>
    <n v="0"/>
    <x v="0"/>
    <n v="1064.29"/>
    <x v="814"/>
    <x v="967"/>
    <n v="0.29000000000000004"/>
    <n v="6385.74"/>
  </r>
  <r>
    <s v="ORD-11350"/>
    <x v="74"/>
    <x v="606"/>
    <x v="2"/>
    <x v="4"/>
    <x v="2"/>
    <x v="6"/>
    <x v="14"/>
    <x v="0"/>
    <n v="4"/>
    <n v="2424.0300000000002"/>
    <n v="0.1"/>
    <x v="2"/>
    <n v="1599.36"/>
    <x v="815"/>
    <x v="968"/>
    <n v="0.34020618556701038"/>
    <n v="6397.44"/>
  </r>
  <r>
    <s v="ORD-11351"/>
    <x v="53"/>
    <x v="410"/>
    <x v="0"/>
    <x v="6"/>
    <x v="3"/>
    <x v="2"/>
    <x v="2"/>
    <x v="0"/>
    <n v="5"/>
    <n v="1781.01"/>
    <n v="0"/>
    <x v="0"/>
    <n v="1097.3900000000001"/>
    <x v="816"/>
    <x v="969"/>
    <n v="0.3838383838383837"/>
    <n v="5486.9500000000007"/>
  </r>
  <r>
    <s v="ORD-11352"/>
    <x v="59"/>
    <x v="637"/>
    <x v="20"/>
    <x v="11"/>
    <x v="0"/>
    <x v="2"/>
    <x v="11"/>
    <x v="0"/>
    <n v="3"/>
    <n v="256.47000000000003"/>
    <n v="0"/>
    <x v="0"/>
    <n v="171.81"/>
    <x v="783"/>
    <x v="970"/>
    <n v="0.33009708737864074"/>
    <n v="515.43000000000006"/>
  </r>
  <r>
    <s v="ORD-11353"/>
    <x v="159"/>
    <x v="638"/>
    <x v="1"/>
    <x v="0"/>
    <x v="0"/>
    <x v="3"/>
    <x v="4"/>
    <x v="1"/>
    <n v="5"/>
    <n v="494.01"/>
    <n v="0"/>
    <x v="2"/>
    <n v="354.29"/>
    <x v="817"/>
    <x v="971"/>
    <n v="0.28282828282828287"/>
    <n v="1771.45"/>
  </r>
  <r>
    <s v="ORD-11354"/>
    <x v="104"/>
    <x v="639"/>
    <x v="1"/>
    <x v="62"/>
    <x v="0"/>
    <x v="1"/>
    <x v="5"/>
    <x v="1"/>
    <n v="10"/>
    <n v="130.29"/>
    <n v="0.1"/>
    <x v="0"/>
    <n v="87.72"/>
    <x v="818"/>
    <x v="972"/>
    <n v="0.32673267326732663"/>
    <n v="877.2"/>
  </r>
  <r>
    <s v="ORD-11355"/>
    <x v="320"/>
    <x v="201"/>
    <x v="0"/>
    <x v="7"/>
    <x v="4"/>
    <x v="2"/>
    <x v="10"/>
    <x v="0"/>
    <n v="1"/>
    <n v="290.02999999999997"/>
    <n v="0.15"/>
    <x v="2"/>
    <n v="194.35"/>
    <x v="770"/>
    <x v="973"/>
    <n v="0.32989690721649478"/>
    <n v="194.35"/>
  </r>
  <r>
    <s v="ORD-11356"/>
    <x v="196"/>
    <x v="571"/>
    <x v="5"/>
    <x v="44"/>
    <x v="0"/>
    <x v="1"/>
    <x v="1"/>
    <x v="1"/>
    <n v="3"/>
    <n v="199"/>
    <n v="0.2"/>
    <x v="1"/>
    <n v="129.35"/>
    <x v="393"/>
    <x v="423"/>
    <n v="0.35000000000000009"/>
    <n v="388.04999999999995"/>
  </r>
  <r>
    <s v="ORD-11357"/>
    <x v="298"/>
    <x v="640"/>
    <x v="2"/>
    <x v="9"/>
    <x v="1"/>
    <x v="0"/>
    <x v="13"/>
    <x v="1"/>
    <n v="3"/>
    <n v="117.81"/>
    <n v="0.2"/>
    <x v="0"/>
    <n v="85.68"/>
    <x v="221"/>
    <x v="974"/>
    <n v="0.27272727272727271"/>
    <n v="257.04000000000002"/>
  </r>
  <r>
    <s v="ORD-11358"/>
    <x v="297"/>
    <x v="270"/>
    <x v="2"/>
    <x v="5"/>
    <x v="3"/>
    <x v="1"/>
    <x v="1"/>
    <x v="0"/>
    <n v="3"/>
    <n v="1842.03"/>
    <n v="0.1"/>
    <x v="1"/>
    <n v="1177.3800000000001"/>
    <x v="819"/>
    <x v="975"/>
    <n v="0.36082474226804118"/>
    <n v="3532.1400000000003"/>
  </r>
  <r>
    <s v="ORD-11359"/>
    <x v="63"/>
    <x v="13"/>
    <x v="1"/>
    <x v="2"/>
    <x v="0"/>
    <x v="3"/>
    <x v="4"/>
    <x v="0"/>
    <n v="8"/>
    <n v="77.42"/>
    <n v="0.05"/>
    <x v="0"/>
    <n v="57.67"/>
    <x v="820"/>
    <x v="976"/>
    <n v="0.25510204081632654"/>
    <n v="461.36"/>
  </r>
  <r>
    <s v="ORD-11360"/>
    <x v="41"/>
    <x v="345"/>
    <x v="5"/>
    <x v="16"/>
    <x v="3"/>
    <x v="4"/>
    <x v="15"/>
    <x v="0"/>
    <n v="1"/>
    <n v="2367.9699999999998"/>
    <n v="0.05"/>
    <x v="0"/>
    <n v="1586.31"/>
    <x v="789"/>
    <x v="933"/>
    <n v="0.33009708737864074"/>
    <n v="1586.31"/>
  </r>
  <r>
    <s v="ORD-11361"/>
    <x v="130"/>
    <x v="386"/>
    <x v="2"/>
    <x v="56"/>
    <x v="1"/>
    <x v="1"/>
    <x v="5"/>
    <x v="0"/>
    <n v="2"/>
    <n v="146.02000000000001"/>
    <n v="0.1"/>
    <x v="0"/>
    <n v="96.85"/>
    <x v="199"/>
    <x v="977"/>
    <n v="0.33673469387755112"/>
    <n v="193.7"/>
  </r>
  <r>
    <s v="ORD-11362"/>
    <x v="304"/>
    <x v="622"/>
    <x v="1"/>
    <x v="19"/>
    <x v="2"/>
    <x v="5"/>
    <x v="16"/>
    <x v="0"/>
    <n v="2"/>
    <n v="1426.98"/>
    <n v="0"/>
    <x v="0"/>
    <n v="853.39"/>
    <x v="694"/>
    <x v="978"/>
    <n v="0.40196078431372551"/>
    <n v="1706.78"/>
  </r>
  <r>
    <s v="ORD-11363"/>
    <x v="280"/>
    <x v="641"/>
    <x v="2"/>
    <x v="13"/>
    <x v="0"/>
    <x v="0"/>
    <x v="0"/>
    <x v="1"/>
    <n v="1"/>
    <n v="119"/>
    <n v="0"/>
    <x v="0"/>
    <n v="82.11"/>
    <x v="329"/>
    <x v="979"/>
    <n v="0.31"/>
    <n v="82.11"/>
  </r>
  <r>
    <s v="ORD-11364"/>
    <x v="134"/>
    <x v="642"/>
    <x v="1"/>
    <x v="45"/>
    <x v="0"/>
    <x v="2"/>
    <x v="11"/>
    <x v="1"/>
    <n v="1"/>
    <n v="151.97999999999999"/>
    <n v="0.2"/>
    <x v="1"/>
    <n v="90.89"/>
    <x v="208"/>
    <x v="216"/>
    <n v="0.40196078431372545"/>
    <n v="90.89"/>
  </r>
  <r>
    <s v="ORD-11365"/>
    <x v="335"/>
    <x v="35"/>
    <x v="5"/>
    <x v="21"/>
    <x v="2"/>
    <x v="5"/>
    <x v="9"/>
    <x v="0"/>
    <n v="1"/>
    <n v="1799"/>
    <n v="0"/>
    <x v="1"/>
    <n v="1295.28"/>
    <x v="6"/>
    <x v="980"/>
    <n v="0.28000000000000003"/>
    <n v="1295.28"/>
  </r>
  <r>
    <s v="ORD-11366"/>
    <x v="362"/>
    <x v="643"/>
    <x v="1"/>
    <x v="17"/>
    <x v="2"/>
    <x v="6"/>
    <x v="14"/>
    <x v="0"/>
    <n v="2"/>
    <n v="979.02"/>
    <n v="0.1"/>
    <x v="0"/>
    <n v="689.31"/>
    <x v="172"/>
    <x v="180"/>
    <n v="0.29591836734693883"/>
    <n v="1378.62"/>
  </r>
  <r>
    <s v="ORD-11367"/>
    <x v="204"/>
    <x v="644"/>
    <x v="1"/>
    <x v="52"/>
    <x v="4"/>
    <x v="3"/>
    <x v="17"/>
    <x v="1"/>
    <n v="2"/>
    <n v="771.47"/>
    <n v="0"/>
    <x v="0"/>
    <n v="531.79"/>
    <x v="753"/>
    <x v="888"/>
    <n v="0.31067961165048552"/>
    <n v="1063.58"/>
  </r>
  <r>
    <s v="ORD-11368"/>
    <x v="6"/>
    <x v="42"/>
    <x v="2"/>
    <x v="20"/>
    <x v="3"/>
    <x v="6"/>
    <x v="14"/>
    <x v="0"/>
    <n v="3"/>
    <n v="1426.98"/>
    <n v="0.15"/>
    <x v="1"/>
    <n v="1007.28"/>
    <x v="351"/>
    <x v="981"/>
    <n v="0.29411764705882359"/>
    <n v="3021.84"/>
  </r>
  <r>
    <s v="ORD-11369"/>
    <x v="46"/>
    <x v="122"/>
    <x v="2"/>
    <x v="34"/>
    <x v="2"/>
    <x v="6"/>
    <x v="14"/>
    <x v="1"/>
    <n v="1"/>
    <n v="1646.97"/>
    <n v="0"/>
    <x v="0"/>
    <n v="991.38"/>
    <x v="584"/>
    <x v="662"/>
    <n v="0.39805825242718446"/>
    <n v="991.38"/>
  </r>
  <r>
    <s v="ORD-11370"/>
    <x v="207"/>
    <x v="265"/>
    <x v="1"/>
    <x v="47"/>
    <x v="0"/>
    <x v="1"/>
    <x v="18"/>
    <x v="1"/>
    <n v="1"/>
    <n v="184.37"/>
    <n v="0.1"/>
    <x v="0"/>
    <n v="110.98"/>
    <x v="256"/>
    <x v="269"/>
    <n v="0.39805825242718446"/>
    <n v="110.98"/>
  </r>
  <r>
    <s v="ORD-11371"/>
    <x v="40"/>
    <x v="231"/>
    <x v="1"/>
    <x v="15"/>
    <x v="1"/>
    <x v="3"/>
    <x v="4"/>
    <x v="0"/>
    <n v="3"/>
    <n v="163.77000000000001"/>
    <n v="0.05"/>
    <x v="2"/>
    <n v="116.07"/>
    <x v="821"/>
    <x v="982"/>
    <n v="0.29126213592233025"/>
    <n v="348.21"/>
  </r>
  <r>
    <s v="ORD-11372"/>
    <x v="68"/>
    <x v="474"/>
    <x v="2"/>
    <x v="33"/>
    <x v="1"/>
    <x v="3"/>
    <x v="12"/>
    <x v="0"/>
    <n v="6"/>
    <n v="79.790000000000006"/>
    <n v="0.05"/>
    <x v="2"/>
    <n v="54.51"/>
    <x v="822"/>
    <x v="983"/>
    <n v="0.31683168316831684"/>
    <n v="327.06"/>
  </r>
  <r>
    <s v="ORD-11373"/>
    <x v="44"/>
    <x v="538"/>
    <x v="5"/>
    <x v="19"/>
    <x v="2"/>
    <x v="3"/>
    <x v="17"/>
    <x v="0"/>
    <n v="3"/>
    <n v="1412.99"/>
    <n v="0"/>
    <x v="0"/>
    <n v="853.39"/>
    <x v="216"/>
    <x v="224"/>
    <n v="0.39603960396039606"/>
    <n v="2560.17"/>
  </r>
  <r>
    <s v="ORD-11374"/>
    <x v="363"/>
    <x v="370"/>
    <x v="0"/>
    <x v="45"/>
    <x v="0"/>
    <x v="2"/>
    <x v="11"/>
    <x v="1"/>
    <n v="3"/>
    <n v="146.02000000000001"/>
    <n v="0.02"/>
    <x v="1"/>
    <n v="90.89"/>
    <x v="151"/>
    <x v="157"/>
    <n v="0.3775510204081633"/>
    <n v="272.67"/>
  </r>
  <r>
    <s v="ORD-11375"/>
    <x v="361"/>
    <x v="645"/>
    <x v="2"/>
    <x v="1"/>
    <x v="0"/>
    <x v="1"/>
    <x v="5"/>
    <x v="0"/>
    <n v="3"/>
    <n v="100.98"/>
    <n v="0.1"/>
    <x v="1"/>
    <n v="71.28"/>
    <x v="823"/>
    <x v="110"/>
    <n v="0.29411764705882354"/>
    <n v="213.84"/>
  </r>
  <r>
    <s v="ORD-11376"/>
    <x v="33"/>
    <x v="646"/>
    <x v="2"/>
    <x v="3"/>
    <x v="1"/>
    <x v="1"/>
    <x v="5"/>
    <x v="0"/>
    <n v="5"/>
    <n v="111.18"/>
    <n v="0"/>
    <x v="0"/>
    <n v="78.48"/>
    <x v="824"/>
    <x v="984"/>
    <n v="0.29411764705882359"/>
    <n v="392.40000000000003"/>
  </r>
  <r>
    <s v="ORD-11377"/>
    <x v="236"/>
    <x v="343"/>
    <x v="5"/>
    <x v="58"/>
    <x v="0"/>
    <x v="1"/>
    <x v="8"/>
    <x v="0"/>
    <n v="6"/>
    <n v="144.53"/>
    <n v="0"/>
    <x v="0"/>
    <n v="90.89"/>
    <x v="825"/>
    <x v="985"/>
    <n v="0.37113402061855671"/>
    <n v="545.34"/>
  </r>
  <r>
    <s v="ORD-11378"/>
    <x v="162"/>
    <x v="645"/>
    <x v="2"/>
    <x v="6"/>
    <x v="3"/>
    <x v="1"/>
    <x v="7"/>
    <x v="1"/>
    <n v="4"/>
    <n v="1745.03"/>
    <n v="0.02"/>
    <x v="0"/>
    <n v="1097.3900000000001"/>
    <x v="541"/>
    <x v="986"/>
    <n v="0.37113402061855666"/>
    <n v="4389.5600000000004"/>
  </r>
  <r>
    <s v="ORD-11379"/>
    <x v="29"/>
    <x v="99"/>
    <x v="8"/>
    <x v="9"/>
    <x v="1"/>
    <x v="1"/>
    <x v="18"/>
    <x v="0"/>
    <n v="1"/>
    <n v="119"/>
    <n v="0.02"/>
    <x v="2"/>
    <n v="85.68"/>
    <x v="329"/>
    <x v="350"/>
    <n v="0.27999999999999992"/>
    <n v="85.68"/>
  </r>
  <r>
    <s v="ORD-11380"/>
    <x v="301"/>
    <x v="605"/>
    <x v="1"/>
    <x v="46"/>
    <x v="3"/>
    <x v="2"/>
    <x v="10"/>
    <x v="0"/>
    <n v="1"/>
    <n v="685.02"/>
    <n v="0.05"/>
    <x v="0"/>
    <n v="433.38"/>
    <x v="826"/>
    <x v="987"/>
    <n v="0.36734693877551017"/>
    <n v="433.38"/>
  </r>
  <r>
    <s v="ORD-11381"/>
    <x v="137"/>
    <x v="406"/>
    <x v="1"/>
    <x v="60"/>
    <x v="2"/>
    <x v="3"/>
    <x v="28"/>
    <x v="0"/>
    <n v="2"/>
    <n v="2220.9899999999998"/>
    <n v="0.1"/>
    <x v="0"/>
    <n v="1495.32"/>
    <x v="676"/>
    <x v="780"/>
    <n v="0.32673267326732669"/>
    <n v="2990.64"/>
  </r>
  <r>
    <s v="ORD-11382"/>
    <x v="256"/>
    <x v="148"/>
    <x v="0"/>
    <x v="41"/>
    <x v="1"/>
    <x v="2"/>
    <x v="2"/>
    <x v="1"/>
    <n v="6"/>
    <n v="69"/>
    <n v="0.2"/>
    <x v="0"/>
    <n v="44.85"/>
    <x v="359"/>
    <x v="988"/>
    <n v="0.34999999999999992"/>
    <n v="269.10000000000002"/>
  </r>
  <r>
    <s v="ORD-11383"/>
    <x v="168"/>
    <x v="263"/>
    <x v="2"/>
    <x v="10"/>
    <x v="2"/>
    <x v="4"/>
    <x v="6"/>
    <x v="1"/>
    <n v="3"/>
    <n v="1163.03"/>
    <n v="0.15"/>
    <x v="0"/>
    <n v="875.27"/>
    <x v="308"/>
    <x v="989"/>
    <n v="0.24742268041237117"/>
    <n v="2625.81"/>
  </r>
  <r>
    <s v="ORD-11384"/>
    <x v="87"/>
    <x v="647"/>
    <x v="0"/>
    <x v="0"/>
    <x v="0"/>
    <x v="3"/>
    <x v="12"/>
    <x v="0"/>
    <n v="3"/>
    <n v="489.02"/>
    <n v="0"/>
    <x v="1"/>
    <n v="354.29"/>
    <x v="790"/>
    <x v="934"/>
    <n v="0.27551020408163257"/>
    <n v="1062.8700000000001"/>
  </r>
  <r>
    <s v="ORD-11385"/>
    <x v="109"/>
    <x v="258"/>
    <x v="1"/>
    <x v="62"/>
    <x v="0"/>
    <x v="1"/>
    <x v="8"/>
    <x v="0"/>
    <n v="1"/>
    <n v="130.29"/>
    <n v="0"/>
    <x v="0"/>
    <n v="87.72"/>
    <x v="827"/>
    <x v="990"/>
    <n v="0.32673267326732669"/>
    <n v="87.72"/>
  </r>
  <r>
    <s v="ORD-11386"/>
    <x v="102"/>
    <x v="441"/>
    <x v="1"/>
    <x v="49"/>
    <x v="1"/>
    <x v="1"/>
    <x v="7"/>
    <x v="0"/>
    <s v="3"/>
    <n v="40.17"/>
    <n v="0.02"/>
    <x v="2"/>
    <n v="26.52"/>
    <x v="828"/>
    <x v="991"/>
    <n v="0.33980582524271846"/>
    <n v="79.56"/>
  </r>
  <r>
    <s v="ORD-11387"/>
    <x v="96"/>
    <x v="84"/>
    <x v="1"/>
    <x v="24"/>
    <x v="2"/>
    <x v="1"/>
    <x v="20"/>
    <x v="1"/>
    <n v="5"/>
    <n v="1199"/>
    <n v="0"/>
    <x v="0"/>
    <n v="791.34"/>
    <x v="373"/>
    <x v="403"/>
    <n v="0.33999999999999997"/>
    <n v="3956.7000000000003"/>
  </r>
  <r>
    <s v="ORD-11388"/>
    <x v="265"/>
    <x v="246"/>
    <x v="2"/>
    <x v="56"/>
    <x v="1"/>
    <x v="2"/>
    <x v="11"/>
    <x v="1"/>
    <n v="6"/>
    <n v="153.47"/>
    <n v="0.02"/>
    <x v="0"/>
    <n v="96.85"/>
    <x v="829"/>
    <x v="992"/>
    <n v="0.36893203883495151"/>
    <n v="581.09999999999991"/>
  </r>
  <r>
    <s v="ORD-11389"/>
    <x v="25"/>
    <x v="648"/>
    <x v="0"/>
    <x v="29"/>
    <x v="1"/>
    <x v="0"/>
    <x v="3"/>
    <x v="0"/>
    <n v="5"/>
    <n v="127.71"/>
    <n v="0.15"/>
    <x v="2"/>
    <n v="78.69"/>
    <x v="830"/>
    <x v="993"/>
    <n v="0.38383838383838381"/>
    <n v="393.45"/>
  </r>
  <r>
    <s v="ORD-11390"/>
    <x v="216"/>
    <x v="649"/>
    <x v="1"/>
    <x v="61"/>
    <x v="3"/>
    <x v="1"/>
    <x v="8"/>
    <x v="1"/>
    <n v="1"/>
    <n v="1175.02"/>
    <n v="0.1"/>
    <x v="0"/>
    <n v="767.36"/>
    <x v="35"/>
    <x v="641"/>
    <n v="0.34693877551020408"/>
    <n v="767.36"/>
  </r>
  <r>
    <s v="ORD-11391"/>
    <x v="350"/>
    <x v="379"/>
    <x v="1"/>
    <x v="32"/>
    <x v="4"/>
    <x v="1"/>
    <x v="18"/>
    <x v="0"/>
    <n v="2"/>
    <n v="1260.03"/>
    <n v="0.15"/>
    <x v="2"/>
    <n v="883.32"/>
    <x v="831"/>
    <x v="994"/>
    <n v="0.29896907216494839"/>
    <n v="1766.64"/>
  </r>
  <r>
    <s v="ORD-11392"/>
    <x v="232"/>
    <x v="359"/>
    <x v="0"/>
    <x v="54"/>
    <x v="2"/>
    <x v="1"/>
    <x v="7"/>
    <x v="0"/>
    <n v="1"/>
    <n v="1682.01"/>
    <n v="0.15"/>
    <x v="2"/>
    <n v="1240.27"/>
    <x v="134"/>
    <x v="139"/>
    <n v="0.26262626262626265"/>
    <n v="1240.27"/>
  </r>
  <r>
    <s v="ORD-11393"/>
    <x v="364"/>
    <x v="379"/>
    <x v="1"/>
    <x v="36"/>
    <x v="2"/>
    <x v="1"/>
    <x v="18"/>
    <x v="0"/>
    <n v="1"/>
    <n v="712.98"/>
    <n v="0"/>
    <x v="0"/>
    <n v="496.29"/>
    <x v="757"/>
    <x v="995"/>
    <n v="0.30392156862745096"/>
    <n v="496.29"/>
  </r>
  <r>
    <s v="ORD-11394"/>
    <x v="190"/>
    <x v="650"/>
    <x v="5"/>
    <x v="45"/>
    <x v="0"/>
    <x v="2"/>
    <x v="11"/>
    <x v="0"/>
    <n v="5"/>
    <n v="151.97999999999999"/>
    <n v="0"/>
    <x v="0"/>
    <n v="90.89"/>
    <x v="297"/>
    <x v="317"/>
    <n v="0.40196078431372551"/>
    <n v="454.45"/>
  </r>
  <r>
    <s v="ORD-11395"/>
    <x v="1"/>
    <x v="56"/>
    <x v="1"/>
    <x v="48"/>
    <x v="3"/>
    <x v="1"/>
    <x v="8"/>
    <x v="0"/>
    <n v="1"/>
    <n v="1286.01"/>
    <n v="0"/>
    <x v="1"/>
    <n v="948.27"/>
    <x v="586"/>
    <x v="996"/>
    <n v="0.26262626262626265"/>
    <n v="948.27"/>
  </r>
  <r>
    <s v="ORD-11396"/>
    <x v="114"/>
    <x v="299"/>
    <x v="0"/>
    <x v="26"/>
    <x v="2"/>
    <x v="1"/>
    <x v="1"/>
    <x v="0"/>
    <n v="1"/>
    <n v="1018.98"/>
    <n v="0"/>
    <x v="0"/>
    <n v="659.34"/>
    <x v="40"/>
    <x v="20"/>
    <n v="0.3529411764705882"/>
    <n v="659.34"/>
  </r>
  <r>
    <s v="ORD-11397"/>
    <x v="205"/>
    <x v="650"/>
    <x v="5"/>
    <x v="9"/>
    <x v="1"/>
    <x v="2"/>
    <x v="10"/>
    <x v="1"/>
    <n v="2"/>
    <n v="119"/>
    <n v="0.02"/>
    <x v="0"/>
    <n v="85.68"/>
    <x v="215"/>
    <x v="997"/>
    <n v="0.27999999999999992"/>
    <n v="171.36"/>
  </r>
  <r>
    <s v="ORD-11398"/>
    <x v="221"/>
    <x v="493"/>
    <x v="5"/>
    <x v="22"/>
    <x v="1"/>
    <x v="0"/>
    <x v="0"/>
    <x v="0"/>
    <n v="4"/>
    <n v="53.9"/>
    <n v="0"/>
    <x v="0"/>
    <n v="39.049999999999997"/>
    <x v="832"/>
    <x v="192"/>
    <n v="0.27551020408163268"/>
    <n v="156.19999999999999"/>
  </r>
  <r>
    <s v="ORD-11399"/>
    <x v="304"/>
    <x v="583"/>
    <x v="1"/>
    <x v="47"/>
    <x v="0"/>
    <x v="1"/>
    <x v="8"/>
    <x v="1"/>
    <n v="1"/>
    <n v="177.21"/>
    <n v="0"/>
    <x v="1"/>
    <n v="110.98"/>
    <x v="719"/>
    <x v="834"/>
    <n v="0.37373737373737376"/>
    <n v="110.98"/>
  </r>
  <r>
    <s v="ORD-11400"/>
    <x v="92"/>
    <x v="70"/>
    <x v="1"/>
    <x v="8"/>
    <x v="4"/>
    <x v="1"/>
    <x v="18"/>
    <x v="1"/>
    <n v="1"/>
    <n v="999"/>
    <n v="0.1"/>
    <x v="2"/>
    <n v="609.39"/>
    <x v="71"/>
    <x v="71"/>
    <n v="0.39"/>
    <n v="609.39"/>
  </r>
  <r>
    <s v="ORD-11401"/>
    <x v="253"/>
    <x v="444"/>
    <x v="2"/>
    <x v="60"/>
    <x v="2"/>
    <x v="1"/>
    <x v="8"/>
    <x v="0"/>
    <n v="1"/>
    <n v="2199"/>
    <n v="0"/>
    <x v="2"/>
    <n v="1495.32"/>
    <x v="833"/>
    <x v="998"/>
    <n v="0.32"/>
    <n v="1495.32"/>
  </r>
  <r>
    <s v="ORD-11402"/>
    <x v="98"/>
    <x v="37"/>
    <x v="0"/>
    <x v="24"/>
    <x v="2"/>
    <x v="2"/>
    <x v="2"/>
    <x v="0"/>
    <n v="4"/>
    <n v="1199"/>
    <n v="0"/>
    <x v="0"/>
    <n v="791.34"/>
    <x v="803"/>
    <x v="211"/>
    <n v="0.33999999999999997"/>
    <n v="3165.36"/>
  </r>
  <r>
    <s v="ORD-11403"/>
    <x v="307"/>
    <x v="230"/>
    <x v="1"/>
    <x v="18"/>
    <x v="0"/>
    <x v="4"/>
    <x v="15"/>
    <x v="1"/>
    <n v="1"/>
    <n v="301.99"/>
    <n v="0.1"/>
    <x v="0"/>
    <n v="191.36"/>
    <x v="109"/>
    <x v="112"/>
    <n v="0.36633663366336633"/>
    <n v="191.36"/>
  </r>
  <r>
    <s v="ORD-11404"/>
    <x v="75"/>
    <x v="129"/>
    <x v="1"/>
    <x v="44"/>
    <x v="0"/>
    <x v="5"/>
    <x v="9"/>
    <x v="1"/>
    <n v="1"/>
    <n v="195.02"/>
    <n v="0.05"/>
    <x v="1"/>
    <n v="129.35"/>
    <x v="802"/>
    <x v="950"/>
    <n v="0.33673469387755106"/>
    <n v="129.35"/>
  </r>
  <r>
    <s v="ORD-11405"/>
    <x v="132"/>
    <x v="426"/>
    <x v="2"/>
    <x v="27"/>
    <x v="3"/>
    <x v="5"/>
    <x v="9"/>
    <x v="1"/>
    <n v="3"/>
    <n v="979.02"/>
    <n v="0"/>
    <x v="2"/>
    <n v="679.32"/>
    <x v="267"/>
    <x v="92"/>
    <n v="0.30612244897959179"/>
    <n v="2037.96"/>
  </r>
  <r>
    <s v="ORD-11406"/>
    <x v="11"/>
    <x v="140"/>
    <x v="9"/>
    <x v="33"/>
    <x v="1"/>
    <x v="6"/>
    <x v="14"/>
    <x v="1"/>
    <n v="2"/>
    <n v="78.209999999999994"/>
    <n v="0.02"/>
    <x v="1"/>
    <n v="54.51"/>
    <x v="543"/>
    <x v="609"/>
    <n v="0.30303030303030298"/>
    <n v="109.02"/>
  </r>
  <r>
    <s v="ORD-11407"/>
    <x v="254"/>
    <x v="90"/>
    <x v="0"/>
    <x v="35"/>
    <x v="4"/>
    <x v="0"/>
    <x v="3"/>
    <x v="0"/>
    <n v="1"/>
    <n v="874.47"/>
    <n v="0"/>
    <x v="0"/>
    <n v="585.80999999999995"/>
    <x v="430"/>
    <x v="464"/>
    <n v="0.33009708737864085"/>
    <n v="585.80999999999995"/>
  </r>
  <r>
    <s v="ORD-11408"/>
    <x v="284"/>
    <x v="651"/>
    <x v="21"/>
    <x v="62"/>
    <x v="0"/>
    <x v="0"/>
    <x v="13"/>
    <x v="0"/>
    <n v="4"/>
    <n v="131.58000000000001"/>
    <n v="0.2"/>
    <x v="0"/>
    <n v="87.72"/>
    <x v="678"/>
    <x v="784"/>
    <n v="0.33333333333333343"/>
    <n v="350.88"/>
  </r>
  <r>
    <s v="ORD-11409"/>
    <x v="150"/>
    <x v="448"/>
    <x v="1"/>
    <x v="3"/>
    <x v="1"/>
    <x v="6"/>
    <x v="14"/>
    <x v="0"/>
    <n v="1"/>
    <n v="107.91"/>
    <n v="0.05"/>
    <x v="0"/>
    <n v="78.48"/>
    <x v="465"/>
    <x v="509"/>
    <n v="0.27272727272727265"/>
    <n v="78.48"/>
  </r>
  <r>
    <s v="ORD-11410"/>
    <x v="128"/>
    <x v="652"/>
    <x v="1"/>
    <x v="31"/>
    <x v="1"/>
    <x v="4"/>
    <x v="15"/>
    <x v="0"/>
    <n v="1"/>
    <n v="87.22"/>
    <n v="0.02"/>
    <x v="0"/>
    <n v="55.18"/>
    <x v="834"/>
    <x v="999"/>
    <n v="0.36734693877551022"/>
    <n v="55.18"/>
  </r>
  <r>
    <s v="ORD-11411"/>
    <x v="107"/>
    <x v="319"/>
    <x v="2"/>
    <x v="17"/>
    <x v="2"/>
    <x v="4"/>
    <x v="6"/>
    <x v="0"/>
    <n v="4"/>
    <n v="999"/>
    <n v="0"/>
    <x v="0"/>
    <n v="689.31"/>
    <x v="835"/>
    <x v="1000"/>
    <n v="0.31000000000000005"/>
    <n v="2757.24"/>
  </r>
  <r>
    <s v="ORD-11412"/>
    <x v="354"/>
    <x v="67"/>
    <x v="1"/>
    <x v="57"/>
    <x v="4"/>
    <x v="4"/>
    <x v="15"/>
    <x v="0"/>
    <n v="2"/>
    <n v="246.51"/>
    <n v="0"/>
    <x v="0"/>
    <n v="159.36000000000001"/>
    <x v="813"/>
    <x v="966"/>
    <n v="0.35353535353535348"/>
    <n v="318.72000000000003"/>
  </r>
  <r>
    <s v="ORD-11413"/>
    <x v="81"/>
    <x v="506"/>
    <x v="2"/>
    <x v="4"/>
    <x v="2"/>
    <x v="0"/>
    <x v="3"/>
    <x v="0"/>
    <n v="2"/>
    <n v="2548.98"/>
    <n v="0.1"/>
    <x v="0"/>
    <n v="1599.36"/>
    <x v="836"/>
    <x v="1001"/>
    <n v="0.3725490196078432"/>
    <n v="3198.72"/>
  </r>
  <r>
    <s v="ORD-11414"/>
    <x v="238"/>
    <x v="140"/>
    <x v="9"/>
    <x v="37"/>
    <x v="3"/>
    <x v="2"/>
    <x v="2"/>
    <x v="0"/>
    <n v="4"/>
    <n v="2140.98"/>
    <n v="0.1"/>
    <x v="2"/>
    <n v="1427.32"/>
    <x v="60"/>
    <x v="59"/>
    <n v="0.33333333333333337"/>
    <n v="5709.28"/>
  </r>
  <r>
    <s v="ORD-11415"/>
    <x v="27"/>
    <x v="132"/>
    <x v="0"/>
    <x v="18"/>
    <x v="0"/>
    <x v="2"/>
    <x v="10"/>
    <x v="0"/>
    <n v="1"/>
    <n v="301.99"/>
    <n v="0.1"/>
    <x v="1"/>
    <n v="191.36"/>
    <x v="109"/>
    <x v="112"/>
    <n v="0.36633663366336633"/>
    <n v="191.36"/>
  </r>
  <r>
    <s v="ORD-11416"/>
    <x v="231"/>
    <x v="160"/>
    <x v="1"/>
    <x v="40"/>
    <x v="0"/>
    <x v="1"/>
    <x v="8"/>
    <x v="0"/>
    <n v="1"/>
    <n v="391.02"/>
    <n v="0.1"/>
    <x v="2"/>
    <n v="263.33999999999997"/>
    <x v="105"/>
    <x v="785"/>
    <n v="0.32653061224489799"/>
    <n v="263.33999999999997"/>
  </r>
  <r>
    <s v="ORD-11417"/>
    <x v="164"/>
    <x v="601"/>
    <x v="2"/>
    <x v="24"/>
    <x v="2"/>
    <x v="0"/>
    <x v="13"/>
    <x v="1"/>
    <n v="3"/>
    <n v="1199"/>
    <n v="0"/>
    <x v="0"/>
    <n v="791.34"/>
    <x v="211"/>
    <x v="513"/>
    <n v="0.34"/>
    <n v="2374.02"/>
  </r>
  <r>
    <s v="ORD-11418"/>
    <x v="338"/>
    <x v="514"/>
    <x v="2"/>
    <x v="44"/>
    <x v="0"/>
    <x v="1"/>
    <x v="1"/>
    <x v="0"/>
    <n v="3"/>
    <n v="202.98"/>
    <n v="0.15"/>
    <x v="0"/>
    <n v="129.35"/>
    <x v="629"/>
    <x v="720"/>
    <n v="0.36274509803921567"/>
    <n v="388.04999999999995"/>
  </r>
  <r>
    <s v="ORD-11419"/>
    <x v="163"/>
    <x v="71"/>
    <x v="1"/>
    <x v="57"/>
    <x v="4"/>
    <x v="1"/>
    <x v="7"/>
    <x v="0"/>
    <n v="3"/>
    <n v="246.51"/>
    <n v="0.05"/>
    <x v="0"/>
    <n v="159.36000000000001"/>
    <x v="272"/>
    <x v="453"/>
    <n v="0.35353535353535348"/>
    <n v="478.08000000000004"/>
  </r>
  <r>
    <s v="ORD-11420"/>
    <x v="45"/>
    <x v="608"/>
    <x v="5"/>
    <x v="39"/>
    <x v="2"/>
    <x v="1"/>
    <x v="18"/>
    <x v="0"/>
    <n v="3"/>
    <n v="1484.01"/>
    <n v="0.02"/>
    <x v="0"/>
    <n v="974.35"/>
    <x v="154"/>
    <x v="1002"/>
    <n v="0.34343434343434337"/>
    <n v="2923.05"/>
  </r>
  <r>
    <s v="ORD-11421"/>
    <x v="263"/>
    <x v="5"/>
    <x v="1"/>
    <x v="27"/>
    <x v="3"/>
    <x v="4"/>
    <x v="15"/>
    <x v="1"/>
    <n v="5"/>
    <n v="1018.98"/>
    <n v="0.05"/>
    <x v="2"/>
    <n v="679.32"/>
    <x v="299"/>
    <x v="1003"/>
    <n v="0.3333333333333332"/>
    <n v="3396.6000000000004"/>
  </r>
  <r>
    <s v="ORD-11422"/>
    <x v="364"/>
    <x v="167"/>
    <x v="1"/>
    <x v="33"/>
    <x v="1"/>
    <x v="5"/>
    <x v="9"/>
    <x v="1"/>
    <n v="2"/>
    <n v="79"/>
    <n v="0"/>
    <x v="1"/>
    <n v="54.51"/>
    <x v="837"/>
    <x v="1004"/>
    <n v="0.31"/>
    <n v="109.02"/>
  </r>
  <r>
    <s v="ORD-11423"/>
    <x v="79"/>
    <x v="221"/>
    <x v="1"/>
    <x v="22"/>
    <x v="1"/>
    <x v="3"/>
    <x v="12"/>
    <x v="0"/>
    <n v="2"/>
    <n v="55.55"/>
    <n v="0.1"/>
    <x v="0"/>
    <n v="39.049999999999997"/>
    <x v="838"/>
    <x v="1005"/>
    <n v="0.29702970297029707"/>
    <n v="78.099999999999994"/>
  </r>
  <r>
    <s v="ORD-11424"/>
    <x v="122"/>
    <x v="128"/>
    <x v="2"/>
    <x v="9"/>
    <x v="1"/>
    <x v="2"/>
    <x v="2"/>
    <x v="0"/>
    <n v="3"/>
    <n v="119"/>
    <n v="0.15"/>
    <x v="0"/>
    <n v="85.68"/>
    <x v="567"/>
    <x v="636"/>
    <n v="0.27999999999999992"/>
    <n v="257.04000000000002"/>
  </r>
  <r>
    <s v="ORD-11425"/>
    <x v="29"/>
    <x v="592"/>
    <x v="2"/>
    <x v="60"/>
    <x v="2"/>
    <x v="1"/>
    <x v="20"/>
    <x v="0"/>
    <n v="6"/>
    <n v="2177.0100000000002"/>
    <n v="0"/>
    <x v="1"/>
    <n v="1495.32"/>
    <x v="839"/>
    <x v="1006"/>
    <n v="0.3131313131313132"/>
    <n v="8971.92"/>
  </r>
  <r>
    <s v="ORD-11426"/>
    <x v="239"/>
    <x v="653"/>
    <x v="1"/>
    <x v="42"/>
    <x v="1"/>
    <x v="1"/>
    <x v="8"/>
    <x v="1"/>
    <n v="1"/>
    <n v="68.31"/>
    <n v="0.1"/>
    <x v="0"/>
    <n v="44.16"/>
    <x v="370"/>
    <x v="400"/>
    <n v="0.35353535353535359"/>
    <n v="44.16"/>
  </r>
  <r>
    <s v="ORD-11427"/>
    <x v="26"/>
    <x v="654"/>
    <x v="1"/>
    <x v="48"/>
    <x v="3"/>
    <x v="6"/>
    <x v="14"/>
    <x v="0"/>
    <n v="4"/>
    <n v="1337.97"/>
    <n v="0"/>
    <x v="1"/>
    <n v="948.27"/>
    <x v="840"/>
    <x v="1007"/>
    <n v="0.29126213592233013"/>
    <n v="3793.08"/>
  </r>
  <r>
    <s v="ORD-11428"/>
    <x v="31"/>
    <x v="165"/>
    <x v="2"/>
    <x v="16"/>
    <x v="3"/>
    <x v="1"/>
    <x v="7"/>
    <x v="0"/>
    <n v="1"/>
    <n v="2321.9899999999998"/>
    <n v="0.1"/>
    <x v="0"/>
    <n v="1586.31"/>
    <x v="531"/>
    <x v="594"/>
    <n v="0.31683168316831678"/>
    <n v="1586.31"/>
  </r>
  <r>
    <s v="ORD-11429"/>
    <x v="80"/>
    <x v="636"/>
    <x v="5"/>
    <x v="40"/>
    <x v="0"/>
    <x v="1"/>
    <x v="18"/>
    <x v="1"/>
    <n v="3"/>
    <n v="406.98"/>
    <n v="0"/>
    <x v="2"/>
    <n v="263.33999999999997"/>
    <x v="65"/>
    <x v="563"/>
    <n v="0.35294117647058826"/>
    <n v="790.02"/>
  </r>
  <r>
    <s v="ORD-11430"/>
    <x v="163"/>
    <x v="143"/>
    <x v="1"/>
    <x v="41"/>
    <x v="1"/>
    <x v="4"/>
    <x v="15"/>
    <x v="0"/>
    <n v="3"/>
    <n v="66.930000000000007"/>
    <n v="0"/>
    <x v="0"/>
    <n v="44.85"/>
    <x v="634"/>
    <x v="727"/>
    <n v="0.32989690721649484"/>
    <n v="134.55000000000001"/>
  </r>
  <r>
    <s v="ORD-11431"/>
    <x v="360"/>
    <x v="196"/>
    <x v="1"/>
    <x v="45"/>
    <x v="0"/>
    <x v="3"/>
    <x v="17"/>
    <x v="0"/>
    <n v="8"/>
    <n v="150.49"/>
    <n v="0.1"/>
    <x v="0"/>
    <n v="90.89"/>
    <x v="841"/>
    <x v="1008"/>
    <n v="0.39603960396039606"/>
    <n v="727.12"/>
  </r>
  <r>
    <s v="ORD-11432"/>
    <x v="26"/>
    <x v="474"/>
    <x v="2"/>
    <x v="8"/>
    <x v="4"/>
    <x v="0"/>
    <x v="13"/>
    <x v="1"/>
    <n v="2"/>
    <n v="1008.99"/>
    <n v="0.02"/>
    <x v="2"/>
    <n v="609.39"/>
    <x v="530"/>
    <x v="1009"/>
    <n v="0.39603960396039606"/>
    <n v="1218.78"/>
  </r>
  <r>
    <s v="ORD-11433"/>
    <x v="219"/>
    <x v="306"/>
    <x v="1"/>
    <x v="51"/>
    <x v="3"/>
    <x v="3"/>
    <x v="17"/>
    <x v="1"/>
    <n v="1"/>
    <n v="1469.02"/>
    <n v="0.02"/>
    <x v="0"/>
    <n v="989.34"/>
    <x v="700"/>
    <x v="1010"/>
    <n v="0.32653061224489793"/>
    <n v="989.34"/>
  </r>
  <r>
    <s v="ORD-11434"/>
    <x v="329"/>
    <x v="80"/>
    <x v="1"/>
    <x v="60"/>
    <x v="2"/>
    <x v="1"/>
    <x v="20"/>
    <x v="0"/>
    <n v="1"/>
    <n v="2155.02"/>
    <n v="0.1"/>
    <x v="0"/>
    <n v="1495.32"/>
    <x v="318"/>
    <x v="337"/>
    <n v="0.30612244897959184"/>
    <n v="1495.32"/>
  </r>
  <r>
    <s v="ORD-11435"/>
    <x v="284"/>
    <x v="58"/>
    <x v="1"/>
    <x v="62"/>
    <x v="0"/>
    <x v="1"/>
    <x v="5"/>
    <x v="1"/>
    <n v="5"/>
    <n v="126.42"/>
    <n v="0.02"/>
    <x v="0"/>
    <n v="87.72"/>
    <x v="392"/>
    <x v="422"/>
    <n v="0.30612244897959184"/>
    <n v="438.6"/>
  </r>
  <r>
    <s v="ORD-11436"/>
    <x v="329"/>
    <x v="271"/>
    <x v="1"/>
    <x v="15"/>
    <x v="1"/>
    <x v="4"/>
    <x v="6"/>
    <x v="1"/>
    <n v="4"/>
    <n v="159"/>
    <n v="0.02"/>
    <x v="1"/>
    <n v="116.07"/>
    <x v="244"/>
    <x v="256"/>
    <n v="0.27"/>
    <n v="464.28"/>
  </r>
  <r>
    <s v="ORD-11437"/>
    <x v="338"/>
    <x v="404"/>
    <x v="1"/>
    <x v="5"/>
    <x v="3"/>
    <x v="0"/>
    <x v="13"/>
    <x v="1"/>
    <n v="1"/>
    <n v="1899"/>
    <n v="0"/>
    <x v="1"/>
    <n v="1177.3800000000001"/>
    <x v="812"/>
    <x v="965"/>
    <n v="0.37999999999999995"/>
    <n v="1177.3800000000001"/>
  </r>
  <r>
    <s v="ORD-11438"/>
    <x v="50"/>
    <x v="117"/>
    <x v="0"/>
    <x v="33"/>
    <x v="1"/>
    <x v="3"/>
    <x v="4"/>
    <x v="1"/>
    <n v="2"/>
    <n v="79"/>
    <n v="0.2"/>
    <x v="0"/>
    <n v="54.51"/>
    <x v="837"/>
    <x v="1004"/>
    <n v="0.31"/>
    <n v="109.02"/>
  </r>
  <r>
    <s v="ORD-11439"/>
    <x v="282"/>
    <x v="528"/>
    <x v="5"/>
    <x v="8"/>
    <x v="4"/>
    <x v="1"/>
    <x v="20"/>
    <x v="1"/>
    <n v="2"/>
    <n v="1008.99"/>
    <n v="0.02"/>
    <x v="2"/>
    <n v="609.39"/>
    <x v="530"/>
    <x v="1009"/>
    <n v="0.39603960396039606"/>
    <n v="1218.78"/>
  </r>
  <r>
    <s v="ORD-11440"/>
    <x v="362"/>
    <x v="159"/>
    <x v="0"/>
    <x v="17"/>
    <x v="2"/>
    <x v="5"/>
    <x v="16"/>
    <x v="0"/>
    <n v="1"/>
    <n v="999"/>
    <n v="0.05"/>
    <x v="0"/>
    <n v="689.31"/>
    <x v="71"/>
    <x v="632"/>
    <n v="0.31000000000000005"/>
    <n v="689.31"/>
  </r>
  <r>
    <s v="ORD-11441"/>
    <x v="198"/>
    <x v="134"/>
    <x v="5"/>
    <x v="62"/>
    <x v="0"/>
    <x v="2"/>
    <x v="11"/>
    <x v="0"/>
    <n v="1"/>
    <n v="129"/>
    <n v="0.02"/>
    <x v="0"/>
    <n v="87.72"/>
    <x v="375"/>
    <x v="405"/>
    <n v="0.32"/>
    <n v="87.72"/>
  </r>
  <r>
    <s v="ORD-11442"/>
    <x v="328"/>
    <x v="655"/>
    <x v="1"/>
    <x v="35"/>
    <x v="4"/>
    <x v="5"/>
    <x v="16"/>
    <x v="0"/>
    <n v="3"/>
    <n v="832.02"/>
    <n v="0"/>
    <x v="1"/>
    <n v="585.80999999999995"/>
    <x v="842"/>
    <x v="1011"/>
    <n v="0.29591836734693883"/>
    <n v="1757.4299999999998"/>
  </r>
  <r>
    <s v="ORD-11443"/>
    <x v="124"/>
    <x v="627"/>
    <x v="0"/>
    <x v="16"/>
    <x v="3"/>
    <x v="0"/>
    <x v="0"/>
    <x v="1"/>
    <n v="1"/>
    <n v="2276.0100000000002"/>
    <n v="0"/>
    <x v="0"/>
    <n v="1586.31"/>
    <x v="598"/>
    <x v="682"/>
    <n v="0.30303030303030309"/>
    <n v="1586.31"/>
  </r>
  <r>
    <s v="ORD-11444"/>
    <x v="69"/>
    <x v="88"/>
    <x v="2"/>
    <x v="51"/>
    <x v="3"/>
    <x v="5"/>
    <x v="9"/>
    <x v="1"/>
    <n v="2"/>
    <n v="1528.98"/>
    <n v="0.15"/>
    <x v="0"/>
    <n v="989.34"/>
    <x v="66"/>
    <x v="486"/>
    <n v="0.3529411764705882"/>
    <n v="1978.68"/>
  </r>
  <r>
    <s v="ORD-11445"/>
    <x v="244"/>
    <x v="444"/>
    <x v="2"/>
    <x v="38"/>
    <x v="4"/>
    <x v="0"/>
    <x v="3"/>
    <x v="0"/>
    <n v="1"/>
    <n v="554.49"/>
    <n v="0.02"/>
    <x v="0"/>
    <n v="362.34"/>
    <x v="226"/>
    <x v="236"/>
    <n v="0.34653465346534656"/>
    <n v="362.34"/>
  </r>
  <r>
    <s v="ORD-11446"/>
    <x v="268"/>
    <x v="451"/>
    <x v="1"/>
    <x v="2"/>
    <x v="0"/>
    <x v="4"/>
    <x v="6"/>
    <x v="0"/>
    <n v="4"/>
    <n v="80.58"/>
    <n v="0"/>
    <x v="2"/>
    <n v="57.67"/>
    <x v="843"/>
    <x v="1012"/>
    <n v="0.28431372549019607"/>
    <n v="230.68"/>
  </r>
  <r>
    <s v="ORD-11447"/>
    <x v="102"/>
    <x v="206"/>
    <x v="1"/>
    <x v="1"/>
    <x v="0"/>
    <x v="3"/>
    <x v="17"/>
    <x v="0"/>
    <n v="5"/>
    <n v="99.99"/>
    <n v="0.02"/>
    <x v="2"/>
    <n v="71.28"/>
    <x v="844"/>
    <x v="1013"/>
    <n v="0.28712871287128716"/>
    <n v="356.4"/>
  </r>
  <r>
    <s v="ORD-11448"/>
    <x v="220"/>
    <x v="639"/>
    <x v="1"/>
    <x v="51"/>
    <x v="3"/>
    <x v="1"/>
    <x v="18"/>
    <x v="1"/>
    <n v="2"/>
    <n v="1484.01"/>
    <n v="0.2"/>
    <x v="2"/>
    <n v="989.34"/>
    <x v="116"/>
    <x v="737"/>
    <n v="0.33333333333333331"/>
    <n v="1978.68"/>
  </r>
  <r>
    <s v="ORD-11449"/>
    <x v="57"/>
    <x v="535"/>
    <x v="16"/>
    <x v="34"/>
    <x v="2"/>
    <x v="3"/>
    <x v="12"/>
    <x v="0"/>
    <n v="1"/>
    <n v="1614.99"/>
    <n v="0.05"/>
    <x v="1"/>
    <n v="991.38"/>
    <x v="794"/>
    <x v="703"/>
    <n v="0.38613861386138615"/>
    <n v="991.38"/>
  </r>
  <r>
    <s v="ORD-11450"/>
    <x v="257"/>
    <x v="176"/>
    <x v="5"/>
    <x v="41"/>
    <x v="1"/>
    <x v="1"/>
    <x v="8"/>
    <x v="0"/>
    <n v="8"/>
    <n v="68.31"/>
    <n v="0"/>
    <x v="0"/>
    <n v="44.85"/>
    <x v="845"/>
    <x v="1014"/>
    <n v="0.34343434343434343"/>
    <n v="358.8"/>
  </r>
  <r>
    <s v="ORD-11451"/>
    <x v="356"/>
    <x v="161"/>
    <x v="1"/>
    <x v="16"/>
    <x v="3"/>
    <x v="1"/>
    <x v="7"/>
    <x v="1"/>
    <n v="3"/>
    <n v="2321.9899999999998"/>
    <n v="0.05"/>
    <x v="2"/>
    <n v="1586.31"/>
    <x v="846"/>
    <x v="1015"/>
    <n v="0.31683168316831672"/>
    <n v="4758.93"/>
  </r>
  <r>
    <s v="ORD-11452"/>
    <x v="129"/>
    <x v="656"/>
    <x v="0"/>
    <x v="5"/>
    <x v="3"/>
    <x v="1"/>
    <x v="5"/>
    <x v="1"/>
    <n v="1"/>
    <n v="1955.97"/>
    <n v="0.1"/>
    <x v="0"/>
    <n v="1177.3800000000001"/>
    <x v="610"/>
    <x v="695"/>
    <n v="0.3980582524271844"/>
    <n v="1177.3800000000001"/>
  </r>
  <r>
    <s v="ORD-11453"/>
    <x v="334"/>
    <x v="548"/>
    <x v="1"/>
    <x v="64"/>
    <x v="4"/>
    <x v="5"/>
    <x v="9"/>
    <x v="0"/>
    <n v="3"/>
    <n v="1599"/>
    <n v="0.05"/>
    <x v="0"/>
    <n v="1023.36"/>
    <x v="746"/>
    <x v="1016"/>
    <n v="0.36000000000000004"/>
    <n v="3070.08"/>
  </r>
  <r>
    <s v="ORD-11454"/>
    <x v="2"/>
    <x v="378"/>
    <x v="5"/>
    <x v="42"/>
    <x v="1"/>
    <x v="2"/>
    <x v="10"/>
    <x v="0"/>
    <n v="4"/>
    <n v="69"/>
    <n v="0.2"/>
    <x v="1"/>
    <n v="44.16"/>
    <x v="847"/>
    <x v="1017"/>
    <n v="0.36000000000000004"/>
    <n v="176.64"/>
  </r>
  <r>
    <s v="ORD-11455"/>
    <x v="207"/>
    <x v="657"/>
    <x v="1"/>
    <x v="36"/>
    <x v="2"/>
    <x v="1"/>
    <x v="8"/>
    <x v="1"/>
    <n v="8"/>
    <n v="699"/>
    <n v="0.02"/>
    <x v="2"/>
    <n v="496.29"/>
    <x v="110"/>
    <x v="1018"/>
    <n v="0.28999999999999998"/>
    <n v="3970.32"/>
  </r>
  <r>
    <s v="ORD-11456"/>
    <x v="146"/>
    <x v="467"/>
    <x v="6"/>
    <x v="27"/>
    <x v="3"/>
    <x v="0"/>
    <x v="0"/>
    <x v="0"/>
    <n v="2"/>
    <n v="979.02"/>
    <n v="0"/>
    <x v="2"/>
    <n v="679.32"/>
    <x v="172"/>
    <x v="1019"/>
    <n v="0.30612244897959179"/>
    <n v="1358.64"/>
  </r>
  <r>
    <s v="ORD-11457"/>
    <x v="294"/>
    <x v="220"/>
    <x v="0"/>
    <x v="6"/>
    <x v="3"/>
    <x v="0"/>
    <x v="3"/>
    <x v="0"/>
    <n v="8"/>
    <n v="1834.98"/>
    <n v="0"/>
    <x v="0"/>
    <n v="1097.3900000000001"/>
    <x v="780"/>
    <x v="1020"/>
    <n v="0.40196078431372545"/>
    <n v="8779.1200000000008"/>
  </r>
  <r>
    <s v="ORD-11458"/>
    <x v="301"/>
    <x v="538"/>
    <x v="5"/>
    <x v="29"/>
    <x v="1"/>
    <x v="2"/>
    <x v="2"/>
    <x v="0"/>
    <n v="3"/>
    <n v="131.58000000000001"/>
    <n v="0.05"/>
    <x v="0"/>
    <n v="78.69"/>
    <x v="337"/>
    <x v="358"/>
    <n v="0.40196078431372551"/>
    <n v="236.07"/>
  </r>
  <r>
    <s v="ORD-11459"/>
    <x v="270"/>
    <x v="585"/>
    <x v="1"/>
    <x v="11"/>
    <x v="0"/>
    <x v="5"/>
    <x v="16"/>
    <x v="0"/>
    <n v="5"/>
    <n v="244.02"/>
    <n v="0"/>
    <x v="0"/>
    <n v="171.81"/>
    <x v="848"/>
    <x v="1021"/>
    <n v="0.29591836734693888"/>
    <n v="859.05"/>
  </r>
  <r>
    <s v="ORD-11460"/>
    <x v="96"/>
    <x v="658"/>
    <x v="2"/>
    <x v="31"/>
    <x v="1"/>
    <x v="2"/>
    <x v="10"/>
    <x v="0"/>
    <n v="1"/>
    <n v="88.11"/>
    <n v="0"/>
    <x v="0"/>
    <n v="55.18"/>
    <x v="298"/>
    <x v="318"/>
    <n v="0.37373737373737376"/>
    <n v="55.18"/>
  </r>
  <r>
    <s v="ORD-11461"/>
    <x v="201"/>
    <x v="659"/>
    <x v="0"/>
    <x v="21"/>
    <x v="2"/>
    <x v="1"/>
    <x v="5"/>
    <x v="0"/>
    <n v="3"/>
    <n v="1816.99"/>
    <n v="0"/>
    <x v="0"/>
    <n v="1295.28"/>
    <x v="275"/>
    <x v="294"/>
    <n v="0.28712871287128716"/>
    <n v="3885.84"/>
  </r>
  <r>
    <s v="ORD-11462"/>
    <x v="269"/>
    <x v="515"/>
    <x v="5"/>
    <x v="51"/>
    <x v="3"/>
    <x v="0"/>
    <x v="13"/>
    <x v="1"/>
    <n v="2"/>
    <n v="1528.98"/>
    <n v="0.02"/>
    <x v="0"/>
    <n v="989.34"/>
    <x v="66"/>
    <x v="486"/>
    <n v="0.3529411764705882"/>
    <n v="1978.68"/>
  </r>
  <r>
    <s v="ORD-11463"/>
    <x v="243"/>
    <x v="660"/>
    <x v="1"/>
    <x v="28"/>
    <x v="3"/>
    <x v="3"/>
    <x v="17"/>
    <x v="0"/>
    <n v="1"/>
    <n v="1454.03"/>
    <n v="0.1"/>
    <x v="1"/>
    <n v="1064.29"/>
    <x v="798"/>
    <x v="946"/>
    <n v="0.26804123711340205"/>
    <n v="1064.29"/>
  </r>
  <r>
    <s v="ORD-11464"/>
    <x v="314"/>
    <x v="382"/>
    <x v="1"/>
    <x v="43"/>
    <x v="3"/>
    <x v="2"/>
    <x v="10"/>
    <x v="0"/>
    <n v="4"/>
    <n v="2018.99"/>
    <n v="0"/>
    <x v="1"/>
    <n v="1299.3499999999999"/>
    <x v="849"/>
    <x v="1022"/>
    <n v="0.35643564356435647"/>
    <n v="5197.3999999999996"/>
  </r>
  <r>
    <s v="ORD-11465"/>
    <x v="207"/>
    <x v="640"/>
    <x v="2"/>
    <x v="58"/>
    <x v="0"/>
    <x v="6"/>
    <x v="14"/>
    <x v="0"/>
    <n v="3"/>
    <n v="150.49"/>
    <n v="0"/>
    <x v="0"/>
    <n v="90.89"/>
    <x v="133"/>
    <x v="371"/>
    <n v="0.39603960396039606"/>
    <n v="272.67"/>
  </r>
  <r>
    <s v="ORD-11466"/>
    <x v="116"/>
    <x v="473"/>
    <x v="3"/>
    <x v="34"/>
    <x v="2"/>
    <x v="2"/>
    <x v="10"/>
    <x v="1"/>
    <n v="4"/>
    <n v="1630.98"/>
    <n v="0.15"/>
    <x v="0"/>
    <n v="991.38"/>
    <x v="850"/>
    <x v="1023"/>
    <n v="0.39215686274509803"/>
    <n v="3965.52"/>
  </r>
  <r>
    <s v="ORD-11467"/>
    <x v="28"/>
    <x v="563"/>
    <x v="5"/>
    <x v="33"/>
    <x v="1"/>
    <x v="0"/>
    <x v="3"/>
    <x v="0"/>
    <n v="3"/>
    <n v="78.209999999999994"/>
    <n v="0"/>
    <x v="0"/>
    <n v="54.51"/>
    <x v="355"/>
    <x v="384"/>
    <n v="0.30303030303030304"/>
    <n v="163.53"/>
  </r>
  <r>
    <s v="ORD-11468"/>
    <x v="324"/>
    <x v="176"/>
    <x v="5"/>
    <x v="29"/>
    <x v="1"/>
    <x v="1"/>
    <x v="29"/>
    <x v="1"/>
    <n v="3"/>
    <n v="125.13"/>
    <n v="0.02"/>
    <x v="0"/>
    <n v="78.69"/>
    <x v="149"/>
    <x v="155"/>
    <n v="0.37113402061855671"/>
    <n v="236.07"/>
  </r>
  <r>
    <s v="ORD-11469"/>
    <x v="309"/>
    <x v="464"/>
    <x v="0"/>
    <x v="10"/>
    <x v="2"/>
    <x v="6"/>
    <x v="14"/>
    <x v="0"/>
    <n v="2"/>
    <n v="1210.99"/>
    <n v="0.05"/>
    <x v="0"/>
    <n v="875.27"/>
    <x v="560"/>
    <x v="626"/>
    <n v="0.27722772277227725"/>
    <n v="1750.54"/>
  </r>
  <r>
    <s v="ORD-11470"/>
    <x v="89"/>
    <x v="317"/>
    <x v="5"/>
    <x v="26"/>
    <x v="2"/>
    <x v="1"/>
    <x v="18"/>
    <x v="1"/>
    <n v="4"/>
    <n v="1008.99"/>
    <n v="0.15"/>
    <x v="1"/>
    <n v="659.34"/>
    <x v="113"/>
    <x v="1024"/>
    <n v="0.34653465346534651"/>
    <n v="2637.36"/>
  </r>
  <r>
    <s v="ORD-11471"/>
    <x v="136"/>
    <x v="661"/>
    <x v="0"/>
    <x v="39"/>
    <x v="2"/>
    <x v="2"/>
    <x v="2"/>
    <x v="0"/>
    <n v="2"/>
    <n v="1528.98"/>
    <n v="0.15"/>
    <x v="0"/>
    <n v="974.35"/>
    <x v="66"/>
    <x v="66"/>
    <n v="0.36274509803921567"/>
    <n v="1948.7"/>
  </r>
  <r>
    <s v="ORD-11472"/>
    <x v="296"/>
    <x v="662"/>
    <x v="1"/>
    <x v="21"/>
    <x v="2"/>
    <x v="1"/>
    <x v="8"/>
    <x v="1"/>
    <n v="6"/>
    <n v="1799"/>
    <n v="0.15"/>
    <x v="1"/>
    <n v="1295.28"/>
    <x v="851"/>
    <x v="1025"/>
    <n v="0.27999999999999997"/>
    <n v="7771.68"/>
  </r>
  <r>
    <s v="ORD-11473"/>
    <x v="156"/>
    <x v="663"/>
    <x v="0"/>
    <x v="56"/>
    <x v="1"/>
    <x v="0"/>
    <x v="13"/>
    <x v="1"/>
    <n v="3"/>
    <n v="150.49"/>
    <n v="0.1"/>
    <x v="2"/>
    <n v="96.85"/>
    <x v="133"/>
    <x v="138"/>
    <n v="0.35643564356435659"/>
    <n v="290.54999999999995"/>
  </r>
  <r>
    <s v="ORD-11474"/>
    <x v="281"/>
    <x v="664"/>
    <x v="1"/>
    <x v="33"/>
    <x v="1"/>
    <x v="4"/>
    <x v="15"/>
    <x v="0"/>
    <n v="1"/>
    <n v="79"/>
    <n v="0.15"/>
    <x v="2"/>
    <n v="54.51"/>
    <x v="143"/>
    <x v="717"/>
    <n v="0.31"/>
    <n v="54.51"/>
  </r>
  <r>
    <s v="ORD-11475"/>
    <x v="364"/>
    <x v="77"/>
    <x v="2"/>
    <x v="46"/>
    <x v="3"/>
    <x v="3"/>
    <x v="4"/>
    <x v="0"/>
    <n v="5"/>
    <n v="692.01"/>
    <n v="0"/>
    <x v="1"/>
    <n v="433.38"/>
    <x v="852"/>
    <x v="1026"/>
    <n v="0.37373737373737376"/>
    <n v="2166.9"/>
  </r>
  <r>
    <s v="ORD-11476"/>
    <x v="207"/>
    <x v="481"/>
    <x v="1"/>
    <x v="6"/>
    <x v="3"/>
    <x v="2"/>
    <x v="30"/>
    <x v="1"/>
    <n v="4"/>
    <n v="1852.97"/>
    <n v="0.2"/>
    <x v="0"/>
    <n v="1097.3900000000001"/>
    <x v="853"/>
    <x v="1025"/>
    <n v="0.40776699029126207"/>
    <n v="4389.5600000000004"/>
  </r>
  <r>
    <s v="ORD-11477"/>
    <x v="258"/>
    <x v="162"/>
    <x v="2"/>
    <x v="13"/>
    <x v="0"/>
    <x v="4"/>
    <x v="15"/>
    <x v="1"/>
    <n v="3"/>
    <n v="117.81"/>
    <n v="0"/>
    <x v="0"/>
    <n v="82.11"/>
    <x v="221"/>
    <x v="230"/>
    <n v="0.30303030303030309"/>
    <n v="246.32999999999998"/>
  </r>
  <r>
    <s v="ORD-11478"/>
    <x v="223"/>
    <x v="312"/>
    <x v="0"/>
    <x v="38"/>
    <x v="4"/>
    <x v="1"/>
    <x v="5"/>
    <x v="0"/>
    <n v="3"/>
    <n v="538.02"/>
    <n v="0"/>
    <x v="0"/>
    <n v="362.34"/>
    <x v="854"/>
    <x v="1027"/>
    <n v="0.32653061224489793"/>
    <n v="1087.02"/>
  </r>
  <r>
    <s v="ORD-11479"/>
    <x v="273"/>
    <x v="458"/>
    <x v="15"/>
    <x v="57"/>
    <x v="4"/>
    <x v="1"/>
    <x v="20"/>
    <x v="1"/>
    <n v="1"/>
    <n v="249"/>
    <n v="0"/>
    <x v="0"/>
    <n v="159.36000000000001"/>
    <x v="365"/>
    <x v="1028"/>
    <n v="0.35999999999999993"/>
    <n v="159.36000000000001"/>
  </r>
  <r>
    <s v="ORD-11480"/>
    <x v="255"/>
    <x v="431"/>
    <x v="0"/>
    <x v="52"/>
    <x v="4"/>
    <x v="1"/>
    <x v="20"/>
    <x v="0"/>
    <n v="1"/>
    <n v="749"/>
    <n v="0.2"/>
    <x v="0"/>
    <n v="531.79"/>
    <x v="749"/>
    <x v="884"/>
    <n v="0.29000000000000004"/>
    <n v="531.79"/>
  </r>
  <r>
    <s v="ORD-11481"/>
    <x v="333"/>
    <x v="162"/>
    <x v="2"/>
    <x v="14"/>
    <x v="4"/>
    <x v="2"/>
    <x v="11"/>
    <x v="0"/>
    <n v="8"/>
    <n v="406.98"/>
    <n v="0.02"/>
    <x v="0"/>
    <n v="287.27999999999997"/>
    <x v="855"/>
    <x v="1029"/>
    <n v="0.29411764705882365"/>
    <n v="2298.2399999999998"/>
  </r>
  <r>
    <s v="ORD-11482"/>
    <x v="152"/>
    <x v="267"/>
    <x v="6"/>
    <x v="0"/>
    <x v="0"/>
    <x v="3"/>
    <x v="4"/>
    <x v="1"/>
    <n v="2"/>
    <n v="484.03"/>
    <n v="0"/>
    <x v="2"/>
    <n v="354.29"/>
    <x v="713"/>
    <x v="827"/>
    <n v="0.268041237113402"/>
    <n v="708.58"/>
  </r>
  <r>
    <s v="ORD-11483"/>
    <x v="92"/>
    <x v="89"/>
    <x v="1"/>
    <x v="18"/>
    <x v="0"/>
    <x v="0"/>
    <x v="0"/>
    <x v="1"/>
    <n v="3"/>
    <n v="304.98"/>
    <n v="0.02"/>
    <x v="0"/>
    <n v="191.36"/>
    <x v="856"/>
    <x v="1030"/>
    <n v="0.37254901960784315"/>
    <n v="574.08000000000004"/>
  </r>
  <r>
    <s v="ORD-11484"/>
    <x v="103"/>
    <x v="137"/>
    <x v="2"/>
    <x v="7"/>
    <x v="4"/>
    <x v="1"/>
    <x v="20"/>
    <x v="0"/>
    <n v="2"/>
    <n v="299"/>
    <n v="0.05"/>
    <x v="0"/>
    <n v="194.35"/>
    <x v="427"/>
    <x v="460"/>
    <n v="0.35000000000000003"/>
    <n v="388.7"/>
  </r>
  <r>
    <s v="ORD-11485"/>
    <x v="329"/>
    <x v="665"/>
    <x v="1"/>
    <x v="49"/>
    <x v="1"/>
    <x v="1"/>
    <x v="20"/>
    <x v="0"/>
    <n v="2"/>
    <n v="40.17"/>
    <n v="0.15"/>
    <x v="2"/>
    <n v="26.52"/>
    <x v="857"/>
    <x v="1031"/>
    <n v="0.33980582524271846"/>
    <n v="53.04"/>
  </r>
  <r>
    <s v="ORD-11486"/>
    <x v="48"/>
    <x v="561"/>
    <x v="1"/>
    <x v="21"/>
    <x v="2"/>
    <x v="1"/>
    <x v="20"/>
    <x v="0"/>
    <n v="1"/>
    <n v="1781.01"/>
    <n v="0.05"/>
    <x v="1"/>
    <n v="1295.28"/>
    <x v="858"/>
    <x v="1032"/>
    <n v="0.27272727272727276"/>
    <n v="1295.28"/>
  </r>
  <r>
    <s v="ORD-11487"/>
    <x v="124"/>
    <x v="666"/>
    <x v="2"/>
    <x v="33"/>
    <x v="1"/>
    <x v="4"/>
    <x v="6"/>
    <x v="0"/>
    <n v="1"/>
    <n v="76.63"/>
    <n v="0.1"/>
    <x v="2"/>
    <n v="54.51"/>
    <x v="691"/>
    <x v="1033"/>
    <n v="0.28865979381443296"/>
    <n v="54.51"/>
  </r>
  <r>
    <s v="ORD-11488"/>
    <x v="180"/>
    <x v="667"/>
    <x v="1"/>
    <x v="21"/>
    <x v="2"/>
    <x v="0"/>
    <x v="3"/>
    <x v="1"/>
    <n v="8"/>
    <n v="1816.99"/>
    <n v="0.1"/>
    <x v="0"/>
    <n v="1295.28"/>
    <x v="859"/>
    <x v="1034"/>
    <n v="0.28712871287128716"/>
    <n v="10362.24"/>
  </r>
  <r>
    <s v="ORD-11489"/>
    <x v="102"/>
    <x v="668"/>
    <x v="2"/>
    <x v="64"/>
    <x v="4"/>
    <x v="5"/>
    <x v="16"/>
    <x v="0"/>
    <n v="3"/>
    <n v="1583.01"/>
    <n v="0"/>
    <x v="2"/>
    <n v="1023.36"/>
    <x v="566"/>
    <x v="1035"/>
    <n v="0.35353535353535354"/>
    <n v="3070.08"/>
  </r>
  <r>
    <s v="ORD-11490"/>
    <x v="217"/>
    <x v="286"/>
    <x v="0"/>
    <x v="58"/>
    <x v="0"/>
    <x v="4"/>
    <x v="15"/>
    <x v="0"/>
    <n v="2"/>
    <n v="144.53"/>
    <n v="0"/>
    <x v="0"/>
    <n v="90.89"/>
    <x v="538"/>
    <x v="603"/>
    <n v="0.37113402061855671"/>
    <n v="181.78"/>
  </r>
  <r>
    <s v="ORD-11491"/>
    <x v="87"/>
    <x v="516"/>
    <x v="1"/>
    <x v="3"/>
    <x v="1"/>
    <x v="2"/>
    <x v="11"/>
    <x v="1"/>
    <n v="6"/>
    <n v="107.91"/>
    <n v="0.2"/>
    <x v="0"/>
    <n v="78.48"/>
    <x v="860"/>
    <x v="1036"/>
    <n v="0.27272727272727276"/>
    <n v="470.88"/>
  </r>
  <r>
    <s v="ORD-11492"/>
    <x v="250"/>
    <x v="426"/>
    <x v="2"/>
    <x v="18"/>
    <x v="0"/>
    <x v="1"/>
    <x v="18"/>
    <x v="0"/>
    <n v="1"/>
    <n v="290.02999999999997"/>
    <n v="0.1"/>
    <x v="0"/>
    <n v="191.36"/>
    <x v="770"/>
    <x v="910"/>
    <n v="0.34020618556701021"/>
    <n v="191.36"/>
  </r>
  <r>
    <s v="ORD-11493"/>
    <x v="326"/>
    <x v="450"/>
    <x v="1"/>
    <x v="11"/>
    <x v="0"/>
    <x v="4"/>
    <x v="6"/>
    <x v="0"/>
    <n v="1"/>
    <n v="244.02"/>
    <n v="0"/>
    <x v="2"/>
    <n v="171.81"/>
    <x v="705"/>
    <x v="817"/>
    <n v="0.29591836734693877"/>
    <n v="171.81"/>
  </r>
  <r>
    <s v="ORD-11494"/>
    <x v="316"/>
    <x v="125"/>
    <x v="2"/>
    <x v="18"/>
    <x v="0"/>
    <x v="1"/>
    <x v="20"/>
    <x v="0"/>
    <n v="6"/>
    <n v="296.01"/>
    <n v="0.2"/>
    <x v="0"/>
    <n v="191.36"/>
    <x v="31"/>
    <x v="30"/>
    <n v="0.35353535353535348"/>
    <n v="1148.1600000000001"/>
  </r>
  <r>
    <s v="ORD-11495"/>
    <x v="316"/>
    <x v="669"/>
    <x v="5"/>
    <x v="49"/>
    <x v="1"/>
    <x v="0"/>
    <x v="0"/>
    <x v="1"/>
    <n v="5"/>
    <n v="39.39"/>
    <n v="0"/>
    <x v="0"/>
    <n v="26.52"/>
    <x v="861"/>
    <x v="1037"/>
    <n v="0.32673267326732675"/>
    <n v="132.6"/>
  </r>
  <r>
    <s v="ORD-11496"/>
    <x v="296"/>
    <x v="429"/>
    <x v="1"/>
    <x v="28"/>
    <x v="3"/>
    <x v="4"/>
    <x v="6"/>
    <x v="0"/>
    <n v="1"/>
    <n v="1543.97"/>
    <n v="0"/>
    <x v="0"/>
    <n v="1064.29"/>
    <x v="862"/>
    <x v="1038"/>
    <n v="0.31067961165048547"/>
    <n v="1064.29"/>
  </r>
  <r>
    <s v="ORD-11497"/>
    <x v="168"/>
    <x v="103"/>
    <x v="1"/>
    <x v="47"/>
    <x v="0"/>
    <x v="1"/>
    <x v="8"/>
    <x v="1"/>
    <n v="2"/>
    <n v="173.63"/>
    <n v="0.2"/>
    <x v="0"/>
    <n v="110.98"/>
    <x v="711"/>
    <x v="824"/>
    <n v="0.36082474226804118"/>
    <n v="221.96"/>
  </r>
  <r>
    <s v="ORD-11498"/>
    <x v="30"/>
    <x v="398"/>
    <x v="5"/>
    <x v="45"/>
    <x v="0"/>
    <x v="5"/>
    <x v="9"/>
    <x v="1"/>
    <n v="1"/>
    <n v="151.97999999999999"/>
    <n v="0.2"/>
    <x v="0"/>
    <n v="90.89"/>
    <x v="208"/>
    <x v="216"/>
    <n v="0.40196078431372545"/>
    <n v="90.89"/>
  </r>
  <r>
    <s v="ORD-11499"/>
    <x v="301"/>
    <x v="670"/>
    <x v="1"/>
    <x v="38"/>
    <x v="4"/>
    <x v="6"/>
    <x v="14"/>
    <x v="1"/>
    <n v="2"/>
    <n v="559.98"/>
    <n v="0.02"/>
    <x v="1"/>
    <n v="362.34"/>
    <x v="863"/>
    <x v="1039"/>
    <n v="0.35294117647058831"/>
    <n v="724.68"/>
  </r>
  <r>
    <s v="ORD-11500"/>
    <x v="351"/>
    <x v="468"/>
    <x v="2"/>
    <x v="47"/>
    <x v="0"/>
    <x v="1"/>
    <x v="20"/>
    <x v="1"/>
    <n v="1"/>
    <n v="173.63"/>
    <n v="0"/>
    <x v="1"/>
    <n v="110.98"/>
    <x v="864"/>
    <x v="1040"/>
    <n v="0.36082474226804118"/>
    <n v="110.98"/>
  </r>
  <r>
    <s v="ORD-11501"/>
    <x v="290"/>
    <x v="294"/>
    <x v="1"/>
    <x v="19"/>
    <x v="2"/>
    <x v="4"/>
    <x v="15"/>
    <x v="1"/>
    <n v="2"/>
    <n v="1357.03"/>
    <n v="0.2"/>
    <x v="2"/>
    <n v="853.39"/>
    <x v="865"/>
    <x v="1041"/>
    <n v="0.37113402061855671"/>
    <n v="1706.78"/>
  </r>
  <r>
    <s v="ORD-11502"/>
    <x v="196"/>
    <x v="671"/>
    <x v="1"/>
    <x v="42"/>
    <x v="1"/>
    <x v="3"/>
    <x v="17"/>
    <x v="0"/>
    <n v="2"/>
    <n v="68.31"/>
    <n v="0"/>
    <x v="1"/>
    <n v="44.16"/>
    <x v="866"/>
    <x v="1042"/>
    <n v="0.35353535353535359"/>
    <n v="88.32"/>
  </r>
  <r>
    <s v="ORD-11503"/>
    <x v="212"/>
    <x v="10"/>
    <x v="1"/>
    <x v="47"/>
    <x v="0"/>
    <x v="2"/>
    <x v="11"/>
    <x v="1"/>
    <n v="3"/>
    <n v="173.63"/>
    <n v="0"/>
    <x v="0"/>
    <n v="110.98"/>
    <x v="568"/>
    <x v="637"/>
    <n v="0.36082474226804123"/>
    <n v="332.94"/>
  </r>
  <r>
    <s v="ORD-11504"/>
    <x v="224"/>
    <x v="444"/>
    <x v="2"/>
    <x v="16"/>
    <x v="3"/>
    <x v="3"/>
    <x v="17"/>
    <x v="1"/>
    <n v="1"/>
    <n v="2367.9699999999998"/>
    <n v="0.1"/>
    <x v="1"/>
    <n v="1586.31"/>
    <x v="789"/>
    <x v="933"/>
    <n v="0.33009708737864074"/>
    <n v="1586.31"/>
  </r>
  <r>
    <s v="ORD-11505"/>
    <x v="239"/>
    <x v="137"/>
    <x v="2"/>
    <x v="3"/>
    <x v="1"/>
    <x v="0"/>
    <x v="3"/>
    <x v="0"/>
    <n v="3"/>
    <n v="112.27"/>
    <n v="0"/>
    <x v="2"/>
    <n v="78.48"/>
    <x v="578"/>
    <x v="652"/>
    <n v="0.3009708737864078"/>
    <n v="235.44"/>
  </r>
  <r>
    <s v="ORD-11506"/>
    <x v="299"/>
    <x v="251"/>
    <x v="1"/>
    <x v="26"/>
    <x v="2"/>
    <x v="4"/>
    <x v="15"/>
    <x v="1"/>
    <n v="5"/>
    <n v="969.03"/>
    <n v="0.05"/>
    <x v="0"/>
    <n v="659.34"/>
    <x v="371"/>
    <x v="1043"/>
    <n v="0.3195876288659793"/>
    <n v="3296.7000000000003"/>
  </r>
  <r>
    <s v="ORD-11507"/>
    <x v="114"/>
    <x v="641"/>
    <x v="2"/>
    <x v="26"/>
    <x v="2"/>
    <x v="1"/>
    <x v="20"/>
    <x v="0"/>
    <n v="6"/>
    <n v="989.01"/>
    <n v="0.05"/>
    <x v="1"/>
    <n v="659.34"/>
    <x v="867"/>
    <x v="1044"/>
    <n v="0.33333333333333326"/>
    <n v="3956.04"/>
  </r>
  <r>
    <s v="ORD-11508"/>
    <x v="189"/>
    <x v="513"/>
    <x v="5"/>
    <x v="19"/>
    <x v="2"/>
    <x v="0"/>
    <x v="3"/>
    <x v="1"/>
    <n v="2"/>
    <n v="1440.97"/>
    <n v="0"/>
    <x v="2"/>
    <n v="853.39"/>
    <x v="27"/>
    <x v="1045"/>
    <n v="0.40776699029126218"/>
    <n v="1706.78"/>
  </r>
  <r>
    <s v="ORD-11509"/>
    <x v="1"/>
    <x v="565"/>
    <x v="5"/>
    <x v="42"/>
    <x v="1"/>
    <x v="2"/>
    <x v="2"/>
    <x v="1"/>
    <n v="2"/>
    <n v="69.69"/>
    <n v="0"/>
    <x v="0"/>
    <n v="44.16"/>
    <x v="385"/>
    <x v="1046"/>
    <n v="0.36633663366336638"/>
    <n v="88.32"/>
  </r>
  <r>
    <s v="ORD-11510"/>
    <x v="182"/>
    <x v="151"/>
    <x v="2"/>
    <x v="22"/>
    <x v="1"/>
    <x v="1"/>
    <x v="7"/>
    <x v="0"/>
    <n v="8"/>
    <n v="53.35"/>
    <n v="0.15"/>
    <x v="0"/>
    <n v="39.049999999999997"/>
    <x v="868"/>
    <x v="1047"/>
    <n v="0.26804123711340211"/>
    <n v="312.39999999999998"/>
  </r>
  <r>
    <s v="ORD-11511"/>
    <x v="278"/>
    <x v="249"/>
    <x v="0"/>
    <x v="29"/>
    <x v="1"/>
    <x v="5"/>
    <x v="9"/>
    <x v="0"/>
    <n v="6"/>
    <n v="127.71"/>
    <n v="0.05"/>
    <x v="1"/>
    <n v="78.69"/>
    <x v="334"/>
    <x v="1048"/>
    <n v="0.38383838383838387"/>
    <n v="472.14"/>
  </r>
  <r>
    <s v="ORD-11512"/>
    <x v="109"/>
    <x v="497"/>
    <x v="0"/>
    <x v="60"/>
    <x v="2"/>
    <x v="5"/>
    <x v="16"/>
    <x v="1"/>
    <n v="3"/>
    <n v="2133.0300000000002"/>
    <n v="0.15"/>
    <x v="0"/>
    <n v="1495.32"/>
    <x v="285"/>
    <x v="304"/>
    <n v="0.29896907216494845"/>
    <n v="4485.96"/>
  </r>
  <r>
    <s v="ORD-11513"/>
    <x v="241"/>
    <x v="672"/>
    <x v="1"/>
    <x v="27"/>
    <x v="3"/>
    <x v="1"/>
    <x v="7"/>
    <x v="1"/>
    <n v="4"/>
    <n v="979.02"/>
    <n v="0.02"/>
    <x v="0"/>
    <n v="679.32"/>
    <x v="234"/>
    <x v="1049"/>
    <n v="0.30612244897959179"/>
    <n v="2717.28"/>
  </r>
  <r>
    <s v="ORD-11514"/>
    <x v="262"/>
    <x v="620"/>
    <x v="1"/>
    <x v="0"/>
    <x v="0"/>
    <x v="1"/>
    <x v="8"/>
    <x v="0"/>
    <n v="1"/>
    <n v="484.03"/>
    <n v="0.15"/>
    <x v="2"/>
    <n v="354.29"/>
    <x v="258"/>
    <x v="271"/>
    <n v="0.268041237113402"/>
    <n v="354.29"/>
  </r>
  <r>
    <s v="ORD-11515"/>
    <x v="20"/>
    <x v="14"/>
    <x v="1"/>
    <x v="17"/>
    <x v="2"/>
    <x v="5"/>
    <x v="9"/>
    <x v="1"/>
    <n v="1"/>
    <n v="989.01"/>
    <n v="0"/>
    <x v="0"/>
    <n v="689.31"/>
    <x v="423"/>
    <x v="810"/>
    <n v="0.30303030303030309"/>
    <n v="689.31"/>
  </r>
  <r>
    <s v="ORD-11516"/>
    <x v="52"/>
    <x v="528"/>
    <x v="5"/>
    <x v="57"/>
    <x v="4"/>
    <x v="2"/>
    <x v="2"/>
    <x v="0"/>
    <n v="6"/>
    <n v="241.53"/>
    <n v="0.02"/>
    <x v="2"/>
    <n v="159.36000000000001"/>
    <x v="869"/>
    <x v="1050"/>
    <n v="0.34020618556701027"/>
    <n v="956.16000000000008"/>
  </r>
  <r>
    <s v="ORD-11517"/>
    <x v="353"/>
    <x v="336"/>
    <x v="5"/>
    <x v="46"/>
    <x v="3"/>
    <x v="0"/>
    <x v="0"/>
    <x v="0"/>
    <n v="4"/>
    <n v="719.97"/>
    <n v="0"/>
    <x v="1"/>
    <n v="433.38"/>
    <x v="870"/>
    <x v="1051"/>
    <n v="0.39805825242718451"/>
    <n v="1733.52"/>
  </r>
  <r>
    <s v="ORD-11518"/>
    <x v="264"/>
    <x v="641"/>
    <x v="2"/>
    <x v="51"/>
    <x v="3"/>
    <x v="1"/>
    <x v="7"/>
    <x v="1"/>
    <n v="2"/>
    <n v="1484.01"/>
    <n v="0.05"/>
    <x v="1"/>
    <n v="989.34"/>
    <x v="116"/>
    <x v="737"/>
    <n v="0.33333333333333331"/>
    <n v="1978.68"/>
  </r>
  <r>
    <s v="ORD-11519"/>
    <x v="211"/>
    <x v="15"/>
    <x v="2"/>
    <x v="44"/>
    <x v="0"/>
    <x v="0"/>
    <x v="0"/>
    <x v="0"/>
    <n v="1"/>
    <n v="199"/>
    <n v="0.15"/>
    <x v="0"/>
    <n v="129.35"/>
    <x v="871"/>
    <x v="1052"/>
    <n v="0.35000000000000003"/>
    <n v="129.35"/>
  </r>
  <r>
    <s v="ORD-11520"/>
    <x v="256"/>
    <x v="536"/>
    <x v="5"/>
    <x v="18"/>
    <x v="0"/>
    <x v="1"/>
    <x v="1"/>
    <x v="1"/>
    <n v="2"/>
    <n v="304.98"/>
    <n v="0.02"/>
    <x v="0"/>
    <n v="191.36"/>
    <x v="22"/>
    <x v="22"/>
    <n v="0.37254901960784315"/>
    <n v="382.72"/>
  </r>
  <r>
    <s v="ORD-11521"/>
    <x v="9"/>
    <x v="548"/>
    <x v="1"/>
    <x v="42"/>
    <x v="1"/>
    <x v="2"/>
    <x v="10"/>
    <x v="1"/>
    <n v="2"/>
    <n v="69.69"/>
    <n v="0.05"/>
    <x v="0"/>
    <n v="44.16"/>
    <x v="385"/>
    <x v="1046"/>
    <n v="0.36633663366336638"/>
    <n v="88.32"/>
  </r>
  <r>
    <s v="ORD-11522"/>
    <x v="157"/>
    <x v="673"/>
    <x v="1"/>
    <x v="15"/>
    <x v="1"/>
    <x v="0"/>
    <x v="0"/>
    <x v="0"/>
    <n v="2"/>
    <n v="155.82"/>
    <n v="0"/>
    <x v="1"/>
    <n v="116.07"/>
    <x v="494"/>
    <x v="543"/>
    <n v="0.25510204081632654"/>
    <n v="232.14"/>
  </r>
  <r>
    <s v="ORD-11523"/>
    <x v="279"/>
    <x v="662"/>
    <x v="1"/>
    <x v="2"/>
    <x v="0"/>
    <x v="4"/>
    <x v="6"/>
    <x v="0"/>
    <n v="2"/>
    <n v="79"/>
    <n v="0.02"/>
    <x v="2"/>
    <n v="57.67"/>
    <x v="837"/>
    <x v="1053"/>
    <n v="0.26999999999999996"/>
    <n v="115.34"/>
  </r>
  <r>
    <s v="ORD-11524"/>
    <x v="208"/>
    <x v="34"/>
    <x v="1"/>
    <x v="14"/>
    <x v="4"/>
    <x v="5"/>
    <x v="9"/>
    <x v="1"/>
    <n v="1"/>
    <n v="402.99"/>
    <n v="0"/>
    <x v="1"/>
    <n v="287.27999999999997"/>
    <x v="63"/>
    <x v="62"/>
    <n v="0.28712871287128722"/>
    <n v="287.27999999999997"/>
  </r>
  <r>
    <s v="ORD-11525"/>
    <x v="259"/>
    <x v="420"/>
    <x v="1"/>
    <x v="39"/>
    <x v="2"/>
    <x v="3"/>
    <x v="4"/>
    <x v="1"/>
    <n v="1"/>
    <n v="1543.97"/>
    <n v="0"/>
    <x v="0"/>
    <n v="974.35"/>
    <x v="862"/>
    <x v="1054"/>
    <n v="0.36893203883495146"/>
    <n v="974.35"/>
  </r>
  <r>
    <s v="ORD-11526"/>
    <x v="338"/>
    <x v="336"/>
    <x v="5"/>
    <x v="24"/>
    <x v="2"/>
    <x v="0"/>
    <x v="13"/>
    <x v="1"/>
    <n v="1"/>
    <n v="1234.97"/>
    <n v="0.15"/>
    <x v="0"/>
    <n v="791.34"/>
    <x v="10"/>
    <x v="629"/>
    <n v="0.35922330097087379"/>
    <n v="791.34"/>
  </r>
  <r>
    <s v="ORD-11527"/>
    <x v="119"/>
    <x v="318"/>
    <x v="5"/>
    <x v="24"/>
    <x v="2"/>
    <x v="3"/>
    <x v="4"/>
    <x v="1"/>
    <n v="1"/>
    <n v="1222.98"/>
    <n v="0.15"/>
    <x v="2"/>
    <n v="791.34"/>
    <x v="202"/>
    <x v="595"/>
    <n v="0.3529411764705882"/>
    <n v="791.34"/>
  </r>
  <r>
    <s v="ORD-11528"/>
    <x v="87"/>
    <x v="625"/>
    <x v="1"/>
    <x v="26"/>
    <x v="2"/>
    <x v="1"/>
    <x v="7"/>
    <x v="0"/>
    <n v="1"/>
    <n v="979.02"/>
    <n v="0.1"/>
    <x v="1"/>
    <n v="659.34"/>
    <x v="316"/>
    <x v="362"/>
    <n v="0.32653061224489793"/>
    <n v="659.34"/>
  </r>
  <r>
    <s v="ORD-11529"/>
    <x v="262"/>
    <x v="108"/>
    <x v="1"/>
    <x v="33"/>
    <x v="1"/>
    <x v="2"/>
    <x v="2"/>
    <x v="0"/>
    <n v="4"/>
    <n v="81.37"/>
    <n v="0.02"/>
    <x v="1"/>
    <n v="54.51"/>
    <x v="653"/>
    <x v="1055"/>
    <n v="0.33009708737864085"/>
    <n v="218.04"/>
  </r>
  <r>
    <s v="ORD-11530"/>
    <x v="49"/>
    <x v="86"/>
    <x v="2"/>
    <x v="22"/>
    <x v="1"/>
    <x v="4"/>
    <x v="6"/>
    <x v="0"/>
    <n v="5"/>
    <n v="55"/>
    <n v="0"/>
    <x v="1"/>
    <n v="39.049999999999997"/>
    <x v="872"/>
    <x v="1056"/>
    <n v="0.28999999999999998"/>
    <n v="195.25"/>
  </r>
  <r>
    <s v="ORD-11531"/>
    <x v="288"/>
    <x v="346"/>
    <x v="1"/>
    <x v="58"/>
    <x v="0"/>
    <x v="0"/>
    <x v="13"/>
    <x v="0"/>
    <n v="2"/>
    <n v="144.53"/>
    <n v="0.05"/>
    <x v="2"/>
    <n v="90.89"/>
    <x v="538"/>
    <x v="603"/>
    <n v="0.37113402061855671"/>
    <n v="181.78"/>
  </r>
  <r>
    <s v="ORD-11532"/>
    <x v="94"/>
    <x v="195"/>
    <x v="0"/>
    <x v="13"/>
    <x v="0"/>
    <x v="0"/>
    <x v="0"/>
    <x v="1"/>
    <n v="5"/>
    <n v="116.62"/>
    <n v="0.05"/>
    <x v="0"/>
    <n v="82.11"/>
    <x v="673"/>
    <x v="773"/>
    <n v="0.29591836734693877"/>
    <n v="410.55"/>
  </r>
  <r>
    <s v="ORD-11533"/>
    <x v="365"/>
    <x v="576"/>
    <x v="1"/>
    <x v="9"/>
    <x v="1"/>
    <x v="5"/>
    <x v="9"/>
    <x v="0"/>
    <n v="2"/>
    <n v="115.43"/>
    <n v="0.15"/>
    <x v="1"/>
    <n v="85.68"/>
    <x v="278"/>
    <x v="1057"/>
    <n v="0.25773195876288657"/>
    <n v="171.36"/>
  </r>
  <r>
    <s v="ORD-11534"/>
    <x v="232"/>
    <x v="597"/>
    <x v="2"/>
    <x v="50"/>
    <x v="4"/>
    <x v="0"/>
    <x v="3"/>
    <x v="0"/>
    <n v="4"/>
    <n v="1412.99"/>
    <n v="0"/>
    <x v="1"/>
    <n v="993.29"/>
    <x v="505"/>
    <x v="224"/>
    <n v="0.29702970297029707"/>
    <n v="3973.16"/>
  </r>
  <r>
    <s v="ORD-11535"/>
    <x v="184"/>
    <x v="340"/>
    <x v="2"/>
    <x v="18"/>
    <x v="0"/>
    <x v="2"/>
    <x v="2"/>
    <x v="0"/>
    <n v="5"/>
    <n v="299"/>
    <n v="0.2"/>
    <x v="0"/>
    <n v="191.36"/>
    <x v="873"/>
    <x v="1058"/>
    <n v="0.35999999999999993"/>
    <n v="956.80000000000007"/>
  </r>
  <r>
    <s v="ORD-11536"/>
    <x v="51"/>
    <x v="396"/>
    <x v="0"/>
    <x v="46"/>
    <x v="3"/>
    <x v="3"/>
    <x v="4"/>
    <x v="1"/>
    <n v="6"/>
    <n v="692.01"/>
    <n v="0.2"/>
    <x v="0"/>
    <n v="433.38"/>
    <x v="874"/>
    <x v="1059"/>
    <n v="0.3737373737373737"/>
    <n v="2600.2799999999997"/>
  </r>
  <r>
    <s v="ORD-11538"/>
    <x v="126"/>
    <x v="322"/>
    <x v="5"/>
    <x v="8"/>
    <x v="4"/>
    <x v="0"/>
    <x v="3"/>
    <x v="0"/>
    <n v="5"/>
    <n v="1028.97"/>
    <n v="0"/>
    <x v="2"/>
    <n v="609.39"/>
    <x v="339"/>
    <x v="417"/>
    <n v="0.40776699029126223"/>
    <n v="3046.95"/>
  </r>
  <r>
    <s v="ORD-11539"/>
    <x v="343"/>
    <x v="674"/>
    <x v="2"/>
    <x v="20"/>
    <x v="3"/>
    <x v="4"/>
    <x v="6"/>
    <x v="1"/>
    <n v="2"/>
    <n v="1426.98"/>
    <n v="0"/>
    <x v="2"/>
    <n v="1007.28"/>
    <x v="694"/>
    <x v="1060"/>
    <n v="0.29411764705882354"/>
    <n v="2014.56"/>
  </r>
  <r>
    <s v="ORD-11540"/>
    <x v="201"/>
    <x v="675"/>
    <x v="1"/>
    <x v="15"/>
    <x v="1"/>
    <x v="3"/>
    <x v="4"/>
    <x v="0"/>
    <n v="1"/>
    <n v="163.77000000000001"/>
    <n v="0.02"/>
    <x v="1"/>
    <n v="116.07"/>
    <x v="135"/>
    <x v="140"/>
    <n v="0.29126213592233019"/>
    <n v="116.07"/>
  </r>
  <r>
    <s v="ORD-11541"/>
    <x v="31"/>
    <x v="413"/>
    <x v="0"/>
    <x v="27"/>
    <x v="3"/>
    <x v="2"/>
    <x v="10"/>
    <x v="1"/>
    <n v="3"/>
    <n v="1018.98"/>
    <n v="0.1"/>
    <x v="1"/>
    <n v="679.32"/>
    <x v="478"/>
    <x v="68"/>
    <n v="0.33333333333333331"/>
    <n v="2037.96"/>
  </r>
  <r>
    <s v="ORD-11542"/>
    <x v="32"/>
    <x v="203"/>
    <x v="2"/>
    <x v="39"/>
    <x v="2"/>
    <x v="1"/>
    <x v="20"/>
    <x v="1"/>
    <n v="2"/>
    <n v="1528.98"/>
    <n v="0.1"/>
    <x v="0"/>
    <n v="974.35"/>
    <x v="66"/>
    <x v="66"/>
    <n v="0.36274509803921567"/>
    <n v="1948.7"/>
  </r>
  <r>
    <s v="ORD-11543"/>
    <x v="346"/>
    <x v="639"/>
    <x v="1"/>
    <x v="19"/>
    <x v="2"/>
    <x v="1"/>
    <x v="1"/>
    <x v="0"/>
    <n v="5"/>
    <n v="1371.02"/>
    <n v="0"/>
    <x v="1"/>
    <n v="853.39"/>
    <x v="556"/>
    <x v="1061"/>
    <n v="0.37755102040816335"/>
    <n v="4266.95"/>
  </r>
  <r>
    <s v="ORD-11544"/>
    <x v="240"/>
    <x v="103"/>
    <x v="1"/>
    <x v="31"/>
    <x v="1"/>
    <x v="2"/>
    <x v="10"/>
    <x v="0"/>
    <n v="8"/>
    <n v="86.33"/>
    <n v="0.1"/>
    <x v="0"/>
    <n v="55.18"/>
    <x v="875"/>
    <x v="1062"/>
    <n v="0.36082474226804123"/>
    <n v="441.44"/>
  </r>
  <r>
    <s v="ORD-11545"/>
    <x v="147"/>
    <x v="676"/>
    <x v="5"/>
    <x v="27"/>
    <x v="3"/>
    <x v="1"/>
    <x v="18"/>
    <x v="0"/>
    <n v="1"/>
    <n v="979.02"/>
    <n v="0"/>
    <x v="0"/>
    <n v="679.32"/>
    <x v="316"/>
    <x v="1063"/>
    <n v="0.30612244897959179"/>
    <n v="679.32"/>
  </r>
  <r>
    <s v="ORD-11546"/>
    <x v="151"/>
    <x v="192"/>
    <x v="1"/>
    <x v="44"/>
    <x v="0"/>
    <x v="6"/>
    <x v="14"/>
    <x v="0"/>
    <s v="3"/>
    <n v="197.01"/>
    <n v="0.1"/>
    <x v="2"/>
    <n v="129.35"/>
    <x v="876"/>
    <x v="1064"/>
    <n v="0.34343434343434348"/>
    <n v="388.04999999999995"/>
  </r>
  <r>
    <s v="ORD-11547"/>
    <x v="294"/>
    <x v="677"/>
    <x v="5"/>
    <x v="61"/>
    <x v="3"/>
    <x v="1"/>
    <x v="5"/>
    <x v="0"/>
    <n v="4"/>
    <n v="1222.98"/>
    <n v="0"/>
    <x v="1"/>
    <n v="767.36"/>
    <x v="507"/>
    <x v="1065"/>
    <n v="0.37254901960784315"/>
    <n v="3069.44"/>
  </r>
  <r>
    <s v="ORD-11548"/>
    <x v="239"/>
    <x v="115"/>
    <x v="0"/>
    <x v="4"/>
    <x v="2"/>
    <x v="4"/>
    <x v="15"/>
    <x v="0"/>
    <n v="3"/>
    <n v="2449.02"/>
    <n v="0"/>
    <x v="0"/>
    <n v="1599.36"/>
    <x v="230"/>
    <x v="240"/>
    <n v="0.34693877551020402"/>
    <n v="4798.08"/>
  </r>
  <r>
    <s v="ORD-11549"/>
    <x v="176"/>
    <x v="103"/>
    <x v="1"/>
    <x v="34"/>
    <x v="2"/>
    <x v="5"/>
    <x v="16"/>
    <x v="0"/>
    <n v="2"/>
    <n v="1551.03"/>
    <n v="0.02"/>
    <x v="0"/>
    <n v="991.38"/>
    <x v="877"/>
    <x v="1066"/>
    <n v="0.36082474226804123"/>
    <n v="1982.76"/>
  </r>
  <r>
    <s v="ORD-11550"/>
    <x v="147"/>
    <x v="28"/>
    <x v="0"/>
    <x v="32"/>
    <x v="4"/>
    <x v="0"/>
    <x v="0"/>
    <x v="0"/>
    <n v="1"/>
    <n v="1324.98"/>
    <n v="0.1"/>
    <x v="1"/>
    <n v="883.32"/>
    <x v="878"/>
    <x v="1067"/>
    <n v="0.33333333333333331"/>
    <n v="883.32"/>
  </r>
  <r>
    <s v="ORD-11551"/>
    <x v="254"/>
    <x v="196"/>
    <x v="1"/>
    <x v="39"/>
    <x v="2"/>
    <x v="3"/>
    <x v="12"/>
    <x v="0"/>
    <n v="1"/>
    <n v="1543.97"/>
    <n v="0"/>
    <x v="0"/>
    <n v="974.35"/>
    <x v="862"/>
    <x v="1054"/>
    <n v="0.36893203883495146"/>
    <n v="974.35"/>
  </r>
  <r>
    <s v="ORD-11552"/>
    <x v="293"/>
    <x v="475"/>
    <x v="2"/>
    <x v="44"/>
    <x v="0"/>
    <x v="0"/>
    <x v="0"/>
    <x v="0"/>
    <n v="4"/>
    <n v="204.97"/>
    <n v="0.02"/>
    <x v="0"/>
    <n v="129.35"/>
    <x v="799"/>
    <x v="947"/>
    <n v="0.36893203883495146"/>
    <n v="517.4"/>
  </r>
  <r>
    <s v="ORD-11553"/>
    <x v="99"/>
    <x v="589"/>
    <x v="5"/>
    <x v="23"/>
    <x v="4"/>
    <x v="3"/>
    <x v="12"/>
    <x v="1"/>
    <n v="3"/>
    <n v="692.01"/>
    <n v="0.05"/>
    <x v="0"/>
    <n v="510.27"/>
    <x v="879"/>
    <x v="75"/>
    <n v="0.26262626262626254"/>
    <n v="1530.81"/>
  </r>
  <r>
    <s v="ORD-11554"/>
    <x v="211"/>
    <x v="275"/>
    <x v="1"/>
    <x v="48"/>
    <x v="3"/>
    <x v="3"/>
    <x v="12"/>
    <x v="0"/>
    <n v="3"/>
    <n v="1286.01"/>
    <n v="0"/>
    <x v="0"/>
    <n v="948.27"/>
    <x v="189"/>
    <x v="197"/>
    <n v="0.2626262626262626"/>
    <n v="2844.81"/>
  </r>
  <r>
    <s v="ORD-11555"/>
    <x v="223"/>
    <x v="499"/>
    <x v="2"/>
    <x v="29"/>
    <x v="1"/>
    <x v="6"/>
    <x v="14"/>
    <x v="1"/>
    <n v="5"/>
    <n v="126.42"/>
    <n v="0"/>
    <x v="2"/>
    <n v="78.69"/>
    <x v="392"/>
    <x v="1068"/>
    <n v="0.3775510204081633"/>
    <n v="393.45"/>
  </r>
  <r>
    <s v="ORD-11556"/>
    <x v="45"/>
    <x v="276"/>
    <x v="2"/>
    <x v="8"/>
    <x v="4"/>
    <x v="5"/>
    <x v="9"/>
    <x v="0"/>
    <n v="4"/>
    <n v="979.02"/>
    <n v="0"/>
    <x v="1"/>
    <n v="609.39"/>
    <x v="234"/>
    <x v="1069"/>
    <n v="0.37755102040816324"/>
    <n v="2437.56"/>
  </r>
  <r>
    <s v="ORD-11557"/>
    <x v="20"/>
    <x v="468"/>
    <x v="2"/>
    <x v="40"/>
    <x v="0"/>
    <x v="1"/>
    <x v="18"/>
    <x v="1"/>
    <n v="1"/>
    <n v="399"/>
    <n v="0.15"/>
    <x v="0"/>
    <n v="263.33999999999997"/>
    <x v="16"/>
    <x v="1070"/>
    <n v="0.34000000000000008"/>
    <n v="263.33999999999997"/>
  </r>
  <r>
    <s v="ORD-11558"/>
    <x v="363"/>
    <x v="480"/>
    <x v="1"/>
    <x v="54"/>
    <x v="2"/>
    <x v="5"/>
    <x v="9"/>
    <x v="1"/>
    <n v="4"/>
    <n v="1732.98"/>
    <n v="0"/>
    <x v="0"/>
    <n v="1240.27"/>
    <x v="880"/>
    <x v="1071"/>
    <n v="0.28431372549019612"/>
    <n v="4961.08"/>
  </r>
  <r>
    <s v="ORD-11559"/>
    <x v="39"/>
    <x v="482"/>
    <x v="1"/>
    <x v="44"/>
    <x v="0"/>
    <x v="4"/>
    <x v="6"/>
    <x v="1"/>
    <n v="10"/>
    <n v="200.99"/>
    <n v="0"/>
    <x v="1"/>
    <n v="129.35"/>
    <x v="881"/>
    <x v="1072"/>
    <n v="0.35643564356435647"/>
    <n v="1293.5"/>
  </r>
  <r>
    <s v="ORD-11560"/>
    <x v="363"/>
    <x v="229"/>
    <x v="2"/>
    <x v="56"/>
    <x v="1"/>
    <x v="3"/>
    <x v="12"/>
    <x v="0"/>
    <n v="4"/>
    <n v="144.53"/>
    <n v="0.15"/>
    <x v="0"/>
    <n v="96.85"/>
    <x v="882"/>
    <x v="1073"/>
    <n v="0.32989690721649489"/>
    <n v="387.4"/>
  </r>
  <r>
    <s v="ORD-11561"/>
    <x v="308"/>
    <x v="406"/>
    <x v="1"/>
    <x v="43"/>
    <x v="3"/>
    <x v="1"/>
    <x v="18"/>
    <x v="1"/>
    <n v="1"/>
    <n v="1979.01"/>
    <n v="0"/>
    <x v="0"/>
    <n v="1299.3499999999999"/>
    <x v="675"/>
    <x v="776"/>
    <n v="0.34343434343434348"/>
    <n v="1299.3499999999999"/>
  </r>
  <r>
    <s v="ORD-11562"/>
    <x v="243"/>
    <x v="11"/>
    <x v="1"/>
    <x v="0"/>
    <x v="0"/>
    <x v="3"/>
    <x v="4"/>
    <x v="0"/>
    <n v="2"/>
    <n v="503.99"/>
    <n v="0"/>
    <x v="0"/>
    <n v="354.29"/>
    <x v="550"/>
    <x v="616"/>
    <n v="0.29702970297029702"/>
    <n v="708.58"/>
  </r>
  <r>
    <s v="ORD-11563"/>
    <x v="54"/>
    <x v="54"/>
    <x v="6"/>
    <x v="9"/>
    <x v="1"/>
    <x v="1"/>
    <x v="20"/>
    <x v="1"/>
    <n v="2"/>
    <n v="119"/>
    <n v="0.1"/>
    <x v="1"/>
    <n v="85.68"/>
    <x v="215"/>
    <x v="997"/>
    <n v="0.27999999999999992"/>
    <n v="171.36"/>
  </r>
  <r>
    <s v="ORD-11564"/>
    <x v="125"/>
    <x v="29"/>
    <x v="5"/>
    <x v="33"/>
    <x v="1"/>
    <x v="5"/>
    <x v="16"/>
    <x v="0"/>
    <n v="2"/>
    <n v="76.63"/>
    <n v="0.15"/>
    <x v="0"/>
    <n v="54.51"/>
    <x v="490"/>
    <x v="655"/>
    <n v="0.28865979381443296"/>
    <n v="109.02"/>
  </r>
  <r>
    <s v="ORD-11565"/>
    <x v="287"/>
    <x v="640"/>
    <x v="2"/>
    <x v="61"/>
    <x v="3"/>
    <x v="6"/>
    <x v="14"/>
    <x v="0"/>
    <n v="3"/>
    <n v="1222.98"/>
    <n v="0.1"/>
    <x v="1"/>
    <n v="767.36"/>
    <x v="443"/>
    <x v="914"/>
    <n v="0.37254901960784315"/>
    <n v="2302.08"/>
  </r>
  <r>
    <s v="ORD-11566"/>
    <x v="279"/>
    <x v="5"/>
    <x v="1"/>
    <x v="5"/>
    <x v="3"/>
    <x v="1"/>
    <x v="20"/>
    <x v="0"/>
    <n v="2"/>
    <n v="1861.02"/>
    <n v="0.2"/>
    <x v="2"/>
    <n v="1177.3800000000001"/>
    <x v="69"/>
    <x v="69"/>
    <n v="0.36734693877551011"/>
    <n v="2354.7600000000002"/>
  </r>
  <r>
    <s v="ORD-11567"/>
    <x v="297"/>
    <x v="515"/>
    <x v="5"/>
    <x v="56"/>
    <x v="1"/>
    <x v="0"/>
    <x v="3"/>
    <x v="1"/>
    <n v="6"/>
    <n v="150.49"/>
    <n v="0.05"/>
    <x v="2"/>
    <n v="96.85"/>
    <x v="883"/>
    <x v="1074"/>
    <n v="0.35643564356435659"/>
    <n v="581.09999999999991"/>
  </r>
  <r>
    <s v="ORD-11568"/>
    <x v="255"/>
    <x v="678"/>
    <x v="5"/>
    <x v="10"/>
    <x v="2"/>
    <x v="5"/>
    <x v="16"/>
    <x v="1"/>
    <n v="1"/>
    <n v="1222.98"/>
    <n v="0"/>
    <x v="0"/>
    <n v="875.27"/>
    <x v="202"/>
    <x v="210"/>
    <n v="0.28431372549019612"/>
    <n v="875.27"/>
  </r>
  <r>
    <s v="ORD-11569"/>
    <x v="3"/>
    <x v="679"/>
    <x v="1"/>
    <x v="46"/>
    <x v="3"/>
    <x v="3"/>
    <x v="17"/>
    <x v="1"/>
    <n v="0"/>
    <n v="712.98"/>
    <n v="0.05"/>
    <x v="0"/>
    <n v="433.38"/>
    <x v="12"/>
    <x v="12"/>
    <n v="0"/>
    <n v="0"/>
  </r>
  <r>
    <s v="ORD-11570"/>
    <x v="256"/>
    <x v="105"/>
    <x v="1"/>
    <x v="39"/>
    <x v="2"/>
    <x v="5"/>
    <x v="16"/>
    <x v="1"/>
    <n v="4"/>
    <n v="1454.03"/>
    <n v="0.05"/>
    <x v="1"/>
    <n v="974.35"/>
    <x v="548"/>
    <x v="614"/>
    <n v="0.32989690721649484"/>
    <n v="3897.4"/>
  </r>
  <r>
    <s v="ORD-11571"/>
    <x v="9"/>
    <x v="522"/>
    <x v="2"/>
    <x v="39"/>
    <x v="2"/>
    <x v="3"/>
    <x v="12"/>
    <x v="0"/>
    <n v="2"/>
    <n v="1513.99"/>
    <n v="0"/>
    <x v="0"/>
    <n v="974.35"/>
    <x v="514"/>
    <x v="486"/>
    <n v="0.35643564356435642"/>
    <n v="1948.7"/>
  </r>
  <r>
    <s v="ORD-11572"/>
    <x v="183"/>
    <x v="680"/>
    <x v="1"/>
    <x v="64"/>
    <x v="4"/>
    <x v="1"/>
    <x v="1"/>
    <x v="1"/>
    <n v="4"/>
    <n v="1567.02"/>
    <n v="0.1"/>
    <x v="2"/>
    <n v="1023.36"/>
    <x v="140"/>
    <x v="1075"/>
    <n v="0.34693877551020408"/>
    <n v="4093.44"/>
  </r>
  <r>
    <s v="ORD-11573"/>
    <x v="21"/>
    <x v="301"/>
    <x v="5"/>
    <x v="35"/>
    <x v="4"/>
    <x v="3"/>
    <x v="4"/>
    <x v="1"/>
    <n v="4"/>
    <n v="874.47"/>
    <n v="0.1"/>
    <x v="1"/>
    <n v="585.80999999999995"/>
    <x v="52"/>
    <x v="51"/>
    <n v="0.33009708737864085"/>
    <n v="2343.2399999999998"/>
  </r>
  <r>
    <s v="ORD-11574"/>
    <x v="366"/>
    <x v="213"/>
    <x v="2"/>
    <x v="3"/>
    <x v="1"/>
    <x v="5"/>
    <x v="16"/>
    <x v="0"/>
    <n v="1"/>
    <n v="112.27"/>
    <n v="0"/>
    <x v="1"/>
    <n v="78.48"/>
    <x v="884"/>
    <x v="1076"/>
    <n v="0.30097087378640769"/>
    <n v="78.48"/>
  </r>
  <r>
    <s v="ORD-11575"/>
    <x v="47"/>
    <x v="681"/>
    <x v="1"/>
    <x v="11"/>
    <x v="0"/>
    <x v="2"/>
    <x v="11"/>
    <x v="1"/>
    <n v="3"/>
    <n v="253.98"/>
    <n v="0.05"/>
    <x v="0"/>
    <n v="171.81"/>
    <x v="47"/>
    <x v="46"/>
    <n v="0.32352941176470573"/>
    <n v="515.43000000000006"/>
  </r>
  <r>
    <s v="ORD-11576"/>
    <x v="33"/>
    <x v="682"/>
    <x v="1"/>
    <x v="42"/>
    <x v="1"/>
    <x v="1"/>
    <x v="18"/>
    <x v="0"/>
    <n v="2"/>
    <n v="67.62"/>
    <n v="0.02"/>
    <x v="1"/>
    <n v="44.16"/>
    <x v="419"/>
    <x v="622"/>
    <n v="0.34693877551020419"/>
    <n v="88.32"/>
  </r>
  <r>
    <s v="ORD-11577"/>
    <x v="237"/>
    <x v="667"/>
    <x v="1"/>
    <x v="13"/>
    <x v="0"/>
    <x v="6"/>
    <x v="14"/>
    <x v="1"/>
    <n v="2"/>
    <n v="119"/>
    <n v="0.2"/>
    <x v="0"/>
    <n v="82.11"/>
    <x v="215"/>
    <x v="223"/>
    <n v="0.31"/>
    <n v="164.22"/>
  </r>
  <r>
    <s v="ORD-11578"/>
    <x v="182"/>
    <x v="683"/>
    <x v="1"/>
    <x v="2"/>
    <x v="0"/>
    <x v="1"/>
    <x v="18"/>
    <x v="1"/>
    <n v="2"/>
    <n v="80.58"/>
    <n v="0.05"/>
    <x v="0"/>
    <n v="57.67"/>
    <x v="50"/>
    <x v="1077"/>
    <n v="0.28431372549019607"/>
    <n v="115.34"/>
  </r>
  <r>
    <s v="ORD-11579"/>
    <x v="80"/>
    <x v="650"/>
    <x v="5"/>
    <x v="11"/>
    <x v="0"/>
    <x v="0"/>
    <x v="0"/>
    <x v="0"/>
    <n v="2"/>
    <n v="241.53"/>
    <n v="0"/>
    <x v="0"/>
    <n v="171.81"/>
    <x v="800"/>
    <x v="948"/>
    <n v="0.28865979381443296"/>
    <n v="343.62"/>
  </r>
  <r>
    <s v="ORD-11580"/>
    <x v="316"/>
    <x v="673"/>
    <x v="1"/>
    <x v="18"/>
    <x v="0"/>
    <x v="3"/>
    <x v="17"/>
    <x v="0"/>
    <n v="4"/>
    <n v="299"/>
    <n v="0.15"/>
    <x v="0"/>
    <n v="191.36"/>
    <x v="885"/>
    <x v="1078"/>
    <n v="0.35999999999999993"/>
    <n v="765.44"/>
  </r>
  <r>
    <s v="ORD-11581"/>
    <x v="146"/>
    <x v="664"/>
    <x v="1"/>
    <x v="34"/>
    <x v="2"/>
    <x v="0"/>
    <x v="13"/>
    <x v="1"/>
    <n v="1"/>
    <n v="1567.02"/>
    <n v="0.05"/>
    <x v="0"/>
    <n v="991.38"/>
    <x v="404"/>
    <x v="345"/>
    <n v="0.36734693877551022"/>
    <n v="991.38"/>
  </r>
  <r>
    <s v="ORD-11582"/>
    <x v="185"/>
    <x v="264"/>
    <x v="1"/>
    <x v="23"/>
    <x v="4"/>
    <x v="3"/>
    <x v="12"/>
    <x v="1"/>
    <n v="1"/>
    <n v="692.01"/>
    <n v="0.1"/>
    <x v="1"/>
    <n v="510.27"/>
    <x v="643"/>
    <x v="843"/>
    <n v="0.26262626262626265"/>
    <n v="510.27"/>
  </r>
  <r>
    <s v="ORD-11583"/>
    <x v="279"/>
    <x v="407"/>
    <x v="1"/>
    <x v="54"/>
    <x v="2"/>
    <x v="1"/>
    <x v="5"/>
    <x v="0"/>
    <n v="5"/>
    <n v="1715.99"/>
    <n v="0.2"/>
    <x v="0"/>
    <n v="1240.27"/>
    <x v="886"/>
    <x v="1079"/>
    <n v="0.27722772277227725"/>
    <n v="6201.35"/>
  </r>
  <r>
    <s v="ORD-11584"/>
    <x v="108"/>
    <x v="124"/>
    <x v="1"/>
    <x v="23"/>
    <x v="4"/>
    <x v="1"/>
    <x v="8"/>
    <x v="0"/>
    <n v="2"/>
    <n v="678.03"/>
    <n v="0.02"/>
    <x v="0"/>
    <n v="510.27"/>
    <x v="326"/>
    <x v="907"/>
    <n v="0.24742268041237114"/>
    <n v="1020.54"/>
  </r>
  <r>
    <s v="ORD-11585"/>
    <x v="258"/>
    <x v="199"/>
    <x v="1"/>
    <x v="9"/>
    <x v="1"/>
    <x v="2"/>
    <x v="2"/>
    <x v="0"/>
    <n v="3"/>
    <n v="116.62"/>
    <n v="0.15"/>
    <x v="0"/>
    <n v="85.68"/>
    <x v="887"/>
    <x v="1080"/>
    <n v="0.26530612244897955"/>
    <n v="257.04000000000002"/>
  </r>
  <r>
    <s v="ORD-11586"/>
    <x v="24"/>
    <x v="525"/>
    <x v="2"/>
    <x v="54"/>
    <x v="2"/>
    <x v="0"/>
    <x v="3"/>
    <x v="1"/>
    <n v="2"/>
    <n v="1699"/>
    <n v="0.02"/>
    <x v="0"/>
    <n v="1240.27"/>
    <x v="888"/>
    <x v="1081"/>
    <n v="0.27"/>
    <n v="2480.54"/>
  </r>
  <r>
    <s v="ORD-11587"/>
    <x v="227"/>
    <x v="202"/>
    <x v="0"/>
    <x v="14"/>
    <x v="4"/>
    <x v="3"/>
    <x v="4"/>
    <x v="0"/>
    <n v="1"/>
    <n v="395.01"/>
    <n v="0"/>
    <x v="0"/>
    <n v="287.27999999999997"/>
    <x v="889"/>
    <x v="1082"/>
    <n v="0.27272727272727276"/>
    <n v="287.27999999999997"/>
  </r>
  <r>
    <s v="ORD-11588"/>
    <x v="233"/>
    <x v="411"/>
    <x v="1"/>
    <x v="47"/>
    <x v="0"/>
    <x v="1"/>
    <x v="20"/>
    <x v="0"/>
    <n v="1"/>
    <n v="177.21"/>
    <n v="0"/>
    <x v="1"/>
    <n v="110.98"/>
    <x v="719"/>
    <x v="834"/>
    <n v="0.37373737373737376"/>
    <n v="110.98"/>
  </r>
  <r>
    <s v="ORD-11589"/>
    <x v="80"/>
    <x v="547"/>
    <x v="2"/>
    <x v="9"/>
    <x v="1"/>
    <x v="2"/>
    <x v="2"/>
    <x v="0"/>
    <n v="4"/>
    <n v="121.38"/>
    <n v="0"/>
    <x v="1"/>
    <n v="85.68"/>
    <x v="426"/>
    <x v="1083"/>
    <n v="0.29411764705882343"/>
    <n v="342.72"/>
  </r>
  <r>
    <s v="ORD-11590"/>
    <x v="173"/>
    <x v="668"/>
    <x v="2"/>
    <x v="50"/>
    <x v="4"/>
    <x v="5"/>
    <x v="9"/>
    <x v="1"/>
    <n v="8"/>
    <n v="1440.97"/>
    <n v="0.15"/>
    <x v="2"/>
    <n v="993.29"/>
    <x v="890"/>
    <x v="1084"/>
    <n v="0.31067961165048547"/>
    <n v="7946.32"/>
  </r>
  <r>
    <s v="ORD-11591"/>
    <x v="120"/>
    <x v="684"/>
    <x v="2"/>
    <x v="56"/>
    <x v="1"/>
    <x v="2"/>
    <x v="10"/>
    <x v="0"/>
    <n v="2"/>
    <n v="150.49"/>
    <n v="0.02"/>
    <x v="1"/>
    <n v="96.85"/>
    <x v="891"/>
    <x v="1085"/>
    <n v="0.35643564356435653"/>
    <n v="193.7"/>
  </r>
  <r>
    <s v="ORD-11592"/>
    <x v="10"/>
    <x v="36"/>
    <x v="2"/>
    <x v="41"/>
    <x v="1"/>
    <x v="5"/>
    <x v="16"/>
    <x v="1"/>
    <n v="3"/>
    <n v="70.38"/>
    <n v="0.2"/>
    <x v="1"/>
    <n v="44.85"/>
    <x v="376"/>
    <x v="583"/>
    <n v="0.36274509803921562"/>
    <n v="134.55000000000001"/>
  </r>
  <r>
    <s v="ORD-11593"/>
    <x v="155"/>
    <x v="70"/>
    <x v="1"/>
    <x v="14"/>
    <x v="4"/>
    <x v="1"/>
    <x v="8"/>
    <x v="1"/>
    <n v="3"/>
    <n v="391.02"/>
    <n v="0.02"/>
    <x v="1"/>
    <n v="287.27999999999997"/>
    <x v="301"/>
    <x v="321"/>
    <n v="0.26530612244897961"/>
    <n v="861.83999999999992"/>
  </r>
  <r>
    <s v="ORD-11594"/>
    <x v="305"/>
    <x v="174"/>
    <x v="6"/>
    <x v="16"/>
    <x v="3"/>
    <x v="2"/>
    <x v="11"/>
    <x v="0"/>
    <n v="1"/>
    <n v="2321.9899999999998"/>
    <n v="0.05"/>
    <x v="1"/>
    <n v="1586.31"/>
    <x v="531"/>
    <x v="594"/>
    <n v="0.31683168316831678"/>
    <n v="1586.31"/>
  </r>
  <r>
    <s v="ORD-11595"/>
    <x v="32"/>
    <x v="144"/>
    <x v="1"/>
    <x v="4"/>
    <x v="2"/>
    <x v="3"/>
    <x v="12"/>
    <x v="1"/>
    <n v="1"/>
    <n v="2424.0300000000002"/>
    <n v="0"/>
    <x v="1"/>
    <n v="1599.36"/>
    <x v="188"/>
    <x v="196"/>
    <n v="0.34020618556701038"/>
    <n v="1599.36"/>
  </r>
  <r>
    <s v="ORD-11596"/>
    <x v="54"/>
    <x v="269"/>
    <x v="1"/>
    <x v="57"/>
    <x v="4"/>
    <x v="4"/>
    <x v="6"/>
    <x v="0"/>
    <n v="4"/>
    <n v="253.98"/>
    <n v="0.15"/>
    <x v="0"/>
    <n v="159.36000000000001"/>
    <x v="892"/>
    <x v="1086"/>
    <n v="0.37254901960784303"/>
    <n v="637.44000000000005"/>
  </r>
  <r>
    <s v="ORD-11597"/>
    <x v="187"/>
    <x v="453"/>
    <x v="6"/>
    <x v="35"/>
    <x v="4"/>
    <x v="3"/>
    <x v="4"/>
    <x v="1"/>
    <n v="1"/>
    <n v="865.98"/>
    <n v="0.2"/>
    <x v="0"/>
    <n v="585.80999999999995"/>
    <x v="170"/>
    <x v="178"/>
    <n v="0.32352941176470595"/>
    <n v="585.80999999999995"/>
  </r>
  <r>
    <s v="ORD-11598"/>
    <x v="71"/>
    <x v="67"/>
    <x v="1"/>
    <x v="48"/>
    <x v="3"/>
    <x v="0"/>
    <x v="0"/>
    <x v="0"/>
    <n v="3"/>
    <n v="1311.99"/>
    <n v="0.2"/>
    <x v="0"/>
    <n v="948.27"/>
    <x v="302"/>
    <x v="670"/>
    <n v="0.27722772277227731"/>
    <n v="2844.81"/>
  </r>
  <r>
    <s v="ORD-11599"/>
    <x v="53"/>
    <x v="39"/>
    <x v="1"/>
    <x v="4"/>
    <x v="2"/>
    <x v="0"/>
    <x v="0"/>
    <x v="0"/>
    <n v="1"/>
    <n v="2474.0100000000002"/>
    <n v="0.2"/>
    <x v="0"/>
    <n v="1599.36"/>
    <x v="893"/>
    <x v="1087"/>
    <n v="0.35353535353535365"/>
    <n v="1599.36"/>
  </r>
  <r>
    <s v="ORD-11600"/>
    <x v="346"/>
    <x v="529"/>
    <x v="2"/>
    <x v="26"/>
    <x v="2"/>
    <x v="1"/>
    <x v="20"/>
    <x v="0"/>
    <n v="1"/>
    <n v="969.03"/>
    <n v="0"/>
    <x v="0"/>
    <n v="659.34"/>
    <x v="20"/>
    <x v="456"/>
    <n v="0.31958762886597936"/>
    <n v="659.34"/>
  </r>
  <r>
    <s v="ORD-11601"/>
    <x v="316"/>
    <x v="233"/>
    <x v="1"/>
    <x v="50"/>
    <x v="4"/>
    <x v="3"/>
    <x v="17"/>
    <x v="1"/>
    <n v="3"/>
    <n v="1426.98"/>
    <n v="0.1"/>
    <x v="2"/>
    <n v="993.29"/>
    <x v="351"/>
    <x v="495"/>
    <n v="0.30392156862745107"/>
    <n v="2979.87"/>
  </r>
  <r>
    <s v="ORD-11602"/>
    <x v="343"/>
    <x v="402"/>
    <x v="1"/>
    <x v="6"/>
    <x v="3"/>
    <x v="5"/>
    <x v="9"/>
    <x v="1"/>
    <n v="1"/>
    <n v="1745.03"/>
    <n v="0.2"/>
    <x v="0"/>
    <n v="1097.3900000000001"/>
    <x v="348"/>
    <x v="376"/>
    <n v="0.37113402061855666"/>
    <n v="1097.3900000000001"/>
  </r>
  <r>
    <s v="ORD-11603"/>
    <x v="264"/>
    <x v="402"/>
    <x v="1"/>
    <x v="20"/>
    <x v="3"/>
    <x v="2"/>
    <x v="11"/>
    <x v="0"/>
    <n v="3"/>
    <n v="1440.97"/>
    <n v="0.02"/>
    <x v="1"/>
    <n v="1007.28"/>
    <x v="122"/>
    <x v="1088"/>
    <n v="0.30097087378640769"/>
    <n v="3021.84"/>
  </r>
  <r>
    <s v="ORD-11604"/>
    <x v="209"/>
    <x v="265"/>
    <x v="1"/>
    <x v="19"/>
    <x v="2"/>
    <x v="0"/>
    <x v="13"/>
    <x v="0"/>
    <n v="5"/>
    <n v="1371.02"/>
    <n v="0"/>
    <x v="0"/>
    <n v="853.39"/>
    <x v="556"/>
    <x v="1061"/>
    <n v="0.37755102040816335"/>
    <n v="4266.95"/>
  </r>
  <r>
    <s v="ORD-11605"/>
    <x v="275"/>
    <x v="115"/>
    <x v="0"/>
    <x v="44"/>
    <x v="0"/>
    <x v="3"/>
    <x v="12"/>
    <x v="1"/>
    <n v="2"/>
    <n v="202.98"/>
    <n v="0.02"/>
    <x v="0"/>
    <n v="129.35"/>
    <x v="894"/>
    <x v="1089"/>
    <n v="0.36274509803921567"/>
    <n v="258.7"/>
  </r>
  <r>
    <s v="ORD-11606"/>
    <x v="271"/>
    <x v="383"/>
    <x v="1"/>
    <x v="60"/>
    <x v="2"/>
    <x v="2"/>
    <x v="2"/>
    <x v="1"/>
    <n v="2"/>
    <n v="2133.0300000000002"/>
    <n v="0.2"/>
    <x v="0"/>
    <n v="1495.32"/>
    <x v="895"/>
    <x v="1090"/>
    <n v="0.29896907216494856"/>
    <n v="2990.64"/>
  </r>
  <r>
    <s v="ORD-11607"/>
    <x v="194"/>
    <x v="308"/>
    <x v="1"/>
    <x v="58"/>
    <x v="0"/>
    <x v="1"/>
    <x v="1"/>
    <x v="1"/>
    <n v="2"/>
    <n v="147.51"/>
    <n v="0"/>
    <x v="0"/>
    <n v="90.89"/>
    <x v="732"/>
    <x v="854"/>
    <n v="0.38383838383838381"/>
    <n v="181.78"/>
  </r>
  <r>
    <s v="ORD-11608"/>
    <x v="22"/>
    <x v="501"/>
    <x v="1"/>
    <x v="46"/>
    <x v="3"/>
    <x v="1"/>
    <x v="18"/>
    <x v="1"/>
    <n v="1"/>
    <n v="719.97"/>
    <n v="0.2"/>
    <x v="1"/>
    <n v="433.38"/>
    <x v="723"/>
    <x v="1091"/>
    <n v="0.39805825242718451"/>
    <n v="433.38"/>
  </r>
  <r>
    <s v="ORD-11609"/>
    <x v="179"/>
    <x v="381"/>
    <x v="1"/>
    <x v="60"/>
    <x v="2"/>
    <x v="1"/>
    <x v="18"/>
    <x v="0"/>
    <n v="1"/>
    <n v="2199"/>
    <n v="0.15"/>
    <x v="0"/>
    <n v="1495.32"/>
    <x v="833"/>
    <x v="998"/>
    <n v="0.32"/>
    <n v="1495.32"/>
  </r>
  <r>
    <s v="ORD-11610"/>
    <x v="231"/>
    <x v="626"/>
    <x v="2"/>
    <x v="16"/>
    <x v="3"/>
    <x v="3"/>
    <x v="12"/>
    <x v="0"/>
    <n v="4"/>
    <n v="2253.02"/>
    <n v="0.05"/>
    <x v="0"/>
    <n v="1586.31"/>
    <x v="896"/>
    <x v="1092"/>
    <n v="0.29591836734693877"/>
    <n v="6345.24"/>
  </r>
  <r>
    <s v="ORD-11611"/>
    <x v="64"/>
    <x v="663"/>
    <x v="0"/>
    <x v="29"/>
    <x v="1"/>
    <x v="2"/>
    <x v="10"/>
    <x v="1"/>
    <n v="1"/>
    <n v="130.29"/>
    <n v="0.02"/>
    <x v="0"/>
    <n v="78.69"/>
    <x v="827"/>
    <x v="1093"/>
    <n v="0.396039603960396"/>
    <n v="78.69"/>
  </r>
  <r>
    <s v="ORD-11612"/>
    <x v="346"/>
    <x v="170"/>
    <x v="2"/>
    <x v="44"/>
    <x v="0"/>
    <x v="0"/>
    <x v="3"/>
    <x v="0"/>
    <n v="2"/>
    <n v="193.03"/>
    <n v="0.1"/>
    <x v="2"/>
    <n v="129.35"/>
    <x v="742"/>
    <x v="867"/>
    <n v="0.32989690721649489"/>
    <n v="258.7"/>
  </r>
  <r>
    <s v="ORD-11613"/>
    <x v="332"/>
    <x v="433"/>
    <x v="1"/>
    <x v="2"/>
    <x v="0"/>
    <x v="3"/>
    <x v="17"/>
    <x v="1"/>
    <n v="2"/>
    <n v="79"/>
    <n v="0"/>
    <x v="2"/>
    <n v="57.67"/>
    <x v="837"/>
    <x v="1053"/>
    <n v="0.26999999999999996"/>
    <n v="115.34"/>
  </r>
  <r>
    <s v="ORD-11614"/>
    <x v="79"/>
    <x v="175"/>
    <x v="0"/>
    <x v="46"/>
    <x v="3"/>
    <x v="0"/>
    <x v="13"/>
    <x v="1"/>
    <n v="1"/>
    <n v="685.02"/>
    <n v="0"/>
    <x v="0"/>
    <n v="433.38"/>
    <x v="826"/>
    <x v="987"/>
    <n v="0.36734693877551017"/>
    <n v="433.38"/>
  </r>
  <r>
    <s v="ORD-11615"/>
    <x v="2"/>
    <x v="590"/>
    <x v="1"/>
    <x v="6"/>
    <x v="3"/>
    <x v="1"/>
    <x v="7"/>
    <x v="0"/>
    <n v="3"/>
    <n v="1816.99"/>
    <n v="0"/>
    <x v="0"/>
    <n v="1097.3900000000001"/>
    <x v="275"/>
    <x v="290"/>
    <n v="0.39603960396039606"/>
    <n v="3292.17"/>
  </r>
  <r>
    <s v="ORD-11616"/>
    <x v="227"/>
    <x v="685"/>
    <x v="1"/>
    <x v="29"/>
    <x v="1"/>
    <x v="0"/>
    <x v="0"/>
    <x v="0"/>
    <n v="3"/>
    <n v="127.71"/>
    <n v="0.02"/>
    <x v="0"/>
    <n v="78.69"/>
    <x v="54"/>
    <x v="53"/>
    <n v="0.38383838383838387"/>
    <n v="236.07"/>
  </r>
  <r>
    <s v="ORD-11617"/>
    <x v="25"/>
    <x v="31"/>
    <x v="2"/>
    <x v="11"/>
    <x v="0"/>
    <x v="0"/>
    <x v="13"/>
    <x v="0"/>
    <n v="3"/>
    <n v="246.51"/>
    <n v="0.15"/>
    <x v="0"/>
    <n v="171.81"/>
    <x v="272"/>
    <x v="287"/>
    <n v="0.30303030303030293"/>
    <n v="515.43000000000006"/>
  </r>
  <r>
    <s v="ORD-11618"/>
    <x v="164"/>
    <x v="309"/>
    <x v="1"/>
    <x v="62"/>
    <x v="0"/>
    <x v="6"/>
    <x v="14"/>
    <x v="1"/>
    <n v="3"/>
    <n v="132.87"/>
    <n v="0"/>
    <x v="2"/>
    <n v="87.72"/>
    <x v="470"/>
    <x v="1094"/>
    <n v="0.33980582524271857"/>
    <n v="263.15999999999997"/>
  </r>
  <r>
    <s v="ORD-11619"/>
    <x v="167"/>
    <x v="230"/>
    <x v="1"/>
    <x v="8"/>
    <x v="4"/>
    <x v="4"/>
    <x v="15"/>
    <x v="1"/>
    <n v="1"/>
    <n v="969.03"/>
    <n v="0.15"/>
    <x v="0"/>
    <n v="609.39"/>
    <x v="20"/>
    <x v="20"/>
    <n v="0.37113402061855671"/>
    <n v="609.39"/>
  </r>
  <r>
    <s v="ORD-11620"/>
    <x v="193"/>
    <x v="669"/>
    <x v="5"/>
    <x v="25"/>
    <x v="1"/>
    <x v="4"/>
    <x v="15"/>
    <x v="0"/>
    <n v="6"/>
    <n v="101.97"/>
    <n v="0.2"/>
    <x v="2"/>
    <n v="65.34"/>
    <x v="897"/>
    <x v="1095"/>
    <n v="0.35922330097087368"/>
    <n v="392.04"/>
  </r>
  <r>
    <s v="ORD-11621"/>
    <x v="297"/>
    <x v="686"/>
    <x v="1"/>
    <x v="31"/>
    <x v="1"/>
    <x v="0"/>
    <x v="0"/>
    <x v="1"/>
    <n v="1"/>
    <n v="90.78"/>
    <n v="0"/>
    <x v="2"/>
    <n v="55.18"/>
    <x v="324"/>
    <x v="344"/>
    <n v="0.39215686274509803"/>
    <n v="55.18"/>
  </r>
  <r>
    <s v="ORD-11622"/>
    <x v="332"/>
    <x v="687"/>
    <x v="1"/>
    <x v="15"/>
    <x v="1"/>
    <x v="1"/>
    <x v="8"/>
    <x v="0"/>
    <n v="1"/>
    <n v="162.18"/>
    <n v="0"/>
    <x v="2"/>
    <n v="116.07"/>
    <x v="795"/>
    <x v="942"/>
    <n v="0.28431372549019612"/>
    <n v="116.07"/>
  </r>
  <r>
    <s v="ORD-11623"/>
    <x v="123"/>
    <x v="396"/>
    <x v="0"/>
    <x v="17"/>
    <x v="2"/>
    <x v="3"/>
    <x v="17"/>
    <x v="0"/>
    <n v="2"/>
    <n v="999"/>
    <n v="0"/>
    <x v="2"/>
    <n v="689.31"/>
    <x v="19"/>
    <x v="19"/>
    <n v="0.31000000000000005"/>
    <n v="1378.62"/>
  </r>
  <r>
    <s v="ORD-11624"/>
    <x v="12"/>
    <x v="287"/>
    <x v="2"/>
    <x v="24"/>
    <x v="2"/>
    <x v="2"/>
    <x v="11"/>
    <x v="0"/>
    <n v="2"/>
    <n v="1234.97"/>
    <n v="0.1"/>
    <x v="0"/>
    <n v="791.34"/>
    <x v="213"/>
    <x v="850"/>
    <n v="0.35922330097087379"/>
    <n v="1582.68"/>
  </r>
  <r>
    <s v="ORD-11625"/>
    <x v="122"/>
    <x v="454"/>
    <x v="1"/>
    <x v="22"/>
    <x v="1"/>
    <x v="6"/>
    <x v="14"/>
    <x v="1"/>
    <n v="6"/>
    <n v="54.45"/>
    <n v="0.05"/>
    <x v="2"/>
    <n v="39.049999999999997"/>
    <x v="898"/>
    <x v="1096"/>
    <n v="0.28282828282828298"/>
    <n v="234.29999999999998"/>
  </r>
  <r>
    <s v="ORD-11626"/>
    <x v="324"/>
    <x v="425"/>
    <x v="1"/>
    <x v="39"/>
    <x v="2"/>
    <x v="3"/>
    <x v="17"/>
    <x v="0"/>
    <n v="3"/>
    <n v="1454.03"/>
    <n v="0.15"/>
    <x v="0"/>
    <n v="974.35"/>
    <x v="899"/>
    <x v="926"/>
    <n v="0.32989690721649484"/>
    <n v="2923.05"/>
  </r>
  <r>
    <s v="ORD-11627"/>
    <x v="287"/>
    <x v="688"/>
    <x v="1"/>
    <x v="15"/>
    <x v="1"/>
    <x v="2"/>
    <x v="10"/>
    <x v="0"/>
    <n v="4"/>
    <n v="155.82"/>
    <n v="0.1"/>
    <x v="0"/>
    <n v="116.07"/>
    <x v="900"/>
    <x v="1097"/>
    <n v="0.25510204081632654"/>
    <n v="464.28"/>
  </r>
  <r>
    <s v="ORD-11628"/>
    <x v="230"/>
    <x v="619"/>
    <x v="1"/>
    <x v="10"/>
    <x v="2"/>
    <x v="6"/>
    <x v="14"/>
    <x v="0"/>
    <n v="2"/>
    <n v="1199"/>
    <n v="0"/>
    <x v="2"/>
    <n v="875.27"/>
    <x v="323"/>
    <x v="343"/>
    <n v="0.27"/>
    <n v="1750.54"/>
  </r>
  <r>
    <s v="ORD-11629"/>
    <x v="24"/>
    <x v="61"/>
    <x v="5"/>
    <x v="36"/>
    <x v="2"/>
    <x v="6"/>
    <x v="14"/>
    <x v="1"/>
    <n v="3"/>
    <n v="712.98"/>
    <n v="0.1"/>
    <x v="1"/>
    <n v="496.29"/>
    <x v="45"/>
    <x v="467"/>
    <n v="0.30392156862745096"/>
    <n v="1488.8700000000001"/>
  </r>
  <r>
    <s v="ORD-11630"/>
    <x v="52"/>
    <x v="689"/>
    <x v="2"/>
    <x v="4"/>
    <x v="2"/>
    <x v="1"/>
    <x v="8"/>
    <x v="0"/>
    <n v="1"/>
    <n v="2474.0100000000002"/>
    <n v="0.05"/>
    <x v="0"/>
    <n v="1599.36"/>
    <x v="893"/>
    <x v="1087"/>
    <n v="0.35353535353535365"/>
    <n v="1599.36"/>
  </r>
  <r>
    <s v="ORD-11631"/>
    <x v="362"/>
    <x v="165"/>
    <x v="2"/>
    <x v="40"/>
    <x v="0"/>
    <x v="0"/>
    <x v="3"/>
    <x v="0"/>
    <n v="3"/>
    <n v="387.03"/>
    <n v="0"/>
    <x v="0"/>
    <n v="263.33999999999997"/>
    <x v="735"/>
    <x v="1098"/>
    <n v="0.31958762886597936"/>
    <n v="790.02"/>
  </r>
  <r>
    <s v="ORD-11632"/>
    <x v="262"/>
    <x v="499"/>
    <x v="2"/>
    <x v="21"/>
    <x v="2"/>
    <x v="3"/>
    <x v="17"/>
    <x v="1"/>
    <n v="2"/>
    <n v="1852.97"/>
    <n v="0"/>
    <x v="1"/>
    <n v="1295.28"/>
    <x v="117"/>
    <x v="1099"/>
    <n v="0.3009708737864078"/>
    <n v="2590.56"/>
  </r>
  <r>
    <s v="ORD-11633"/>
    <x v="4"/>
    <x v="38"/>
    <x v="1"/>
    <x v="1"/>
    <x v="0"/>
    <x v="1"/>
    <x v="5"/>
    <x v="1"/>
    <n v="5"/>
    <n v="100.98"/>
    <n v="0"/>
    <x v="1"/>
    <n v="71.28"/>
    <x v="901"/>
    <x v="1100"/>
    <n v="0.29411764705882359"/>
    <n v="356.4"/>
  </r>
  <r>
    <s v="ORD-11634"/>
    <x v="318"/>
    <x v="522"/>
    <x v="2"/>
    <x v="28"/>
    <x v="3"/>
    <x v="3"/>
    <x v="4"/>
    <x v="1"/>
    <n v="2"/>
    <n v="1528.98"/>
    <n v="0.05"/>
    <x v="2"/>
    <n v="1064.29"/>
    <x v="66"/>
    <x v="1101"/>
    <n v="0.30392156862745101"/>
    <n v="2128.58"/>
  </r>
  <r>
    <s v="ORD-11635"/>
    <x v="97"/>
    <x v="129"/>
    <x v="1"/>
    <x v="13"/>
    <x v="0"/>
    <x v="1"/>
    <x v="8"/>
    <x v="0"/>
    <n v="5"/>
    <n v="120.19"/>
    <n v="0.1"/>
    <x v="2"/>
    <n v="82.11"/>
    <x v="902"/>
    <x v="1102"/>
    <n v="0.31683168316831689"/>
    <n v="410.55"/>
  </r>
  <r>
    <s v="ORD-11636"/>
    <x v="342"/>
    <x v="241"/>
    <x v="0"/>
    <x v="50"/>
    <x v="4"/>
    <x v="5"/>
    <x v="16"/>
    <x v="1"/>
    <n v="6"/>
    <n v="1385.01"/>
    <n v="0.15"/>
    <x v="0"/>
    <n v="993.29"/>
    <x v="147"/>
    <x v="153"/>
    <n v="0.28282828282828282"/>
    <n v="5959.74"/>
  </r>
  <r>
    <s v="ORD-11637"/>
    <x v="361"/>
    <x v="2"/>
    <x v="2"/>
    <x v="28"/>
    <x v="3"/>
    <x v="1"/>
    <x v="1"/>
    <x v="1"/>
    <n v="4"/>
    <n v="1484.01"/>
    <n v="0"/>
    <x v="0"/>
    <n v="1064.29"/>
    <x v="335"/>
    <x v="356"/>
    <n v="0.28282828282828287"/>
    <n v="4257.16"/>
  </r>
  <r>
    <s v="ORD-11638"/>
    <x v="304"/>
    <x v="690"/>
    <x v="1"/>
    <x v="39"/>
    <x v="2"/>
    <x v="1"/>
    <x v="7"/>
    <x v="0"/>
    <n v="3"/>
    <n v="1454.03"/>
    <n v="0.15"/>
    <x v="2"/>
    <n v="974.35"/>
    <x v="899"/>
    <x v="926"/>
    <n v="0.32989690721649484"/>
    <n v="2923.05"/>
  </r>
  <r>
    <s v="ORD-11639"/>
    <x v="227"/>
    <x v="94"/>
    <x v="1"/>
    <x v="22"/>
    <x v="1"/>
    <x v="1"/>
    <x v="8"/>
    <x v="0"/>
    <n v="2"/>
    <n v="56.1"/>
    <n v="0.1"/>
    <x v="1"/>
    <n v="39.049999999999997"/>
    <x v="903"/>
    <x v="1103"/>
    <n v="0.30392156862745107"/>
    <n v="78.099999999999994"/>
  </r>
  <r>
    <s v="ORD-11640"/>
    <x v="49"/>
    <x v="35"/>
    <x v="5"/>
    <x v="45"/>
    <x v="0"/>
    <x v="1"/>
    <x v="1"/>
    <x v="0"/>
    <n v="1"/>
    <n v="151.97999999999999"/>
    <n v="0"/>
    <x v="2"/>
    <n v="90.89"/>
    <x v="208"/>
    <x v="216"/>
    <n v="0.40196078431372545"/>
    <n v="90.89"/>
  </r>
  <r>
    <s v="ORD-11641"/>
    <x v="315"/>
    <x v="691"/>
    <x v="5"/>
    <x v="55"/>
    <x v="4"/>
    <x v="4"/>
    <x v="15"/>
    <x v="1"/>
    <n v="4"/>
    <n v="435.53"/>
    <n v="0"/>
    <x v="2"/>
    <n v="278.38"/>
    <x v="904"/>
    <x v="1104"/>
    <n v="0.36082474226804123"/>
    <n v="1113.52"/>
  </r>
  <r>
    <s v="ORD-11642"/>
    <x v="268"/>
    <x v="96"/>
    <x v="0"/>
    <x v="21"/>
    <x v="2"/>
    <x v="1"/>
    <x v="1"/>
    <x v="1"/>
    <n v="2"/>
    <n v="1852.97"/>
    <n v="0.02"/>
    <x v="2"/>
    <n v="1295.28"/>
    <x v="117"/>
    <x v="1099"/>
    <n v="0.3009708737864078"/>
    <n v="2590.56"/>
  </r>
  <r>
    <s v="ORD-11643"/>
    <x v="145"/>
    <x v="692"/>
    <x v="1"/>
    <x v="24"/>
    <x v="2"/>
    <x v="0"/>
    <x v="13"/>
    <x v="1"/>
    <n v="2"/>
    <n v="1163.03"/>
    <n v="0.1"/>
    <x v="0"/>
    <n v="791.34"/>
    <x v="125"/>
    <x v="130"/>
    <n v="0.31958762886597936"/>
    <n v="1582.68"/>
  </r>
  <r>
    <s v="ORD-11644"/>
    <x v="26"/>
    <x v="80"/>
    <x v="1"/>
    <x v="35"/>
    <x v="4"/>
    <x v="6"/>
    <x v="14"/>
    <x v="1"/>
    <n v="8"/>
    <n v="857.49"/>
    <n v="0.05"/>
    <x v="0"/>
    <n v="585.80999999999995"/>
    <x v="905"/>
    <x v="1105"/>
    <n v="0.31683168316831689"/>
    <n v="4686.4799999999996"/>
  </r>
  <r>
    <s v="ORD-11645"/>
    <x v="93"/>
    <x v="474"/>
    <x v="2"/>
    <x v="60"/>
    <x v="2"/>
    <x v="2"/>
    <x v="10"/>
    <x v="0"/>
    <n v="2"/>
    <n v="2199"/>
    <n v="0.2"/>
    <x v="2"/>
    <n v="1495.32"/>
    <x v="595"/>
    <x v="679"/>
    <n v="0.32"/>
    <n v="2990.64"/>
  </r>
  <r>
    <s v="ORD-11646"/>
    <x v="10"/>
    <x v="76"/>
    <x v="0"/>
    <x v="24"/>
    <x v="2"/>
    <x v="1"/>
    <x v="5"/>
    <x v="1"/>
    <n v="10"/>
    <n v="1234.97"/>
    <n v="0.15"/>
    <x v="0"/>
    <n v="791.34"/>
    <x v="906"/>
    <x v="1106"/>
    <n v="0.35922330097087379"/>
    <n v="7913.4000000000005"/>
  </r>
  <r>
    <s v="ORD-11647"/>
    <x v="124"/>
    <x v="622"/>
    <x v="1"/>
    <x v="31"/>
    <x v="1"/>
    <x v="0"/>
    <x v="13"/>
    <x v="1"/>
    <n v="2"/>
    <n v="89"/>
    <n v="0.05"/>
    <x v="1"/>
    <n v="55.18"/>
    <x v="907"/>
    <x v="1107"/>
    <n v="0.38"/>
    <n v="110.36"/>
  </r>
  <r>
    <s v="ORD-11648"/>
    <x v="150"/>
    <x v="85"/>
    <x v="1"/>
    <x v="52"/>
    <x v="4"/>
    <x v="0"/>
    <x v="3"/>
    <x v="1"/>
    <n v="2"/>
    <n v="771.47"/>
    <n v="0"/>
    <x v="1"/>
    <n v="531.79"/>
    <x v="753"/>
    <x v="888"/>
    <n v="0.31067961165048552"/>
    <n v="1063.58"/>
  </r>
  <r>
    <s v="ORD-11649"/>
    <x v="237"/>
    <x v="596"/>
    <x v="5"/>
    <x v="47"/>
    <x v="0"/>
    <x v="1"/>
    <x v="18"/>
    <x v="0"/>
    <n v="1"/>
    <n v="173.63"/>
    <n v="0.1"/>
    <x v="0"/>
    <n v="110.98"/>
    <x v="864"/>
    <x v="1040"/>
    <n v="0.36082474226804118"/>
    <n v="110.98"/>
  </r>
  <r>
    <s v="ORD-11650"/>
    <x v="125"/>
    <x v="578"/>
    <x v="6"/>
    <x v="18"/>
    <x v="0"/>
    <x v="4"/>
    <x v="15"/>
    <x v="1"/>
    <n v="2"/>
    <n v="304.98"/>
    <n v="0"/>
    <x v="0"/>
    <n v="191.36"/>
    <x v="22"/>
    <x v="22"/>
    <n v="0.37254901960784315"/>
    <n v="382.72"/>
  </r>
  <r>
    <s v="ORD-11651"/>
    <x v="231"/>
    <x v="642"/>
    <x v="1"/>
    <x v="19"/>
    <x v="2"/>
    <x v="3"/>
    <x v="17"/>
    <x v="0"/>
    <n v="2"/>
    <n v="1440.97"/>
    <n v="0"/>
    <x v="2"/>
    <n v="853.39"/>
    <x v="27"/>
    <x v="1045"/>
    <n v="0.40776699029126218"/>
    <n v="1706.78"/>
  </r>
  <r>
    <s v="ORD-11652"/>
    <x v="82"/>
    <x v="387"/>
    <x v="0"/>
    <x v="5"/>
    <x v="3"/>
    <x v="3"/>
    <x v="4"/>
    <x v="1"/>
    <n v="4"/>
    <n v="1936.98"/>
    <n v="0.2"/>
    <x v="0"/>
    <n v="1177.3800000000001"/>
    <x v="908"/>
    <x v="1108"/>
    <n v="0.39215686274509798"/>
    <n v="4709.5200000000004"/>
  </r>
  <r>
    <s v="ORD-11653"/>
    <x v="72"/>
    <x v="693"/>
    <x v="0"/>
    <x v="45"/>
    <x v="0"/>
    <x v="3"/>
    <x v="12"/>
    <x v="0"/>
    <n v="2"/>
    <n v="153.47"/>
    <n v="0.02"/>
    <x v="0"/>
    <n v="90.89"/>
    <x v="714"/>
    <x v="1109"/>
    <n v="0.40776699029126212"/>
    <n v="181.78"/>
  </r>
  <r>
    <s v="ORD-11654"/>
    <x v="168"/>
    <x v="694"/>
    <x v="1"/>
    <x v="32"/>
    <x v="4"/>
    <x v="3"/>
    <x v="17"/>
    <x v="0"/>
    <n v="2"/>
    <n v="1337.97"/>
    <n v="0.02"/>
    <x v="0"/>
    <n v="883.32"/>
    <x v="303"/>
    <x v="1110"/>
    <n v="0.33980582524271841"/>
    <n v="1766.64"/>
  </r>
  <r>
    <s v="ORD-11655"/>
    <x v="18"/>
    <x v="539"/>
    <x v="0"/>
    <x v="17"/>
    <x v="2"/>
    <x v="0"/>
    <x v="3"/>
    <x v="0"/>
    <n v="3"/>
    <n v="1018.98"/>
    <n v="0"/>
    <x v="0"/>
    <n v="689.31"/>
    <x v="478"/>
    <x v="525"/>
    <n v="0.32352941176470595"/>
    <n v="2067.9299999999998"/>
  </r>
  <r>
    <s v="ORD-11656"/>
    <x v="81"/>
    <x v="238"/>
    <x v="2"/>
    <x v="29"/>
    <x v="1"/>
    <x v="4"/>
    <x v="6"/>
    <x v="1"/>
    <n v="1"/>
    <n v="126.42"/>
    <n v="0"/>
    <x v="2"/>
    <n v="78.69"/>
    <x v="727"/>
    <x v="845"/>
    <n v="0.3775510204081633"/>
    <n v="78.69"/>
  </r>
  <r>
    <s v="ORD-11657"/>
    <x v="115"/>
    <x v="469"/>
    <x v="5"/>
    <x v="31"/>
    <x v="1"/>
    <x v="1"/>
    <x v="7"/>
    <x v="1"/>
    <n v="2"/>
    <n v="89"/>
    <n v="0"/>
    <x v="0"/>
    <n v="55.18"/>
    <x v="907"/>
    <x v="1107"/>
    <n v="0.38"/>
    <n v="110.36"/>
  </r>
  <r>
    <s v="ORD-11658"/>
    <x v="2"/>
    <x v="102"/>
    <x v="1"/>
    <x v="5"/>
    <x v="3"/>
    <x v="3"/>
    <x v="4"/>
    <x v="1"/>
    <n v="3"/>
    <n v="1861.02"/>
    <n v="0.02"/>
    <x v="2"/>
    <n v="1177.3800000000001"/>
    <x v="464"/>
    <x v="508"/>
    <n v="0.36734693877551011"/>
    <n v="3532.1400000000003"/>
  </r>
  <r>
    <s v="ORD-11659"/>
    <x v="141"/>
    <x v="695"/>
    <x v="2"/>
    <x v="48"/>
    <x v="3"/>
    <x v="1"/>
    <x v="18"/>
    <x v="1"/>
    <n v="5"/>
    <n v="1273.02"/>
    <n v="0.15"/>
    <x v="1"/>
    <n v="948.27"/>
    <x v="909"/>
    <x v="1111"/>
    <n v="0.25510204081632654"/>
    <n v="4741.3500000000004"/>
  </r>
  <r>
    <s v="ORD-11660"/>
    <x v="47"/>
    <x v="155"/>
    <x v="1"/>
    <x v="0"/>
    <x v="0"/>
    <x v="5"/>
    <x v="9"/>
    <x v="0"/>
    <n v="1"/>
    <n v="494.01"/>
    <n v="0"/>
    <x v="0"/>
    <n v="354.29"/>
    <x v="910"/>
    <x v="1112"/>
    <n v="0.28282828282828276"/>
    <n v="354.29"/>
  </r>
  <r>
    <s v="ORD-11661"/>
    <x v="357"/>
    <x v="408"/>
    <x v="1"/>
    <x v="10"/>
    <x v="2"/>
    <x v="2"/>
    <x v="11"/>
    <x v="1"/>
    <n v="5"/>
    <n v="1222.98"/>
    <n v="0.15"/>
    <x v="0"/>
    <n v="875.27"/>
    <x v="322"/>
    <x v="1113"/>
    <n v="0.28431372549019596"/>
    <n v="4376.3500000000004"/>
  </r>
  <r>
    <s v="ORD-11662"/>
    <x v="9"/>
    <x v="598"/>
    <x v="1"/>
    <x v="41"/>
    <x v="1"/>
    <x v="1"/>
    <x v="20"/>
    <x v="0"/>
    <n v="1"/>
    <n v="68.31"/>
    <n v="0"/>
    <x v="0"/>
    <n v="44.85"/>
    <x v="370"/>
    <x v="1114"/>
    <n v="0.34343434343434343"/>
    <n v="44.85"/>
  </r>
  <r>
    <s v="ORD-11663"/>
    <x v="240"/>
    <x v="70"/>
    <x v="1"/>
    <x v="42"/>
    <x v="1"/>
    <x v="3"/>
    <x v="12"/>
    <x v="0"/>
    <n v="3"/>
    <n v="69"/>
    <n v="0.1"/>
    <x v="0"/>
    <n v="44.16"/>
    <x v="911"/>
    <x v="1115"/>
    <n v="0.36000000000000004"/>
    <n v="132.47999999999999"/>
  </r>
  <r>
    <s v="ORD-11664"/>
    <x v="183"/>
    <x v="498"/>
    <x v="0"/>
    <x v="11"/>
    <x v="0"/>
    <x v="1"/>
    <x v="8"/>
    <x v="1"/>
    <n v="5"/>
    <n v="241.53"/>
    <n v="0"/>
    <x v="2"/>
    <n v="171.81"/>
    <x v="369"/>
    <x v="798"/>
    <n v="0.28865979381443307"/>
    <n v="859.05"/>
  </r>
  <r>
    <s v="ORD-11665"/>
    <x v="52"/>
    <x v="403"/>
    <x v="1"/>
    <x v="32"/>
    <x v="4"/>
    <x v="5"/>
    <x v="16"/>
    <x v="1"/>
    <n v="3"/>
    <n v="1299"/>
    <n v="0.35"/>
    <x v="1"/>
    <n v="883.32"/>
    <x v="912"/>
    <x v="1116"/>
    <n v="0.32"/>
    <n v="2649.96"/>
  </r>
  <r>
    <s v="ORD-11666"/>
    <x v="124"/>
    <x v="581"/>
    <x v="0"/>
    <x v="43"/>
    <x v="3"/>
    <x v="3"/>
    <x v="17"/>
    <x v="1"/>
    <n v="1"/>
    <n v="2038.98"/>
    <n v="0.05"/>
    <x v="0"/>
    <n v="1299.3499999999999"/>
    <x v="204"/>
    <x v="212"/>
    <n v="0.36274509803921573"/>
    <n v="1299.3499999999999"/>
  </r>
  <r>
    <s v="ORD-11667"/>
    <x v="353"/>
    <x v="201"/>
    <x v="0"/>
    <x v="24"/>
    <x v="2"/>
    <x v="1"/>
    <x v="18"/>
    <x v="0"/>
    <n v="1"/>
    <n v="1210.99"/>
    <n v="0.05"/>
    <x v="0"/>
    <n v="791.34"/>
    <x v="333"/>
    <x v="1117"/>
    <n v="0.34653465346534651"/>
    <n v="791.34"/>
  </r>
  <r>
    <s v="ORD-11668"/>
    <x v="367"/>
    <x v="358"/>
    <x v="1"/>
    <x v="61"/>
    <x v="3"/>
    <x v="0"/>
    <x v="3"/>
    <x v="0"/>
    <n v="1"/>
    <n v="1175.02"/>
    <n v="0.15"/>
    <x v="0"/>
    <n v="767.36"/>
    <x v="35"/>
    <x v="641"/>
    <n v="0.34693877551020408"/>
    <n v="767.36"/>
  </r>
  <r>
    <s v="ORD-11669"/>
    <x v="210"/>
    <x v="696"/>
    <x v="1"/>
    <x v="49"/>
    <x v="1"/>
    <x v="1"/>
    <x v="1"/>
    <x v="0"/>
    <n v="3"/>
    <n v="38.22"/>
    <n v="0"/>
    <x v="0"/>
    <n v="26.52"/>
    <x v="317"/>
    <x v="336"/>
    <n v="0.30612244897959179"/>
    <n v="79.56"/>
  </r>
  <r>
    <s v="ORD-11670"/>
    <x v="57"/>
    <x v="540"/>
    <x v="2"/>
    <x v="55"/>
    <x v="4"/>
    <x v="1"/>
    <x v="5"/>
    <x v="0"/>
    <n v="3"/>
    <n v="435.53"/>
    <n v="0"/>
    <x v="0"/>
    <n v="278.38"/>
    <x v="913"/>
    <x v="1118"/>
    <n v="0.36082474226804123"/>
    <n v="835.14"/>
  </r>
  <r>
    <s v="ORD-11671"/>
    <x v="293"/>
    <x v="77"/>
    <x v="2"/>
    <x v="54"/>
    <x v="2"/>
    <x v="3"/>
    <x v="12"/>
    <x v="1"/>
    <n v="2"/>
    <n v="1732.98"/>
    <n v="0.05"/>
    <x v="1"/>
    <n v="1240.27"/>
    <x v="914"/>
    <x v="1119"/>
    <n v="0.28431372549019612"/>
    <n v="2480.54"/>
  </r>
  <r>
    <s v="ORD-11672"/>
    <x v="204"/>
    <x v="277"/>
    <x v="1"/>
    <x v="4"/>
    <x v="2"/>
    <x v="2"/>
    <x v="10"/>
    <x v="0"/>
    <n v="4"/>
    <n v="2424.0300000000002"/>
    <n v="0.1"/>
    <x v="1"/>
    <n v="1599.36"/>
    <x v="815"/>
    <x v="968"/>
    <n v="0.34020618556701038"/>
    <n v="6397.44"/>
  </r>
  <r>
    <s v="ORD-11673"/>
    <x v="287"/>
    <x v="381"/>
    <x v="1"/>
    <x v="26"/>
    <x v="2"/>
    <x v="2"/>
    <x v="11"/>
    <x v="1"/>
    <n v="1"/>
    <n v="979.02"/>
    <n v="0.1"/>
    <x v="0"/>
    <n v="659.34"/>
    <x v="316"/>
    <x v="362"/>
    <n v="0.32653061224489793"/>
    <n v="659.34"/>
  </r>
  <r>
    <s v="ORD-11674"/>
    <x v="31"/>
    <x v="71"/>
    <x v="1"/>
    <x v="4"/>
    <x v="2"/>
    <x v="4"/>
    <x v="6"/>
    <x v="0"/>
    <n v="2"/>
    <n v="2474.0100000000002"/>
    <n v="0.2"/>
    <x v="0"/>
    <n v="1599.36"/>
    <x v="915"/>
    <x v="1120"/>
    <n v="0.35353535353535365"/>
    <n v="3198.72"/>
  </r>
  <r>
    <s v="ORD-11675"/>
    <x v="169"/>
    <x v="162"/>
    <x v="2"/>
    <x v="77"/>
    <x v="5"/>
    <x v="3"/>
    <x v="17"/>
    <x v="0"/>
    <n v="2"/>
    <n v="471382"/>
    <n v="0.1"/>
    <x v="0"/>
    <n v="0"/>
    <x v="12"/>
    <x v="12"/>
    <n v="0"/>
    <n v="0"/>
  </r>
  <r>
    <s v="ORD-11676"/>
    <x v="336"/>
    <x v="338"/>
    <x v="1"/>
    <x v="0"/>
    <x v="0"/>
    <x v="0"/>
    <x v="13"/>
    <x v="1"/>
    <n v="3"/>
    <n v="494.01"/>
    <n v="0"/>
    <x v="0"/>
    <n v="354.29"/>
    <x v="123"/>
    <x v="127"/>
    <n v="0.28282828282828276"/>
    <n v="1062.8700000000001"/>
  </r>
  <r>
    <s v="ORD-11677"/>
    <x v="146"/>
    <x v="697"/>
    <x v="1"/>
    <x v="27"/>
    <x v="3"/>
    <x v="3"/>
    <x v="4"/>
    <x v="0"/>
    <n v="2"/>
    <n v="979.02"/>
    <n v="0"/>
    <x v="0"/>
    <n v="679.32"/>
    <x v="172"/>
    <x v="1019"/>
    <n v="0.30612244897959179"/>
    <n v="1358.64"/>
  </r>
  <r>
    <s v="ORD-11679"/>
    <x v="303"/>
    <x v="90"/>
    <x v="0"/>
    <x v="58"/>
    <x v="0"/>
    <x v="1"/>
    <x v="5"/>
    <x v="0"/>
    <n v="2"/>
    <n v="149"/>
    <n v="0.05"/>
    <x v="0"/>
    <n v="90.89"/>
    <x v="493"/>
    <x v="542"/>
    <n v="0.39"/>
    <n v="181.78"/>
  </r>
  <r>
    <s v="ORD-11680"/>
    <x v="2"/>
    <x v="647"/>
    <x v="0"/>
    <x v="1"/>
    <x v="0"/>
    <x v="0"/>
    <x v="0"/>
    <x v="0"/>
    <n v="1"/>
    <n v="97.02"/>
    <n v="0.1"/>
    <x v="0"/>
    <n v="71.28"/>
    <x v="291"/>
    <x v="1121"/>
    <n v="0.26530612244897955"/>
    <n v="71.28"/>
  </r>
  <r>
    <s v="ORD-11681"/>
    <x v="179"/>
    <x v="659"/>
    <x v="0"/>
    <x v="44"/>
    <x v="0"/>
    <x v="1"/>
    <x v="20"/>
    <x v="0"/>
    <n v="3"/>
    <n v="202.98"/>
    <n v="0"/>
    <x v="0"/>
    <n v="129.35"/>
    <x v="629"/>
    <x v="720"/>
    <n v="0.36274509803921567"/>
    <n v="388.04999999999995"/>
  </r>
  <r>
    <s v="ORD-11682"/>
    <x v="268"/>
    <x v="174"/>
    <x v="6"/>
    <x v="14"/>
    <x v="4"/>
    <x v="3"/>
    <x v="12"/>
    <x v="0"/>
    <n v="1"/>
    <n v="406.98"/>
    <n v="0.05"/>
    <x v="1"/>
    <n v="287.27999999999997"/>
    <x v="609"/>
    <x v="694"/>
    <n v="0.29411764705882365"/>
    <n v="287.27999999999997"/>
  </r>
  <r>
    <s v="ORD-11683"/>
    <x v="107"/>
    <x v="680"/>
    <x v="1"/>
    <x v="31"/>
    <x v="1"/>
    <x v="6"/>
    <x v="14"/>
    <x v="0"/>
    <n v="10"/>
    <n v="88.11"/>
    <n v="0.02"/>
    <x v="1"/>
    <n v="55.18"/>
    <x v="916"/>
    <x v="1122"/>
    <n v="0.37373737373737381"/>
    <n v="551.79999999999995"/>
  </r>
  <r>
    <s v="ORD-11684"/>
    <x v="168"/>
    <x v="63"/>
    <x v="2"/>
    <x v="34"/>
    <x v="2"/>
    <x v="6"/>
    <x v="14"/>
    <x v="0"/>
    <n v="2"/>
    <n v="1583.01"/>
    <n v="0"/>
    <x v="0"/>
    <n v="991.38"/>
    <x v="917"/>
    <x v="633"/>
    <n v="0.37373737373737376"/>
    <n v="1982.76"/>
  </r>
  <r>
    <s v="ORD-11685"/>
    <x v="203"/>
    <x v="546"/>
    <x v="2"/>
    <x v="61"/>
    <x v="3"/>
    <x v="4"/>
    <x v="6"/>
    <x v="0"/>
    <n v="5"/>
    <n v="1175.02"/>
    <n v="0.05"/>
    <x v="0"/>
    <n v="767.36"/>
    <x v="918"/>
    <x v="1123"/>
    <n v="0.34693877551020408"/>
    <n v="3836.8"/>
  </r>
  <r>
    <s v="ORD-11686"/>
    <x v="216"/>
    <x v="12"/>
    <x v="1"/>
    <x v="52"/>
    <x v="4"/>
    <x v="1"/>
    <x v="8"/>
    <x v="0"/>
    <n v="3"/>
    <n v="756.49"/>
    <n v="0.05"/>
    <x v="0"/>
    <n v="531.79"/>
    <x v="919"/>
    <x v="1124"/>
    <n v="0.29702970297029718"/>
    <n v="1595.37"/>
  </r>
  <r>
    <s v="ORD-11687"/>
    <x v="38"/>
    <x v="521"/>
    <x v="1"/>
    <x v="31"/>
    <x v="1"/>
    <x v="2"/>
    <x v="2"/>
    <x v="1"/>
    <n v="1"/>
    <n v="89"/>
    <n v="0"/>
    <x v="0"/>
    <n v="55.18"/>
    <x v="263"/>
    <x v="276"/>
    <n v="0.38"/>
    <n v="55.18"/>
  </r>
  <r>
    <s v="ORD-11688"/>
    <x v="95"/>
    <x v="429"/>
    <x v="1"/>
    <x v="1"/>
    <x v="0"/>
    <x v="0"/>
    <x v="13"/>
    <x v="0"/>
    <n v="3"/>
    <n v="99.99"/>
    <n v="0.1"/>
    <x v="0"/>
    <n v="71.28"/>
    <x v="669"/>
    <x v="767"/>
    <n v="0.28712871287128705"/>
    <n v="213.84"/>
  </r>
  <r>
    <s v="ORD-11689"/>
    <x v="35"/>
    <x v="333"/>
    <x v="2"/>
    <x v="3"/>
    <x v="1"/>
    <x v="5"/>
    <x v="9"/>
    <x v="1"/>
    <n v="2"/>
    <n v="112.27"/>
    <n v="0.1"/>
    <x v="0"/>
    <n v="78.48"/>
    <x v="283"/>
    <x v="301"/>
    <n v="0.30097087378640769"/>
    <n v="156.96"/>
  </r>
  <r>
    <s v="ORD-11690"/>
    <x v="302"/>
    <x v="638"/>
    <x v="1"/>
    <x v="21"/>
    <x v="2"/>
    <x v="3"/>
    <x v="17"/>
    <x v="1"/>
    <n v="3"/>
    <n v="1834.98"/>
    <n v="0"/>
    <x v="0"/>
    <n v="1295.28"/>
    <x v="235"/>
    <x v="246"/>
    <n v="0.29411764705882359"/>
    <n v="3885.84"/>
  </r>
  <r>
    <s v="ORD-11691"/>
    <x v="117"/>
    <x v="73"/>
    <x v="1"/>
    <x v="61"/>
    <x v="3"/>
    <x v="4"/>
    <x v="15"/>
    <x v="1"/>
    <n v="3"/>
    <n v="1175.02"/>
    <n v="0.1"/>
    <x v="1"/>
    <n v="767.36"/>
    <x v="61"/>
    <x v="513"/>
    <n v="0.34693877551020408"/>
    <n v="2302.08"/>
  </r>
  <r>
    <s v="ORD-11692"/>
    <x v="196"/>
    <x v="310"/>
    <x v="2"/>
    <x v="36"/>
    <x v="2"/>
    <x v="2"/>
    <x v="10"/>
    <x v="0"/>
    <n v="2"/>
    <n v="705.99"/>
    <n v="0.1"/>
    <x v="0"/>
    <n v="496.29"/>
    <x v="137"/>
    <x v="1125"/>
    <n v="0.29702970297029702"/>
    <n v="992.58"/>
  </r>
  <r>
    <s v="ORD-11693"/>
    <x v="367"/>
    <x v="195"/>
    <x v="0"/>
    <x v="27"/>
    <x v="3"/>
    <x v="1"/>
    <x v="5"/>
    <x v="1"/>
    <n v="3"/>
    <n v="969.03"/>
    <n v="0.15"/>
    <x v="0"/>
    <n v="679.32"/>
    <x v="671"/>
    <x v="1126"/>
    <n v="0.2989690721649485"/>
    <n v="2037.96"/>
  </r>
  <r>
    <s v="ORD-11694"/>
    <x v="187"/>
    <x v="32"/>
    <x v="0"/>
    <x v="7"/>
    <x v="4"/>
    <x v="5"/>
    <x v="9"/>
    <x v="0"/>
    <n v="10"/>
    <n v="290.02999999999997"/>
    <n v="0"/>
    <x v="0"/>
    <n v="194.35"/>
    <x v="920"/>
    <x v="1127"/>
    <n v="0.32989690721649478"/>
    <n v="1943.5"/>
  </r>
  <r>
    <s v="ORD-11695"/>
    <x v="320"/>
    <x v="394"/>
    <x v="0"/>
    <x v="44"/>
    <x v="0"/>
    <x v="1"/>
    <x v="20"/>
    <x v="1"/>
    <n v="2"/>
    <n v="204.97"/>
    <n v="0.02"/>
    <x v="1"/>
    <n v="129.35"/>
    <x v="921"/>
    <x v="1128"/>
    <n v="0.36893203883495146"/>
    <n v="258.7"/>
  </r>
  <r>
    <s v="ORD-11696"/>
    <x v="127"/>
    <x v="137"/>
    <x v="2"/>
    <x v="37"/>
    <x v="3"/>
    <x v="1"/>
    <x v="18"/>
    <x v="0"/>
    <n v="3"/>
    <n v="2140.98"/>
    <n v="0.1"/>
    <x v="2"/>
    <n v="1427.32"/>
    <x v="922"/>
    <x v="1129"/>
    <n v="0.33333333333333337"/>
    <n v="4281.96"/>
  </r>
  <r>
    <s v="ORD-11697"/>
    <x v="318"/>
    <x v="521"/>
    <x v="1"/>
    <x v="35"/>
    <x v="4"/>
    <x v="2"/>
    <x v="2"/>
    <x v="0"/>
    <n v="3"/>
    <n v="832.02"/>
    <n v="0.1"/>
    <x v="0"/>
    <n v="585.80999999999995"/>
    <x v="842"/>
    <x v="1011"/>
    <n v="0.29591836734693883"/>
    <n v="1757.4299999999998"/>
  </r>
  <r>
    <s v="ORD-11698"/>
    <x v="261"/>
    <x v="209"/>
    <x v="1"/>
    <x v="54"/>
    <x v="2"/>
    <x v="0"/>
    <x v="0"/>
    <x v="0"/>
    <n v="3"/>
    <n v="1732.98"/>
    <n v="0.2"/>
    <x v="0"/>
    <n v="1240.27"/>
    <x v="923"/>
    <x v="1130"/>
    <n v="0.28431372549019618"/>
    <n v="3720.81"/>
  </r>
  <r>
    <s v="ORD-11699"/>
    <x v="158"/>
    <x v="364"/>
    <x v="2"/>
    <x v="3"/>
    <x v="1"/>
    <x v="1"/>
    <x v="18"/>
    <x v="0"/>
    <n v="2"/>
    <n v="112.27"/>
    <n v="0.1"/>
    <x v="0"/>
    <n v="78.48"/>
    <x v="283"/>
    <x v="301"/>
    <n v="0.30097087378640769"/>
    <n v="156.96"/>
  </r>
  <r>
    <s v="ORD-11700"/>
    <x v="97"/>
    <x v="690"/>
    <x v="1"/>
    <x v="0"/>
    <x v="0"/>
    <x v="1"/>
    <x v="20"/>
    <x v="0"/>
    <n v="3"/>
    <n v="499"/>
    <n v="0.15"/>
    <x v="0"/>
    <n v="354.29"/>
    <x v="924"/>
    <x v="1131"/>
    <n v="0.28999999999999992"/>
    <n v="1062.8700000000001"/>
  </r>
  <r>
    <s v="ORD-11701"/>
    <x v="108"/>
    <x v="435"/>
    <x v="2"/>
    <x v="47"/>
    <x v="0"/>
    <x v="1"/>
    <x v="8"/>
    <x v="1"/>
    <n v="1"/>
    <n v="182.58"/>
    <n v="0"/>
    <x v="0"/>
    <n v="110.98"/>
    <x v="611"/>
    <x v="696"/>
    <n v="0.39215686274509803"/>
    <n v="110.98"/>
  </r>
  <r>
    <s v="ORD-11702"/>
    <x v="127"/>
    <x v="105"/>
    <x v="1"/>
    <x v="19"/>
    <x v="2"/>
    <x v="1"/>
    <x v="8"/>
    <x v="0"/>
    <n v="3"/>
    <n v="1385.01"/>
    <n v="0"/>
    <x v="0"/>
    <n v="853.39"/>
    <x v="177"/>
    <x v="558"/>
    <n v="0.38383838383838376"/>
    <n v="2560.17"/>
  </r>
  <r>
    <s v="ORD-11703"/>
    <x v="61"/>
    <x v="161"/>
    <x v="1"/>
    <x v="0"/>
    <x v="0"/>
    <x v="1"/>
    <x v="1"/>
    <x v="0"/>
    <n v="1"/>
    <n v="499"/>
    <n v="0.15"/>
    <x v="0"/>
    <n v="354.29"/>
    <x v="201"/>
    <x v="209"/>
    <n v="0.28999999999999998"/>
    <n v="354.29"/>
  </r>
  <r>
    <s v="ORD-11704"/>
    <x v="123"/>
    <x v="603"/>
    <x v="1"/>
    <x v="25"/>
    <x v="1"/>
    <x v="1"/>
    <x v="18"/>
    <x v="0"/>
    <n v="2"/>
    <n v="99"/>
    <n v="0.02"/>
    <x v="2"/>
    <n v="65.34"/>
    <x v="402"/>
    <x v="707"/>
    <n v="0.33999999999999997"/>
    <n v="130.68"/>
  </r>
  <r>
    <s v="ORD-11705"/>
    <x v="250"/>
    <x v="584"/>
    <x v="5"/>
    <x v="56"/>
    <x v="1"/>
    <x v="6"/>
    <x v="14"/>
    <x v="0"/>
    <n v="1"/>
    <n v="150.49"/>
    <n v="0"/>
    <x v="1"/>
    <n v="96.85"/>
    <x v="484"/>
    <x v="1132"/>
    <n v="0.35643564356435653"/>
    <n v="96.85"/>
  </r>
  <r>
    <s v="ORD-11706"/>
    <x v="233"/>
    <x v="127"/>
    <x v="0"/>
    <x v="21"/>
    <x v="2"/>
    <x v="3"/>
    <x v="4"/>
    <x v="1"/>
    <n v="3"/>
    <n v="1745.03"/>
    <n v="0.2"/>
    <x v="2"/>
    <n v="1295.28"/>
    <x v="440"/>
    <x v="1133"/>
    <n v="0.25773195876288657"/>
    <n v="3885.84"/>
  </r>
  <r>
    <s v="ORD-11707"/>
    <x v="328"/>
    <x v="317"/>
    <x v="5"/>
    <x v="4"/>
    <x v="2"/>
    <x v="1"/>
    <x v="20"/>
    <x v="0"/>
    <n v="5"/>
    <n v="2548.98"/>
    <n v="0"/>
    <x v="2"/>
    <n v="1599.36"/>
    <x v="86"/>
    <x v="86"/>
    <n v="0.3725490196078432"/>
    <n v="7996.7999999999993"/>
  </r>
  <r>
    <s v="ORD-11708"/>
    <x v="38"/>
    <x v="241"/>
    <x v="0"/>
    <x v="51"/>
    <x v="3"/>
    <x v="1"/>
    <x v="8"/>
    <x v="1"/>
    <n v="3"/>
    <n v="1454.03"/>
    <n v="0.15"/>
    <x v="0"/>
    <n v="989.34"/>
    <x v="899"/>
    <x v="1134"/>
    <n v="0.31958762886597941"/>
    <n v="2968.02"/>
  </r>
  <r>
    <s v="ORD-11709"/>
    <x v="79"/>
    <x v="401"/>
    <x v="1"/>
    <x v="51"/>
    <x v="3"/>
    <x v="3"/>
    <x v="12"/>
    <x v="0"/>
    <n v="5"/>
    <n v="1528.98"/>
    <n v="0"/>
    <x v="0"/>
    <n v="989.34"/>
    <x v="288"/>
    <x v="1135"/>
    <n v="0.3529411764705882"/>
    <n v="4946.7"/>
  </r>
  <r>
    <s v="ORD-11710"/>
    <x v="214"/>
    <x v="39"/>
    <x v="1"/>
    <x v="2"/>
    <x v="0"/>
    <x v="1"/>
    <x v="8"/>
    <x v="0"/>
    <n v="2"/>
    <n v="79.790000000000006"/>
    <n v="0"/>
    <x v="0"/>
    <n v="57.67"/>
    <x v="2"/>
    <x v="2"/>
    <n v="0.27722772277227725"/>
    <n v="115.34"/>
  </r>
  <r>
    <s v="ORD-11711"/>
    <x v="362"/>
    <x v="698"/>
    <x v="1"/>
    <x v="9"/>
    <x v="1"/>
    <x v="1"/>
    <x v="7"/>
    <x v="0"/>
    <n v="2"/>
    <n v="117.81"/>
    <n v="0.2"/>
    <x v="0"/>
    <n v="85.68"/>
    <x v="712"/>
    <x v="1136"/>
    <n v="0.27272727272727271"/>
    <n v="171.36"/>
  </r>
  <r>
    <s v="ORD-11712"/>
    <x v="137"/>
    <x v="430"/>
    <x v="3"/>
    <x v="20"/>
    <x v="3"/>
    <x v="0"/>
    <x v="3"/>
    <x v="1"/>
    <n v="4"/>
    <n v="1371.02"/>
    <n v="0.1"/>
    <x v="0"/>
    <n v="1007.28"/>
    <x v="128"/>
    <x v="862"/>
    <n v="0.26530612244897961"/>
    <n v="4029.12"/>
  </r>
  <r>
    <s v="ORD-11713"/>
    <x v="251"/>
    <x v="201"/>
    <x v="0"/>
    <x v="20"/>
    <x v="3"/>
    <x v="0"/>
    <x v="0"/>
    <x v="0"/>
    <n v="1"/>
    <n v="1399"/>
    <n v="0"/>
    <x v="0"/>
    <n v="1007.28"/>
    <x v="489"/>
    <x v="385"/>
    <n v="0.28000000000000003"/>
    <n v="1007.28"/>
  </r>
  <r>
    <s v="ORD-11714"/>
    <x v="312"/>
    <x v="95"/>
    <x v="2"/>
    <x v="51"/>
    <x v="3"/>
    <x v="3"/>
    <x v="4"/>
    <x v="0"/>
    <n v="4"/>
    <n v="1499"/>
    <n v="0.05"/>
    <x v="0"/>
    <n v="989.34"/>
    <x v="332"/>
    <x v="1137"/>
    <n v="0.33999999999999997"/>
    <n v="3957.36"/>
  </r>
  <r>
    <s v="ORD-11715"/>
    <x v="311"/>
    <x v="647"/>
    <x v="0"/>
    <x v="39"/>
    <x v="2"/>
    <x v="2"/>
    <x v="2"/>
    <x v="0"/>
    <n v="3"/>
    <n v="1469.02"/>
    <n v="0.1"/>
    <x v="0"/>
    <n v="974.35"/>
    <x v="179"/>
    <x v="187"/>
    <n v="0.33673469387755089"/>
    <n v="2923.05"/>
  </r>
  <r>
    <s v="ORD-11716"/>
    <x v="10"/>
    <x v="41"/>
    <x v="0"/>
    <x v="43"/>
    <x v="3"/>
    <x v="1"/>
    <x v="5"/>
    <x v="0"/>
    <n v="1"/>
    <n v="2018.99"/>
    <n v="0.1"/>
    <x v="0"/>
    <n v="1299.3499999999999"/>
    <x v="925"/>
    <x v="1138"/>
    <n v="0.35643564356435647"/>
    <n v="1299.3499999999999"/>
  </r>
  <r>
    <s v="ORD-11717"/>
    <x v="46"/>
    <x v="33"/>
    <x v="2"/>
    <x v="7"/>
    <x v="4"/>
    <x v="0"/>
    <x v="13"/>
    <x v="1"/>
    <n v="3"/>
    <n v="307.97000000000003"/>
    <n v="0.05"/>
    <x v="0"/>
    <n v="194.35"/>
    <x v="21"/>
    <x v="480"/>
    <n v="0.36893203883495157"/>
    <n v="583.04999999999995"/>
  </r>
  <r>
    <s v="ORD-11718"/>
    <x v="126"/>
    <x v="427"/>
    <x v="1"/>
    <x v="7"/>
    <x v="4"/>
    <x v="1"/>
    <x v="5"/>
    <x v="1"/>
    <n v="1"/>
    <n v="296.01"/>
    <n v="0.05"/>
    <x v="0"/>
    <n v="194.35"/>
    <x v="26"/>
    <x v="1139"/>
    <n v="0.34343434343434343"/>
    <n v="194.35"/>
  </r>
  <r>
    <s v="ORD-11719"/>
    <x v="91"/>
    <x v="398"/>
    <x v="5"/>
    <x v="38"/>
    <x v="4"/>
    <x v="1"/>
    <x v="8"/>
    <x v="1"/>
    <n v="3"/>
    <n v="559.98"/>
    <n v="0"/>
    <x v="0"/>
    <n v="362.34"/>
    <x v="926"/>
    <x v="1140"/>
    <n v="0.35294117647058826"/>
    <n v="1087.02"/>
  </r>
  <r>
    <s v="ORD-11720"/>
    <x v="57"/>
    <x v="699"/>
    <x v="5"/>
    <x v="50"/>
    <x v="4"/>
    <x v="5"/>
    <x v="16"/>
    <x v="0"/>
    <n v="2"/>
    <n v="1399"/>
    <n v="0"/>
    <x v="0"/>
    <n v="993.29"/>
    <x v="259"/>
    <x v="675"/>
    <n v="0.29000000000000004"/>
    <n v="1986.58"/>
  </r>
  <r>
    <s v="ORD-11721"/>
    <x v="280"/>
    <x v="700"/>
    <x v="1"/>
    <x v="11"/>
    <x v="0"/>
    <x v="5"/>
    <x v="16"/>
    <x v="0"/>
    <n v="3"/>
    <n v="246.51"/>
    <n v="0.15"/>
    <x v="0"/>
    <n v="171.81"/>
    <x v="272"/>
    <x v="287"/>
    <n v="0.30303030303030293"/>
    <n v="515.43000000000006"/>
  </r>
  <r>
    <s v="ORD-11722"/>
    <x v="214"/>
    <x v="260"/>
    <x v="1"/>
    <x v="15"/>
    <x v="1"/>
    <x v="5"/>
    <x v="16"/>
    <x v="0"/>
    <n v="1"/>
    <n v="162.18"/>
    <n v="0.15"/>
    <x v="1"/>
    <n v="116.07"/>
    <x v="795"/>
    <x v="942"/>
    <n v="0.28431372549019612"/>
    <n v="116.07"/>
  </r>
  <r>
    <s v="ORD-11723"/>
    <x v="183"/>
    <x v="701"/>
    <x v="2"/>
    <x v="32"/>
    <x v="4"/>
    <x v="0"/>
    <x v="31"/>
    <x v="0"/>
    <n v="1"/>
    <n v="1299"/>
    <n v="0"/>
    <x v="0"/>
    <n v="883.32"/>
    <x v="243"/>
    <x v="1141"/>
    <n v="0.31999999999999995"/>
    <n v="883.32"/>
  </r>
  <r>
    <s v="ORD-11724"/>
    <x v="262"/>
    <x v="157"/>
    <x v="1"/>
    <x v="58"/>
    <x v="0"/>
    <x v="1"/>
    <x v="20"/>
    <x v="1"/>
    <n v="2"/>
    <n v="153.47"/>
    <n v="0.2"/>
    <x v="0"/>
    <n v="90.89"/>
    <x v="714"/>
    <x v="1109"/>
    <n v="0.40776699029126212"/>
    <n v="181.78"/>
  </r>
  <r>
    <s v="ORD-11725"/>
    <x v="268"/>
    <x v="316"/>
    <x v="1"/>
    <x v="22"/>
    <x v="1"/>
    <x v="5"/>
    <x v="16"/>
    <x v="1"/>
    <n v="4"/>
    <n v="53.35"/>
    <n v="0.1"/>
    <x v="1"/>
    <n v="39.049999999999997"/>
    <x v="415"/>
    <x v="447"/>
    <n v="0.26804123711340211"/>
    <n v="156.19999999999999"/>
  </r>
  <r>
    <s v="ORD-11726"/>
    <x v="28"/>
    <x v="291"/>
    <x v="0"/>
    <x v="6"/>
    <x v="3"/>
    <x v="2"/>
    <x v="2"/>
    <x v="1"/>
    <n v="2"/>
    <n v="1852.97"/>
    <n v="0"/>
    <x v="1"/>
    <n v="1097.3900000000001"/>
    <x v="117"/>
    <x v="121"/>
    <n v="0.40776699029126207"/>
    <n v="2194.7800000000002"/>
  </r>
  <r>
    <s v="ORD-11727"/>
    <x v="185"/>
    <x v="658"/>
    <x v="2"/>
    <x v="36"/>
    <x v="2"/>
    <x v="0"/>
    <x v="0"/>
    <x v="1"/>
    <n v="2"/>
    <n v="699"/>
    <n v="0"/>
    <x v="2"/>
    <n v="496.29"/>
    <x v="175"/>
    <x v="828"/>
    <n v="0.28999999999999998"/>
    <n v="992.58"/>
  </r>
  <r>
    <s v="ORD-11728"/>
    <x v="55"/>
    <x v="449"/>
    <x v="1"/>
    <x v="2"/>
    <x v="0"/>
    <x v="3"/>
    <x v="4"/>
    <x v="1"/>
    <n v="1"/>
    <n v="80.58"/>
    <n v="0.05"/>
    <x v="0"/>
    <n v="57.67"/>
    <x v="927"/>
    <x v="1142"/>
    <n v="0.28431372549019607"/>
    <n v="57.67"/>
  </r>
  <r>
    <s v="ORD-11729"/>
    <x v="338"/>
    <x v="114"/>
    <x v="1"/>
    <x v="13"/>
    <x v="0"/>
    <x v="6"/>
    <x v="14"/>
    <x v="1"/>
    <n v="5"/>
    <n v="115.43"/>
    <n v="0"/>
    <x v="0"/>
    <n v="82.11"/>
    <x v="928"/>
    <x v="1143"/>
    <n v="0.28865979381443307"/>
    <n v="410.55"/>
  </r>
  <r>
    <s v="ORD-11730"/>
    <x v="241"/>
    <x v="443"/>
    <x v="2"/>
    <x v="52"/>
    <x v="4"/>
    <x v="0"/>
    <x v="0"/>
    <x v="1"/>
    <n v="3"/>
    <n v="763.98"/>
    <n v="0.2"/>
    <x v="0"/>
    <n v="531.79"/>
    <x v="929"/>
    <x v="1144"/>
    <n v="0.30392156862745107"/>
    <n v="1595.37"/>
  </r>
  <r>
    <s v="ORD-11731"/>
    <x v="198"/>
    <x v="109"/>
    <x v="5"/>
    <x v="29"/>
    <x v="1"/>
    <x v="1"/>
    <x v="7"/>
    <x v="0"/>
    <n v="4"/>
    <n v="130.29"/>
    <n v="0"/>
    <x v="2"/>
    <n v="78.69"/>
    <x v="930"/>
    <x v="1145"/>
    <n v="0.396039603960396"/>
    <n v="314.76"/>
  </r>
  <r>
    <s v="ORD-11732"/>
    <x v="308"/>
    <x v="680"/>
    <x v="1"/>
    <x v="39"/>
    <x v="2"/>
    <x v="1"/>
    <x v="1"/>
    <x v="0"/>
    <n v="1"/>
    <n v="1454.03"/>
    <n v="0.02"/>
    <x v="0"/>
    <n v="974.35"/>
    <x v="798"/>
    <x v="1010"/>
    <n v="0.32989690721649484"/>
    <n v="974.35"/>
  </r>
  <r>
    <s v="ORD-11733"/>
    <x v="269"/>
    <x v="238"/>
    <x v="2"/>
    <x v="45"/>
    <x v="0"/>
    <x v="1"/>
    <x v="8"/>
    <x v="0"/>
    <n v="5"/>
    <n v="144.53"/>
    <n v="0"/>
    <x v="0"/>
    <n v="90.89"/>
    <x v="126"/>
    <x v="131"/>
    <n v="0.37113402061855671"/>
    <n v="454.45"/>
  </r>
  <r>
    <s v="ORD-11734"/>
    <x v="280"/>
    <x v="679"/>
    <x v="1"/>
    <x v="11"/>
    <x v="0"/>
    <x v="4"/>
    <x v="6"/>
    <x v="0"/>
    <n v="10"/>
    <n v="249"/>
    <n v="0.05"/>
    <x v="0"/>
    <n v="171.81"/>
    <x v="931"/>
    <x v="1146"/>
    <n v="0.31000000000000005"/>
    <n v="1718.1"/>
  </r>
  <r>
    <s v="ORD-11735"/>
    <x v="350"/>
    <x v="702"/>
    <x v="1"/>
    <x v="60"/>
    <x v="2"/>
    <x v="1"/>
    <x v="18"/>
    <x v="0"/>
    <n v="3"/>
    <n v="2133.0300000000002"/>
    <n v="0.05"/>
    <x v="0"/>
    <n v="1495.32"/>
    <x v="285"/>
    <x v="304"/>
    <n v="0.29896907216494845"/>
    <n v="4485.96"/>
  </r>
  <r>
    <s v="ORD-11736"/>
    <x v="93"/>
    <x v="567"/>
    <x v="6"/>
    <x v="23"/>
    <x v="4"/>
    <x v="2"/>
    <x v="2"/>
    <x v="0"/>
    <n v="3"/>
    <n v="685.02"/>
    <n v="0.05"/>
    <x v="0"/>
    <n v="510.27"/>
    <x v="744"/>
    <x v="1147"/>
    <n v="0.25510204081632654"/>
    <n v="1530.81"/>
  </r>
  <r>
    <s v="ORD-11737"/>
    <x v="321"/>
    <x v="562"/>
    <x v="1"/>
    <x v="37"/>
    <x v="3"/>
    <x v="3"/>
    <x v="17"/>
    <x v="1"/>
    <n v="2"/>
    <n v="2140.98"/>
    <n v="0.2"/>
    <x v="0"/>
    <n v="1427.32"/>
    <x v="792"/>
    <x v="937"/>
    <n v="0.33333333333333337"/>
    <n v="2854.64"/>
  </r>
  <r>
    <s v="ORD-11738"/>
    <x v="352"/>
    <x v="13"/>
    <x v="1"/>
    <x v="51"/>
    <x v="3"/>
    <x v="3"/>
    <x v="12"/>
    <x v="0"/>
    <n v="1"/>
    <n v="1528.98"/>
    <n v="0.2"/>
    <x v="0"/>
    <n v="989.34"/>
    <x v="695"/>
    <x v="1148"/>
    <n v="0.3529411764705882"/>
    <n v="989.34"/>
  </r>
  <r>
    <s v="ORD-11739"/>
    <x v="268"/>
    <x v="124"/>
    <x v="1"/>
    <x v="78"/>
    <x v="5"/>
    <x v="1"/>
    <x v="18"/>
    <x v="1"/>
    <n v="4"/>
    <n v="33241"/>
    <n v="0.02"/>
    <x v="2"/>
    <n v="0"/>
    <x v="12"/>
    <x v="12"/>
    <n v="0"/>
    <n v="0"/>
  </r>
  <r>
    <s v="ORD-11740"/>
    <x v="184"/>
    <x v="390"/>
    <x v="1"/>
    <x v="14"/>
    <x v="4"/>
    <x v="2"/>
    <x v="2"/>
    <x v="0"/>
    <n v="1"/>
    <n v="406.98"/>
    <n v="0.05"/>
    <x v="0"/>
    <n v="287.27999999999997"/>
    <x v="609"/>
    <x v="694"/>
    <n v="0.29411764705882365"/>
    <n v="287.27999999999997"/>
  </r>
  <r>
    <s v="ORD-11741"/>
    <x v="349"/>
    <x v="671"/>
    <x v="1"/>
    <x v="0"/>
    <x v="0"/>
    <x v="1"/>
    <x v="5"/>
    <x v="0"/>
    <n v="1"/>
    <n v="489.02"/>
    <n v="0.15"/>
    <x v="2"/>
    <n v="354.29"/>
    <x v="388"/>
    <x v="418"/>
    <n v="0.27551020408163257"/>
    <n v="354.29"/>
  </r>
  <r>
    <s v="ORD-11742"/>
    <x v="155"/>
    <x v="504"/>
    <x v="1"/>
    <x v="18"/>
    <x v="0"/>
    <x v="1"/>
    <x v="18"/>
    <x v="0"/>
    <n v="6"/>
    <n v="290.02999999999997"/>
    <n v="0.2"/>
    <x v="0"/>
    <n v="191.36"/>
    <x v="467"/>
    <x v="1149"/>
    <n v="0.34020618556701021"/>
    <n v="1148.1600000000001"/>
  </r>
  <r>
    <s v="ORD-11743"/>
    <x v="178"/>
    <x v="411"/>
    <x v="1"/>
    <x v="58"/>
    <x v="0"/>
    <x v="0"/>
    <x v="3"/>
    <x v="1"/>
    <n v="6"/>
    <n v="146.02000000000001"/>
    <n v="0.2"/>
    <x v="0"/>
    <n v="90.89"/>
    <x v="932"/>
    <x v="1150"/>
    <n v="0.3775510204081633"/>
    <n v="545.34"/>
  </r>
  <r>
    <s v="ORD-11744"/>
    <x v="4"/>
    <x v="463"/>
    <x v="2"/>
    <x v="14"/>
    <x v="4"/>
    <x v="2"/>
    <x v="2"/>
    <x v="0"/>
    <n v="4"/>
    <n v="406.98"/>
    <n v="0.1"/>
    <x v="0"/>
    <n v="287.27999999999997"/>
    <x v="933"/>
    <x v="1151"/>
    <n v="0.29411764705882365"/>
    <n v="1149.1199999999999"/>
  </r>
  <r>
    <s v="ORD-11745"/>
    <x v="184"/>
    <x v="525"/>
    <x v="2"/>
    <x v="45"/>
    <x v="0"/>
    <x v="2"/>
    <x v="11"/>
    <x v="0"/>
    <n v="1"/>
    <n v="146.02000000000001"/>
    <n v="0.15"/>
    <x v="1"/>
    <n v="90.89"/>
    <x v="801"/>
    <x v="949"/>
    <n v="0.3775510204081633"/>
    <n v="90.89"/>
  </r>
  <r>
    <s v="ORD-11746"/>
    <x v="130"/>
    <x v="126"/>
    <x v="1"/>
    <x v="62"/>
    <x v="0"/>
    <x v="1"/>
    <x v="5"/>
    <x v="0"/>
    <n v="4"/>
    <n v="126.42"/>
    <n v="0"/>
    <x v="2"/>
    <n v="87.72"/>
    <x v="934"/>
    <x v="864"/>
    <n v="0.30612244897959184"/>
    <n v="350.88"/>
  </r>
  <r>
    <s v="ORD-11747"/>
    <x v="196"/>
    <x v="633"/>
    <x v="2"/>
    <x v="2"/>
    <x v="0"/>
    <x v="0"/>
    <x v="3"/>
    <x v="0"/>
    <n v="5"/>
    <n v="80.58"/>
    <n v="0"/>
    <x v="0"/>
    <n v="57.67"/>
    <x v="79"/>
    <x v="79"/>
    <n v="0.28431372549019596"/>
    <n v="288.35000000000002"/>
  </r>
  <r>
    <s v="ORD-11748"/>
    <x v="256"/>
    <x v="318"/>
    <x v="5"/>
    <x v="55"/>
    <x v="4"/>
    <x v="5"/>
    <x v="9"/>
    <x v="1"/>
    <n v="4"/>
    <n v="444.51"/>
    <n v="0.2"/>
    <x v="0"/>
    <n v="278.38"/>
    <x v="935"/>
    <x v="1152"/>
    <n v="0.37373737373737376"/>
    <n v="1113.52"/>
  </r>
  <r>
    <s v="ORD-11749"/>
    <x v="210"/>
    <x v="251"/>
    <x v="1"/>
    <x v="23"/>
    <x v="4"/>
    <x v="1"/>
    <x v="18"/>
    <x v="0"/>
    <n v="4"/>
    <n v="678.03"/>
    <n v="0.2"/>
    <x v="1"/>
    <n v="510.27"/>
    <x v="622"/>
    <x v="1153"/>
    <n v="0.24742268041237114"/>
    <n v="2041.08"/>
  </r>
  <r>
    <s v="ORD-11750"/>
    <x v="87"/>
    <x v="496"/>
    <x v="5"/>
    <x v="40"/>
    <x v="0"/>
    <x v="3"/>
    <x v="17"/>
    <x v="1"/>
    <n v="2"/>
    <n v="387.03"/>
    <n v="0.15"/>
    <x v="1"/>
    <n v="263.33999999999997"/>
    <x v="600"/>
    <x v="684"/>
    <n v="0.31958762886597941"/>
    <n v="526.67999999999995"/>
  </r>
  <r>
    <s v="ORD-11751"/>
    <x v="357"/>
    <x v="250"/>
    <x v="2"/>
    <x v="47"/>
    <x v="0"/>
    <x v="2"/>
    <x v="2"/>
    <x v="0"/>
    <n v="3"/>
    <n v="180.79"/>
    <n v="0.2"/>
    <x v="0"/>
    <n v="110.98"/>
    <x v="936"/>
    <x v="1154"/>
    <n v="0.38613861386138615"/>
    <n v="332.94"/>
  </r>
  <r>
    <s v="ORD-11752"/>
    <x v="101"/>
    <x v="161"/>
    <x v="1"/>
    <x v="43"/>
    <x v="3"/>
    <x v="1"/>
    <x v="1"/>
    <x v="0"/>
    <n v="8"/>
    <n v="2058.9699999999998"/>
    <n v="0.15"/>
    <x v="2"/>
    <n v="1299.3499999999999"/>
    <x v="937"/>
    <x v="1155"/>
    <n v="0.36893203883495146"/>
    <n v="10394.799999999999"/>
  </r>
  <r>
    <s v="ORD-11753"/>
    <x v="33"/>
    <x v="369"/>
    <x v="1"/>
    <x v="14"/>
    <x v="4"/>
    <x v="4"/>
    <x v="15"/>
    <x v="1"/>
    <n v="3"/>
    <n v="410.97"/>
    <n v="0.2"/>
    <x v="2"/>
    <n v="287.27999999999997"/>
    <x v="500"/>
    <x v="903"/>
    <n v="0.30097087378640786"/>
    <n v="861.83999999999992"/>
  </r>
  <r>
    <s v="ORD-11754"/>
    <x v="240"/>
    <x v="703"/>
    <x v="1"/>
    <x v="26"/>
    <x v="2"/>
    <x v="0"/>
    <x v="3"/>
    <x v="0"/>
    <n v="3"/>
    <n v="1028.97"/>
    <n v="0"/>
    <x v="1"/>
    <n v="659.34"/>
    <x v="68"/>
    <x v="281"/>
    <n v="0.35922330097087374"/>
    <n v="1978.02"/>
  </r>
  <r>
    <s v="ORD-11755"/>
    <x v="42"/>
    <x v="182"/>
    <x v="3"/>
    <x v="13"/>
    <x v="0"/>
    <x v="2"/>
    <x v="2"/>
    <x v="0"/>
    <n v="5"/>
    <n v="122.57"/>
    <n v="0.2"/>
    <x v="2"/>
    <n v="82.11"/>
    <x v="938"/>
    <x v="1156"/>
    <n v="0.33009708737864069"/>
    <n v="410.55"/>
  </r>
  <r>
    <s v="ORD-11756"/>
    <x v="289"/>
    <x v="171"/>
    <x v="6"/>
    <x v="21"/>
    <x v="2"/>
    <x v="0"/>
    <x v="0"/>
    <x v="0"/>
    <n v="2"/>
    <n v="1834.98"/>
    <n v="0.02"/>
    <x v="0"/>
    <n v="1295.28"/>
    <x v="620"/>
    <x v="881"/>
    <n v="0.29411764705882354"/>
    <n v="2590.56"/>
  </r>
  <r>
    <s v="ORD-11757"/>
    <x v="117"/>
    <x v="74"/>
    <x v="1"/>
    <x v="13"/>
    <x v="0"/>
    <x v="1"/>
    <x v="8"/>
    <x v="1"/>
    <n v="1"/>
    <n v="119"/>
    <n v="0.15"/>
    <x v="0"/>
    <n v="82.11"/>
    <x v="329"/>
    <x v="979"/>
    <n v="0.31"/>
    <n v="82.11"/>
  </r>
  <r>
    <s v="ORD-11758"/>
    <x v="139"/>
    <x v="557"/>
    <x v="2"/>
    <x v="49"/>
    <x v="1"/>
    <x v="1"/>
    <x v="7"/>
    <x v="1"/>
    <n v="5"/>
    <n v="39.39"/>
    <n v="0.1"/>
    <x v="1"/>
    <n v="26.52"/>
    <x v="861"/>
    <x v="1037"/>
    <n v="0.32673267326732675"/>
    <n v="132.6"/>
  </r>
  <r>
    <s v="ORD-11759"/>
    <x v="111"/>
    <x v="141"/>
    <x v="1"/>
    <x v="61"/>
    <x v="3"/>
    <x v="5"/>
    <x v="16"/>
    <x v="0"/>
    <n v="4"/>
    <n v="1234.97"/>
    <n v="0.2"/>
    <x v="0"/>
    <n v="767.36"/>
    <x v="39"/>
    <x v="1157"/>
    <n v="0.37864077669902912"/>
    <n v="3069.44"/>
  </r>
  <r>
    <s v="ORD-11760"/>
    <x v="193"/>
    <x v="469"/>
    <x v="5"/>
    <x v="47"/>
    <x v="0"/>
    <x v="1"/>
    <x v="1"/>
    <x v="1"/>
    <n v="3"/>
    <n v="184.37"/>
    <n v="0"/>
    <x v="0"/>
    <n v="110.98"/>
    <x v="89"/>
    <x v="89"/>
    <n v="0.39805825242718451"/>
    <n v="332.94"/>
  </r>
  <r>
    <s v="ORD-11761"/>
    <x v="14"/>
    <x v="315"/>
    <x v="1"/>
    <x v="25"/>
    <x v="1"/>
    <x v="1"/>
    <x v="1"/>
    <x v="0"/>
    <n v="3"/>
    <n v="97.02"/>
    <n v="0.02"/>
    <x v="1"/>
    <n v="65.34"/>
    <x v="92"/>
    <x v="1158"/>
    <n v="0.32653061224489793"/>
    <n v="196.02"/>
  </r>
  <r>
    <s v="ORD-11762"/>
    <x v="201"/>
    <x v="625"/>
    <x v="1"/>
    <x v="42"/>
    <x v="1"/>
    <x v="0"/>
    <x v="3"/>
    <x v="0"/>
    <n v="2"/>
    <n v="69"/>
    <n v="0"/>
    <x v="0"/>
    <n v="44.16"/>
    <x v="777"/>
    <x v="1159"/>
    <n v="0.36000000000000004"/>
    <n v="88.32"/>
  </r>
  <r>
    <s v="ORD-11763"/>
    <x v="27"/>
    <x v="40"/>
    <x v="2"/>
    <x v="62"/>
    <x v="0"/>
    <x v="4"/>
    <x v="15"/>
    <x v="0"/>
    <n v="2"/>
    <n v="130.29"/>
    <n v="0.15"/>
    <x v="1"/>
    <n v="87.72"/>
    <x v="690"/>
    <x v="799"/>
    <n v="0.32673267326732669"/>
    <n v="175.44"/>
  </r>
  <r>
    <s v="ORD-11764"/>
    <x v="300"/>
    <x v="593"/>
    <x v="1"/>
    <x v="7"/>
    <x v="4"/>
    <x v="1"/>
    <x v="8"/>
    <x v="0"/>
    <n v="1"/>
    <n v="304.98"/>
    <n v="0.02"/>
    <x v="0"/>
    <n v="194.35"/>
    <x v="517"/>
    <x v="573"/>
    <n v="0.36274509803921573"/>
    <n v="194.35"/>
  </r>
  <r>
    <s v="ORD-11765"/>
    <x v="256"/>
    <x v="632"/>
    <x v="1"/>
    <x v="8"/>
    <x v="4"/>
    <x v="0"/>
    <x v="0"/>
    <x v="0"/>
    <n v="3"/>
    <n v="1018.98"/>
    <n v="0.02"/>
    <x v="0"/>
    <n v="609.39"/>
    <x v="478"/>
    <x v="1160"/>
    <n v="0.40196078431372545"/>
    <n v="1828.17"/>
  </r>
  <r>
    <s v="ORD-11766"/>
    <x v="363"/>
    <x v="613"/>
    <x v="2"/>
    <x v="15"/>
    <x v="1"/>
    <x v="4"/>
    <x v="15"/>
    <x v="1"/>
    <n v="1"/>
    <n v="160.59"/>
    <n v="0"/>
    <x v="2"/>
    <n v="116.07"/>
    <x v="939"/>
    <x v="1161"/>
    <n v="0.27722772277227731"/>
    <n v="116.07"/>
  </r>
  <r>
    <s v="ORD-11767"/>
    <x v="184"/>
    <x v="624"/>
    <x v="2"/>
    <x v="6"/>
    <x v="3"/>
    <x v="1"/>
    <x v="8"/>
    <x v="1"/>
    <n v="4"/>
    <n v="1799"/>
    <n v="0.1"/>
    <x v="1"/>
    <n v="1097.3900000000001"/>
    <x v="940"/>
    <x v="1162"/>
    <n v="0.38999999999999996"/>
    <n v="4389.5600000000004"/>
  </r>
  <r>
    <s v="ORD-11768"/>
    <x v="240"/>
    <x v="704"/>
    <x v="1"/>
    <x v="3"/>
    <x v="1"/>
    <x v="0"/>
    <x v="0"/>
    <x v="1"/>
    <n v="1"/>
    <n v="106.82"/>
    <n v="0"/>
    <x v="0"/>
    <n v="78.48"/>
    <x v="941"/>
    <x v="1163"/>
    <n v="0.2653061224489795"/>
    <n v="78.48"/>
  </r>
  <r>
    <s v="ORD-11769"/>
    <x v="207"/>
    <x v="705"/>
    <x v="1"/>
    <x v="3"/>
    <x v="1"/>
    <x v="6"/>
    <x v="14"/>
    <x v="0"/>
    <n v="1"/>
    <n v="105.73"/>
    <n v="0.2"/>
    <x v="1"/>
    <n v="78.48"/>
    <x v="118"/>
    <x v="122"/>
    <n v="0.25773195876288657"/>
    <n v="78.48"/>
  </r>
  <r>
    <s v="ORD-11770"/>
    <x v="134"/>
    <x v="456"/>
    <x v="1"/>
    <x v="39"/>
    <x v="2"/>
    <x v="6"/>
    <x v="14"/>
    <x v="0"/>
    <n v="1"/>
    <n v="1454.03"/>
    <n v="0.2"/>
    <x v="0"/>
    <n v="974.35"/>
    <x v="798"/>
    <x v="1010"/>
    <n v="0.32989690721649484"/>
    <n v="974.35"/>
  </r>
  <r>
    <s v="ORD-11771"/>
    <x v="44"/>
    <x v="227"/>
    <x v="5"/>
    <x v="9"/>
    <x v="1"/>
    <x v="2"/>
    <x v="11"/>
    <x v="1"/>
    <n v="1"/>
    <n v="122.57"/>
    <n v="0"/>
    <x v="0"/>
    <n v="85.68"/>
    <x v="656"/>
    <x v="1164"/>
    <n v="0.30097087378640769"/>
    <n v="85.68"/>
  </r>
  <r>
    <s v="ORD-11772"/>
    <x v="292"/>
    <x v="442"/>
    <x v="0"/>
    <x v="36"/>
    <x v="2"/>
    <x v="1"/>
    <x v="20"/>
    <x v="1"/>
    <n v="4"/>
    <n v="699"/>
    <n v="0"/>
    <x v="0"/>
    <n v="496.29"/>
    <x v="583"/>
    <x v="1165"/>
    <n v="0.28999999999999998"/>
    <n v="1985.16"/>
  </r>
  <r>
    <s v="ORD-11773"/>
    <x v="204"/>
    <x v="706"/>
    <x v="3"/>
    <x v="13"/>
    <x v="0"/>
    <x v="2"/>
    <x v="2"/>
    <x v="0"/>
    <n v="1"/>
    <n v="119"/>
    <n v="0"/>
    <x v="0"/>
    <n v="82.11"/>
    <x v="329"/>
    <x v="979"/>
    <n v="0.31"/>
    <n v="82.11"/>
  </r>
  <r>
    <s v="ORD-11774"/>
    <x v="290"/>
    <x v="64"/>
    <x v="1"/>
    <x v="8"/>
    <x v="4"/>
    <x v="5"/>
    <x v="16"/>
    <x v="1"/>
    <n v="6"/>
    <n v="969.03"/>
    <n v="0"/>
    <x v="1"/>
    <n v="609.39"/>
    <x v="458"/>
    <x v="502"/>
    <n v="0.37113402061855671"/>
    <n v="3656.34"/>
  </r>
  <r>
    <s v="ORD-11775"/>
    <x v="80"/>
    <x v="707"/>
    <x v="1"/>
    <x v="54"/>
    <x v="2"/>
    <x v="1"/>
    <x v="20"/>
    <x v="0"/>
    <n v="2"/>
    <n v="1732.98"/>
    <n v="0.05"/>
    <x v="1"/>
    <n v="1240.27"/>
    <x v="914"/>
    <x v="1119"/>
    <n v="0.28431372549019612"/>
    <n v="2480.54"/>
  </r>
  <r>
    <s v="ORD-11776"/>
    <x v="306"/>
    <x v="146"/>
    <x v="1"/>
    <x v="14"/>
    <x v="4"/>
    <x v="0"/>
    <x v="0"/>
    <x v="1"/>
    <n v="3"/>
    <n v="410.97"/>
    <n v="0.15"/>
    <x v="0"/>
    <n v="287.27999999999997"/>
    <x v="500"/>
    <x v="903"/>
    <n v="0.30097087378640786"/>
    <n v="861.83999999999992"/>
  </r>
  <r>
    <s v="ORD-11777"/>
    <x v="51"/>
    <x v="280"/>
    <x v="1"/>
    <x v="58"/>
    <x v="0"/>
    <x v="2"/>
    <x v="2"/>
    <x v="1"/>
    <n v="1"/>
    <n v="144.53"/>
    <n v="0.02"/>
    <x v="2"/>
    <n v="90.89"/>
    <x v="693"/>
    <x v="802"/>
    <n v="0.37113402061855671"/>
    <n v="90.89"/>
  </r>
  <r>
    <s v="ORD-11778"/>
    <x v="111"/>
    <x v="217"/>
    <x v="0"/>
    <x v="43"/>
    <x v="3"/>
    <x v="5"/>
    <x v="16"/>
    <x v="1"/>
    <n v="1"/>
    <n v="2038.98"/>
    <n v="0.2"/>
    <x v="1"/>
    <n v="1299.3499999999999"/>
    <x v="204"/>
    <x v="212"/>
    <n v="0.36274509803921573"/>
    <n v="1299.3499999999999"/>
  </r>
  <r>
    <s v="ORD-11779"/>
    <x v="258"/>
    <x v="18"/>
    <x v="1"/>
    <x v="49"/>
    <x v="1"/>
    <x v="6"/>
    <x v="14"/>
    <x v="0"/>
    <n v="2"/>
    <n v="40.17"/>
    <n v="0.15"/>
    <x v="2"/>
    <n v="26.52"/>
    <x v="857"/>
    <x v="1031"/>
    <n v="0.33980582524271846"/>
    <n v="53.04"/>
  </r>
  <r>
    <s v="ORD-11780"/>
    <x v="318"/>
    <x v="690"/>
    <x v="1"/>
    <x v="37"/>
    <x v="3"/>
    <x v="5"/>
    <x v="16"/>
    <x v="1"/>
    <n v="4"/>
    <n v="2036.03"/>
    <n v="0"/>
    <x v="0"/>
    <n v="1427.32"/>
    <x v="942"/>
    <x v="1166"/>
    <n v="0.2989690721649485"/>
    <n v="5709.28"/>
  </r>
  <r>
    <s v="ORD-11781"/>
    <x v="101"/>
    <x v="708"/>
    <x v="1"/>
    <x v="27"/>
    <x v="3"/>
    <x v="3"/>
    <x v="17"/>
    <x v="1"/>
    <n v="2"/>
    <n v="979.02"/>
    <n v="0.1"/>
    <x v="0"/>
    <n v="679.32"/>
    <x v="172"/>
    <x v="1019"/>
    <n v="0.30612244897959179"/>
    <n v="1358.64"/>
  </r>
  <r>
    <s v="ORD-11782"/>
    <x v="37"/>
    <x v="171"/>
    <x v="6"/>
    <x v="27"/>
    <x v="3"/>
    <x v="1"/>
    <x v="8"/>
    <x v="0"/>
    <n v="1"/>
    <n v="1008.99"/>
    <n v="0.2"/>
    <x v="1"/>
    <n v="679.32"/>
    <x v="435"/>
    <x v="1167"/>
    <n v="0.32673267326732669"/>
    <n v="679.32"/>
  </r>
  <r>
    <s v="ORD-11783"/>
    <x v="323"/>
    <x v="709"/>
    <x v="5"/>
    <x v="61"/>
    <x v="3"/>
    <x v="5"/>
    <x v="9"/>
    <x v="0"/>
    <n v="4"/>
    <n v="1222.98"/>
    <n v="0"/>
    <x v="2"/>
    <n v="767.36"/>
    <x v="507"/>
    <x v="1065"/>
    <n v="0.37254901960784315"/>
    <n v="3069.44"/>
  </r>
  <r>
    <s v="ORD-11784"/>
    <x v="357"/>
    <x v="710"/>
    <x v="1"/>
    <x v="64"/>
    <x v="4"/>
    <x v="0"/>
    <x v="0"/>
    <x v="1"/>
    <n v="2"/>
    <n v="1583.01"/>
    <n v="0"/>
    <x v="1"/>
    <n v="1023.36"/>
    <x v="917"/>
    <x v="1066"/>
    <n v="0.35353535353535354"/>
    <n v="2046.72"/>
  </r>
  <r>
    <s v="ORD-11785"/>
    <x v="202"/>
    <x v="30"/>
    <x v="2"/>
    <x v="19"/>
    <x v="2"/>
    <x v="5"/>
    <x v="9"/>
    <x v="0"/>
    <n v="1"/>
    <n v="1412.99"/>
    <n v="0"/>
    <x v="0"/>
    <n v="853.39"/>
    <x v="394"/>
    <x v="424"/>
    <n v="0.39603960396039606"/>
    <n v="853.39"/>
  </r>
  <r>
    <s v="ORD-11786"/>
    <x v="202"/>
    <x v="486"/>
    <x v="1"/>
    <x v="33"/>
    <x v="1"/>
    <x v="0"/>
    <x v="3"/>
    <x v="1"/>
    <n v="2"/>
    <n v="79.790000000000006"/>
    <n v="0.1"/>
    <x v="0"/>
    <n v="54.51"/>
    <x v="2"/>
    <x v="678"/>
    <n v="0.31683168316831689"/>
    <n v="109.02"/>
  </r>
  <r>
    <s v="ORD-11788"/>
    <x v="116"/>
    <x v="25"/>
    <x v="1"/>
    <x v="43"/>
    <x v="3"/>
    <x v="1"/>
    <x v="5"/>
    <x v="1"/>
    <n v="3"/>
    <n v="2018.99"/>
    <n v="0"/>
    <x v="0"/>
    <n v="1299.3499999999999"/>
    <x v="943"/>
    <x v="1168"/>
    <n v="0.35643564356435653"/>
    <n v="3898.0499999999997"/>
  </r>
  <r>
    <s v="ORD-11789"/>
    <x v="74"/>
    <x v="663"/>
    <x v="0"/>
    <x v="6"/>
    <x v="3"/>
    <x v="0"/>
    <x v="0"/>
    <x v="1"/>
    <n v="2"/>
    <n v="1852.97"/>
    <n v="0.05"/>
    <x v="0"/>
    <n v="1097.3900000000001"/>
    <x v="117"/>
    <x v="121"/>
    <n v="0.40776699029126207"/>
    <n v="2194.7800000000002"/>
  </r>
  <r>
    <s v="ORD-11790"/>
    <x v="222"/>
    <x v="711"/>
    <x v="1"/>
    <x v="18"/>
    <x v="0"/>
    <x v="4"/>
    <x v="15"/>
    <x v="0"/>
    <n v="4"/>
    <n v="293.02"/>
    <n v="0"/>
    <x v="0"/>
    <n v="191.36"/>
    <x v="271"/>
    <x v="286"/>
    <n v="0.34693877551020397"/>
    <n v="765.44"/>
  </r>
  <r>
    <s v="ORD-11791"/>
    <x v="266"/>
    <x v="96"/>
    <x v="0"/>
    <x v="18"/>
    <x v="0"/>
    <x v="1"/>
    <x v="5"/>
    <x v="1"/>
    <n v="4"/>
    <n v="304.98"/>
    <n v="0.15"/>
    <x v="1"/>
    <n v="191.36"/>
    <x v="7"/>
    <x v="1169"/>
    <n v="0.37254901960784315"/>
    <n v="765.44"/>
  </r>
  <r>
    <s v="ORD-11792"/>
    <x v="44"/>
    <x v="40"/>
    <x v="2"/>
    <x v="46"/>
    <x v="3"/>
    <x v="1"/>
    <x v="5"/>
    <x v="1"/>
    <n v="5"/>
    <n v="719.97"/>
    <n v="0.02"/>
    <x v="2"/>
    <n v="433.38"/>
    <x v="658"/>
    <x v="1170"/>
    <n v="0.39805825242718451"/>
    <n v="2166.9"/>
  </r>
  <r>
    <s v="ORD-11793"/>
    <x v="362"/>
    <x v="186"/>
    <x v="5"/>
    <x v="46"/>
    <x v="3"/>
    <x v="4"/>
    <x v="15"/>
    <x v="0"/>
    <n v="2"/>
    <n v="719.97"/>
    <n v="0.1"/>
    <x v="2"/>
    <n v="433.38"/>
    <x v="793"/>
    <x v="938"/>
    <n v="0.39805825242718451"/>
    <n v="866.76"/>
  </r>
  <r>
    <s v="ORD-11794"/>
    <x v="89"/>
    <x v="127"/>
    <x v="0"/>
    <x v="54"/>
    <x v="2"/>
    <x v="3"/>
    <x v="4"/>
    <x v="1"/>
    <n v="2"/>
    <n v="1749.97"/>
    <n v="0.05"/>
    <x v="0"/>
    <n v="1240.27"/>
    <x v="944"/>
    <x v="1171"/>
    <n v="0.29126213592233013"/>
    <n v="2480.54"/>
  </r>
  <r>
    <s v="ORD-11795"/>
    <x v="126"/>
    <x v="275"/>
    <x v="1"/>
    <x v="13"/>
    <x v="0"/>
    <x v="0"/>
    <x v="3"/>
    <x v="0"/>
    <n v="2"/>
    <n v="120.19"/>
    <n v="0"/>
    <x v="0"/>
    <n v="82.11"/>
    <x v="247"/>
    <x v="260"/>
    <n v="0.31683168316831684"/>
    <n v="164.22"/>
  </r>
  <r>
    <s v="ORD-11796"/>
    <x v="49"/>
    <x v="288"/>
    <x v="11"/>
    <x v="9"/>
    <x v="1"/>
    <x v="5"/>
    <x v="9"/>
    <x v="0"/>
    <n v="3"/>
    <n v="120.19"/>
    <n v="0.1"/>
    <x v="0"/>
    <n v="85.68"/>
    <x v="945"/>
    <x v="1172"/>
    <n v="0.28712871287128705"/>
    <n v="257.04000000000002"/>
  </r>
  <r>
    <s v="ORD-11797"/>
    <x v="236"/>
    <x v="712"/>
    <x v="1"/>
    <x v="31"/>
    <x v="1"/>
    <x v="2"/>
    <x v="10"/>
    <x v="0"/>
    <n v="3"/>
    <n v="87.22"/>
    <n v="0"/>
    <x v="1"/>
    <n v="55.18"/>
    <x v="100"/>
    <x v="102"/>
    <n v="0.36734693877551017"/>
    <n v="165.54"/>
  </r>
  <r>
    <s v="ORD-11798"/>
    <x v="55"/>
    <x v="274"/>
    <x v="1"/>
    <x v="22"/>
    <x v="1"/>
    <x v="1"/>
    <x v="20"/>
    <x v="1"/>
    <n v="3"/>
    <n v="53.35"/>
    <n v="0.05"/>
    <x v="2"/>
    <n v="39.049999999999997"/>
    <x v="146"/>
    <x v="152"/>
    <n v="0.26804123711340216"/>
    <n v="117.14999999999999"/>
  </r>
  <r>
    <s v="ORD-11799"/>
    <x v="279"/>
    <x v="695"/>
    <x v="2"/>
    <x v="39"/>
    <x v="2"/>
    <x v="3"/>
    <x v="12"/>
    <x v="1"/>
    <n v="6"/>
    <n v="1543.97"/>
    <n v="0"/>
    <x v="0"/>
    <n v="974.35"/>
    <x v="231"/>
    <x v="1173"/>
    <n v="0.3689320388349514"/>
    <n v="5846.1"/>
  </r>
  <r>
    <s v="ORD-11800"/>
    <x v="123"/>
    <x v="679"/>
    <x v="1"/>
    <x v="20"/>
    <x v="3"/>
    <x v="0"/>
    <x v="0"/>
    <x v="1"/>
    <n v="1"/>
    <n v="1371.02"/>
    <n v="0.1"/>
    <x v="0"/>
    <n v="1007.28"/>
    <x v="498"/>
    <x v="547"/>
    <n v="0.26530612244897961"/>
    <n v="1007.28"/>
  </r>
  <r>
    <s v="ORD-11801"/>
    <x v="350"/>
    <x v="411"/>
    <x v="1"/>
    <x v="20"/>
    <x v="3"/>
    <x v="4"/>
    <x v="15"/>
    <x v="1"/>
    <n v="4"/>
    <n v="1357.03"/>
    <n v="0.1"/>
    <x v="0"/>
    <n v="1007.28"/>
    <x v="665"/>
    <x v="1174"/>
    <n v="0.25773195876288663"/>
    <n v="4029.12"/>
  </r>
  <r>
    <s v="ORD-11802"/>
    <x v="88"/>
    <x v="95"/>
    <x v="2"/>
    <x v="36"/>
    <x v="2"/>
    <x v="1"/>
    <x v="18"/>
    <x v="0"/>
    <n v="1"/>
    <n v="699"/>
    <n v="0"/>
    <x v="0"/>
    <n v="496.29"/>
    <x v="164"/>
    <x v="718"/>
    <n v="0.28999999999999998"/>
    <n v="496.29"/>
  </r>
  <r>
    <s v="ORD-11803"/>
    <x v="26"/>
    <x v="32"/>
    <x v="0"/>
    <x v="2"/>
    <x v="0"/>
    <x v="1"/>
    <x v="5"/>
    <x v="0"/>
    <n v="5"/>
    <n v="80.58"/>
    <n v="0.05"/>
    <x v="1"/>
    <n v="57.67"/>
    <x v="79"/>
    <x v="79"/>
    <n v="0.28431372549019596"/>
    <n v="288.35000000000002"/>
  </r>
  <r>
    <s v="ORD-11804"/>
    <x v="300"/>
    <x v="626"/>
    <x v="2"/>
    <x v="79"/>
    <x v="5"/>
    <x v="5"/>
    <x v="16"/>
    <x v="0"/>
    <n v="5"/>
    <n v="1175.02"/>
    <n v="0.2"/>
    <x v="0"/>
    <n v="0"/>
    <x v="12"/>
    <x v="12"/>
    <n v="0"/>
    <n v="0"/>
  </r>
  <r>
    <s v="ORD-11805"/>
    <x v="309"/>
    <x v="300"/>
    <x v="1"/>
    <x v="14"/>
    <x v="4"/>
    <x v="1"/>
    <x v="8"/>
    <x v="1"/>
    <n v="2"/>
    <n v="387.03"/>
    <n v="0.05"/>
    <x v="2"/>
    <n v="287.27999999999997"/>
    <x v="600"/>
    <x v="1175"/>
    <n v="0.25773195876288663"/>
    <n v="574.55999999999995"/>
  </r>
  <r>
    <s v="ORD-11806"/>
    <x v="278"/>
    <x v="655"/>
    <x v="1"/>
    <x v="51"/>
    <x v="3"/>
    <x v="1"/>
    <x v="7"/>
    <x v="0"/>
    <n v="1"/>
    <n v="1499"/>
    <n v="0.2"/>
    <x v="2"/>
    <n v="989.34"/>
    <x v="168"/>
    <x v="627"/>
    <n v="0.33999999999999997"/>
    <n v="989.34"/>
  </r>
  <r>
    <s v="ORD-11807"/>
    <x v="197"/>
    <x v="269"/>
    <x v="1"/>
    <x v="31"/>
    <x v="1"/>
    <x v="1"/>
    <x v="18"/>
    <x v="0"/>
    <n v="2"/>
    <n v="89"/>
    <n v="0.02"/>
    <x v="2"/>
    <n v="55.18"/>
    <x v="907"/>
    <x v="1107"/>
    <n v="0.38"/>
    <n v="110.36"/>
  </r>
  <r>
    <s v="ORD-11808"/>
    <x v="110"/>
    <x v="713"/>
    <x v="1"/>
    <x v="80"/>
    <x v="5"/>
    <x v="0"/>
    <x v="3"/>
    <x v="1"/>
    <n v="5"/>
    <n v="549"/>
    <n v="0"/>
    <x v="0"/>
    <n v="0"/>
    <x v="12"/>
    <x v="12"/>
    <n v="0"/>
    <n v="0"/>
  </r>
  <r>
    <s v="ORD-11809"/>
    <x v="368"/>
    <x v="638"/>
    <x v="1"/>
    <x v="52"/>
    <x v="4"/>
    <x v="3"/>
    <x v="4"/>
    <x v="1"/>
    <n v="3"/>
    <n v="771.47"/>
    <n v="0.1"/>
    <x v="1"/>
    <n v="531.79"/>
    <x v="238"/>
    <x v="250"/>
    <n v="0.31067961165048547"/>
    <n v="1595.37"/>
  </r>
  <r>
    <s v="ORD-11810"/>
    <x v="268"/>
    <x v="275"/>
    <x v="1"/>
    <x v="36"/>
    <x v="2"/>
    <x v="0"/>
    <x v="13"/>
    <x v="1"/>
    <n v="4"/>
    <n v="685.02"/>
    <n v="0.2"/>
    <x v="2"/>
    <n v="496.29"/>
    <x v="946"/>
    <x v="1176"/>
    <n v="0.27551020408163263"/>
    <n v="1985.16"/>
  </r>
  <r>
    <s v="ORD-11811"/>
    <x v="62"/>
    <x v="360"/>
    <x v="1"/>
    <x v="14"/>
    <x v="4"/>
    <x v="1"/>
    <x v="20"/>
    <x v="0"/>
    <n v="1"/>
    <n v="399"/>
    <n v="0.1"/>
    <x v="0"/>
    <n v="287.27999999999997"/>
    <x v="16"/>
    <x v="16"/>
    <n v="0.28000000000000008"/>
    <n v="287.27999999999997"/>
  </r>
  <r>
    <s v="ORD-11812"/>
    <x v="169"/>
    <x v="101"/>
    <x v="2"/>
    <x v="22"/>
    <x v="1"/>
    <x v="0"/>
    <x v="3"/>
    <x v="1"/>
    <n v="3"/>
    <n v="53.35"/>
    <n v="0.15"/>
    <x v="0"/>
    <n v="39.049999999999997"/>
    <x v="146"/>
    <x v="152"/>
    <n v="0.26804123711340216"/>
    <n v="117.14999999999999"/>
  </r>
  <r>
    <s v="ORD-11813"/>
    <x v="297"/>
    <x v="615"/>
    <x v="1"/>
    <x v="40"/>
    <x v="0"/>
    <x v="3"/>
    <x v="17"/>
    <x v="0"/>
    <n v="1"/>
    <n v="391.02"/>
    <n v="0"/>
    <x v="1"/>
    <n v="263.33999999999997"/>
    <x v="105"/>
    <x v="785"/>
    <n v="0.32653061224489799"/>
    <n v="263.33999999999997"/>
  </r>
  <r>
    <s v="ORD-11814"/>
    <x v="148"/>
    <x v="521"/>
    <x v="1"/>
    <x v="15"/>
    <x v="1"/>
    <x v="2"/>
    <x v="10"/>
    <x v="1"/>
    <n v="5"/>
    <n v="163.77000000000001"/>
    <n v="0.2"/>
    <x v="0"/>
    <n v="116.07"/>
    <x v="532"/>
    <x v="596"/>
    <n v="0.29126213592233025"/>
    <n v="580.34999999999991"/>
  </r>
  <r>
    <s v="ORD-11815"/>
    <x v="296"/>
    <x v="641"/>
    <x v="2"/>
    <x v="47"/>
    <x v="0"/>
    <x v="1"/>
    <x v="20"/>
    <x v="0"/>
    <n v="5"/>
    <n v="184.37"/>
    <n v="0.05"/>
    <x v="0"/>
    <n v="110.98"/>
    <x v="947"/>
    <x v="1177"/>
    <n v="0.39805825242718451"/>
    <n v="554.9"/>
  </r>
  <r>
    <s v="ORD-11816"/>
    <x v="162"/>
    <x v="452"/>
    <x v="1"/>
    <x v="32"/>
    <x v="4"/>
    <x v="3"/>
    <x v="12"/>
    <x v="0"/>
    <n v="8"/>
    <n v="1337.97"/>
    <n v="0"/>
    <x v="1"/>
    <n v="883.32"/>
    <x v="948"/>
    <x v="1178"/>
    <n v="0.33980582524271841"/>
    <n v="7066.56"/>
  </r>
  <r>
    <s v="ORD-11817"/>
    <x v="357"/>
    <x v="33"/>
    <x v="2"/>
    <x v="49"/>
    <x v="1"/>
    <x v="3"/>
    <x v="17"/>
    <x v="1"/>
    <n v="3"/>
    <n v="37.83"/>
    <n v="0.02"/>
    <x v="0"/>
    <n v="26.52"/>
    <x v="949"/>
    <x v="1179"/>
    <n v="0.29896907216494839"/>
    <n v="79.56"/>
  </r>
  <r>
    <s v="ORD-11818"/>
    <x v="306"/>
    <x v="445"/>
    <x v="2"/>
    <x v="35"/>
    <x v="4"/>
    <x v="1"/>
    <x v="20"/>
    <x v="0"/>
    <n v="3"/>
    <n v="849"/>
    <n v="0.15"/>
    <x v="0"/>
    <n v="585.80999999999995"/>
    <x v="638"/>
    <x v="732"/>
    <n v="0.31000000000000005"/>
    <n v="1757.4299999999998"/>
  </r>
  <r>
    <s v="ORD-11819"/>
    <x v="173"/>
    <x v="374"/>
    <x v="2"/>
    <x v="24"/>
    <x v="2"/>
    <x v="1"/>
    <x v="7"/>
    <x v="1"/>
    <n v="3"/>
    <n v="1163.03"/>
    <n v="0"/>
    <x v="0"/>
    <n v="791.34"/>
    <x v="308"/>
    <x v="328"/>
    <n v="0.31958762886597941"/>
    <n v="2374.02"/>
  </r>
  <r>
    <s v="ORD-11820"/>
    <x v="303"/>
    <x v="275"/>
    <x v="1"/>
    <x v="41"/>
    <x v="1"/>
    <x v="0"/>
    <x v="0"/>
    <x v="0"/>
    <n v="3"/>
    <n v="69"/>
    <n v="0.15"/>
    <x v="0"/>
    <n v="44.85"/>
    <x v="911"/>
    <x v="1180"/>
    <n v="0.34999999999999992"/>
    <n v="134.55000000000001"/>
  </r>
  <r>
    <s v="ORD-11821"/>
    <x v="169"/>
    <x v="714"/>
    <x v="16"/>
    <x v="62"/>
    <x v="0"/>
    <x v="3"/>
    <x v="4"/>
    <x v="0"/>
    <n v="3"/>
    <n v="127.71"/>
    <n v="0"/>
    <x v="0"/>
    <n v="87.72"/>
    <x v="54"/>
    <x v="1181"/>
    <n v="0.3131313131313132"/>
    <n v="263.15999999999997"/>
  </r>
  <r>
    <s v="ORD-11822"/>
    <x v="89"/>
    <x v="89"/>
    <x v="1"/>
    <x v="9"/>
    <x v="1"/>
    <x v="3"/>
    <x v="12"/>
    <x v="1"/>
    <n v="1"/>
    <n v="122.57"/>
    <n v="0"/>
    <x v="1"/>
    <n v="85.68"/>
    <x v="656"/>
    <x v="1164"/>
    <n v="0.30097087378640769"/>
    <n v="85.68"/>
  </r>
  <r>
    <s v="ORD-11823"/>
    <x v="343"/>
    <x v="715"/>
    <x v="2"/>
    <x v="6"/>
    <x v="3"/>
    <x v="0"/>
    <x v="13"/>
    <x v="0"/>
    <n v="4"/>
    <n v="1852.97"/>
    <n v="0.2"/>
    <x v="0"/>
    <n v="1097.3900000000001"/>
    <x v="853"/>
    <x v="1025"/>
    <n v="0.40776699029126207"/>
    <n v="4389.5600000000004"/>
  </r>
  <r>
    <s v="ORD-11824"/>
    <x v="82"/>
    <x v="296"/>
    <x v="1"/>
    <x v="64"/>
    <x v="4"/>
    <x v="2"/>
    <x v="10"/>
    <x v="1"/>
    <n v="2"/>
    <n v="1630.98"/>
    <n v="0"/>
    <x v="0"/>
    <n v="1023.36"/>
    <x v="192"/>
    <x v="730"/>
    <n v="0.37254901960784315"/>
    <n v="2046.72"/>
  </r>
  <r>
    <s v="ORD-11825"/>
    <x v="2"/>
    <x v="420"/>
    <x v="1"/>
    <x v="47"/>
    <x v="0"/>
    <x v="0"/>
    <x v="3"/>
    <x v="1"/>
    <s v=" 2 "/>
    <n v="182.58"/>
    <n v="0.1"/>
    <x v="0"/>
    <n v="110.98"/>
    <x v="163"/>
    <x v="171"/>
    <n v="0.39215686274509803"/>
    <n v="221.96"/>
  </r>
  <r>
    <s v="ORD-11826"/>
    <x v="335"/>
    <x v="168"/>
    <x v="1"/>
    <x v="42"/>
    <x v="1"/>
    <x v="1"/>
    <x v="18"/>
    <x v="0"/>
    <n v="5"/>
    <n v="66.930000000000007"/>
    <n v="0.1"/>
    <x v="0"/>
    <n v="44.16"/>
    <x v="950"/>
    <x v="1182"/>
    <n v="0.34020618556701043"/>
    <n v="220.79999999999998"/>
  </r>
  <r>
    <s v="ORD-11827"/>
    <x v="232"/>
    <x v="716"/>
    <x v="1"/>
    <x v="13"/>
    <x v="0"/>
    <x v="0"/>
    <x v="0"/>
    <x v="0"/>
    <n v="4"/>
    <n v="122.57"/>
    <n v="0"/>
    <x v="1"/>
    <n v="82.11"/>
    <x v="951"/>
    <x v="1183"/>
    <n v="0.33009708737864074"/>
    <n v="328.44"/>
  </r>
  <r>
    <s v="ORD-11828"/>
    <x v="162"/>
    <x v="395"/>
    <x v="5"/>
    <x v="55"/>
    <x v="4"/>
    <x v="4"/>
    <x v="6"/>
    <x v="0"/>
    <n v="3"/>
    <n v="462.47"/>
    <n v="0.15"/>
    <x v="2"/>
    <n v="278.38"/>
    <x v="745"/>
    <x v="875"/>
    <n v="0.39805825242718451"/>
    <n v="835.14"/>
  </r>
  <r>
    <s v="ORD-11829"/>
    <x v="93"/>
    <x v="299"/>
    <x v="0"/>
    <x v="60"/>
    <x v="2"/>
    <x v="2"/>
    <x v="10"/>
    <x v="0"/>
    <n v="4"/>
    <n v="2220.9899999999998"/>
    <n v="0.1"/>
    <x v="2"/>
    <n v="1495.32"/>
    <x v="952"/>
    <x v="1184"/>
    <n v="0.32673267326732669"/>
    <n v="5981.28"/>
  </r>
  <r>
    <s v="ORD-11830"/>
    <x v="297"/>
    <x v="186"/>
    <x v="5"/>
    <x v="27"/>
    <x v="3"/>
    <x v="1"/>
    <x v="20"/>
    <x v="1"/>
    <n v="3"/>
    <n v="1008.99"/>
    <n v="0.05"/>
    <x v="0"/>
    <n v="679.32"/>
    <x v="8"/>
    <x v="525"/>
    <n v="0.3267326732673268"/>
    <n v="2037.96"/>
  </r>
  <r>
    <s v="ORD-11831"/>
    <x v="3"/>
    <x v="230"/>
    <x v="1"/>
    <x v="54"/>
    <x v="2"/>
    <x v="4"/>
    <x v="6"/>
    <x v="1"/>
    <n v="1"/>
    <n v="1749.97"/>
    <n v="0"/>
    <x v="0"/>
    <n v="1240.27"/>
    <x v="432"/>
    <x v="468"/>
    <n v="0.29126213592233013"/>
    <n v="1240.27"/>
  </r>
  <r>
    <s v="ORD-11832"/>
    <x v="67"/>
    <x v="389"/>
    <x v="2"/>
    <x v="25"/>
    <x v="1"/>
    <x v="0"/>
    <x v="3"/>
    <x v="1"/>
    <n v="4"/>
    <n v="99.99"/>
    <n v="0.1"/>
    <x v="0"/>
    <n v="65.34"/>
    <x v="953"/>
    <x v="1185"/>
    <n v="0.34653465346534645"/>
    <n v="261.36"/>
  </r>
  <r>
    <s v="ORD-11833"/>
    <x v="30"/>
    <x v="401"/>
    <x v="1"/>
    <x v="6"/>
    <x v="3"/>
    <x v="0"/>
    <x v="13"/>
    <x v="1"/>
    <n v="2"/>
    <n v="1745.03"/>
    <n v="0.02"/>
    <x v="0"/>
    <n v="1097.3900000000001"/>
    <x v="276"/>
    <x v="786"/>
    <n v="0.37113402061855666"/>
    <n v="2194.7800000000002"/>
  </r>
  <r>
    <s v="ORD-11834"/>
    <x v="169"/>
    <x v="558"/>
    <x v="0"/>
    <x v="10"/>
    <x v="2"/>
    <x v="1"/>
    <x v="5"/>
    <x v="0"/>
    <n v="1"/>
    <n v="1210.99"/>
    <n v="0.02"/>
    <x v="2"/>
    <n v="875.27"/>
    <x v="333"/>
    <x v="354"/>
    <n v="0.27722772277227725"/>
    <n v="875.27"/>
  </r>
  <r>
    <s v="ORD-11835"/>
    <x v="47"/>
    <x v="153"/>
    <x v="1"/>
    <x v="39"/>
    <x v="2"/>
    <x v="6"/>
    <x v="14"/>
    <x v="1"/>
    <n v="1"/>
    <n v="1513.99"/>
    <n v="0.02"/>
    <x v="1"/>
    <n v="974.35"/>
    <x v="737"/>
    <x v="1148"/>
    <n v="0.35643564356435642"/>
    <n v="974.35"/>
  </r>
  <r>
    <s v="ORD-11836"/>
    <x v="278"/>
    <x v="717"/>
    <x v="1"/>
    <x v="22"/>
    <x v="1"/>
    <x v="3"/>
    <x v="4"/>
    <x v="0"/>
    <n v="3"/>
    <n v="53.35"/>
    <n v="0.02"/>
    <x v="0"/>
    <n v="39.049999999999997"/>
    <x v="146"/>
    <x v="152"/>
    <n v="0.26804123711340216"/>
    <n v="117.14999999999999"/>
  </r>
  <r>
    <s v="ORD-11837"/>
    <x v="206"/>
    <x v="170"/>
    <x v="2"/>
    <x v="11"/>
    <x v="0"/>
    <x v="2"/>
    <x v="11"/>
    <x v="0"/>
    <n v="4"/>
    <n v="244.02"/>
    <n v="0.1"/>
    <x v="0"/>
    <n v="171.81"/>
    <x v="954"/>
    <x v="1186"/>
    <n v="0.29591836734693877"/>
    <n v="687.24"/>
  </r>
  <r>
    <s v="ORD-11838"/>
    <x v="20"/>
    <x v="111"/>
    <x v="5"/>
    <x v="50"/>
    <x v="4"/>
    <x v="0"/>
    <x v="0"/>
    <x v="0"/>
    <n v="3"/>
    <n v="1357.03"/>
    <n v="0"/>
    <x v="2"/>
    <n v="993.29"/>
    <x v="23"/>
    <x v="687"/>
    <n v="0.26804123711340211"/>
    <n v="2979.87"/>
  </r>
  <r>
    <s v="ORD-11839"/>
    <x v="66"/>
    <x v="151"/>
    <x v="2"/>
    <x v="23"/>
    <x v="4"/>
    <x v="5"/>
    <x v="9"/>
    <x v="1"/>
    <n v="1"/>
    <n v="699"/>
    <n v="0.2"/>
    <x v="0"/>
    <n v="510.27"/>
    <x v="164"/>
    <x v="172"/>
    <n v="0.27"/>
    <n v="510.27"/>
  </r>
  <r>
    <s v="ORD-11840"/>
    <x v="211"/>
    <x v="580"/>
    <x v="2"/>
    <x v="49"/>
    <x v="1"/>
    <x v="4"/>
    <x v="6"/>
    <x v="1"/>
    <n v="4"/>
    <n v="40.17"/>
    <n v="0.02"/>
    <x v="0"/>
    <n v="26.52"/>
    <x v="955"/>
    <x v="1187"/>
    <n v="0.33980582524271846"/>
    <n v="106.08"/>
  </r>
  <r>
    <s v="ORD-11841"/>
    <x v="310"/>
    <x v="593"/>
    <x v="1"/>
    <x v="22"/>
    <x v="1"/>
    <x v="1"/>
    <x v="7"/>
    <x v="0"/>
    <n v="3"/>
    <n v="55"/>
    <n v="0.2"/>
    <x v="0"/>
    <n v="39.049999999999997"/>
    <x v="956"/>
    <x v="1188"/>
    <n v="0.29000000000000004"/>
    <n v="117.14999999999999"/>
  </r>
  <r>
    <s v="ORD-11842"/>
    <x v="324"/>
    <x v="701"/>
    <x v="2"/>
    <x v="5"/>
    <x v="3"/>
    <x v="1"/>
    <x v="8"/>
    <x v="0"/>
    <n v="3"/>
    <n v="1899"/>
    <n v="0"/>
    <x v="0"/>
    <n v="1177.3800000000001"/>
    <x v="748"/>
    <x v="883"/>
    <n v="0.37999999999999995"/>
    <n v="3532.1400000000003"/>
  </r>
  <r>
    <s v="ORD-11843"/>
    <x v="308"/>
    <x v="618"/>
    <x v="1"/>
    <x v="20"/>
    <x v="3"/>
    <x v="1"/>
    <x v="1"/>
    <x v="0"/>
    <n v="1"/>
    <n v="1412.99"/>
    <n v="0.05"/>
    <x v="0"/>
    <n v="1007.28"/>
    <x v="394"/>
    <x v="481"/>
    <n v="0.28712871287128716"/>
    <n v="1007.28"/>
  </r>
  <r>
    <s v="ORD-11844"/>
    <x v="58"/>
    <x v="428"/>
    <x v="2"/>
    <x v="27"/>
    <x v="3"/>
    <x v="4"/>
    <x v="6"/>
    <x v="0"/>
    <n v="2"/>
    <n v="999"/>
    <n v="0"/>
    <x v="0"/>
    <n v="679.32"/>
    <x v="19"/>
    <x v="259"/>
    <n v="0.31999999999999995"/>
    <n v="1358.64"/>
  </r>
  <r>
    <s v="ORD-11845"/>
    <x v="104"/>
    <x v="633"/>
    <x v="2"/>
    <x v="39"/>
    <x v="2"/>
    <x v="0"/>
    <x v="13"/>
    <x v="0"/>
    <n v="2"/>
    <n v="1528.98"/>
    <n v="0.15"/>
    <x v="2"/>
    <n v="974.35"/>
    <x v="66"/>
    <x v="66"/>
    <n v="0.36274509803921567"/>
    <n v="1948.7"/>
  </r>
  <r>
    <s v="ORD-11846"/>
    <x v="133"/>
    <x v="639"/>
    <x v="1"/>
    <x v="11"/>
    <x v="0"/>
    <x v="2"/>
    <x v="2"/>
    <x v="1"/>
    <n v="8"/>
    <n v="246.51"/>
    <n v="0"/>
    <x v="0"/>
    <n v="171.81"/>
    <x v="957"/>
    <x v="1189"/>
    <n v="0.30303030303030298"/>
    <n v="1374.48"/>
  </r>
  <r>
    <s v="ORD-11847"/>
    <x v="342"/>
    <x v="522"/>
    <x v="2"/>
    <x v="9"/>
    <x v="1"/>
    <x v="1"/>
    <x v="1"/>
    <x v="1"/>
    <n v="3"/>
    <n v="119"/>
    <n v="0"/>
    <x v="2"/>
    <n v="85.68"/>
    <x v="567"/>
    <x v="636"/>
    <n v="0.27999999999999992"/>
    <n v="257.04000000000002"/>
  </r>
  <r>
    <s v="ORD-11848"/>
    <x v="264"/>
    <x v="694"/>
    <x v="1"/>
    <x v="9"/>
    <x v="1"/>
    <x v="1"/>
    <x v="18"/>
    <x v="1"/>
    <n v="1"/>
    <n v="122.57"/>
    <n v="0.2"/>
    <x v="1"/>
    <n v="85.68"/>
    <x v="656"/>
    <x v="1164"/>
    <n v="0.30097087378640769"/>
    <n v="85.68"/>
  </r>
  <r>
    <s v="ORD-11849"/>
    <x v="17"/>
    <x v="258"/>
    <x v="1"/>
    <x v="6"/>
    <x v="3"/>
    <x v="2"/>
    <x v="11"/>
    <x v="0"/>
    <n v="4"/>
    <n v="1781.01"/>
    <n v="0.15"/>
    <x v="0"/>
    <n v="1097.3900000000001"/>
    <x v="958"/>
    <x v="1190"/>
    <n v="0.38383838383838376"/>
    <n v="4389.5600000000004"/>
  </r>
  <r>
    <s v="ORD-11850"/>
    <x v="136"/>
    <x v="147"/>
    <x v="5"/>
    <x v="37"/>
    <x v="3"/>
    <x v="1"/>
    <x v="20"/>
    <x v="0"/>
    <n v="2"/>
    <n v="2119.9899999999998"/>
    <n v="0.15"/>
    <x v="0"/>
    <n v="1427.32"/>
    <x v="710"/>
    <x v="823"/>
    <n v="0.32673267326732669"/>
    <n v="2854.64"/>
  </r>
  <r>
    <s v="ORD-11851"/>
    <x v="249"/>
    <x v="547"/>
    <x v="2"/>
    <x v="37"/>
    <x v="3"/>
    <x v="0"/>
    <x v="3"/>
    <x v="0"/>
    <n v="1"/>
    <n v="2140.98"/>
    <n v="0.1"/>
    <x v="1"/>
    <n v="1427.32"/>
    <x v="343"/>
    <x v="367"/>
    <n v="0.33333333333333337"/>
    <n v="1427.32"/>
  </r>
  <r>
    <s v="ORD-11852"/>
    <x v="144"/>
    <x v="718"/>
    <x v="1"/>
    <x v="41"/>
    <x v="1"/>
    <x v="1"/>
    <x v="20"/>
    <x v="0"/>
    <n v="1"/>
    <n v="66.930000000000007"/>
    <n v="0"/>
    <x v="0"/>
    <n v="44.85"/>
    <x v="534"/>
    <x v="1191"/>
    <n v="0.32989690721649489"/>
    <n v="44.85"/>
  </r>
  <r>
    <s v="ORD-11853"/>
    <x v="348"/>
    <x v="296"/>
    <x v="1"/>
    <x v="50"/>
    <x v="4"/>
    <x v="1"/>
    <x v="20"/>
    <x v="1"/>
    <n v="1"/>
    <n v="1412.99"/>
    <n v="0"/>
    <x v="1"/>
    <n v="993.29"/>
    <x v="394"/>
    <x v="842"/>
    <n v="0.29702970297029707"/>
    <n v="993.29"/>
  </r>
  <r>
    <s v="ORD-11854"/>
    <x v="240"/>
    <x v="278"/>
    <x v="1"/>
    <x v="14"/>
    <x v="4"/>
    <x v="1"/>
    <x v="8"/>
    <x v="0"/>
    <n v="5"/>
    <n v="406.98"/>
    <n v="0"/>
    <x v="2"/>
    <n v="287.27999999999997"/>
    <x v="959"/>
    <x v="1192"/>
    <n v="0.29411764705882365"/>
    <n v="1436.3999999999999"/>
  </r>
  <r>
    <s v="ORD-11855"/>
    <x v="227"/>
    <x v="719"/>
    <x v="1"/>
    <x v="60"/>
    <x v="2"/>
    <x v="1"/>
    <x v="18"/>
    <x v="1"/>
    <n v="8"/>
    <n v="2155.02"/>
    <n v="0"/>
    <x v="2"/>
    <n v="1495.32"/>
    <x v="960"/>
    <x v="1193"/>
    <n v="0.30612244897959184"/>
    <n v="11962.56"/>
  </r>
  <r>
    <s v="ORD-11856"/>
    <x v="350"/>
    <x v="96"/>
    <x v="0"/>
    <x v="45"/>
    <x v="0"/>
    <x v="1"/>
    <x v="18"/>
    <x v="0"/>
    <n v="4"/>
    <n v="146.02000000000001"/>
    <n v="0"/>
    <x v="0"/>
    <n v="90.89"/>
    <x v="227"/>
    <x v="807"/>
    <n v="0.3775510204081633"/>
    <n v="363.56"/>
  </r>
  <r>
    <s v="ORD-11857"/>
    <x v="59"/>
    <x v="720"/>
    <x v="5"/>
    <x v="27"/>
    <x v="3"/>
    <x v="4"/>
    <x v="6"/>
    <x v="1"/>
    <n v="6"/>
    <n v="1018.98"/>
    <n v="0"/>
    <x v="0"/>
    <n v="679.32"/>
    <x v="961"/>
    <x v="1194"/>
    <n v="0.33333333333333331"/>
    <n v="4075.92"/>
  </r>
  <r>
    <s v="ORD-11858"/>
    <x v="71"/>
    <x v="46"/>
    <x v="1"/>
    <x v="64"/>
    <x v="4"/>
    <x v="1"/>
    <x v="18"/>
    <x v="1"/>
    <n v="5"/>
    <n v="1567.02"/>
    <n v="0.2"/>
    <x v="2"/>
    <n v="1023.36"/>
    <x v="962"/>
    <x v="1195"/>
    <n v="0.34693877551020408"/>
    <n v="5116.8"/>
  </r>
  <r>
    <s v="ORD-11859"/>
    <x v="148"/>
    <x v="607"/>
    <x v="6"/>
    <x v="1"/>
    <x v="0"/>
    <x v="2"/>
    <x v="2"/>
    <x v="0"/>
    <n v="6"/>
    <n v="99.99"/>
    <n v="0.15"/>
    <x v="0"/>
    <n v="71.28"/>
    <x v="963"/>
    <x v="1196"/>
    <n v="0.28712871287128705"/>
    <n v="427.68"/>
  </r>
  <r>
    <s v="ORD-11860"/>
    <x v="276"/>
    <x v="164"/>
    <x v="1"/>
    <x v="10"/>
    <x v="2"/>
    <x v="1"/>
    <x v="1"/>
    <x v="0"/>
    <n v="2"/>
    <n v="1187.01"/>
    <n v="0"/>
    <x v="2"/>
    <n v="875.27"/>
    <x v="57"/>
    <x v="56"/>
    <n v="0.26262626262626265"/>
    <n v="1750.54"/>
  </r>
  <r>
    <s v="ORD-11861"/>
    <x v="334"/>
    <x v="80"/>
    <x v="1"/>
    <x v="31"/>
    <x v="1"/>
    <x v="2"/>
    <x v="11"/>
    <x v="1"/>
    <n v="2"/>
    <n v="87.22"/>
    <n v="0.2"/>
    <x v="0"/>
    <n v="55.18"/>
    <x v="495"/>
    <x v="544"/>
    <n v="0.36734693877551022"/>
    <n v="110.36"/>
  </r>
  <r>
    <s v="ORD-11862"/>
    <x v="198"/>
    <x v="721"/>
    <x v="2"/>
    <x v="48"/>
    <x v="3"/>
    <x v="2"/>
    <x v="2"/>
    <x v="0"/>
    <n v="4"/>
    <n v="1337.97"/>
    <n v="0.02"/>
    <x v="0"/>
    <n v="948.27"/>
    <x v="840"/>
    <x v="1007"/>
    <n v="0.29126213592233013"/>
    <n v="3793.08"/>
  </r>
  <r>
    <s v="ORD-11863"/>
    <x v="66"/>
    <x v="180"/>
    <x v="2"/>
    <x v="39"/>
    <x v="2"/>
    <x v="6"/>
    <x v="14"/>
    <x v="0"/>
    <n v="6"/>
    <n v="1499"/>
    <n v="0.15"/>
    <x v="0"/>
    <n v="974.35"/>
    <x v="814"/>
    <x v="1197"/>
    <n v="0.35"/>
    <n v="5846.1"/>
  </r>
  <r>
    <s v="ORD-11864"/>
    <x v="306"/>
    <x v="578"/>
    <x v="6"/>
    <x v="48"/>
    <x v="3"/>
    <x v="3"/>
    <x v="17"/>
    <x v="1"/>
    <n v="2"/>
    <n v="1273.02"/>
    <n v="0.1"/>
    <x v="0"/>
    <n v="948.27"/>
    <x v="667"/>
    <x v="1198"/>
    <n v="0.25510204081632654"/>
    <n v="1896.54"/>
  </r>
  <r>
    <s v="ORD-11865"/>
    <x v="75"/>
    <x v="504"/>
    <x v="1"/>
    <x v="24"/>
    <x v="2"/>
    <x v="0"/>
    <x v="13"/>
    <x v="0"/>
    <n v="10"/>
    <n v="1163.03"/>
    <n v="0.05"/>
    <x v="1"/>
    <n v="791.34"/>
    <x v="964"/>
    <x v="1199"/>
    <n v="0.3195876288659793"/>
    <n v="7913.4000000000005"/>
  </r>
  <r>
    <s v="ORD-11866"/>
    <x v="360"/>
    <x v="585"/>
    <x v="1"/>
    <x v="57"/>
    <x v="4"/>
    <x v="1"/>
    <x v="1"/>
    <x v="0"/>
    <n v="5"/>
    <n v="241.53"/>
    <n v="0"/>
    <x v="0"/>
    <n v="159.36000000000001"/>
    <x v="369"/>
    <x v="399"/>
    <n v="0.34020618556701032"/>
    <n v="796.80000000000007"/>
  </r>
  <r>
    <s v="ORD-11867"/>
    <x v="341"/>
    <x v="591"/>
    <x v="1"/>
    <x v="27"/>
    <x v="3"/>
    <x v="1"/>
    <x v="7"/>
    <x v="0"/>
    <n v="2"/>
    <n v="1028.97"/>
    <n v="0.1"/>
    <x v="0"/>
    <n v="679.32"/>
    <x v="268"/>
    <x v="592"/>
    <n v="0.33980582524271841"/>
    <n v="1358.64"/>
  </r>
  <r>
    <s v="ORD-11868"/>
    <x v="176"/>
    <x v="391"/>
    <x v="2"/>
    <x v="15"/>
    <x v="1"/>
    <x v="3"/>
    <x v="12"/>
    <x v="1"/>
    <n v="3"/>
    <n v="163.77000000000001"/>
    <n v="0"/>
    <x v="2"/>
    <n v="116.07"/>
    <x v="821"/>
    <x v="982"/>
    <n v="0.29126213592233025"/>
    <n v="348.21"/>
  </r>
  <r>
    <s v="ORD-11869"/>
    <x v="198"/>
    <x v="274"/>
    <x v="1"/>
    <x v="37"/>
    <x v="3"/>
    <x v="0"/>
    <x v="0"/>
    <x v="0"/>
    <n v="1"/>
    <n v="2099"/>
    <n v="0.02"/>
    <x v="0"/>
    <n v="1427.32"/>
    <x v="280"/>
    <x v="297"/>
    <n v="0.32"/>
    <n v="1427.32"/>
  </r>
  <r>
    <s v="ORD-11870"/>
    <x v="233"/>
    <x v="671"/>
    <x v="1"/>
    <x v="47"/>
    <x v="0"/>
    <x v="4"/>
    <x v="6"/>
    <x v="1"/>
    <n v="1"/>
    <n v="173.63"/>
    <n v="0.15"/>
    <x v="2"/>
    <n v="110.98"/>
    <x v="864"/>
    <x v="1040"/>
    <n v="0.36082474226804118"/>
    <n v="110.98"/>
  </r>
  <r>
    <s v="ORD-11871"/>
    <x v="275"/>
    <x v="680"/>
    <x v="1"/>
    <x v="3"/>
    <x v="1"/>
    <x v="0"/>
    <x v="13"/>
    <x v="1"/>
    <n v="5"/>
    <n v="109"/>
    <n v="0.1"/>
    <x v="2"/>
    <n v="78.48"/>
    <x v="965"/>
    <x v="1200"/>
    <n v="0.27999999999999992"/>
    <n v="392.40000000000003"/>
  </r>
  <r>
    <s v="ORD-11872"/>
    <x v="35"/>
    <x v="672"/>
    <x v="1"/>
    <x v="50"/>
    <x v="4"/>
    <x v="2"/>
    <x v="11"/>
    <x v="1"/>
    <n v="1"/>
    <n v="1399"/>
    <n v="0.02"/>
    <x v="0"/>
    <n v="993.29"/>
    <x v="489"/>
    <x v="481"/>
    <n v="0.29000000000000004"/>
    <n v="993.29"/>
  </r>
  <r>
    <s v="ORD-11873"/>
    <x v="183"/>
    <x v="415"/>
    <x v="1"/>
    <x v="29"/>
    <x v="1"/>
    <x v="3"/>
    <x v="12"/>
    <x v="0"/>
    <n v="1"/>
    <n v="131.58000000000001"/>
    <n v="0.05"/>
    <x v="0"/>
    <n v="78.69"/>
    <x v="300"/>
    <x v="1201"/>
    <n v="0.40196078431372556"/>
    <n v="78.69"/>
  </r>
  <r>
    <s v="ORD-11874"/>
    <x v="85"/>
    <x v="268"/>
    <x v="2"/>
    <x v="19"/>
    <x v="2"/>
    <x v="3"/>
    <x v="12"/>
    <x v="0"/>
    <n v="2"/>
    <n v="1399"/>
    <n v="0.02"/>
    <x v="0"/>
    <n v="853.39"/>
    <x v="259"/>
    <x v="375"/>
    <n v="0.39"/>
    <n v="1706.78"/>
  </r>
  <r>
    <s v="ORD-11875"/>
    <x v="58"/>
    <x v="367"/>
    <x v="1"/>
    <x v="46"/>
    <x v="3"/>
    <x v="2"/>
    <x v="11"/>
    <x v="1"/>
    <n v="3"/>
    <n v="678.03"/>
    <n v="0.2"/>
    <x v="2"/>
    <n v="433.38"/>
    <x v="75"/>
    <x v="1202"/>
    <n v="0.36082474226804129"/>
    <n v="1300.1399999999999"/>
  </r>
  <r>
    <s v="ORD-11876"/>
    <x v="67"/>
    <x v="449"/>
    <x v="1"/>
    <x v="38"/>
    <x v="4"/>
    <x v="1"/>
    <x v="1"/>
    <x v="1"/>
    <n v="1"/>
    <n v="532.53"/>
    <n v="0.2"/>
    <x v="1"/>
    <n v="362.34"/>
    <x v="102"/>
    <x v="104"/>
    <n v="0.31958762886597941"/>
    <n v="362.34"/>
  </r>
  <r>
    <s v="ORD-11877"/>
    <x v="340"/>
    <x v="109"/>
    <x v="5"/>
    <x v="55"/>
    <x v="4"/>
    <x v="1"/>
    <x v="18"/>
    <x v="0"/>
    <n v="6"/>
    <n v="449"/>
    <n v="0.15"/>
    <x v="0"/>
    <n v="278.38"/>
    <x v="966"/>
    <x v="1203"/>
    <n v="0.38"/>
    <n v="1670.28"/>
  </r>
  <r>
    <s v="ORD-11878"/>
    <x v="261"/>
    <x v="228"/>
    <x v="5"/>
    <x v="7"/>
    <x v="4"/>
    <x v="4"/>
    <x v="15"/>
    <x v="0"/>
    <n v="1"/>
    <n v="293.02"/>
    <n v="0"/>
    <x v="0"/>
    <n v="194.35"/>
    <x v="115"/>
    <x v="119"/>
    <n v="0.33673469387755101"/>
    <n v="194.35"/>
  </r>
  <r>
    <s v="ORD-11879"/>
    <x v="245"/>
    <x v="52"/>
    <x v="6"/>
    <x v="10"/>
    <x v="2"/>
    <x v="3"/>
    <x v="17"/>
    <x v="1"/>
    <n v="1"/>
    <n v="1187.01"/>
    <n v="0"/>
    <x v="0"/>
    <n v="875.27"/>
    <x v="552"/>
    <x v="618"/>
    <n v="0.26262626262626265"/>
    <n v="875.27"/>
  </r>
  <r>
    <s v="ORD-11880"/>
    <x v="103"/>
    <x v="466"/>
    <x v="1"/>
    <x v="16"/>
    <x v="3"/>
    <x v="0"/>
    <x v="0"/>
    <x v="1"/>
    <n v="5"/>
    <n v="2299"/>
    <n v="0"/>
    <x v="1"/>
    <n v="1586.31"/>
    <x v="967"/>
    <x v="1204"/>
    <n v="0.31000000000000005"/>
    <n v="7931.5499999999993"/>
  </r>
  <r>
    <s v="ORD-11881"/>
    <x v="219"/>
    <x v="0"/>
    <x v="0"/>
    <x v="23"/>
    <x v="4"/>
    <x v="3"/>
    <x v="12"/>
    <x v="0"/>
    <n v="2"/>
    <n v="719.97"/>
    <n v="0"/>
    <x v="0"/>
    <n v="510.27"/>
    <x v="793"/>
    <x v="1205"/>
    <n v="0.29126213592233013"/>
    <n v="1020.54"/>
  </r>
  <r>
    <s v="ORD-11882"/>
    <x v="60"/>
    <x v="185"/>
    <x v="1"/>
    <x v="61"/>
    <x v="3"/>
    <x v="5"/>
    <x v="16"/>
    <x v="1"/>
    <n v="4"/>
    <n v="1199"/>
    <n v="0.1"/>
    <x v="1"/>
    <n v="767.36"/>
    <x v="803"/>
    <x v="956"/>
    <n v="0.36"/>
    <n v="3069.44"/>
  </r>
  <r>
    <s v="ORD-11883"/>
    <x v="166"/>
    <x v="219"/>
    <x v="1"/>
    <x v="20"/>
    <x v="3"/>
    <x v="2"/>
    <x v="2"/>
    <x v="0"/>
    <n v="6"/>
    <n v="1371.02"/>
    <n v="0.1"/>
    <x v="0"/>
    <n v="1007.28"/>
    <x v="330"/>
    <x v="1206"/>
    <n v="0.26530612244897944"/>
    <n v="6043.68"/>
  </r>
  <r>
    <s v="ORD-11884"/>
    <x v="90"/>
    <x v="359"/>
    <x v="0"/>
    <x v="28"/>
    <x v="3"/>
    <x v="2"/>
    <x v="11"/>
    <x v="0"/>
    <n v="1"/>
    <n v="1454.03"/>
    <n v="0.05"/>
    <x v="0"/>
    <n v="1064.29"/>
    <x v="798"/>
    <x v="946"/>
    <n v="0.26804123711340205"/>
    <n v="1064.29"/>
  </r>
  <r>
    <s v="ORD-11885"/>
    <x v="267"/>
    <x v="341"/>
    <x v="1"/>
    <x v="37"/>
    <x v="3"/>
    <x v="6"/>
    <x v="14"/>
    <x v="0"/>
    <n v="3"/>
    <n v="2119.9899999999998"/>
    <n v="0.2"/>
    <x v="1"/>
    <n v="1427.32"/>
    <x v="593"/>
    <x v="673"/>
    <n v="0.32673267326732663"/>
    <n v="4281.96"/>
  </r>
  <r>
    <s v="ORD-11886"/>
    <x v="126"/>
    <x v="20"/>
    <x v="1"/>
    <x v="22"/>
    <x v="1"/>
    <x v="0"/>
    <x v="0"/>
    <x v="0"/>
    <n v="3"/>
    <n v="55"/>
    <n v="0"/>
    <x v="0"/>
    <n v="39.049999999999997"/>
    <x v="956"/>
    <x v="1188"/>
    <n v="0.29000000000000004"/>
    <n v="117.14999999999999"/>
  </r>
  <r>
    <s v="ORD-11887"/>
    <x v="369"/>
    <x v="641"/>
    <x v="2"/>
    <x v="16"/>
    <x v="3"/>
    <x v="1"/>
    <x v="1"/>
    <x v="0"/>
    <n v="3"/>
    <n v="2367.9699999999998"/>
    <n v="0"/>
    <x v="0"/>
    <n v="1586.31"/>
    <x v="18"/>
    <x v="18"/>
    <n v="0.33009708737864074"/>
    <n v="4758.93"/>
  </r>
  <r>
    <s v="ORD-11888"/>
    <x v="297"/>
    <x v="442"/>
    <x v="0"/>
    <x v="3"/>
    <x v="1"/>
    <x v="2"/>
    <x v="2"/>
    <x v="0"/>
    <n v="1"/>
    <n v="112.27"/>
    <n v="0"/>
    <x v="2"/>
    <n v="78.48"/>
    <x v="884"/>
    <x v="1076"/>
    <n v="0.30097087378640769"/>
    <n v="78.48"/>
  </r>
  <r>
    <s v="ORD-11889"/>
    <x v="199"/>
    <x v="101"/>
    <x v="2"/>
    <x v="46"/>
    <x v="3"/>
    <x v="4"/>
    <x v="15"/>
    <x v="1"/>
    <n v="4"/>
    <n v="685.02"/>
    <n v="0"/>
    <x v="2"/>
    <n v="433.38"/>
    <x v="946"/>
    <x v="1207"/>
    <n v="0.36734693877551017"/>
    <n v="1733.52"/>
  </r>
  <r>
    <s v="ORD-11890"/>
    <x v="89"/>
    <x v="497"/>
    <x v="0"/>
    <x v="45"/>
    <x v="0"/>
    <x v="5"/>
    <x v="9"/>
    <x v="1"/>
    <n v="1"/>
    <n v="146.02000000000001"/>
    <n v="0.2"/>
    <x v="0"/>
    <n v="90.89"/>
    <x v="801"/>
    <x v="949"/>
    <n v="0.3775510204081633"/>
    <n v="90.89"/>
  </r>
  <r>
    <s v="ORD-11891"/>
    <x v="124"/>
    <x v="380"/>
    <x v="1"/>
    <x v="7"/>
    <x v="4"/>
    <x v="4"/>
    <x v="6"/>
    <x v="0"/>
    <n v="2"/>
    <n v="296.01"/>
    <n v="0.02"/>
    <x v="0"/>
    <n v="194.35"/>
    <x v="591"/>
    <x v="671"/>
    <n v="0.34343434343434343"/>
    <n v="388.7"/>
  </r>
  <r>
    <s v="ORD-11892"/>
    <x v="278"/>
    <x v="100"/>
    <x v="1"/>
    <x v="64"/>
    <x v="4"/>
    <x v="3"/>
    <x v="4"/>
    <x v="0"/>
    <n v="6"/>
    <n v="1646.97"/>
    <n v="0"/>
    <x v="0"/>
    <n v="1023.36"/>
    <x v="968"/>
    <x v="1208"/>
    <n v="0.37864077669902912"/>
    <n v="6140.16"/>
  </r>
  <r>
    <s v="ORD-11893"/>
    <x v="261"/>
    <x v="465"/>
    <x v="0"/>
    <x v="38"/>
    <x v="4"/>
    <x v="1"/>
    <x v="5"/>
    <x v="0"/>
    <n v="3"/>
    <n v="549"/>
    <n v="0"/>
    <x v="0"/>
    <n v="362.34"/>
    <x v="969"/>
    <x v="1209"/>
    <n v="0.34"/>
    <n v="1087.02"/>
  </r>
  <r>
    <s v="ORD-11894"/>
    <x v="91"/>
    <x v="540"/>
    <x v="2"/>
    <x v="50"/>
    <x v="4"/>
    <x v="1"/>
    <x v="8"/>
    <x v="0"/>
    <n v="4"/>
    <n v="1440.97"/>
    <n v="0"/>
    <x v="1"/>
    <n v="993.29"/>
    <x v="232"/>
    <x v="1210"/>
    <n v="0.31067961165048547"/>
    <n v="3973.16"/>
  </r>
  <r>
    <s v="ORD-11895"/>
    <x v="15"/>
    <x v="662"/>
    <x v="1"/>
    <x v="2"/>
    <x v="0"/>
    <x v="5"/>
    <x v="9"/>
    <x v="1"/>
    <n v="8"/>
    <n v="79.790000000000006"/>
    <n v="0"/>
    <x v="0"/>
    <n v="57.67"/>
    <x v="970"/>
    <x v="1211"/>
    <n v="0.27722772277227725"/>
    <n v="461.36"/>
  </r>
  <r>
    <s v="ORD-11896"/>
    <x v="196"/>
    <x v="395"/>
    <x v="5"/>
    <x v="19"/>
    <x v="2"/>
    <x v="3"/>
    <x v="12"/>
    <x v="0"/>
    <n v="4"/>
    <n v="1385.01"/>
    <n v="0.2"/>
    <x v="0"/>
    <n v="853.39"/>
    <x v="29"/>
    <x v="280"/>
    <n v="0.38383838383838387"/>
    <n v="3413.56"/>
  </r>
  <r>
    <s v="ORD-11897"/>
    <x v="265"/>
    <x v="366"/>
    <x v="1"/>
    <x v="32"/>
    <x v="4"/>
    <x v="2"/>
    <x v="2"/>
    <x v="0"/>
    <n v="1"/>
    <n v="1286.01"/>
    <n v="0.02"/>
    <x v="2"/>
    <n v="883.32"/>
    <x v="586"/>
    <x v="665"/>
    <n v="0.31313131313131309"/>
    <n v="883.32"/>
  </r>
  <r>
    <s v="ORD-11898"/>
    <x v="322"/>
    <x v="584"/>
    <x v="5"/>
    <x v="57"/>
    <x v="4"/>
    <x v="4"/>
    <x v="15"/>
    <x v="1"/>
    <n v="6"/>
    <n v="256.47000000000003"/>
    <n v="0.1"/>
    <x v="0"/>
    <n v="159.36000000000001"/>
    <x v="971"/>
    <x v="1212"/>
    <n v="0.37864077669902912"/>
    <n v="956.16000000000008"/>
  </r>
  <r>
    <s v="ORD-11899"/>
    <x v="23"/>
    <x v="490"/>
    <x v="2"/>
    <x v="31"/>
    <x v="1"/>
    <x v="3"/>
    <x v="12"/>
    <x v="0"/>
    <n v="3"/>
    <n v="90.78"/>
    <n v="0.02"/>
    <x v="0"/>
    <n v="55.18"/>
    <x v="344"/>
    <x v="369"/>
    <n v="0.39215686274509814"/>
    <n v="165.54"/>
  </r>
  <r>
    <s v="ORD-11900"/>
    <x v="92"/>
    <x v="42"/>
    <x v="2"/>
    <x v="6"/>
    <x v="3"/>
    <x v="5"/>
    <x v="9"/>
    <x v="0"/>
    <n v="2"/>
    <n v="1816.99"/>
    <n v="0.15"/>
    <x v="1"/>
    <n v="1097.3900000000001"/>
    <x v="277"/>
    <x v="911"/>
    <n v="0.396039603960396"/>
    <n v="2194.7800000000002"/>
  </r>
  <r>
    <s v="ORD-11901"/>
    <x v="90"/>
    <x v="372"/>
    <x v="6"/>
    <x v="32"/>
    <x v="4"/>
    <x v="5"/>
    <x v="9"/>
    <x v="1"/>
    <n v="3"/>
    <n v="1273.02"/>
    <n v="0.15"/>
    <x v="2"/>
    <n v="883.32"/>
    <x v="88"/>
    <x v="88"/>
    <n v="0.30612244897959184"/>
    <n v="2649.96"/>
  </r>
  <r>
    <s v="ORD-11902"/>
    <x v="24"/>
    <x v="468"/>
    <x v="2"/>
    <x v="40"/>
    <x v="0"/>
    <x v="6"/>
    <x v="14"/>
    <x v="0"/>
    <n v="3"/>
    <n v="387.03"/>
    <n v="0"/>
    <x v="0"/>
    <n v="263.33999999999997"/>
    <x v="735"/>
    <x v="1098"/>
    <n v="0.31958762886597936"/>
    <n v="790.02"/>
  </r>
  <r>
    <s v="ORD-11903"/>
    <x v="186"/>
    <x v="65"/>
    <x v="1"/>
    <x v="9"/>
    <x v="1"/>
    <x v="1"/>
    <x v="5"/>
    <x v="0"/>
    <n v="3"/>
    <n v="121.38"/>
    <n v="0.02"/>
    <x v="2"/>
    <n v="85.68"/>
    <x v="428"/>
    <x v="647"/>
    <n v="0.29411764705882343"/>
    <n v="257.04000000000002"/>
  </r>
  <r>
    <s v="ORD-11904"/>
    <x v="108"/>
    <x v="93"/>
    <x v="1"/>
    <x v="21"/>
    <x v="2"/>
    <x v="0"/>
    <x v="0"/>
    <x v="1"/>
    <n v="4"/>
    <n v="1781.01"/>
    <n v="0.2"/>
    <x v="0"/>
    <n v="1295.28"/>
    <x v="958"/>
    <x v="478"/>
    <n v="0.27272727272727276"/>
    <n v="5181.12"/>
  </r>
  <r>
    <s v="ORD-11905"/>
    <x v="182"/>
    <x v="529"/>
    <x v="2"/>
    <x v="1"/>
    <x v="0"/>
    <x v="5"/>
    <x v="16"/>
    <x v="1"/>
    <n v="3"/>
    <n v="99"/>
    <n v="0"/>
    <x v="1"/>
    <n v="71.28"/>
    <x v="1"/>
    <x v="1"/>
    <n v="0.27999999999999997"/>
    <n v="213.84"/>
  </r>
  <r>
    <s v="ORD-11906"/>
    <x v="263"/>
    <x v="579"/>
    <x v="2"/>
    <x v="56"/>
    <x v="1"/>
    <x v="1"/>
    <x v="7"/>
    <x v="0"/>
    <n v="5"/>
    <n v="150.49"/>
    <n v="0.1"/>
    <x v="0"/>
    <n v="96.85"/>
    <x v="972"/>
    <x v="1213"/>
    <n v="0.35643564356435647"/>
    <n v="484.25"/>
  </r>
  <r>
    <s v="ORD-11907"/>
    <x v="245"/>
    <x v="169"/>
    <x v="1"/>
    <x v="20"/>
    <x v="3"/>
    <x v="6"/>
    <x v="14"/>
    <x v="0"/>
    <n v="5"/>
    <n v="1399"/>
    <n v="0.1"/>
    <x v="0"/>
    <n v="1007.28"/>
    <x v="973"/>
    <x v="1214"/>
    <n v="0.28000000000000003"/>
    <n v="5036.3999999999996"/>
  </r>
  <r>
    <s v="ORD-11908"/>
    <x v="220"/>
    <x v="652"/>
    <x v="1"/>
    <x v="33"/>
    <x v="1"/>
    <x v="3"/>
    <x v="4"/>
    <x v="0"/>
    <n v="2"/>
    <n v="77.42"/>
    <n v="0"/>
    <x v="0"/>
    <n v="54.51"/>
    <x v="260"/>
    <x v="273"/>
    <n v="0.29591836734693883"/>
    <n v="109.02"/>
  </r>
  <r>
    <s v="ORD-11909"/>
    <x v="241"/>
    <x v="444"/>
    <x v="2"/>
    <x v="49"/>
    <x v="1"/>
    <x v="5"/>
    <x v="9"/>
    <x v="1"/>
    <n v="5"/>
    <n v="39.39"/>
    <n v="0"/>
    <x v="2"/>
    <n v="26.52"/>
    <x v="861"/>
    <x v="1037"/>
    <n v="0.32673267326732675"/>
    <n v="132.6"/>
  </r>
  <r>
    <s v="ORD-11910"/>
    <x v="105"/>
    <x v="365"/>
    <x v="6"/>
    <x v="26"/>
    <x v="2"/>
    <x v="4"/>
    <x v="6"/>
    <x v="0"/>
    <n v="1"/>
    <n v="1028.97"/>
    <n v="0.2"/>
    <x v="0"/>
    <n v="659.34"/>
    <x v="132"/>
    <x v="137"/>
    <n v="0.35922330097087379"/>
    <n v="659.34"/>
  </r>
  <r>
    <s v="ORD-11911"/>
    <x v="85"/>
    <x v="722"/>
    <x v="22"/>
    <x v="16"/>
    <x v="3"/>
    <x v="1"/>
    <x v="5"/>
    <x v="0"/>
    <n v="1"/>
    <n v="2344.98"/>
    <n v="0"/>
    <x v="2"/>
    <n v="1586.31"/>
    <x v="502"/>
    <x v="552"/>
    <n v="0.3235294117647059"/>
    <n v="1586.31"/>
  </r>
  <r>
    <s v="ORD-11912"/>
    <x v="94"/>
    <x v="57"/>
    <x v="7"/>
    <x v="24"/>
    <x v="2"/>
    <x v="3"/>
    <x v="17"/>
    <x v="1"/>
    <n v="4"/>
    <n v="1222.98"/>
    <n v="0.1"/>
    <x v="0"/>
    <n v="791.34"/>
    <x v="507"/>
    <x v="956"/>
    <n v="0.3529411764705882"/>
    <n v="3165.36"/>
  </r>
  <r>
    <s v="ORD-11913"/>
    <x v="317"/>
    <x v="612"/>
    <x v="1"/>
    <x v="37"/>
    <x v="3"/>
    <x v="3"/>
    <x v="4"/>
    <x v="1"/>
    <n v="0"/>
    <n v="2099"/>
    <n v="0.1"/>
    <x v="0"/>
    <n v="1427.32"/>
    <x v="12"/>
    <x v="12"/>
    <n v="0"/>
    <n v="0"/>
  </r>
  <r>
    <s v="ORD-11914"/>
    <x v="365"/>
    <x v="11"/>
    <x v="1"/>
    <x v="51"/>
    <x v="3"/>
    <x v="1"/>
    <x v="18"/>
    <x v="1"/>
    <n v="3"/>
    <n v="1484.01"/>
    <n v="0.15"/>
    <x v="2"/>
    <n v="989.34"/>
    <x v="154"/>
    <x v="368"/>
    <n v="0.33333333333333331"/>
    <n v="2968.02"/>
  </r>
  <r>
    <s v="ORD-11915"/>
    <x v="101"/>
    <x v="164"/>
    <x v="1"/>
    <x v="57"/>
    <x v="4"/>
    <x v="2"/>
    <x v="2"/>
    <x v="0"/>
    <n v="4"/>
    <n v="251.49"/>
    <n v="0"/>
    <x v="0"/>
    <n v="159.36000000000001"/>
    <x v="563"/>
    <x v="1215"/>
    <n v="0.36633663366336633"/>
    <n v="637.44000000000005"/>
  </r>
  <r>
    <s v="ORD-11916"/>
    <x v="148"/>
    <x v="53"/>
    <x v="1"/>
    <x v="27"/>
    <x v="3"/>
    <x v="4"/>
    <x v="6"/>
    <x v="0"/>
    <n v="10"/>
    <n v="989.01"/>
    <n v="0.1"/>
    <x v="0"/>
    <n v="679.32"/>
    <x v="974"/>
    <x v="1216"/>
    <n v="0.31313131313131309"/>
    <n v="6793.2000000000007"/>
  </r>
  <r>
    <s v="ORD-11917"/>
    <x v="370"/>
    <x v="315"/>
    <x v="1"/>
    <x v="35"/>
    <x v="4"/>
    <x v="5"/>
    <x v="16"/>
    <x v="1"/>
    <n v="2"/>
    <n v="832.02"/>
    <n v="0"/>
    <x v="1"/>
    <n v="585.80999999999995"/>
    <x v="975"/>
    <x v="1217"/>
    <n v="0.29591836734693883"/>
    <n v="1171.6199999999999"/>
  </r>
  <r>
    <s v="ORD-11918"/>
    <x v="41"/>
    <x v="88"/>
    <x v="2"/>
    <x v="40"/>
    <x v="0"/>
    <x v="0"/>
    <x v="13"/>
    <x v="0"/>
    <n v="2"/>
    <n v="402.99"/>
    <n v="0.15"/>
    <x v="0"/>
    <n v="263.33999999999997"/>
    <x v="90"/>
    <x v="567"/>
    <n v="0.34653465346534662"/>
    <n v="526.67999999999995"/>
  </r>
  <r>
    <s v="ORD-11919"/>
    <x v="169"/>
    <x v="130"/>
    <x v="1"/>
    <x v="13"/>
    <x v="0"/>
    <x v="3"/>
    <x v="4"/>
    <x v="1"/>
    <n v="2"/>
    <n v="117.81"/>
    <n v="0"/>
    <x v="2"/>
    <n v="82.11"/>
    <x v="712"/>
    <x v="825"/>
    <n v="0.30303030303030304"/>
    <n v="164.22"/>
  </r>
  <r>
    <s v="ORD-11920"/>
    <x v="273"/>
    <x v="268"/>
    <x v="2"/>
    <x v="13"/>
    <x v="0"/>
    <x v="4"/>
    <x v="15"/>
    <x v="1"/>
    <n v="2"/>
    <n v="116.62"/>
    <n v="0.02"/>
    <x v="0"/>
    <n v="82.11"/>
    <x v="380"/>
    <x v="410"/>
    <n v="0.29591836734693883"/>
    <n v="164.22"/>
  </r>
  <r>
    <s v="ORD-11921"/>
    <x v="80"/>
    <x v="346"/>
    <x v="1"/>
    <x v="61"/>
    <x v="3"/>
    <x v="0"/>
    <x v="3"/>
    <x v="0"/>
    <n v="2"/>
    <n v="1163.03"/>
    <n v="0.15"/>
    <x v="0"/>
    <n v="767.36"/>
    <x v="125"/>
    <x v="284"/>
    <n v="0.34020618556701027"/>
    <n v="1534.72"/>
  </r>
  <r>
    <s v="ORD-11922"/>
    <x v="284"/>
    <x v="348"/>
    <x v="1"/>
    <x v="43"/>
    <x v="3"/>
    <x v="2"/>
    <x v="10"/>
    <x v="0"/>
    <n v="3"/>
    <n v="1979.01"/>
    <n v="0.2"/>
    <x v="0"/>
    <n v="1299.3499999999999"/>
    <x v="772"/>
    <x v="913"/>
    <n v="0.34343434343434343"/>
    <n v="3898.0499999999997"/>
  </r>
  <r>
    <s v="ORD-11923"/>
    <x v="69"/>
    <x v="402"/>
    <x v="1"/>
    <x v="56"/>
    <x v="1"/>
    <x v="3"/>
    <x v="4"/>
    <x v="1"/>
    <n v="4"/>
    <n v="147.51"/>
    <n v="0.1"/>
    <x v="0"/>
    <n v="96.85"/>
    <x v="391"/>
    <x v="1218"/>
    <n v="0.34343434343434343"/>
    <n v="387.4"/>
  </r>
  <r>
    <s v="ORD-11924"/>
    <x v="277"/>
    <x v="510"/>
    <x v="2"/>
    <x v="49"/>
    <x v="1"/>
    <x v="1"/>
    <x v="5"/>
    <x v="1"/>
    <n v="2"/>
    <n v="39"/>
    <n v="0"/>
    <x v="0"/>
    <n v="26.52"/>
    <x v="320"/>
    <x v="340"/>
    <n v="0.32"/>
    <n v="53.04"/>
  </r>
  <r>
    <s v="ORD-11925"/>
    <x v="248"/>
    <x v="155"/>
    <x v="1"/>
    <x v="45"/>
    <x v="0"/>
    <x v="0"/>
    <x v="0"/>
    <x v="1"/>
    <n v="5"/>
    <n v="150.49"/>
    <n v="0"/>
    <x v="1"/>
    <n v="90.89"/>
    <x v="972"/>
    <x v="1219"/>
    <n v="0.39603960396039611"/>
    <n v="454.45"/>
  </r>
  <r>
    <s v="ORD-11926"/>
    <x v="49"/>
    <x v="723"/>
    <x v="1"/>
    <x v="51"/>
    <x v="3"/>
    <x v="1"/>
    <x v="5"/>
    <x v="0"/>
    <n v="3"/>
    <n v="1513.99"/>
    <n v="0.1"/>
    <x v="1"/>
    <n v="989.34"/>
    <x v="553"/>
    <x v="619"/>
    <n v="0.34653465346534656"/>
    <n v="2968.02"/>
  </r>
  <r>
    <s v="ORD-11927"/>
    <x v="278"/>
    <x v="162"/>
    <x v="2"/>
    <x v="28"/>
    <x v="3"/>
    <x v="1"/>
    <x v="5"/>
    <x v="1"/>
    <n v="6"/>
    <n v="1528.98"/>
    <n v="0"/>
    <x v="2"/>
    <n v="1064.29"/>
    <x v="743"/>
    <x v="869"/>
    <n v="0.30392156862745107"/>
    <n v="6385.74"/>
  </r>
  <r>
    <s v="ORD-11928"/>
    <x v="138"/>
    <x v="724"/>
    <x v="0"/>
    <x v="48"/>
    <x v="3"/>
    <x v="1"/>
    <x v="8"/>
    <x v="0"/>
    <n v="4"/>
    <n v="1311.99"/>
    <n v="0.02"/>
    <x v="3"/>
    <n v="948.27"/>
    <x v="747"/>
    <x v="882"/>
    <n v="0.27722772277227725"/>
    <n v="3793.08"/>
  </r>
  <r>
    <s v="ORD-11929"/>
    <x v="314"/>
    <x v="172"/>
    <x v="2"/>
    <x v="48"/>
    <x v="3"/>
    <x v="2"/>
    <x v="11"/>
    <x v="0"/>
    <n v="3"/>
    <n v="1324.98"/>
    <n v="0.02"/>
    <x v="0"/>
    <n v="948.27"/>
    <x v="248"/>
    <x v="787"/>
    <n v="0.28431372549019612"/>
    <n v="2844.81"/>
  </r>
  <r>
    <s v="ORD-11930"/>
    <x v="44"/>
    <x v="150"/>
    <x v="6"/>
    <x v="60"/>
    <x v="2"/>
    <x v="4"/>
    <x v="6"/>
    <x v="1"/>
    <n v="2"/>
    <n v="2133.0300000000002"/>
    <n v="0"/>
    <x v="0"/>
    <n v="1495.32"/>
    <x v="895"/>
    <x v="1090"/>
    <n v="0.29896907216494856"/>
    <n v="2990.64"/>
  </r>
  <r>
    <s v="ORD-11931"/>
    <x v="289"/>
    <x v="203"/>
    <x v="2"/>
    <x v="46"/>
    <x v="3"/>
    <x v="1"/>
    <x v="1"/>
    <x v="1"/>
    <n v="8"/>
    <n v="705.99"/>
    <n v="0.05"/>
    <x v="2"/>
    <n v="433.38"/>
    <x v="59"/>
    <x v="1220"/>
    <n v="0.38613861386138615"/>
    <n v="3467.04"/>
  </r>
  <r>
    <s v="ORD-11932"/>
    <x v="34"/>
    <x v="507"/>
    <x v="1"/>
    <x v="57"/>
    <x v="4"/>
    <x v="1"/>
    <x v="20"/>
    <x v="1"/>
    <n v="1"/>
    <n v="244.02"/>
    <n v="0.1"/>
    <x v="2"/>
    <n v="159.36000000000001"/>
    <x v="705"/>
    <x v="877"/>
    <n v="0.34693877551020408"/>
    <n v="159.36000000000001"/>
  </r>
  <r>
    <s v="ORD-11933"/>
    <x v="352"/>
    <x v="136"/>
    <x v="1"/>
    <x v="47"/>
    <x v="0"/>
    <x v="4"/>
    <x v="15"/>
    <x v="0"/>
    <n v="3"/>
    <n v="179"/>
    <n v="0.05"/>
    <x v="2"/>
    <n v="110.98"/>
    <x v="452"/>
    <x v="494"/>
    <n v="0.38"/>
    <n v="332.94"/>
  </r>
  <r>
    <s v="ORD-11934"/>
    <x v="256"/>
    <x v="100"/>
    <x v="1"/>
    <x v="42"/>
    <x v="1"/>
    <x v="2"/>
    <x v="10"/>
    <x v="1"/>
    <n v="3"/>
    <n v="69.69"/>
    <n v="0.05"/>
    <x v="0"/>
    <n v="44.16"/>
    <x v="976"/>
    <x v="1221"/>
    <n v="0.36633663366336638"/>
    <n v="132.47999999999999"/>
  </r>
  <r>
    <s v="ORD-11935"/>
    <x v="159"/>
    <x v="701"/>
    <x v="2"/>
    <x v="28"/>
    <x v="3"/>
    <x v="1"/>
    <x v="1"/>
    <x v="0"/>
    <n v="2"/>
    <n v="1484.01"/>
    <n v="0"/>
    <x v="0"/>
    <n v="1064.29"/>
    <x v="116"/>
    <x v="657"/>
    <n v="0.28282828282828287"/>
    <n v="2128.58"/>
  </r>
  <r>
    <s v="ORD-11936"/>
    <x v="20"/>
    <x v="725"/>
    <x v="23"/>
    <x v="0"/>
    <x v="0"/>
    <x v="3"/>
    <x v="4"/>
    <x v="1"/>
    <n v="8"/>
    <n v="513.97"/>
    <n v="0"/>
    <x v="0"/>
    <n v="354.29"/>
    <x v="977"/>
    <x v="1222"/>
    <n v="0.31067961165048541"/>
    <n v="2834.32"/>
  </r>
  <r>
    <s v="ORD-11937"/>
    <x v="54"/>
    <x v="325"/>
    <x v="1"/>
    <x v="56"/>
    <x v="1"/>
    <x v="2"/>
    <x v="10"/>
    <x v="1"/>
    <n v="3"/>
    <n v="149"/>
    <n v="0.1"/>
    <x v="0"/>
    <n v="96.85"/>
    <x v="321"/>
    <x v="1223"/>
    <n v="0.35000000000000009"/>
    <n v="290.54999999999995"/>
  </r>
  <r>
    <s v="ORD-11938"/>
    <x v="82"/>
    <x v="59"/>
    <x v="5"/>
    <x v="49"/>
    <x v="1"/>
    <x v="3"/>
    <x v="17"/>
    <x v="0"/>
    <n v="3"/>
    <n v="38.22"/>
    <n v="0.2"/>
    <x v="0"/>
    <n v="26.52"/>
    <x v="317"/>
    <x v="336"/>
    <n v="0.30612244897959179"/>
    <n v="79.56"/>
  </r>
  <r>
    <s v="ORD-11939"/>
    <x v="235"/>
    <x v="89"/>
    <x v="1"/>
    <x v="57"/>
    <x v="4"/>
    <x v="0"/>
    <x v="0"/>
    <x v="1"/>
    <n v="1"/>
    <n v="244.02"/>
    <n v="0.1"/>
    <x v="0"/>
    <n v="159.36000000000001"/>
    <x v="705"/>
    <x v="877"/>
    <n v="0.34693877551020408"/>
    <n v="159.36000000000001"/>
  </r>
  <r>
    <s v="ORD-11940"/>
    <x v="246"/>
    <x v="317"/>
    <x v="5"/>
    <x v="55"/>
    <x v="4"/>
    <x v="2"/>
    <x v="11"/>
    <x v="0"/>
    <n v="5"/>
    <n v="440.02"/>
    <n v="0.2"/>
    <x v="0"/>
    <n v="278.38"/>
    <x v="978"/>
    <x v="1224"/>
    <n v="0.36734693877551011"/>
    <n v="1391.9"/>
  </r>
  <r>
    <s v="ORD-11941"/>
    <x v="106"/>
    <x v="552"/>
    <x v="5"/>
    <x v="13"/>
    <x v="0"/>
    <x v="2"/>
    <x v="11"/>
    <x v="0"/>
    <n v="6"/>
    <n v="121.38"/>
    <n v="0"/>
    <x v="0"/>
    <n v="82.11"/>
    <x v="979"/>
    <x v="1225"/>
    <n v="0.3235294117647059"/>
    <n v="492.65999999999997"/>
  </r>
  <r>
    <s v="ORD-11942"/>
    <x v="94"/>
    <x v="499"/>
    <x v="2"/>
    <x v="20"/>
    <x v="3"/>
    <x v="2"/>
    <x v="11"/>
    <x v="0"/>
    <n v="1"/>
    <n v="1357.03"/>
    <n v="0"/>
    <x v="2"/>
    <n v="1007.28"/>
    <x v="980"/>
    <x v="1226"/>
    <n v="0.25773195876288663"/>
    <n v="1007.28"/>
  </r>
  <r>
    <s v="ORD-11943"/>
    <x v="243"/>
    <x v="726"/>
    <x v="2"/>
    <x v="52"/>
    <x v="4"/>
    <x v="1"/>
    <x v="20"/>
    <x v="1"/>
    <n v="2"/>
    <n v="756.49"/>
    <n v="0"/>
    <x v="0"/>
    <n v="531.79"/>
    <x v="395"/>
    <x v="425"/>
    <n v="0.29702970297029707"/>
    <n v="1063.58"/>
  </r>
  <r>
    <s v="ORD-11944"/>
    <x v="39"/>
    <x v="71"/>
    <x v="1"/>
    <x v="27"/>
    <x v="3"/>
    <x v="3"/>
    <x v="17"/>
    <x v="0"/>
    <n v="1"/>
    <n v="1018.98"/>
    <n v="0.05"/>
    <x v="2"/>
    <n v="679.32"/>
    <x v="40"/>
    <x v="39"/>
    <n v="0.33333333333333331"/>
    <n v="679.32"/>
  </r>
  <r>
    <s v="ORD-11945"/>
    <x v="270"/>
    <x v="557"/>
    <x v="2"/>
    <x v="44"/>
    <x v="0"/>
    <x v="3"/>
    <x v="17"/>
    <x v="0"/>
    <n v="2"/>
    <n v="195.02"/>
    <n v="0"/>
    <x v="0"/>
    <n v="129.35"/>
    <x v="650"/>
    <x v="745"/>
    <n v="0.33673469387755106"/>
    <n v="258.7"/>
  </r>
  <r>
    <s v="ORD-11946"/>
    <x v="142"/>
    <x v="72"/>
    <x v="2"/>
    <x v="64"/>
    <x v="4"/>
    <x v="1"/>
    <x v="20"/>
    <x v="1"/>
    <n v="6"/>
    <n v="1599"/>
    <n v="0.2"/>
    <x v="0"/>
    <n v="1023.36"/>
    <x v="981"/>
    <x v="1227"/>
    <n v="0.36000000000000004"/>
    <n v="6140.16"/>
  </r>
  <r>
    <s v="ORD-11947"/>
    <x v="120"/>
    <x v="727"/>
    <x v="24"/>
    <x v="23"/>
    <x v="4"/>
    <x v="5"/>
    <x v="16"/>
    <x v="0"/>
    <n v="4"/>
    <n v="678.03"/>
    <n v="0.05"/>
    <x v="0"/>
    <n v="510.27"/>
    <x v="622"/>
    <x v="1153"/>
    <n v="0.24742268041237114"/>
    <n v="2041.08"/>
  </r>
  <r>
    <s v="ORD-11948"/>
    <x v="57"/>
    <x v="459"/>
    <x v="1"/>
    <x v="47"/>
    <x v="0"/>
    <x v="1"/>
    <x v="18"/>
    <x v="0"/>
    <n v="3"/>
    <n v="173.63"/>
    <n v="0.15"/>
    <x v="0"/>
    <n v="110.98"/>
    <x v="568"/>
    <x v="637"/>
    <n v="0.36082474226804123"/>
    <n v="332.94"/>
  </r>
  <r>
    <s v="ORD-11949"/>
    <x v="153"/>
    <x v="521"/>
    <x v="1"/>
    <x v="43"/>
    <x v="3"/>
    <x v="5"/>
    <x v="16"/>
    <x v="0"/>
    <n v="2"/>
    <n v="1979.01"/>
    <n v="0.1"/>
    <x v="2"/>
    <n v="1299.3499999999999"/>
    <x v="99"/>
    <x v="101"/>
    <n v="0.34343434343434348"/>
    <n v="2598.6999999999998"/>
  </r>
  <r>
    <s v="ORD-11950"/>
    <x v="4"/>
    <x v="115"/>
    <x v="0"/>
    <x v="34"/>
    <x v="2"/>
    <x v="1"/>
    <x v="1"/>
    <x v="1"/>
    <n v="2"/>
    <n v="1599"/>
    <n v="0.15"/>
    <x v="2"/>
    <n v="991.38"/>
    <x v="261"/>
    <x v="730"/>
    <n v="0.38"/>
    <n v="1982.76"/>
  </r>
  <r>
    <s v="ORD-11951"/>
    <x v="349"/>
    <x v="728"/>
    <x v="1"/>
    <x v="40"/>
    <x v="0"/>
    <x v="0"/>
    <x v="0"/>
    <x v="0"/>
    <n v="3"/>
    <n v="395.01"/>
    <n v="0.2"/>
    <x v="0"/>
    <n v="263.33999999999997"/>
    <x v="67"/>
    <x v="67"/>
    <n v="0.33333333333333331"/>
    <n v="790.02"/>
  </r>
  <r>
    <s v="ORD-11952"/>
    <x v="194"/>
    <x v="568"/>
    <x v="5"/>
    <x v="45"/>
    <x v="0"/>
    <x v="2"/>
    <x v="2"/>
    <x v="1"/>
    <n v="5"/>
    <n v="147.51"/>
    <n v="0.1"/>
    <x v="0"/>
    <n v="90.89"/>
    <x v="982"/>
    <x v="1228"/>
    <n v="0.38383838383838381"/>
    <n v="454.45"/>
  </r>
  <r>
    <s v="ORD-11953"/>
    <x v="88"/>
    <x v="150"/>
    <x v="6"/>
    <x v="11"/>
    <x v="0"/>
    <x v="4"/>
    <x v="6"/>
    <x v="1"/>
    <n v="4"/>
    <n v="251.49"/>
    <n v="0.02"/>
    <x v="0"/>
    <n v="171.81"/>
    <x v="563"/>
    <x v="631"/>
    <n v="0.31683168316831684"/>
    <n v="687.24"/>
  </r>
  <r>
    <s v="ORD-11954"/>
    <x v="125"/>
    <x v="42"/>
    <x v="2"/>
    <x v="29"/>
    <x v="1"/>
    <x v="1"/>
    <x v="8"/>
    <x v="0"/>
    <n v="3"/>
    <n v="125.13"/>
    <n v="0"/>
    <x v="0"/>
    <n v="78.69"/>
    <x v="149"/>
    <x v="155"/>
    <n v="0.37113402061855671"/>
    <n v="236.07"/>
  </r>
  <r>
    <s v="ORD-11955"/>
    <x v="100"/>
    <x v="200"/>
    <x v="1"/>
    <x v="55"/>
    <x v="4"/>
    <x v="1"/>
    <x v="1"/>
    <x v="0"/>
    <n v="2"/>
    <n v="440.02"/>
    <n v="0.05"/>
    <x v="1"/>
    <n v="278.38"/>
    <x v="527"/>
    <x v="588"/>
    <n v="0.36734693877551017"/>
    <n v="556.76"/>
  </r>
  <r>
    <s v="ORD-11956"/>
    <x v="158"/>
    <x v="472"/>
    <x v="1"/>
    <x v="9"/>
    <x v="1"/>
    <x v="6"/>
    <x v="14"/>
    <x v="0"/>
    <n v="4"/>
    <n v="119"/>
    <n v="0.1"/>
    <x v="1"/>
    <n v="85.68"/>
    <x v="731"/>
    <x v="852"/>
    <n v="0.27999999999999992"/>
    <n v="342.72"/>
  </r>
  <r>
    <s v="ORD-11957"/>
    <x v="170"/>
    <x v="729"/>
    <x v="3"/>
    <x v="38"/>
    <x v="4"/>
    <x v="1"/>
    <x v="8"/>
    <x v="0"/>
    <n v="2"/>
    <n v="559.98"/>
    <n v="0.2"/>
    <x v="0"/>
    <n v="362.34"/>
    <x v="863"/>
    <x v="1039"/>
    <n v="0.35294117647058831"/>
    <n v="724.68"/>
  </r>
  <r>
    <s v="ORD-11958"/>
    <x v="175"/>
    <x v="130"/>
    <x v="1"/>
    <x v="55"/>
    <x v="4"/>
    <x v="3"/>
    <x v="17"/>
    <x v="0"/>
    <n v="3"/>
    <n v="435.53"/>
    <n v="0.02"/>
    <x v="2"/>
    <n v="278.38"/>
    <x v="913"/>
    <x v="1118"/>
    <n v="0.36082474226804123"/>
    <n v="835.14"/>
  </r>
  <r>
    <s v="ORD-11959"/>
    <x v="60"/>
    <x v="454"/>
    <x v="1"/>
    <x v="16"/>
    <x v="3"/>
    <x v="0"/>
    <x v="13"/>
    <x v="1"/>
    <s v=" 2 "/>
    <n v="2253.02"/>
    <n v="0.02"/>
    <x v="0"/>
    <n v="1586.31"/>
    <x v="62"/>
    <x v="61"/>
    <n v="0.29591836734693877"/>
    <n v="3172.62"/>
  </r>
  <r>
    <s v="ORD-11960"/>
    <x v="7"/>
    <x v="70"/>
    <x v="1"/>
    <x v="23"/>
    <x v="4"/>
    <x v="2"/>
    <x v="11"/>
    <x v="0"/>
    <n v="3"/>
    <n v="692.01"/>
    <n v="0"/>
    <x v="0"/>
    <n v="510.27"/>
    <x v="879"/>
    <x v="75"/>
    <n v="0.26262626262626254"/>
    <n v="1530.81"/>
  </r>
  <r>
    <s v="ORD-11961"/>
    <x v="152"/>
    <x v="604"/>
    <x v="1"/>
    <x v="20"/>
    <x v="3"/>
    <x v="0"/>
    <x v="13"/>
    <x v="1"/>
    <n v="1"/>
    <n v="1371.02"/>
    <n v="0.15"/>
    <x v="1"/>
    <n v="1007.28"/>
    <x v="498"/>
    <x v="547"/>
    <n v="0.26530612244897961"/>
    <n v="1007.28"/>
  </r>
  <r>
    <s v="ORD-11962"/>
    <x v="52"/>
    <x v="696"/>
    <x v="1"/>
    <x v="9"/>
    <x v="1"/>
    <x v="1"/>
    <x v="5"/>
    <x v="0"/>
    <n v="3"/>
    <n v="121.38"/>
    <n v="0"/>
    <x v="0"/>
    <n v="85.68"/>
    <x v="428"/>
    <x v="647"/>
    <n v="0.29411764705882343"/>
    <n v="257.04000000000002"/>
  </r>
  <r>
    <s v="ORD-11963"/>
    <x v="302"/>
    <x v="730"/>
    <x v="1"/>
    <x v="55"/>
    <x v="4"/>
    <x v="1"/>
    <x v="20"/>
    <x v="0"/>
    <n v="2"/>
    <n v="457.98"/>
    <n v="0.02"/>
    <x v="0"/>
    <n v="278.38"/>
    <x v="983"/>
    <x v="1229"/>
    <n v="0.39215686274509809"/>
    <n v="556.76"/>
  </r>
  <r>
    <s v="ORD-11964"/>
    <x v="96"/>
    <x v="5"/>
    <x v="1"/>
    <x v="5"/>
    <x v="3"/>
    <x v="4"/>
    <x v="15"/>
    <x v="1"/>
    <n v="2"/>
    <n v="1880.01"/>
    <n v="0"/>
    <x v="1"/>
    <n v="1177.3800000000001"/>
    <x v="984"/>
    <x v="1230"/>
    <n v="0.3737373737373737"/>
    <n v="2354.7600000000002"/>
  </r>
  <r>
    <s v="ORD-11965"/>
    <x v="176"/>
    <x v="728"/>
    <x v="1"/>
    <x v="10"/>
    <x v="2"/>
    <x v="3"/>
    <x v="17"/>
    <x v="0"/>
    <n v="1"/>
    <n v="1199"/>
    <n v="0.15"/>
    <x v="0"/>
    <n v="875.27"/>
    <x v="572"/>
    <x v="1231"/>
    <n v="0.27"/>
    <n v="875.27"/>
  </r>
  <r>
    <s v="ORD-11966"/>
    <x v="151"/>
    <x v="731"/>
    <x v="1"/>
    <x v="17"/>
    <x v="2"/>
    <x v="2"/>
    <x v="2"/>
    <x v="0"/>
    <n v="1"/>
    <n v="969.03"/>
    <n v="0"/>
    <x v="0"/>
    <n v="689.31"/>
    <x v="20"/>
    <x v="1232"/>
    <n v="0.28865979381443302"/>
    <n v="689.31"/>
  </r>
  <r>
    <s v="ORD-11967"/>
    <x v="64"/>
    <x v="48"/>
    <x v="2"/>
    <x v="41"/>
    <x v="1"/>
    <x v="4"/>
    <x v="15"/>
    <x v="1"/>
    <n v="5"/>
    <n v="66.930000000000007"/>
    <n v="0"/>
    <x v="2"/>
    <n v="44.85"/>
    <x v="950"/>
    <x v="1233"/>
    <n v="0.32989690721649489"/>
    <n v="224.25"/>
  </r>
  <r>
    <s v="ORD-11968"/>
    <x v="327"/>
    <x v="429"/>
    <x v="1"/>
    <x v="3"/>
    <x v="1"/>
    <x v="1"/>
    <x v="1"/>
    <x v="1"/>
    <n v="1"/>
    <n v="109"/>
    <n v="0"/>
    <x v="2"/>
    <n v="78.48"/>
    <x v="985"/>
    <x v="1234"/>
    <n v="0.27999999999999997"/>
    <n v="78.48"/>
  </r>
  <r>
    <s v="ORD-11969"/>
    <x v="353"/>
    <x v="108"/>
    <x v="1"/>
    <x v="50"/>
    <x v="4"/>
    <x v="2"/>
    <x v="10"/>
    <x v="0"/>
    <n v="1"/>
    <n v="1385.01"/>
    <n v="0.1"/>
    <x v="1"/>
    <n v="993.29"/>
    <x v="356"/>
    <x v="385"/>
    <n v="0.28282828282828287"/>
    <n v="993.29"/>
  </r>
  <r>
    <s v="ORD-11970"/>
    <x v="209"/>
    <x v="78"/>
    <x v="2"/>
    <x v="26"/>
    <x v="2"/>
    <x v="1"/>
    <x v="7"/>
    <x v="0"/>
    <n v="3"/>
    <n v="1018.98"/>
    <n v="0.15"/>
    <x v="2"/>
    <n v="659.34"/>
    <x v="478"/>
    <x v="1235"/>
    <n v="0.35294117647058826"/>
    <n v="1978.02"/>
  </r>
  <r>
    <s v="ORD-11971"/>
    <x v="371"/>
    <x v="258"/>
    <x v="1"/>
    <x v="42"/>
    <x v="1"/>
    <x v="6"/>
    <x v="14"/>
    <x v="0"/>
    <n v="1"/>
    <n v="66.930000000000007"/>
    <n v="0.05"/>
    <x v="2"/>
    <n v="44.16"/>
    <x v="534"/>
    <x v="598"/>
    <n v="0.34020618556701043"/>
    <n v="44.16"/>
  </r>
  <r>
    <s v="ORD-11972"/>
    <x v="234"/>
    <x v="250"/>
    <x v="2"/>
    <x v="62"/>
    <x v="0"/>
    <x v="5"/>
    <x v="9"/>
    <x v="1"/>
    <n v="1"/>
    <n v="129"/>
    <n v="0.02"/>
    <x v="0"/>
    <n v="87.72"/>
    <x v="375"/>
    <x v="405"/>
    <n v="0.32"/>
    <n v="87.72"/>
  </r>
  <r>
    <s v="ORD-11973"/>
    <x v="161"/>
    <x v="732"/>
    <x v="1"/>
    <x v="38"/>
    <x v="4"/>
    <x v="0"/>
    <x v="0"/>
    <x v="1"/>
    <n v="6"/>
    <n v="532.53"/>
    <n v="0"/>
    <x v="0"/>
    <n v="362.34"/>
    <x v="986"/>
    <x v="1236"/>
    <n v="0.31958762886597936"/>
    <n v="2174.04"/>
  </r>
  <r>
    <s v="ORD-11974"/>
    <x v="163"/>
    <x v="186"/>
    <x v="5"/>
    <x v="24"/>
    <x v="2"/>
    <x v="2"/>
    <x v="11"/>
    <x v="1"/>
    <n v="3"/>
    <n v="1210.99"/>
    <n v="0.05"/>
    <x v="0"/>
    <n v="791.34"/>
    <x v="987"/>
    <x v="1237"/>
    <n v="0.34653465346534656"/>
    <n v="2374.02"/>
  </r>
  <r>
    <s v="ORD-11975"/>
    <x v="13"/>
    <x v="2"/>
    <x v="2"/>
    <x v="2"/>
    <x v="0"/>
    <x v="3"/>
    <x v="12"/>
    <x v="1"/>
    <n v="1"/>
    <n v="77.42"/>
    <n v="0"/>
    <x v="2"/>
    <n v="57.67"/>
    <x v="257"/>
    <x v="465"/>
    <n v="0.25510204081632654"/>
    <n v="57.67"/>
  </r>
  <r>
    <s v="ORD-11976"/>
    <x v="88"/>
    <x v="677"/>
    <x v="5"/>
    <x v="60"/>
    <x v="2"/>
    <x v="1"/>
    <x v="8"/>
    <x v="0"/>
    <n v="3"/>
    <n v="2133.0300000000002"/>
    <n v="0.1"/>
    <x v="0"/>
    <n v="1495.32"/>
    <x v="285"/>
    <x v="304"/>
    <n v="0.29896907216494845"/>
    <n v="4485.96"/>
  </r>
  <r>
    <s v="ORD-11977"/>
    <x v="332"/>
    <x v="733"/>
    <x v="0"/>
    <x v="52"/>
    <x v="4"/>
    <x v="1"/>
    <x v="5"/>
    <x v="1"/>
    <n v="5"/>
    <n v="771.47"/>
    <n v="0.05"/>
    <x v="0"/>
    <n v="531.79"/>
    <x v="988"/>
    <x v="1238"/>
    <n v="0.31067961165048558"/>
    <n v="2658.95"/>
  </r>
  <r>
    <s v="ORD-11978"/>
    <x v="194"/>
    <x v="96"/>
    <x v="0"/>
    <x v="4"/>
    <x v="2"/>
    <x v="2"/>
    <x v="11"/>
    <x v="1"/>
    <n v="5"/>
    <n v="2474.0100000000002"/>
    <n v="0.05"/>
    <x v="0"/>
    <n v="1599.36"/>
    <x v="989"/>
    <x v="1239"/>
    <n v="0.35353535353535365"/>
    <n v="7996.7999999999993"/>
  </r>
  <r>
    <s v="ORD-11979"/>
    <x v="291"/>
    <x v="728"/>
    <x v="1"/>
    <x v="33"/>
    <x v="1"/>
    <x v="0"/>
    <x v="3"/>
    <x v="0"/>
    <n v="1"/>
    <n v="77.42"/>
    <n v="0.05"/>
    <x v="0"/>
    <n v="54.51"/>
    <x v="257"/>
    <x v="270"/>
    <n v="0.29591836734693883"/>
    <n v="54.51"/>
  </r>
  <r>
    <s v="ORD-11980"/>
    <x v="48"/>
    <x v="319"/>
    <x v="2"/>
    <x v="44"/>
    <x v="0"/>
    <x v="5"/>
    <x v="16"/>
    <x v="0"/>
    <n v="1"/>
    <n v="199"/>
    <n v="0"/>
    <x v="1"/>
    <n v="129.35"/>
    <x v="871"/>
    <x v="1052"/>
    <n v="0.35000000000000003"/>
    <n v="129.35"/>
  </r>
  <r>
    <s v="ORD-11981"/>
    <x v="218"/>
    <x v="375"/>
    <x v="0"/>
    <x v="13"/>
    <x v="0"/>
    <x v="6"/>
    <x v="14"/>
    <x v="1"/>
    <n v="4"/>
    <n v="119"/>
    <n v="0.05"/>
    <x v="2"/>
    <n v="82.11"/>
    <x v="731"/>
    <x v="1240"/>
    <n v="0.31"/>
    <n v="328.44"/>
  </r>
  <r>
    <s v="ORD-11982"/>
    <x v="243"/>
    <x v="516"/>
    <x v="1"/>
    <x v="50"/>
    <x v="4"/>
    <x v="3"/>
    <x v="4"/>
    <x v="1"/>
    <n v="3"/>
    <n v="1426.98"/>
    <n v="0.02"/>
    <x v="0"/>
    <n v="993.29"/>
    <x v="351"/>
    <x v="495"/>
    <n v="0.30392156862745107"/>
    <n v="2979.87"/>
  </r>
  <r>
    <s v="ORD-11983"/>
    <x v="58"/>
    <x v="372"/>
    <x v="6"/>
    <x v="4"/>
    <x v="2"/>
    <x v="1"/>
    <x v="8"/>
    <x v="0"/>
    <n v="1"/>
    <n v="2548.98"/>
    <n v="0"/>
    <x v="0"/>
    <n v="1599.36"/>
    <x v="990"/>
    <x v="1241"/>
    <n v="0.3725490196078432"/>
    <n v="1599.36"/>
  </r>
  <r>
    <s v="ORD-11984"/>
    <x v="233"/>
    <x v="163"/>
    <x v="2"/>
    <x v="58"/>
    <x v="0"/>
    <x v="2"/>
    <x v="11"/>
    <x v="0"/>
    <n v="2"/>
    <n v="150.49"/>
    <n v="0.15"/>
    <x v="0"/>
    <n v="90.89"/>
    <x v="891"/>
    <x v="1242"/>
    <n v="0.39603960396039606"/>
    <n v="181.78"/>
  </r>
  <r>
    <s v="ORD-11985"/>
    <x v="332"/>
    <x v="520"/>
    <x v="2"/>
    <x v="34"/>
    <x v="2"/>
    <x v="5"/>
    <x v="9"/>
    <x v="0"/>
    <n v="4"/>
    <n v="1551.03"/>
    <n v="0.02"/>
    <x v="1"/>
    <n v="991.38"/>
    <x v="663"/>
    <x v="496"/>
    <n v="0.36082474226804123"/>
    <n v="3965.52"/>
  </r>
  <r>
    <s v="ORD-11986"/>
    <x v="232"/>
    <x v="375"/>
    <x v="0"/>
    <x v="29"/>
    <x v="1"/>
    <x v="1"/>
    <x v="8"/>
    <x v="1"/>
    <n v="3"/>
    <n v="132.87"/>
    <n v="0"/>
    <x v="0"/>
    <n v="78.69"/>
    <x v="470"/>
    <x v="516"/>
    <n v="0.40776699029126218"/>
    <n v="236.07"/>
  </r>
  <r>
    <s v="ORD-11987"/>
    <x v="347"/>
    <x v="516"/>
    <x v="1"/>
    <x v="39"/>
    <x v="2"/>
    <x v="2"/>
    <x v="11"/>
    <x v="1"/>
    <n v="1"/>
    <n v="1528.98"/>
    <n v="0.1"/>
    <x v="2"/>
    <n v="974.35"/>
    <x v="695"/>
    <x v="1243"/>
    <n v="0.36274509803921567"/>
    <n v="974.35"/>
  </r>
  <r>
    <s v="ORD-11988"/>
    <x v="124"/>
    <x v="734"/>
    <x v="1"/>
    <x v="17"/>
    <x v="2"/>
    <x v="2"/>
    <x v="10"/>
    <x v="1"/>
    <n v="2"/>
    <n v="989.01"/>
    <n v="0"/>
    <x v="0"/>
    <n v="689.31"/>
    <x v="647"/>
    <x v="1244"/>
    <n v="0.30303030303030309"/>
    <n v="1378.62"/>
  </r>
  <r>
    <s v="ORD-11989"/>
    <x v="191"/>
    <x v="522"/>
    <x v="2"/>
    <x v="14"/>
    <x v="4"/>
    <x v="1"/>
    <x v="5"/>
    <x v="0"/>
    <n v="2"/>
    <n v="402.99"/>
    <n v="0.02"/>
    <x v="1"/>
    <n v="287.27999999999997"/>
    <x v="90"/>
    <x v="91"/>
    <n v="0.28712871287128722"/>
    <n v="574.55999999999995"/>
  </r>
  <r>
    <s v="ORD-11990"/>
    <x v="227"/>
    <x v="89"/>
    <x v="1"/>
    <x v="0"/>
    <x v="0"/>
    <x v="1"/>
    <x v="8"/>
    <x v="0"/>
    <n v="1"/>
    <n v="508.98"/>
    <n v="0"/>
    <x v="1"/>
    <n v="354.29"/>
    <x v="174"/>
    <x v="182"/>
    <n v="0.30392156862745096"/>
    <n v="354.29"/>
  </r>
  <r>
    <s v="ORD-11991"/>
    <x v="259"/>
    <x v="27"/>
    <x v="2"/>
    <x v="15"/>
    <x v="1"/>
    <x v="4"/>
    <x v="15"/>
    <x v="0"/>
    <n v="2"/>
    <n v="162.18"/>
    <n v="0.2"/>
    <x v="1"/>
    <n v="116.07"/>
    <x v="141"/>
    <x v="146"/>
    <n v="0.28431372549019612"/>
    <n v="232.14"/>
  </r>
  <r>
    <s v="ORD-11992"/>
    <x v="254"/>
    <x v="44"/>
    <x v="1"/>
    <x v="52"/>
    <x v="4"/>
    <x v="1"/>
    <x v="1"/>
    <x v="0"/>
    <n v="3"/>
    <n v="749"/>
    <n v="0"/>
    <x v="1"/>
    <n v="531.79"/>
    <x v="991"/>
    <x v="1245"/>
    <n v="0.29000000000000004"/>
    <n v="1595.37"/>
  </r>
  <r>
    <s v="ORD-11993"/>
    <x v="327"/>
    <x v="577"/>
    <x v="1"/>
    <x v="22"/>
    <x v="1"/>
    <x v="3"/>
    <x v="4"/>
    <x v="0"/>
    <n v="1"/>
    <n v="53.35"/>
    <n v="0"/>
    <x v="0"/>
    <n v="39.049999999999997"/>
    <x v="992"/>
    <x v="1246"/>
    <n v="0.26804123711340211"/>
    <n v="39.049999999999997"/>
  </r>
  <r>
    <s v="ORD-11994"/>
    <x v="355"/>
    <x v="735"/>
    <x v="2"/>
    <x v="51"/>
    <x v="3"/>
    <x v="0"/>
    <x v="3"/>
    <x v="0"/>
    <n v="4"/>
    <n v="1543.97"/>
    <n v="0.02"/>
    <x v="0"/>
    <n v="989.34"/>
    <x v="240"/>
    <x v="871"/>
    <n v="0.35922330097087379"/>
    <n v="3957.36"/>
  </r>
  <r>
    <s v="ORD-11995"/>
    <x v="13"/>
    <x v="546"/>
    <x v="2"/>
    <x v="35"/>
    <x v="4"/>
    <x v="6"/>
    <x v="14"/>
    <x v="1"/>
    <n v="3"/>
    <n v="823.53"/>
    <n v="0"/>
    <x v="1"/>
    <n v="585.80999999999995"/>
    <x v="993"/>
    <x v="1247"/>
    <n v="0.28865979381443307"/>
    <n v="1757.4299999999998"/>
  </r>
  <r>
    <s v="ORD-11996"/>
    <x v="125"/>
    <x v="173"/>
    <x v="1"/>
    <x v="10"/>
    <x v="2"/>
    <x v="3"/>
    <x v="17"/>
    <x v="1"/>
    <n v="4"/>
    <n v="1222.98"/>
    <n v="0"/>
    <x v="0"/>
    <n v="875.27"/>
    <x v="507"/>
    <x v="556"/>
    <n v="0.28431372549019612"/>
    <n v="3501.08"/>
  </r>
  <r>
    <s v="ORD-11997"/>
    <x v="11"/>
    <x v="327"/>
    <x v="2"/>
    <x v="44"/>
    <x v="0"/>
    <x v="2"/>
    <x v="10"/>
    <x v="0"/>
    <n v="4"/>
    <n v="193.03"/>
    <n v="0"/>
    <x v="0"/>
    <n v="129.35"/>
    <x v="307"/>
    <x v="327"/>
    <n v="0.32989690721649489"/>
    <n v="517.4"/>
  </r>
  <r>
    <s v="ORD-11998"/>
    <x v="87"/>
    <x v="446"/>
    <x v="1"/>
    <x v="58"/>
    <x v="0"/>
    <x v="5"/>
    <x v="9"/>
    <x v="1"/>
    <n v="2"/>
    <n v="153.47"/>
    <n v="0.1"/>
    <x v="0"/>
    <n v="90.89"/>
    <x v="714"/>
    <x v="1109"/>
    <n v="0.40776699029126212"/>
    <n v="181.78"/>
  </r>
  <r>
    <s v="ORD-11999"/>
    <x v="83"/>
    <x v="421"/>
    <x v="1"/>
    <x v="54"/>
    <x v="2"/>
    <x v="2"/>
    <x v="10"/>
    <x v="0"/>
    <n v="8"/>
    <n v="1682.01"/>
    <n v="0.05"/>
    <x v="2"/>
    <n v="1240.27"/>
    <x v="994"/>
    <x v="1248"/>
    <n v="0.26262626262626265"/>
    <n v="9922.16"/>
  </r>
  <r>
    <s v="ORD-12000"/>
    <x v="345"/>
    <x v="32"/>
    <x v="0"/>
    <x v="29"/>
    <x v="1"/>
    <x v="3"/>
    <x v="17"/>
    <x v="0"/>
    <n v="2"/>
    <n v="126.42"/>
    <n v="0.15"/>
    <x v="1"/>
    <n v="78.69"/>
    <x v="995"/>
    <x v="1249"/>
    <n v="0.3775510204081633"/>
    <n v="157.38"/>
  </r>
  <r>
    <s v="ORD-12001"/>
    <x v="148"/>
    <x v="689"/>
    <x v="2"/>
    <x v="29"/>
    <x v="1"/>
    <x v="1"/>
    <x v="5"/>
    <x v="0"/>
    <n v="6"/>
    <n v="126.42"/>
    <n v="0.2"/>
    <x v="0"/>
    <n v="78.69"/>
    <x v="730"/>
    <x v="1250"/>
    <n v="0.3775510204081633"/>
    <n v="472.14"/>
  </r>
  <r>
    <s v="ORD-12002"/>
    <x v="133"/>
    <x v="255"/>
    <x v="1"/>
    <x v="5"/>
    <x v="3"/>
    <x v="1"/>
    <x v="7"/>
    <x v="0"/>
    <n v="3"/>
    <n v="1899"/>
    <n v="0"/>
    <x v="0"/>
    <n v="1177.3800000000001"/>
    <x v="748"/>
    <x v="883"/>
    <n v="0.37999999999999995"/>
    <n v="3532.1400000000003"/>
  </r>
  <r>
    <s v="ORD-12003"/>
    <x v="49"/>
    <x v="491"/>
    <x v="1"/>
    <x v="47"/>
    <x v="0"/>
    <x v="1"/>
    <x v="18"/>
    <x v="1"/>
    <n v="8"/>
    <n v="179"/>
    <n v="0.02"/>
    <x v="0"/>
    <n v="110.98"/>
    <x v="996"/>
    <x v="1251"/>
    <n v="0.38"/>
    <n v="887.84"/>
  </r>
  <r>
    <s v="ORD-12004"/>
    <x v="40"/>
    <x v="37"/>
    <x v="0"/>
    <x v="29"/>
    <x v="1"/>
    <x v="1"/>
    <x v="20"/>
    <x v="1"/>
    <n v="3"/>
    <n v="125.13"/>
    <n v="0"/>
    <x v="0"/>
    <n v="78.69"/>
    <x v="149"/>
    <x v="155"/>
    <n v="0.37113402061855671"/>
    <n v="236.07"/>
  </r>
  <r>
    <s v="ORD-12006"/>
    <x v="23"/>
    <x v="136"/>
    <x v="1"/>
    <x v="36"/>
    <x v="2"/>
    <x v="2"/>
    <x v="11"/>
    <x v="1"/>
    <n v="3"/>
    <n v="699"/>
    <n v="0.15"/>
    <x v="1"/>
    <n v="496.29"/>
    <x v="471"/>
    <x v="551"/>
    <n v="0.28999999999999992"/>
    <n v="1488.8700000000001"/>
  </r>
  <r>
    <s v="ORD-12007"/>
    <x v="26"/>
    <x v="736"/>
    <x v="5"/>
    <x v="62"/>
    <x v="0"/>
    <x v="3"/>
    <x v="4"/>
    <x v="1"/>
    <n v="5"/>
    <n v="131.58000000000001"/>
    <n v="0.02"/>
    <x v="1"/>
    <n v="87.72"/>
    <x v="997"/>
    <x v="1252"/>
    <n v="0.33333333333333337"/>
    <n v="438.6"/>
  </r>
  <r>
    <s v="ORD-12008"/>
    <x v="7"/>
    <x v="46"/>
    <x v="1"/>
    <x v="60"/>
    <x v="2"/>
    <x v="1"/>
    <x v="5"/>
    <x v="1"/>
    <n v="3"/>
    <n v="2133.0300000000002"/>
    <n v="0.05"/>
    <x v="2"/>
    <n v="1495.32"/>
    <x v="285"/>
    <x v="304"/>
    <n v="0.29896907216494845"/>
    <n v="4485.96"/>
  </r>
  <r>
    <s v="ORD-12009"/>
    <x v="247"/>
    <x v="516"/>
    <x v="1"/>
    <x v="42"/>
    <x v="1"/>
    <x v="6"/>
    <x v="14"/>
    <x v="1"/>
    <n v="6"/>
    <n v="70.38"/>
    <n v="0.02"/>
    <x v="1"/>
    <n v="44.16"/>
    <x v="155"/>
    <x v="162"/>
    <n v="0.37254901960784315"/>
    <n v="264.95999999999998"/>
  </r>
  <r>
    <s v="ORD-12010"/>
    <x v="51"/>
    <x v="188"/>
    <x v="2"/>
    <x v="7"/>
    <x v="4"/>
    <x v="1"/>
    <x v="20"/>
    <x v="1"/>
    <n v="1"/>
    <n v="299"/>
    <n v="0"/>
    <x v="3"/>
    <n v="194.35"/>
    <x v="353"/>
    <x v="382"/>
    <n v="0.35000000000000003"/>
    <n v="194.35"/>
  </r>
  <r>
    <s v="ORD-12011"/>
    <x v="58"/>
    <x v="271"/>
    <x v="1"/>
    <x v="16"/>
    <x v="3"/>
    <x v="3"/>
    <x v="12"/>
    <x v="0"/>
    <n v="3"/>
    <n v="2253.02"/>
    <n v="0"/>
    <x v="0"/>
    <n v="1586.31"/>
    <x v="998"/>
    <x v="1253"/>
    <n v="0.29591836734693866"/>
    <n v="4758.93"/>
  </r>
  <r>
    <s v="ORD-12012"/>
    <x v="5"/>
    <x v="147"/>
    <x v="5"/>
    <x v="24"/>
    <x v="2"/>
    <x v="2"/>
    <x v="10"/>
    <x v="1"/>
    <n v="2"/>
    <n v="1210.99"/>
    <n v="0.2"/>
    <x v="0"/>
    <n v="791.34"/>
    <x v="560"/>
    <x v="658"/>
    <n v="0.34653465346534651"/>
    <n v="1582.68"/>
  </r>
  <r>
    <s v="ORD-12013"/>
    <x v="243"/>
    <x v="585"/>
    <x v="1"/>
    <x v="0"/>
    <x v="0"/>
    <x v="3"/>
    <x v="17"/>
    <x v="1"/>
    <n v="3"/>
    <n v="513.97"/>
    <n v="0.1"/>
    <x v="1"/>
    <n v="354.29"/>
    <x v="374"/>
    <x v="404"/>
    <n v="0.31067961165048541"/>
    <n v="1062.8700000000001"/>
  </r>
  <r>
    <s v="ORD-12014"/>
    <x v="117"/>
    <x v="206"/>
    <x v="1"/>
    <x v="34"/>
    <x v="2"/>
    <x v="2"/>
    <x v="11"/>
    <x v="1"/>
    <n v="2"/>
    <n v="1630.98"/>
    <n v="0.1"/>
    <x v="0"/>
    <n v="991.38"/>
    <x v="192"/>
    <x v="200"/>
    <n v="0.39215686274509803"/>
    <n v="1982.76"/>
  </r>
  <r>
    <s v="ORD-12015"/>
    <x v="151"/>
    <x v="138"/>
    <x v="5"/>
    <x v="61"/>
    <x v="3"/>
    <x v="3"/>
    <x v="17"/>
    <x v="1"/>
    <n v="2"/>
    <n v="1175.02"/>
    <n v="0"/>
    <x v="1"/>
    <n v="767.36"/>
    <x v="513"/>
    <x v="565"/>
    <n v="0.34693877551020408"/>
    <n v="1534.72"/>
  </r>
  <r>
    <s v="ORD-12016"/>
    <x v="47"/>
    <x v="442"/>
    <x v="0"/>
    <x v="22"/>
    <x v="1"/>
    <x v="1"/>
    <x v="20"/>
    <x v="0"/>
    <n v="2"/>
    <n v="56.1"/>
    <n v="0.1"/>
    <x v="2"/>
    <n v="39.049999999999997"/>
    <x v="903"/>
    <x v="1103"/>
    <n v="0.30392156862745107"/>
    <n v="78.099999999999994"/>
  </r>
  <r>
    <s v="ORD-12017"/>
    <x v="204"/>
    <x v="486"/>
    <x v="1"/>
    <x v="61"/>
    <x v="3"/>
    <x v="2"/>
    <x v="2"/>
    <x v="0"/>
    <n v="3"/>
    <n v="1210.99"/>
    <n v="0.2"/>
    <x v="2"/>
    <n v="767.36"/>
    <x v="987"/>
    <x v="1254"/>
    <n v="0.36633663366336638"/>
    <n v="2302.08"/>
  </r>
  <r>
    <s v="ORD-12018"/>
    <x v="149"/>
    <x v="662"/>
    <x v="1"/>
    <x v="6"/>
    <x v="3"/>
    <x v="1"/>
    <x v="8"/>
    <x v="1"/>
    <n v="3"/>
    <n v="1834.98"/>
    <n v="0"/>
    <x v="0"/>
    <n v="1097.3900000000001"/>
    <x v="235"/>
    <x v="293"/>
    <n v="0.40196078431372551"/>
    <n v="3292.17"/>
  </r>
  <r>
    <s v="ORD-12019"/>
    <x v="302"/>
    <x v="43"/>
    <x v="2"/>
    <x v="4"/>
    <x v="2"/>
    <x v="1"/>
    <x v="18"/>
    <x v="0"/>
    <n v="2"/>
    <n v="2499"/>
    <n v="0.15"/>
    <x v="0"/>
    <n v="1599.36"/>
    <x v="635"/>
    <x v="728"/>
    <n v="0.36000000000000004"/>
    <n v="3198.72"/>
  </r>
  <r>
    <s v="ORD-12020"/>
    <x v="293"/>
    <x v="442"/>
    <x v="0"/>
    <x v="28"/>
    <x v="3"/>
    <x v="0"/>
    <x v="3"/>
    <x v="1"/>
    <n v="3"/>
    <n v="1528.98"/>
    <n v="0.2"/>
    <x v="2"/>
    <n v="1064.29"/>
    <x v="159"/>
    <x v="167"/>
    <n v="0.30392156862745107"/>
    <n v="3192.87"/>
  </r>
  <r>
    <s v="ORD-12021"/>
    <x v="282"/>
    <x v="737"/>
    <x v="2"/>
    <x v="25"/>
    <x v="1"/>
    <x v="1"/>
    <x v="18"/>
    <x v="1"/>
    <n v="2"/>
    <n v="100.98"/>
    <n v="0.1"/>
    <x v="0"/>
    <n v="65.34"/>
    <x v="184"/>
    <x v="599"/>
    <n v="0.3529411764705882"/>
    <n v="130.68"/>
  </r>
  <r>
    <s v="ORD-12022"/>
    <x v="101"/>
    <x v="124"/>
    <x v="1"/>
    <x v="20"/>
    <x v="3"/>
    <x v="1"/>
    <x v="1"/>
    <x v="1"/>
    <n v="2"/>
    <n v="1426.98"/>
    <n v="0.02"/>
    <x v="1"/>
    <n v="1007.28"/>
    <x v="694"/>
    <x v="1060"/>
    <n v="0.29411764705882354"/>
    <n v="2014.56"/>
  </r>
  <r>
    <s v="ORD-12023"/>
    <x v="218"/>
    <x v="282"/>
    <x v="5"/>
    <x v="13"/>
    <x v="0"/>
    <x v="1"/>
    <x v="18"/>
    <x v="0"/>
    <n v="1"/>
    <n v="120.19"/>
    <n v="0"/>
    <x v="2"/>
    <n v="82.11"/>
    <x v="319"/>
    <x v="572"/>
    <n v="0.31683168316831684"/>
    <n v="82.11"/>
  </r>
  <r>
    <s v="ORD-12024"/>
    <x v="49"/>
    <x v="296"/>
    <x v="1"/>
    <x v="11"/>
    <x v="0"/>
    <x v="3"/>
    <x v="17"/>
    <x v="1"/>
    <n v="4"/>
    <n v="244.02"/>
    <n v="0"/>
    <x v="1"/>
    <n v="171.81"/>
    <x v="954"/>
    <x v="1186"/>
    <n v="0.29591836734693877"/>
    <n v="687.24"/>
  </r>
  <r>
    <s v="ORD-12025"/>
    <x v="332"/>
    <x v="483"/>
    <x v="1"/>
    <x v="43"/>
    <x v="3"/>
    <x v="4"/>
    <x v="6"/>
    <x v="1"/>
    <n v="2"/>
    <n v="1959.02"/>
    <n v="0.1"/>
    <x v="0"/>
    <n v="1299.3499999999999"/>
    <x v="808"/>
    <x v="958"/>
    <n v="0.33673469387755106"/>
    <n v="2598.6999999999998"/>
  </r>
  <r>
    <s v="ORD-12026"/>
    <x v="263"/>
    <x v="150"/>
    <x v="6"/>
    <x v="36"/>
    <x v="2"/>
    <x v="2"/>
    <x v="10"/>
    <x v="1"/>
    <n v="2"/>
    <n v="685.02"/>
    <n v="0"/>
    <x v="0"/>
    <n v="496.29"/>
    <x v="161"/>
    <x v="366"/>
    <n v="0.27551020408163263"/>
    <n v="992.58"/>
  </r>
  <r>
    <s v="ORD-12027"/>
    <x v="324"/>
    <x v="462"/>
    <x v="2"/>
    <x v="40"/>
    <x v="0"/>
    <x v="3"/>
    <x v="12"/>
    <x v="1"/>
    <n v="1"/>
    <n v="395.01"/>
    <n v="0.05"/>
    <x v="0"/>
    <n v="263.33999999999997"/>
    <x v="889"/>
    <x v="1255"/>
    <n v="0.33333333333333337"/>
    <n v="263.33999999999997"/>
  </r>
  <r>
    <s v="ORD-12028"/>
    <x v="202"/>
    <x v="78"/>
    <x v="2"/>
    <x v="4"/>
    <x v="2"/>
    <x v="0"/>
    <x v="0"/>
    <x v="1"/>
    <n v="1"/>
    <n v="2573.9699999999998"/>
    <n v="0"/>
    <x v="1"/>
    <n v="1599.36"/>
    <x v="416"/>
    <x v="448"/>
    <n v="0.37864077669902912"/>
    <n v="1599.36"/>
  </r>
  <r>
    <s v="ORD-12029"/>
    <x v="127"/>
    <x v="397"/>
    <x v="1"/>
    <x v="18"/>
    <x v="0"/>
    <x v="6"/>
    <x v="14"/>
    <x v="0"/>
    <n v="3"/>
    <n v="290.02999999999997"/>
    <n v="0.1"/>
    <x v="0"/>
    <n v="191.36"/>
    <x v="999"/>
    <x v="1256"/>
    <n v="0.34020618556701021"/>
    <n v="574.08000000000004"/>
  </r>
  <r>
    <s v="ORD-12030"/>
    <x v="236"/>
    <x v="64"/>
    <x v="1"/>
    <x v="51"/>
    <x v="3"/>
    <x v="1"/>
    <x v="18"/>
    <x v="0"/>
    <n v="1"/>
    <n v="1454.03"/>
    <n v="0"/>
    <x v="2"/>
    <n v="989.34"/>
    <x v="798"/>
    <x v="1257"/>
    <n v="0.31958762886597936"/>
    <n v="989.34"/>
  </r>
  <r>
    <s v="ORD-12031"/>
    <x v="245"/>
    <x v="659"/>
    <x v="0"/>
    <x v="14"/>
    <x v="4"/>
    <x v="1"/>
    <x v="5"/>
    <x v="0"/>
    <n v="1"/>
    <n v="402.99"/>
    <n v="0"/>
    <x v="0"/>
    <n v="287.27999999999997"/>
    <x v="63"/>
    <x v="62"/>
    <n v="0.28712871287128722"/>
    <n v="287.27999999999997"/>
  </r>
  <r>
    <s v="ORD-12032"/>
    <x v="57"/>
    <x v="738"/>
    <x v="1"/>
    <x v="36"/>
    <x v="2"/>
    <x v="0"/>
    <x v="3"/>
    <x v="1"/>
    <n v="2"/>
    <n v="685.02"/>
    <n v="0"/>
    <x v="0"/>
    <n v="496.29"/>
    <x v="161"/>
    <x v="366"/>
    <n v="0.27551020408163263"/>
    <n v="992.58"/>
  </r>
  <r>
    <s v="ORD-12033"/>
    <x v="197"/>
    <x v="321"/>
    <x v="1"/>
    <x v="49"/>
    <x v="1"/>
    <x v="6"/>
    <x v="14"/>
    <x v="1"/>
    <n v="3"/>
    <n v="40.17"/>
    <n v="0.2"/>
    <x v="0"/>
    <n v="26.52"/>
    <x v="828"/>
    <x v="991"/>
    <n v="0.33980582524271846"/>
    <n v="79.56"/>
  </r>
  <r>
    <s v="ORD-12034"/>
    <x v="230"/>
    <x v="112"/>
    <x v="1"/>
    <x v="37"/>
    <x v="3"/>
    <x v="2"/>
    <x v="11"/>
    <x v="1"/>
    <n v="1"/>
    <n v="2036.03"/>
    <n v="0"/>
    <x v="0"/>
    <n v="1427.32"/>
    <x v="785"/>
    <x v="930"/>
    <n v="0.2989690721649485"/>
    <n v="1427.32"/>
  </r>
  <r>
    <s v="ORD-12035"/>
    <x v="175"/>
    <x v="60"/>
    <x v="2"/>
    <x v="51"/>
    <x v="3"/>
    <x v="3"/>
    <x v="17"/>
    <x v="1"/>
    <n v="3"/>
    <n v="1543.97"/>
    <n v="0.02"/>
    <x v="0"/>
    <n v="989.34"/>
    <x v="104"/>
    <x v="107"/>
    <n v="0.35922330097087379"/>
    <n v="2968.02"/>
  </r>
  <r>
    <s v="ORD-12036"/>
    <x v="61"/>
    <x v="403"/>
    <x v="1"/>
    <x v="38"/>
    <x v="4"/>
    <x v="0"/>
    <x v="3"/>
    <x v="0"/>
    <n v="1"/>
    <n v="532.53"/>
    <n v="0.15"/>
    <x v="1"/>
    <n v="362.34"/>
    <x v="102"/>
    <x v="104"/>
    <n v="0.31958762886597941"/>
    <n v="362.34"/>
  </r>
  <r>
    <s v="ORD-12037"/>
    <x v="66"/>
    <x v="168"/>
    <x v="1"/>
    <x v="81"/>
    <x v="5"/>
    <x v="1"/>
    <x v="8"/>
    <x v="1"/>
    <n v="3"/>
    <n v="22338"/>
    <n v="0.1"/>
    <x v="0"/>
    <n v="0"/>
    <x v="12"/>
    <x v="12"/>
    <n v="0"/>
    <n v="0"/>
  </r>
  <r>
    <s v="ORD-12038"/>
    <x v="158"/>
    <x v="426"/>
    <x v="2"/>
    <x v="22"/>
    <x v="1"/>
    <x v="0"/>
    <x v="0"/>
    <x v="1"/>
    <n v="2"/>
    <n v="53.35"/>
    <n v="0.15"/>
    <x v="2"/>
    <n v="39.049999999999997"/>
    <x v="328"/>
    <x v="349"/>
    <n v="0.26804123711340211"/>
    <n v="78.099999999999994"/>
  </r>
  <r>
    <s v="ORD-12039"/>
    <x v="50"/>
    <x v="521"/>
    <x v="1"/>
    <x v="36"/>
    <x v="2"/>
    <x v="0"/>
    <x v="13"/>
    <x v="0"/>
    <n v="4"/>
    <n v="719.97"/>
    <n v="0.15"/>
    <x v="0"/>
    <n v="496.29"/>
    <x v="870"/>
    <x v="1258"/>
    <n v="0.31067961165048541"/>
    <n v="1985.16"/>
  </r>
  <r>
    <s v="ORD-12040"/>
    <x v="238"/>
    <x v="697"/>
    <x v="1"/>
    <x v="51"/>
    <x v="3"/>
    <x v="5"/>
    <x v="9"/>
    <x v="1"/>
    <n v="3"/>
    <n v="1484.01"/>
    <n v="0"/>
    <x v="1"/>
    <n v="989.34"/>
    <x v="154"/>
    <x v="368"/>
    <n v="0.33333333333333331"/>
    <n v="2968.02"/>
  </r>
  <r>
    <s v="ORD-12041"/>
    <x v="4"/>
    <x v="574"/>
    <x v="1"/>
    <x v="54"/>
    <x v="2"/>
    <x v="0"/>
    <x v="3"/>
    <x v="0"/>
    <n v="3"/>
    <n v="1648.03"/>
    <n v="0.1"/>
    <x v="0"/>
    <n v="1240.27"/>
    <x v="1000"/>
    <x v="1259"/>
    <n v="0.24742268041237117"/>
    <n v="3720.81"/>
  </r>
  <r>
    <s v="ORD-12042"/>
    <x v="261"/>
    <x v="454"/>
    <x v="1"/>
    <x v="55"/>
    <x v="4"/>
    <x v="0"/>
    <x v="13"/>
    <x v="0"/>
    <n v="3"/>
    <n v="462.47"/>
    <n v="0.15"/>
    <x v="0"/>
    <n v="278.38"/>
    <x v="745"/>
    <x v="875"/>
    <n v="0.39805825242718451"/>
    <n v="835.14"/>
  </r>
  <r>
    <s v="ORD-12043"/>
    <x v="219"/>
    <x v="425"/>
    <x v="1"/>
    <x v="3"/>
    <x v="1"/>
    <x v="5"/>
    <x v="32"/>
    <x v="1"/>
    <n v="2"/>
    <n v="107.91"/>
    <n v="0"/>
    <x v="0"/>
    <n v="78.48"/>
    <x v="1001"/>
    <x v="1260"/>
    <n v="0.27272727272727265"/>
    <n v="156.96"/>
  </r>
  <r>
    <s v="ORD-12044"/>
    <x v="215"/>
    <x v="209"/>
    <x v="1"/>
    <x v="36"/>
    <x v="2"/>
    <x v="4"/>
    <x v="6"/>
    <x v="1"/>
    <n v="2"/>
    <n v="685.02"/>
    <n v="0.05"/>
    <x v="0"/>
    <n v="496.29"/>
    <x v="161"/>
    <x v="366"/>
    <n v="0.27551020408163263"/>
    <n v="992.58"/>
  </r>
  <r>
    <s v="ORD-12045"/>
    <x v="299"/>
    <x v="655"/>
    <x v="1"/>
    <x v="4"/>
    <x v="2"/>
    <x v="0"/>
    <x v="0"/>
    <x v="0"/>
    <n v="6"/>
    <n v="2449.02"/>
    <n v="0.1"/>
    <x v="2"/>
    <n v="1599.36"/>
    <x v="1002"/>
    <x v="1261"/>
    <n v="0.34693877551020402"/>
    <n v="9596.16"/>
  </r>
  <r>
    <s v="ORD-12046"/>
    <x v="111"/>
    <x v="734"/>
    <x v="1"/>
    <x v="64"/>
    <x v="4"/>
    <x v="0"/>
    <x v="13"/>
    <x v="1"/>
    <n v="4"/>
    <n v="1614.99"/>
    <n v="0.15"/>
    <x v="0"/>
    <n v="1023.36"/>
    <x v="347"/>
    <x v="374"/>
    <n v="0.36633663366336633"/>
    <n v="4093.44"/>
  </r>
  <r>
    <s v="ORD-12047"/>
    <x v="93"/>
    <x v="739"/>
    <x v="0"/>
    <x v="17"/>
    <x v="2"/>
    <x v="6"/>
    <x v="14"/>
    <x v="1"/>
    <n v="4"/>
    <n v="1018.98"/>
    <n v="0.05"/>
    <x v="2"/>
    <n v="689.31"/>
    <x v="1003"/>
    <x v="1262"/>
    <n v="0.32352941176470595"/>
    <n v="2757.24"/>
  </r>
  <r>
    <s v="ORD-12048"/>
    <x v="98"/>
    <x v="657"/>
    <x v="1"/>
    <x v="50"/>
    <x v="4"/>
    <x v="5"/>
    <x v="9"/>
    <x v="0"/>
    <n v="1"/>
    <n v="1426.98"/>
    <n v="0.2"/>
    <x v="0"/>
    <n v="993.29"/>
    <x v="721"/>
    <x v="746"/>
    <n v="0.30392156862745101"/>
    <n v="993.29"/>
  </r>
  <r>
    <s v="ORD-12049"/>
    <x v="208"/>
    <x v="600"/>
    <x v="0"/>
    <x v="16"/>
    <x v="3"/>
    <x v="0"/>
    <x v="13"/>
    <x v="1"/>
    <n v="1"/>
    <n v="2276.0100000000002"/>
    <n v="0.1"/>
    <x v="2"/>
    <n v="1586.31"/>
    <x v="598"/>
    <x v="682"/>
    <n v="0.30303030303030309"/>
    <n v="1586.31"/>
  </r>
  <r>
    <s v="ORD-12050"/>
    <x v="214"/>
    <x v="326"/>
    <x v="5"/>
    <x v="50"/>
    <x v="4"/>
    <x v="0"/>
    <x v="0"/>
    <x v="0"/>
    <n v="2"/>
    <n v="1357.03"/>
    <n v="0.05"/>
    <x v="0"/>
    <n v="993.29"/>
    <x v="865"/>
    <x v="372"/>
    <n v="0.26804123711340205"/>
    <n v="1986.58"/>
  </r>
  <r>
    <s v="ORD-12051"/>
    <x v="15"/>
    <x v="589"/>
    <x v="5"/>
    <x v="32"/>
    <x v="4"/>
    <x v="1"/>
    <x v="5"/>
    <x v="0"/>
    <n v="3"/>
    <n v="1311.99"/>
    <n v="0.05"/>
    <x v="1"/>
    <n v="883.32"/>
    <x v="302"/>
    <x v="322"/>
    <n v="0.32673267326732675"/>
    <n v="2649.96"/>
  </r>
  <r>
    <s v="ORD-12052"/>
    <x v="134"/>
    <x v="541"/>
    <x v="2"/>
    <x v="54"/>
    <x v="2"/>
    <x v="1"/>
    <x v="8"/>
    <x v="1"/>
    <n v="1"/>
    <n v="1749.97"/>
    <n v="0.1"/>
    <x v="0"/>
    <n v="1240.27"/>
    <x v="432"/>
    <x v="468"/>
    <n v="0.29126213592233013"/>
    <n v="1240.27"/>
  </r>
  <r>
    <s v="ORD-12053"/>
    <x v="96"/>
    <x v="541"/>
    <x v="2"/>
    <x v="11"/>
    <x v="0"/>
    <x v="0"/>
    <x v="3"/>
    <x v="0"/>
    <n v="1"/>
    <n v="246.51"/>
    <n v="0"/>
    <x v="0"/>
    <n v="171.81"/>
    <x v="200"/>
    <x v="593"/>
    <n v="0.30303030303030298"/>
    <n v="171.81"/>
  </r>
  <r>
    <s v="ORD-12054"/>
    <x v="89"/>
    <x v="273"/>
    <x v="1"/>
    <x v="44"/>
    <x v="0"/>
    <x v="1"/>
    <x v="20"/>
    <x v="0"/>
    <n v="2"/>
    <n v="199"/>
    <n v="0.1"/>
    <x v="1"/>
    <n v="129.35"/>
    <x v="1004"/>
    <x v="1263"/>
    <n v="0.35000000000000003"/>
    <n v="258.7"/>
  </r>
  <r>
    <s v="ORD-12055"/>
    <x v="156"/>
    <x v="624"/>
    <x v="2"/>
    <x v="16"/>
    <x v="3"/>
    <x v="2"/>
    <x v="10"/>
    <x v="1"/>
    <n v="1"/>
    <n v="2230.0300000000002"/>
    <n v="0"/>
    <x v="0"/>
    <n v="1586.31"/>
    <x v="1005"/>
    <x v="1264"/>
    <n v="0.28865979381443307"/>
    <n v="1586.31"/>
  </r>
  <r>
    <s v="ORD-12056"/>
    <x v="18"/>
    <x v="432"/>
    <x v="1"/>
    <x v="26"/>
    <x v="2"/>
    <x v="0"/>
    <x v="3"/>
    <x v="1"/>
    <n v="4"/>
    <n v="1008.99"/>
    <n v="0.15"/>
    <x v="2"/>
    <n v="659.34"/>
    <x v="113"/>
    <x v="1024"/>
    <n v="0.34653465346534651"/>
    <n v="2637.36"/>
  </r>
  <r>
    <s v="ORD-12057"/>
    <x v="169"/>
    <x v="116"/>
    <x v="5"/>
    <x v="45"/>
    <x v="0"/>
    <x v="1"/>
    <x v="7"/>
    <x v="1"/>
    <n v="1"/>
    <n v="144.53"/>
    <n v="0.05"/>
    <x v="0"/>
    <n v="90.89"/>
    <x v="693"/>
    <x v="802"/>
    <n v="0.37113402061855671"/>
    <n v="90.89"/>
  </r>
  <r>
    <s v="ORD-12058"/>
    <x v="20"/>
    <x v="196"/>
    <x v="1"/>
    <x v="38"/>
    <x v="4"/>
    <x v="0"/>
    <x v="0"/>
    <x v="0"/>
    <n v="6"/>
    <n v="554.49"/>
    <n v="0.1"/>
    <x v="2"/>
    <n v="362.34"/>
    <x v="1006"/>
    <x v="1265"/>
    <n v="0.34653465346534656"/>
    <n v="2174.04"/>
  </r>
  <r>
    <s v="ORD-12059"/>
    <x v="33"/>
    <x v="510"/>
    <x v="2"/>
    <x v="10"/>
    <x v="2"/>
    <x v="4"/>
    <x v="15"/>
    <x v="0"/>
    <n v="4"/>
    <n v="1199"/>
    <n v="0"/>
    <x v="0"/>
    <n v="875.27"/>
    <x v="803"/>
    <x v="648"/>
    <n v="0.27"/>
    <n v="3501.08"/>
  </r>
  <r>
    <s v="ORD-12060"/>
    <x v="1"/>
    <x v="309"/>
    <x v="1"/>
    <x v="1"/>
    <x v="0"/>
    <x v="1"/>
    <x v="8"/>
    <x v="1"/>
    <n v="1"/>
    <n v="99"/>
    <n v="0.05"/>
    <x v="0"/>
    <n v="71.28"/>
    <x v="1007"/>
    <x v="1266"/>
    <n v="0.27999999999999997"/>
    <n v="71.28"/>
  </r>
  <r>
    <s v="ORD-12061"/>
    <x v="137"/>
    <x v="221"/>
    <x v="1"/>
    <x v="23"/>
    <x v="4"/>
    <x v="3"/>
    <x v="12"/>
    <x v="1"/>
    <n v="2"/>
    <n v="678.03"/>
    <n v="0"/>
    <x v="2"/>
    <n v="510.27"/>
    <x v="326"/>
    <x v="907"/>
    <n v="0.24742268041237114"/>
    <n v="1020.54"/>
  </r>
  <r>
    <s v="ORD-12062"/>
    <x v="116"/>
    <x v="54"/>
    <x v="6"/>
    <x v="6"/>
    <x v="3"/>
    <x v="1"/>
    <x v="8"/>
    <x v="1"/>
    <n v="3"/>
    <n v="1816.99"/>
    <n v="0.15"/>
    <x v="0"/>
    <n v="1097.3900000000001"/>
    <x v="275"/>
    <x v="290"/>
    <n v="0.39603960396039606"/>
    <n v="3292.17"/>
  </r>
  <r>
    <s v="ORD-12063"/>
    <x v="350"/>
    <x v="380"/>
    <x v="1"/>
    <x v="39"/>
    <x v="2"/>
    <x v="6"/>
    <x v="14"/>
    <x v="1"/>
    <n v="1"/>
    <n v="1528.98"/>
    <n v="0"/>
    <x v="0"/>
    <n v="974.35"/>
    <x v="695"/>
    <x v="1243"/>
    <n v="0.36274509803921567"/>
    <n v="974.35"/>
  </r>
  <r>
    <s v="ORD-12064"/>
    <x v="242"/>
    <x v="279"/>
    <x v="0"/>
    <x v="39"/>
    <x v="2"/>
    <x v="1"/>
    <x v="5"/>
    <x v="0"/>
    <n v="5"/>
    <n v="1499"/>
    <n v="0.15"/>
    <x v="1"/>
    <n v="974.35"/>
    <x v="1008"/>
    <x v="1267"/>
    <n v="0.35"/>
    <n v="4871.75"/>
  </r>
  <r>
    <s v="ORD-12065"/>
    <x v="34"/>
    <x v="534"/>
    <x v="1"/>
    <x v="35"/>
    <x v="4"/>
    <x v="6"/>
    <x v="14"/>
    <x v="0"/>
    <n v="2"/>
    <n v="840.51"/>
    <n v="0.1"/>
    <x v="0"/>
    <n v="585.80999999999995"/>
    <x v="377"/>
    <x v="407"/>
    <n v="0.30303030303030309"/>
    <n v="1171.6199999999999"/>
  </r>
  <r>
    <s v="ORD-12066"/>
    <x v="263"/>
    <x v="163"/>
    <x v="2"/>
    <x v="4"/>
    <x v="2"/>
    <x v="4"/>
    <x v="6"/>
    <x v="0"/>
    <n v="5"/>
    <n v="2474.0100000000002"/>
    <n v="0.02"/>
    <x v="0"/>
    <n v="1599.36"/>
    <x v="989"/>
    <x v="1239"/>
    <n v="0.35353535353535365"/>
    <n v="7996.7999999999993"/>
  </r>
  <r>
    <s v="ORD-12067"/>
    <x v="323"/>
    <x v="179"/>
    <x v="1"/>
    <x v="51"/>
    <x v="3"/>
    <x v="4"/>
    <x v="6"/>
    <x v="0"/>
    <n v="1"/>
    <n v="1454.03"/>
    <n v="0.15"/>
    <x v="2"/>
    <n v="989.34"/>
    <x v="798"/>
    <x v="1257"/>
    <n v="0.31958762886597936"/>
    <n v="989.34"/>
  </r>
  <r>
    <s v="ORD-12068"/>
    <x v="322"/>
    <x v="313"/>
    <x v="2"/>
    <x v="64"/>
    <x v="4"/>
    <x v="2"/>
    <x v="11"/>
    <x v="0"/>
    <n v="2"/>
    <n v="1646.97"/>
    <n v="0.05"/>
    <x v="2"/>
    <n v="1023.36"/>
    <x v="787"/>
    <x v="777"/>
    <n v="0.37864077669902912"/>
    <n v="2046.72"/>
  </r>
  <r>
    <s v="ORD-12069"/>
    <x v="80"/>
    <x v="367"/>
    <x v="1"/>
    <x v="29"/>
    <x v="1"/>
    <x v="3"/>
    <x v="17"/>
    <x v="1"/>
    <n v="3"/>
    <n v="130.29"/>
    <n v="0.02"/>
    <x v="1"/>
    <n v="78.69"/>
    <x v="739"/>
    <x v="864"/>
    <n v="0.39603960396039606"/>
    <n v="236.07"/>
  </r>
  <r>
    <s v="ORD-12070"/>
    <x v="282"/>
    <x v="33"/>
    <x v="2"/>
    <x v="49"/>
    <x v="1"/>
    <x v="1"/>
    <x v="8"/>
    <x v="0"/>
    <n v="3"/>
    <n v="37.83"/>
    <n v="0.1"/>
    <x v="0"/>
    <n v="26.52"/>
    <x v="949"/>
    <x v="1179"/>
    <n v="0.29896907216494839"/>
    <n v="79.56"/>
  </r>
  <r>
    <s v="ORD-12071"/>
    <x v="263"/>
    <x v="740"/>
    <x v="25"/>
    <x v="17"/>
    <x v="2"/>
    <x v="3"/>
    <x v="4"/>
    <x v="0"/>
    <n v="1"/>
    <n v="999"/>
    <n v="0.05"/>
    <x v="0"/>
    <n v="689.31"/>
    <x v="71"/>
    <x v="632"/>
    <n v="0.31000000000000005"/>
    <n v="689.31"/>
  </r>
  <r>
    <s v="ORD-12072"/>
    <x v="88"/>
    <x v="741"/>
    <x v="1"/>
    <x v="50"/>
    <x v="4"/>
    <x v="0"/>
    <x v="3"/>
    <x v="0"/>
    <n v="1"/>
    <n v="1399"/>
    <n v="0.02"/>
    <x v="0"/>
    <n v="993.29"/>
    <x v="489"/>
    <x v="481"/>
    <n v="0.29000000000000004"/>
    <n v="993.29"/>
  </r>
  <r>
    <s v="ORD-12073"/>
    <x v="124"/>
    <x v="334"/>
    <x v="1"/>
    <x v="44"/>
    <x v="0"/>
    <x v="5"/>
    <x v="16"/>
    <x v="1"/>
    <n v="5"/>
    <n v="193.03"/>
    <n v="0.15"/>
    <x v="0"/>
    <n v="129.35"/>
    <x v="608"/>
    <x v="693"/>
    <n v="0.32989690721649484"/>
    <n v="646.75"/>
  </r>
  <r>
    <s v="ORD-12074"/>
    <x v="341"/>
    <x v="60"/>
    <x v="2"/>
    <x v="38"/>
    <x v="4"/>
    <x v="1"/>
    <x v="1"/>
    <x v="1"/>
    <n v="1"/>
    <n v="549"/>
    <n v="0"/>
    <x v="0"/>
    <n v="362.34"/>
    <x v="1009"/>
    <x v="1268"/>
    <n v="0.34"/>
    <n v="362.34"/>
  </r>
  <r>
    <s v="ORD-12075"/>
    <x v="122"/>
    <x v="742"/>
    <x v="2"/>
    <x v="3"/>
    <x v="1"/>
    <x v="0"/>
    <x v="3"/>
    <x v="0"/>
    <n v="1"/>
    <n v="109"/>
    <n v="0"/>
    <x v="0"/>
    <n v="78.48"/>
    <x v="985"/>
    <x v="1234"/>
    <n v="0.27999999999999997"/>
    <n v="78.48"/>
  </r>
  <r>
    <s v="ORD-12076"/>
    <x v="338"/>
    <x v="691"/>
    <x v="5"/>
    <x v="38"/>
    <x v="4"/>
    <x v="3"/>
    <x v="12"/>
    <x v="0"/>
    <n v="1"/>
    <n v="543.51"/>
    <n v="0"/>
    <x v="2"/>
    <n v="362.34"/>
    <x v="1010"/>
    <x v="1269"/>
    <n v="0.33333333333333337"/>
    <n v="362.34"/>
  </r>
  <r>
    <s v="ORD-12077"/>
    <x v="353"/>
    <x v="719"/>
    <x v="1"/>
    <x v="28"/>
    <x v="3"/>
    <x v="4"/>
    <x v="15"/>
    <x v="1"/>
    <n v="2"/>
    <n v="1499"/>
    <n v="0.2"/>
    <x v="0"/>
    <n v="1064.29"/>
    <x v="176"/>
    <x v="348"/>
    <n v="0.29000000000000004"/>
    <n v="2128.58"/>
  </r>
  <r>
    <s v="ORD-12078"/>
    <x v="81"/>
    <x v="423"/>
    <x v="5"/>
    <x v="27"/>
    <x v="3"/>
    <x v="6"/>
    <x v="14"/>
    <x v="1"/>
    <n v="1"/>
    <n v="1018.98"/>
    <n v="0"/>
    <x v="0"/>
    <n v="679.32"/>
    <x v="40"/>
    <x v="39"/>
    <n v="0.33333333333333331"/>
    <n v="679.32"/>
  </r>
  <r>
    <s v="ORD-12079"/>
    <x v="287"/>
    <x v="39"/>
    <x v="1"/>
    <x v="16"/>
    <x v="3"/>
    <x v="3"/>
    <x v="4"/>
    <x v="0"/>
    <n v="4"/>
    <n v="2253.02"/>
    <n v="0"/>
    <x v="0"/>
    <n v="1586.31"/>
    <x v="896"/>
    <x v="1092"/>
    <n v="0.29591836734693877"/>
    <n v="6345.24"/>
  </r>
  <r>
    <s v="ORD-12080"/>
    <x v="206"/>
    <x v="558"/>
    <x v="0"/>
    <x v="31"/>
    <x v="1"/>
    <x v="1"/>
    <x v="8"/>
    <x v="0"/>
    <n v="5"/>
    <n v="86.33"/>
    <n v="0.05"/>
    <x v="0"/>
    <n v="55.18"/>
    <x v="1011"/>
    <x v="1270"/>
    <n v="0.36082474226804123"/>
    <n v="275.89999999999998"/>
  </r>
  <r>
    <s v="ORD-12081"/>
    <x v="263"/>
    <x v="347"/>
    <x v="6"/>
    <x v="4"/>
    <x v="2"/>
    <x v="1"/>
    <x v="7"/>
    <x v="0"/>
    <n v="1"/>
    <n v="2449.02"/>
    <n v="0"/>
    <x v="0"/>
    <n v="1599.36"/>
    <x v="1012"/>
    <x v="1271"/>
    <n v="0.34693877551020413"/>
    <n v="1599.36"/>
  </r>
  <r>
    <s v="ORD-12082"/>
    <x v="6"/>
    <x v="106"/>
    <x v="1"/>
    <x v="23"/>
    <x v="4"/>
    <x v="4"/>
    <x v="6"/>
    <x v="0"/>
    <n v="3"/>
    <n v="719.97"/>
    <n v="0.05"/>
    <x v="0"/>
    <n v="510.27"/>
    <x v="33"/>
    <x v="32"/>
    <n v="0.29126213592233008"/>
    <n v="1530.81"/>
  </r>
  <r>
    <s v="ORD-12083"/>
    <x v="47"/>
    <x v="592"/>
    <x v="2"/>
    <x v="37"/>
    <x v="3"/>
    <x v="1"/>
    <x v="20"/>
    <x v="1"/>
    <n v="1"/>
    <n v="2036.03"/>
    <n v="0"/>
    <x v="1"/>
    <n v="1427.32"/>
    <x v="785"/>
    <x v="930"/>
    <n v="0.2989690721649485"/>
    <n v="1427.32"/>
  </r>
  <r>
    <s v="ORD-12084"/>
    <x v="294"/>
    <x v="312"/>
    <x v="0"/>
    <x v="46"/>
    <x v="3"/>
    <x v="0"/>
    <x v="13"/>
    <x v="0"/>
    <n v="3"/>
    <n v="699"/>
    <n v="0.2"/>
    <x v="0"/>
    <n v="433.38"/>
    <x v="471"/>
    <x v="1272"/>
    <n v="0.38000000000000006"/>
    <n v="1300.1399999999999"/>
  </r>
  <r>
    <s v="ORD-12085"/>
    <x v="177"/>
    <x v="309"/>
    <x v="1"/>
    <x v="58"/>
    <x v="0"/>
    <x v="2"/>
    <x v="11"/>
    <x v="0"/>
    <n v="6"/>
    <n v="151.97999999999999"/>
    <n v="0.1"/>
    <x v="0"/>
    <n v="90.89"/>
    <x v="1013"/>
    <x v="1273"/>
    <n v="0.40196078431372539"/>
    <n v="545.34"/>
  </r>
  <r>
    <s v="ORD-12086"/>
    <x v="19"/>
    <x v="724"/>
    <x v="0"/>
    <x v="22"/>
    <x v="1"/>
    <x v="2"/>
    <x v="11"/>
    <x v="0"/>
    <n v="3"/>
    <n v="53.9"/>
    <n v="0.15"/>
    <x v="2"/>
    <n v="39.049999999999997"/>
    <x v="438"/>
    <x v="474"/>
    <n v="0.27551020408163268"/>
    <n v="117.14999999999999"/>
  </r>
  <r>
    <s v="ORD-12087"/>
    <x v="102"/>
    <x v="163"/>
    <x v="2"/>
    <x v="43"/>
    <x v="3"/>
    <x v="1"/>
    <x v="7"/>
    <x v="1"/>
    <n v="1"/>
    <n v="1979.01"/>
    <n v="0.1"/>
    <x v="0"/>
    <n v="1299.3499999999999"/>
    <x v="675"/>
    <x v="776"/>
    <n v="0.34343434343434348"/>
    <n v="1299.3499999999999"/>
  </r>
  <r>
    <s v="ORD-12088"/>
    <x v="276"/>
    <x v="74"/>
    <x v="1"/>
    <x v="33"/>
    <x v="1"/>
    <x v="3"/>
    <x v="12"/>
    <x v="0"/>
    <n v="2"/>
    <n v="78.209999999999994"/>
    <n v="0.1"/>
    <x v="1"/>
    <n v="54.51"/>
    <x v="543"/>
    <x v="609"/>
    <n v="0.30303030303030298"/>
    <n v="109.02"/>
  </r>
  <r>
    <s v="ORD-12089"/>
    <x v="220"/>
    <x v="557"/>
    <x v="2"/>
    <x v="57"/>
    <x v="4"/>
    <x v="1"/>
    <x v="8"/>
    <x v="1"/>
    <n v="2"/>
    <n v="241.53"/>
    <n v="0"/>
    <x v="0"/>
    <n v="159.36000000000001"/>
    <x v="800"/>
    <x v="1274"/>
    <n v="0.34020618556701027"/>
    <n v="318.72000000000003"/>
  </r>
  <r>
    <s v="ORD-12090"/>
    <x v="252"/>
    <x v="730"/>
    <x v="1"/>
    <x v="13"/>
    <x v="0"/>
    <x v="1"/>
    <x v="5"/>
    <x v="0"/>
    <n v="2"/>
    <n v="119"/>
    <n v="0"/>
    <x v="1"/>
    <n v="82.11"/>
    <x v="215"/>
    <x v="223"/>
    <n v="0.31"/>
    <n v="164.22"/>
  </r>
  <r>
    <s v="ORD-12091"/>
    <x v="55"/>
    <x v="743"/>
    <x v="6"/>
    <x v="8"/>
    <x v="4"/>
    <x v="3"/>
    <x v="17"/>
    <x v="0"/>
    <n v="2"/>
    <n v="1008.99"/>
    <n v="0.2"/>
    <x v="0"/>
    <n v="609.39"/>
    <x v="530"/>
    <x v="1009"/>
    <n v="0.39603960396039606"/>
    <n v="1218.78"/>
  </r>
  <r>
    <s v="ORD-12092"/>
    <x v="1"/>
    <x v="314"/>
    <x v="5"/>
    <x v="43"/>
    <x v="3"/>
    <x v="3"/>
    <x v="12"/>
    <x v="1"/>
    <n v="2"/>
    <n v="2018.99"/>
    <n v="0"/>
    <x v="1"/>
    <n v="1299.3499999999999"/>
    <x v="549"/>
    <x v="615"/>
    <n v="0.35643564356435647"/>
    <n v="2598.6999999999998"/>
  </r>
  <r>
    <s v="ORD-12093"/>
    <x v="311"/>
    <x v="96"/>
    <x v="0"/>
    <x v="28"/>
    <x v="3"/>
    <x v="2"/>
    <x v="10"/>
    <x v="0"/>
    <n v="5"/>
    <n v="1513.99"/>
    <n v="0.15"/>
    <x v="1"/>
    <n v="1064.29"/>
    <x v="1014"/>
    <x v="1275"/>
    <n v="0.29702970297029702"/>
    <n v="5321.45"/>
  </r>
  <r>
    <s v="ORD-12094"/>
    <x v="213"/>
    <x v="487"/>
    <x v="1"/>
    <x v="64"/>
    <x v="4"/>
    <x v="5"/>
    <x v="16"/>
    <x v="0"/>
    <n v="1"/>
    <n v="1646.97"/>
    <n v="0.2"/>
    <x v="1"/>
    <n v="1023.36"/>
    <x v="584"/>
    <x v="703"/>
    <n v="0.37864077669902912"/>
    <n v="1023.36"/>
  </r>
  <r>
    <s v="ORD-12095"/>
    <x v="217"/>
    <x v="337"/>
    <x v="5"/>
    <x v="57"/>
    <x v="4"/>
    <x v="0"/>
    <x v="13"/>
    <x v="1"/>
    <n v="1"/>
    <n v="253.98"/>
    <n v="0"/>
    <x v="2"/>
    <n v="159.36000000000001"/>
    <x v="754"/>
    <x v="890"/>
    <n v="0.37254901960784303"/>
    <n v="159.36000000000001"/>
  </r>
  <r>
    <s v="ORD-12096"/>
    <x v="242"/>
    <x v="199"/>
    <x v="1"/>
    <x v="35"/>
    <x v="4"/>
    <x v="1"/>
    <x v="7"/>
    <x v="1"/>
    <n v="3"/>
    <n v="865.98"/>
    <n v="0.1"/>
    <x v="1"/>
    <n v="585.80999999999995"/>
    <x v="1015"/>
    <x v="1276"/>
    <n v="0.32352941176470595"/>
    <n v="1757.4299999999998"/>
  </r>
  <r>
    <s v="ORD-12097"/>
    <x v="283"/>
    <x v="484"/>
    <x v="1"/>
    <x v="32"/>
    <x v="4"/>
    <x v="4"/>
    <x v="6"/>
    <x v="0"/>
    <n v="2"/>
    <n v="1311.99"/>
    <n v="0.1"/>
    <x v="0"/>
    <n v="883.32"/>
    <x v="312"/>
    <x v="674"/>
    <n v="0.32673267326732669"/>
    <n v="1766.64"/>
  </r>
  <r>
    <s v="ORD-12098"/>
    <x v="52"/>
    <x v="744"/>
    <x v="1"/>
    <x v="82"/>
    <x v="5"/>
    <x v="5"/>
    <x v="16"/>
    <x v="1"/>
    <n v="5"/>
    <n v="6657"/>
    <n v="0.2"/>
    <x v="0"/>
    <n v="0"/>
    <x v="12"/>
    <x v="12"/>
    <n v="0"/>
    <n v="0"/>
  </r>
  <r>
    <s v="ORD-12099"/>
    <x v="165"/>
    <x v="167"/>
    <x v="1"/>
    <x v="18"/>
    <x v="0"/>
    <x v="5"/>
    <x v="9"/>
    <x v="1"/>
    <n v="10"/>
    <n v="307.97000000000003"/>
    <n v="0"/>
    <x v="0"/>
    <n v="191.36"/>
    <x v="1016"/>
    <x v="1277"/>
    <n v="0.37864077669902912"/>
    <n v="1913.6000000000001"/>
  </r>
  <r>
    <s v="ORD-12100"/>
    <x v="17"/>
    <x v="116"/>
    <x v="5"/>
    <x v="2"/>
    <x v="0"/>
    <x v="3"/>
    <x v="4"/>
    <x v="0"/>
    <n v="1"/>
    <n v="79"/>
    <n v="0.02"/>
    <x v="1"/>
    <n v="57.67"/>
    <x v="143"/>
    <x v="148"/>
    <n v="0.26999999999999996"/>
    <n v="57.67"/>
  </r>
  <r>
    <s v="ORD-12101"/>
    <x v="232"/>
    <x v="278"/>
    <x v="1"/>
    <x v="35"/>
    <x v="4"/>
    <x v="2"/>
    <x v="11"/>
    <x v="1"/>
    <n v="1"/>
    <n v="865.98"/>
    <n v="0.05"/>
    <x v="1"/>
    <n v="585.80999999999995"/>
    <x v="170"/>
    <x v="178"/>
    <n v="0.32352941176470595"/>
    <n v="585.80999999999995"/>
  </r>
  <r>
    <s v="ORD-12102"/>
    <x v="30"/>
    <x v="679"/>
    <x v="1"/>
    <x v="19"/>
    <x v="2"/>
    <x v="4"/>
    <x v="15"/>
    <x v="1"/>
    <n v="2"/>
    <n v="1426.98"/>
    <n v="0"/>
    <x v="0"/>
    <n v="853.39"/>
    <x v="694"/>
    <x v="978"/>
    <n v="0.40196078431372551"/>
    <n v="1706.78"/>
  </r>
  <r>
    <s v="ORD-12103"/>
    <x v="23"/>
    <x v="311"/>
    <x v="0"/>
    <x v="8"/>
    <x v="4"/>
    <x v="6"/>
    <x v="14"/>
    <x v="1"/>
    <n v="10"/>
    <n v="969.03"/>
    <n v="0"/>
    <x v="1"/>
    <n v="609.39"/>
    <x v="1017"/>
    <x v="1278"/>
    <n v="0.37113402061855671"/>
    <n v="6093.9"/>
  </r>
  <r>
    <s v="ORD-12104"/>
    <x v="93"/>
    <x v="614"/>
    <x v="2"/>
    <x v="34"/>
    <x v="2"/>
    <x v="1"/>
    <x v="1"/>
    <x v="1"/>
    <n v="2"/>
    <n v="1551.03"/>
    <n v="0"/>
    <x v="0"/>
    <n v="991.38"/>
    <x v="877"/>
    <x v="1066"/>
    <n v="0.36082474226804123"/>
    <n v="1982.76"/>
  </r>
  <r>
    <s v="ORD-12105"/>
    <x v="277"/>
    <x v="409"/>
    <x v="1"/>
    <x v="18"/>
    <x v="0"/>
    <x v="3"/>
    <x v="4"/>
    <x v="0"/>
    <n v="3"/>
    <n v="296.01"/>
    <n v="0.1"/>
    <x v="0"/>
    <n v="191.36"/>
    <x v="181"/>
    <x v="189"/>
    <n v="0.35353535353535348"/>
    <n v="574.08000000000004"/>
  </r>
  <r>
    <s v="ORD-12106"/>
    <x v="31"/>
    <x v="605"/>
    <x v="1"/>
    <x v="10"/>
    <x v="2"/>
    <x v="5"/>
    <x v="9"/>
    <x v="0"/>
    <n v="3"/>
    <n v="1210.99"/>
    <n v="0.1"/>
    <x v="0"/>
    <n v="875.27"/>
    <x v="987"/>
    <x v="1279"/>
    <n v="0.27722772277227731"/>
    <n v="2625.81"/>
  </r>
  <r>
    <s v="ORD-12107"/>
    <x v="6"/>
    <x v="374"/>
    <x v="2"/>
    <x v="0"/>
    <x v="0"/>
    <x v="4"/>
    <x v="15"/>
    <x v="0"/>
    <n v="4"/>
    <n v="484.03"/>
    <n v="0.02"/>
    <x v="2"/>
    <n v="354.29"/>
    <x v="1018"/>
    <x v="1280"/>
    <n v="0.268041237113402"/>
    <n v="1417.16"/>
  </r>
  <r>
    <s v="ORD-12108"/>
    <x v="187"/>
    <x v="350"/>
    <x v="5"/>
    <x v="34"/>
    <x v="2"/>
    <x v="0"/>
    <x v="3"/>
    <x v="0"/>
    <n v="6"/>
    <n v="1646.97"/>
    <n v="0.05"/>
    <x v="0"/>
    <n v="991.38"/>
    <x v="968"/>
    <x v="1281"/>
    <n v="0.39805825242718446"/>
    <n v="5948.28"/>
  </r>
  <r>
    <s v="ORD-12109"/>
    <x v="247"/>
    <x v="744"/>
    <x v="1"/>
    <x v="11"/>
    <x v="0"/>
    <x v="0"/>
    <x v="13"/>
    <x v="0"/>
    <n v="1"/>
    <n v="244.02"/>
    <n v="0"/>
    <x v="0"/>
    <n v="171.81"/>
    <x v="705"/>
    <x v="817"/>
    <n v="0.29591836734693877"/>
    <n v="171.81"/>
  </r>
  <r>
    <s v="ORD-12110"/>
    <x v="239"/>
    <x v="399"/>
    <x v="1"/>
    <x v="29"/>
    <x v="1"/>
    <x v="0"/>
    <x v="0"/>
    <x v="0"/>
    <n v="5"/>
    <n v="125.13"/>
    <n v="0"/>
    <x v="0"/>
    <n v="78.69"/>
    <x v="1019"/>
    <x v="1282"/>
    <n v="0.37113402061855671"/>
    <n v="393.45"/>
  </r>
  <r>
    <s v="ORD-12111"/>
    <x v="7"/>
    <x v="634"/>
    <x v="0"/>
    <x v="19"/>
    <x v="2"/>
    <x v="2"/>
    <x v="11"/>
    <x v="0"/>
    <n v="3"/>
    <n v="1412.99"/>
    <n v="0.05"/>
    <x v="1"/>
    <n v="853.39"/>
    <x v="216"/>
    <x v="224"/>
    <n v="0.39603960396039606"/>
    <n v="2560.17"/>
  </r>
  <r>
    <s v="ORD-12112"/>
    <x v="197"/>
    <x v="708"/>
    <x v="1"/>
    <x v="1"/>
    <x v="0"/>
    <x v="3"/>
    <x v="17"/>
    <x v="1"/>
    <n v="4"/>
    <n v="99.99"/>
    <n v="0"/>
    <x v="0"/>
    <n v="71.28"/>
    <x v="953"/>
    <x v="1283"/>
    <n v="0.28712871287128711"/>
    <n v="285.12"/>
  </r>
  <r>
    <s v="ORD-12113"/>
    <x v="247"/>
    <x v="577"/>
    <x v="1"/>
    <x v="20"/>
    <x v="3"/>
    <x v="3"/>
    <x v="12"/>
    <x v="0"/>
    <n v="8"/>
    <n v="1357.03"/>
    <n v="0.1"/>
    <x v="0"/>
    <n v="1007.28"/>
    <x v="1020"/>
    <x v="1284"/>
    <n v="0.25773195876288663"/>
    <n v="8058.24"/>
  </r>
  <r>
    <s v="ORD-12114"/>
    <x v="190"/>
    <x v="459"/>
    <x v="1"/>
    <x v="23"/>
    <x v="4"/>
    <x v="3"/>
    <x v="17"/>
    <x v="0"/>
    <n v="6"/>
    <n v="699"/>
    <n v="0.15"/>
    <x v="0"/>
    <n v="510.27"/>
    <x v="477"/>
    <x v="524"/>
    <n v="0.27"/>
    <n v="3061.62"/>
  </r>
  <r>
    <s v="ORD-12115"/>
    <x v="230"/>
    <x v="395"/>
    <x v="5"/>
    <x v="17"/>
    <x v="2"/>
    <x v="0"/>
    <x v="0"/>
    <x v="0"/>
    <n v="2"/>
    <n v="979.02"/>
    <n v="0"/>
    <x v="0"/>
    <n v="689.31"/>
    <x v="172"/>
    <x v="180"/>
    <n v="0.29591836734693883"/>
    <n v="1378.62"/>
  </r>
  <r>
    <s v="ORD-12116"/>
    <x v="14"/>
    <x v="739"/>
    <x v="0"/>
    <x v="55"/>
    <x v="4"/>
    <x v="4"/>
    <x v="15"/>
    <x v="0"/>
    <n v="5"/>
    <n v="440.02"/>
    <n v="0"/>
    <x v="1"/>
    <n v="278.38"/>
    <x v="978"/>
    <x v="1224"/>
    <n v="0.36734693877551011"/>
    <n v="1391.9"/>
  </r>
  <r>
    <s v="ORD-12117"/>
    <x v="304"/>
    <x v="500"/>
    <x v="6"/>
    <x v="83"/>
    <x v="5"/>
    <x v="1"/>
    <x v="5"/>
    <x v="0"/>
    <n v="2"/>
    <n v="719.97"/>
    <n v="0"/>
    <x v="2"/>
    <n v="0"/>
    <x v="12"/>
    <x v="12"/>
    <n v="0"/>
    <n v="0"/>
  </r>
  <r>
    <s v="ORD-12118"/>
    <x v="176"/>
    <x v="686"/>
    <x v="1"/>
    <x v="34"/>
    <x v="2"/>
    <x v="1"/>
    <x v="18"/>
    <x v="1"/>
    <n v="1"/>
    <n v="1614.99"/>
    <n v="0.35"/>
    <x v="0"/>
    <n v="991.38"/>
    <x v="794"/>
    <x v="703"/>
    <n v="0.38613861386138615"/>
    <n v="991.38"/>
  </r>
  <r>
    <s v="ORD-12119"/>
    <x v="361"/>
    <x v="612"/>
    <x v="1"/>
    <x v="48"/>
    <x v="3"/>
    <x v="1"/>
    <x v="7"/>
    <x v="1"/>
    <n v="5"/>
    <n v="1273.02"/>
    <n v="0.1"/>
    <x v="1"/>
    <n v="948.27"/>
    <x v="909"/>
    <x v="1111"/>
    <n v="0.25510204081632654"/>
    <n v="4741.3500000000004"/>
  </r>
  <r>
    <s v="ORD-12120"/>
    <x v="179"/>
    <x v="677"/>
    <x v="5"/>
    <x v="48"/>
    <x v="3"/>
    <x v="1"/>
    <x v="7"/>
    <x v="1"/>
    <n v="4"/>
    <n v="1324.98"/>
    <n v="0.02"/>
    <x v="2"/>
    <n v="948.27"/>
    <x v="1021"/>
    <x v="1285"/>
    <n v="0.28431372549019612"/>
    <n v="3793.08"/>
  </r>
  <r>
    <s v="ORD-12121"/>
    <x v="253"/>
    <x v="630"/>
    <x v="1"/>
    <x v="6"/>
    <x v="3"/>
    <x v="0"/>
    <x v="3"/>
    <x v="0"/>
    <n v="3"/>
    <n v="1763.02"/>
    <n v="0"/>
    <x v="0"/>
    <n v="1097.3900000000001"/>
    <x v="437"/>
    <x v="473"/>
    <n v="0.37755102040816318"/>
    <n v="3292.17"/>
  </r>
  <r>
    <s v="ORD-12122"/>
    <x v="25"/>
    <x v="447"/>
    <x v="2"/>
    <x v="51"/>
    <x v="3"/>
    <x v="3"/>
    <x v="4"/>
    <x v="0"/>
    <n v="1"/>
    <n v="1499"/>
    <n v="0"/>
    <x v="0"/>
    <n v="989.34"/>
    <x v="168"/>
    <x v="627"/>
    <n v="0.33999999999999997"/>
    <n v="989.34"/>
  </r>
  <r>
    <s v="ORD-12123"/>
    <x v="115"/>
    <x v="353"/>
    <x v="2"/>
    <x v="75"/>
    <x v="5"/>
    <x v="0"/>
    <x v="13"/>
    <x v="1"/>
    <n v="2"/>
    <n v="399"/>
    <n v="0.1"/>
    <x v="2"/>
    <n v="0"/>
    <x v="12"/>
    <x v="12"/>
    <n v="0"/>
    <n v="0"/>
  </r>
  <r>
    <s v="ORD-12124"/>
    <x v="219"/>
    <x v="57"/>
    <x v="7"/>
    <x v="49"/>
    <x v="1"/>
    <x v="3"/>
    <x v="4"/>
    <x v="0"/>
    <n v="6"/>
    <n v="39.78"/>
    <n v="0.05"/>
    <x v="0"/>
    <n v="26.52"/>
    <x v="1022"/>
    <x v="1286"/>
    <n v="0.33333333333333331"/>
    <n v="159.12"/>
  </r>
  <r>
    <s v="ORD-12125"/>
    <x v="293"/>
    <x v="745"/>
    <x v="26"/>
    <x v="42"/>
    <x v="1"/>
    <x v="2"/>
    <x v="11"/>
    <x v="0"/>
    <n v="4"/>
    <n v="69"/>
    <n v="0.02"/>
    <x v="0"/>
    <n v="44.16"/>
    <x v="847"/>
    <x v="1017"/>
    <n v="0.36000000000000004"/>
    <n v="176.64"/>
  </r>
  <r>
    <s v="ORD-12126"/>
    <x v="361"/>
    <x v="728"/>
    <x v="1"/>
    <x v="52"/>
    <x v="4"/>
    <x v="0"/>
    <x v="0"/>
    <x v="0"/>
    <n v="1"/>
    <n v="763.98"/>
    <n v="0"/>
    <x v="1"/>
    <n v="531.79"/>
    <x v="197"/>
    <x v="205"/>
    <n v="0.30392156862745107"/>
    <n v="531.79"/>
  </r>
  <r>
    <s v="ORD-12127"/>
    <x v="122"/>
    <x v="746"/>
    <x v="1"/>
    <x v="11"/>
    <x v="0"/>
    <x v="1"/>
    <x v="20"/>
    <x v="1"/>
    <n v="1"/>
    <n v="246.51"/>
    <n v="0.2"/>
    <x v="2"/>
    <n v="171.81"/>
    <x v="200"/>
    <x v="593"/>
    <n v="0.30303030303030298"/>
    <n v="171.81"/>
  </r>
  <r>
    <s v="ORD-12128"/>
    <x v="59"/>
    <x v="667"/>
    <x v="1"/>
    <x v="51"/>
    <x v="3"/>
    <x v="0"/>
    <x v="13"/>
    <x v="0"/>
    <n v="3"/>
    <n v="1469.02"/>
    <n v="0.02"/>
    <x v="0"/>
    <n v="989.34"/>
    <x v="179"/>
    <x v="1287"/>
    <n v="0.32653061224489788"/>
    <n v="2968.02"/>
  </r>
  <r>
    <s v="ORD-12129"/>
    <x v="306"/>
    <x v="517"/>
    <x v="1"/>
    <x v="16"/>
    <x v="3"/>
    <x v="5"/>
    <x v="9"/>
    <x v="0"/>
    <n v="6"/>
    <n v="2230.0300000000002"/>
    <n v="0.02"/>
    <x v="0"/>
    <n v="1586.31"/>
    <x v="1023"/>
    <x v="1288"/>
    <n v="0.28865979381443296"/>
    <n v="9517.86"/>
  </r>
  <r>
    <s v="ORD-12130"/>
    <x v="97"/>
    <x v="506"/>
    <x v="2"/>
    <x v="50"/>
    <x v="4"/>
    <x v="1"/>
    <x v="18"/>
    <x v="0"/>
    <n v="1"/>
    <n v="1426.98"/>
    <n v="0"/>
    <x v="1"/>
    <n v="993.29"/>
    <x v="721"/>
    <x v="746"/>
    <n v="0.30392156862745101"/>
    <n v="993.29"/>
  </r>
  <r>
    <s v="ORD-12131"/>
    <x v="189"/>
    <x v="265"/>
    <x v="1"/>
    <x v="24"/>
    <x v="2"/>
    <x v="1"/>
    <x v="18"/>
    <x v="0"/>
    <n v="2"/>
    <n v="1199"/>
    <n v="0.15"/>
    <x v="0"/>
    <n v="791.34"/>
    <x v="323"/>
    <x v="565"/>
    <n v="0.33999999999999997"/>
    <n v="1582.68"/>
  </r>
  <r>
    <s v="ORD-12132"/>
    <x v="158"/>
    <x v="371"/>
    <x v="0"/>
    <x v="42"/>
    <x v="1"/>
    <x v="2"/>
    <x v="2"/>
    <x v="0"/>
    <n v="3"/>
    <n v="69"/>
    <n v="0"/>
    <x v="1"/>
    <n v="44.16"/>
    <x v="911"/>
    <x v="1115"/>
    <n v="0.36000000000000004"/>
    <n v="132.47999999999999"/>
  </r>
  <r>
    <s v="ORD-12133"/>
    <x v="332"/>
    <x v="100"/>
    <x v="1"/>
    <x v="19"/>
    <x v="2"/>
    <x v="1"/>
    <x v="1"/>
    <x v="0"/>
    <n v="5"/>
    <n v="1412.99"/>
    <n v="0.1"/>
    <x v="2"/>
    <n v="853.39"/>
    <x v="1024"/>
    <x v="1284"/>
    <n v="0.39603960396039606"/>
    <n v="4266.95"/>
  </r>
  <r>
    <s v="ORD-12134"/>
    <x v="161"/>
    <x v="345"/>
    <x v="5"/>
    <x v="23"/>
    <x v="4"/>
    <x v="5"/>
    <x v="16"/>
    <x v="0"/>
    <n v="6"/>
    <n v="699"/>
    <n v="0.02"/>
    <x v="2"/>
    <n v="510.27"/>
    <x v="477"/>
    <x v="524"/>
    <n v="0.27"/>
    <n v="3061.62"/>
  </r>
  <r>
    <s v="ORD-12135"/>
    <x v="178"/>
    <x v="747"/>
    <x v="1"/>
    <x v="9"/>
    <x v="1"/>
    <x v="1"/>
    <x v="8"/>
    <x v="0"/>
    <n v="4"/>
    <n v="122.57"/>
    <n v="0.1"/>
    <x v="0"/>
    <n v="85.68"/>
    <x v="951"/>
    <x v="1289"/>
    <n v="0.30097087378640769"/>
    <n v="342.72"/>
  </r>
  <r>
    <s v="ORD-12136"/>
    <x v="8"/>
    <x v="580"/>
    <x v="2"/>
    <x v="34"/>
    <x v="2"/>
    <x v="5"/>
    <x v="16"/>
    <x v="1"/>
    <n v="1"/>
    <n v="1599"/>
    <n v="0.1"/>
    <x v="0"/>
    <n v="991.38"/>
    <x v="325"/>
    <x v="607"/>
    <n v="0.38"/>
    <n v="991.38"/>
  </r>
  <r>
    <s v="ORD-12137"/>
    <x v="229"/>
    <x v="121"/>
    <x v="5"/>
    <x v="54"/>
    <x v="2"/>
    <x v="5"/>
    <x v="16"/>
    <x v="1"/>
    <n v="2"/>
    <n v="1749.97"/>
    <n v="0"/>
    <x v="0"/>
    <n v="1240.27"/>
    <x v="944"/>
    <x v="1171"/>
    <n v="0.29126213592233013"/>
    <n v="2480.54"/>
  </r>
  <r>
    <s v="ORD-12138"/>
    <x v="252"/>
    <x v="565"/>
    <x v="5"/>
    <x v="7"/>
    <x v="4"/>
    <x v="5"/>
    <x v="9"/>
    <x v="0"/>
    <n v="1"/>
    <n v="299"/>
    <n v="0.1"/>
    <x v="1"/>
    <n v="194.35"/>
    <x v="353"/>
    <x v="382"/>
    <n v="0.35000000000000003"/>
    <n v="194.35"/>
  </r>
  <r>
    <s v="ORD-12139"/>
    <x v="70"/>
    <x v="369"/>
    <x v="1"/>
    <x v="47"/>
    <x v="0"/>
    <x v="1"/>
    <x v="1"/>
    <x v="0"/>
    <n v="4"/>
    <n v="175.42"/>
    <n v="0.15"/>
    <x v="0"/>
    <n v="110.98"/>
    <x v="1025"/>
    <x v="1290"/>
    <n v="0.36734693877551011"/>
    <n v="443.92"/>
  </r>
  <r>
    <s v="ORD-12140"/>
    <x v="262"/>
    <x v="612"/>
    <x v="1"/>
    <x v="38"/>
    <x v="4"/>
    <x v="2"/>
    <x v="2"/>
    <x v="1"/>
    <n v="2"/>
    <n v="565.47"/>
    <n v="0.05"/>
    <x v="1"/>
    <n v="362.34"/>
    <x v="64"/>
    <x v="63"/>
    <n v="0.35922330097087385"/>
    <n v="724.68"/>
  </r>
  <r>
    <s v="ORD-12141"/>
    <x v="88"/>
    <x v="164"/>
    <x v="1"/>
    <x v="33"/>
    <x v="1"/>
    <x v="4"/>
    <x v="15"/>
    <x v="0"/>
    <n v="2"/>
    <n v="77.42"/>
    <n v="0"/>
    <x v="0"/>
    <n v="54.51"/>
    <x v="260"/>
    <x v="273"/>
    <n v="0.29591836734693883"/>
    <n v="109.02"/>
  </r>
  <r>
    <s v="ORD-12142"/>
    <x v="88"/>
    <x v="75"/>
    <x v="1"/>
    <x v="38"/>
    <x v="4"/>
    <x v="3"/>
    <x v="4"/>
    <x v="1"/>
    <n v="2"/>
    <n v="565.47"/>
    <n v="0.15"/>
    <x v="1"/>
    <n v="362.34"/>
    <x v="64"/>
    <x v="63"/>
    <n v="0.35922330097087385"/>
    <n v="724.68"/>
  </r>
  <r>
    <s v="ORD-12143"/>
    <x v="226"/>
    <x v="597"/>
    <x v="2"/>
    <x v="26"/>
    <x v="2"/>
    <x v="5"/>
    <x v="9"/>
    <x v="0"/>
    <n v="1"/>
    <n v="1008.99"/>
    <n v="0.1"/>
    <x v="0"/>
    <n v="659.34"/>
    <x v="435"/>
    <x v="475"/>
    <n v="0.34653465346534651"/>
    <n v="659.34"/>
  </r>
  <r>
    <s v="ORD-12144"/>
    <x v="67"/>
    <x v="744"/>
    <x v="1"/>
    <x v="60"/>
    <x v="2"/>
    <x v="4"/>
    <x v="15"/>
    <x v="1"/>
    <n v="3"/>
    <n v="2177.0100000000002"/>
    <n v="0"/>
    <x v="1"/>
    <n v="1495.32"/>
    <x v="1026"/>
    <x v="1291"/>
    <n v="0.3131313131313132"/>
    <n v="4485.96"/>
  </r>
  <r>
    <s v="ORD-12145"/>
    <x v="259"/>
    <x v="472"/>
    <x v="1"/>
    <x v="10"/>
    <x v="2"/>
    <x v="2"/>
    <x v="2"/>
    <x v="1"/>
    <n v="3"/>
    <n v="1199"/>
    <n v="0.02"/>
    <x v="1"/>
    <n v="875.27"/>
    <x v="211"/>
    <x v="219"/>
    <n v="0.27"/>
    <n v="2625.81"/>
  </r>
  <r>
    <s v="ORD-12146"/>
    <x v="201"/>
    <x v="67"/>
    <x v="1"/>
    <x v="48"/>
    <x v="3"/>
    <x v="2"/>
    <x v="2"/>
    <x v="1"/>
    <n v="6"/>
    <n v="1311.99"/>
    <n v="0"/>
    <x v="1"/>
    <n v="948.27"/>
    <x v="497"/>
    <x v="546"/>
    <n v="0.27722772277227731"/>
    <n v="5689.62"/>
  </r>
  <r>
    <s v="ORD-12147"/>
    <x v="118"/>
    <x v="174"/>
    <x v="6"/>
    <x v="58"/>
    <x v="0"/>
    <x v="0"/>
    <x v="3"/>
    <x v="1"/>
    <n v="3"/>
    <n v="146.02000000000001"/>
    <n v="0.05"/>
    <x v="0"/>
    <n v="90.89"/>
    <x v="151"/>
    <x v="157"/>
    <n v="0.3775510204081633"/>
    <n v="272.67"/>
  </r>
  <r>
    <s v="ORD-12148"/>
    <x v="159"/>
    <x v="31"/>
    <x v="2"/>
    <x v="52"/>
    <x v="4"/>
    <x v="1"/>
    <x v="18"/>
    <x v="0"/>
    <n v="1"/>
    <n v="749"/>
    <n v="0.05"/>
    <x v="0"/>
    <n v="531.79"/>
    <x v="749"/>
    <x v="884"/>
    <n v="0.29000000000000004"/>
    <n v="531.79"/>
  </r>
  <r>
    <s v="ORD-12149"/>
    <x v="34"/>
    <x v="748"/>
    <x v="1"/>
    <x v="10"/>
    <x v="2"/>
    <x v="1"/>
    <x v="1"/>
    <x v="1"/>
    <n v="8"/>
    <n v="1210.99"/>
    <n v="0"/>
    <x v="1"/>
    <n v="875.27"/>
    <x v="1027"/>
    <x v="1292"/>
    <n v="0.27722772277227725"/>
    <n v="7002.16"/>
  </r>
  <r>
    <s v="ORD-12150"/>
    <x v="234"/>
    <x v="601"/>
    <x v="2"/>
    <x v="9"/>
    <x v="1"/>
    <x v="0"/>
    <x v="3"/>
    <x v="1"/>
    <n v="1"/>
    <n v="121.38"/>
    <n v="0.2"/>
    <x v="0"/>
    <n v="85.68"/>
    <x v="473"/>
    <x v="646"/>
    <n v="0.29411764705882343"/>
    <n v="85.68"/>
  </r>
  <r>
    <s v="ORD-12151"/>
    <x v="153"/>
    <x v="347"/>
    <x v="6"/>
    <x v="9"/>
    <x v="1"/>
    <x v="5"/>
    <x v="9"/>
    <x v="1"/>
    <n v="3"/>
    <n v="121.38"/>
    <n v="0.2"/>
    <x v="0"/>
    <n v="85.68"/>
    <x v="428"/>
    <x v="647"/>
    <n v="0.29411764705882343"/>
    <n v="257.04000000000002"/>
  </r>
  <r>
    <s v="ORD-12152"/>
    <x v="338"/>
    <x v="402"/>
    <x v="1"/>
    <x v="64"/>
    <x v="4"/>
    <x v="1"/>
    <x v="1"/>
    <x v="0"/>
    <n v="1"/>
    <n v="1646.97"/>
    <n v="0.02"/>
    <x v="0"/>
    <n v="1023.36"/>
    <x v="584"/>
    <x v="703"/>
    <n v="0.37864077669902912"/>
    <n v="1023.36"/>
  </r>
  <r>
    <s v="ORD-12153"/>
    <x v="160"/>
    <x v="698"/>
    <x v="1"/>
    <x v="27"/>
    <x v="3"/>
    <x v="4"/>
    <x v="6"/>
    <x v="1"/>
    <n v="10"/>
    <n v="979.02"/>
    <n v="0"/>
    <x v="2"/>
    <n v="679.32"/>
    <x v="1028"/>
    <x v="1293"/>
    <n v="0.30612244897959179"/>
    <n v="6793.2000000000007"/>
  </r>
  <r>
    <s v="ORD-12154"/>
    <x v="215"/>
    <x v="540"/>
    <x v="2"/>
    <x v="36"/>
    <x v="2"/>
    <x v="5"/>
    <x v="9"/>
    <x v="1"/>
    <n v="2"/>
    <n v="719.97"/>
    <n v="0.1"/>
    <x v="1"/>
    <n v="496.29"/>
    <x v="793"/>
    <x v="1294"/>
    <n v="0.31067961165048541"/>
    <n v="992.58"/>
  </r>
  <r>
    <s v="ORD-12155"/>
    <x v="49"/>
    <x v="472"/>
    <x v="1"/>
    <x v="31"/>
    <x v="1"/>
    <x v="3"/>
    <x v="12"/>
    <x v="1"/>
    <n v="4"/>
    <n v="89.89"/>
    <n v="0.15"/>
    <x v="2"/>
    <n v="55.18"/>
    <x v="1029"/>
    <x v="1295"/>
    <n v="0.38613861386138615"/>
    <n v="220.72"/>
  </r>
  <r>
    <s v="ORD-12156"/>
    <x v="81"/>
    <x v="19"/>
    <x v="2"/>
    <x v="1"/>
    <x v="0"/>
    <x v="3"/>
    <x v="17"/>
    <x v="1"/>
    <n v="8"/>
    <n v="96.03"/>
    <n v="0.02"/>
    <x v="0"/>
    <n v="71.28"/>
    <x v="592"/>
    <x v="1296"/>
    <n v="0.25773195876288657"/>
    <n v="570.24"/>
  </r>
  <r>
    <s v="ORD-12157"/>
    <x v="195"/>
    <x v="325"/>
    <x v="1"/>
    <x v="21"/>
    <x v="2"/>
    <x v="2"/>
    <x v="11"/>
    <x v="0"/>
    <n v="3"/>
    <n v="1745.03"/>
    <n v="0.02"/>
    <x v="1"/>
    <n v="1295.28"/>
    <x v="440"/>
    <x v="1133"/>
    <n v="0.25773195876288657"/>
    <n v="3885.84"/>
  </r>
  <r>
    <s v="ORD-12158"/>
    <x v="10"/>
    <x v="271"/>
    <x v="1"/>
    <x v="57"/>
    <x v="4"/>
    <x v="1"/>
    <x v="8"/>
    <x v="0"/>
    <n v="1"/>
    <n v="251.49"/>
    <n v="0.1"/>
    <x v="0"/>
    <n v="159.36000000000001"/>
    <x v="228"/>
    <x v="238"/>
    <n v="0.36633663366336633"/>
    <n v="159.36000000000001"/>
  </r>
  <r>
    <s v="ORD-12159"/>
    <x v="105"/>
    <x v="174"/>
    <x v="6"/>
    <x v="22"/>
    <x v="1"/>
    <x v="1"/>
    <x v="8"/>
    <x v="0"/>
    <n v="5"/>
    <n v="55.55"/>
    <n v="0"/>
    <x v="2"/>
    <n v="39.049999999999997"/>
    <x v="1030"/>
    <x v="1297"/>
    <n v="0.29702970297029702"/>
    <n v="195.25"/>
  </r>
  <r>
    <s v="ORD-12160"/>
    <x v="255"/>
    <x v="655"/>
    <x v="1"/>
    <x v="36"/>
    <x v="2"/>
    <x v="5"/>
    <x v="9"/>
    <x v="1"/>
    <n v="3"/>
    <n v="685.02"/>
    <n v="0.2"/>
    <x v="0"/>
    <n v="496.29"/>
    <x v="744"/>
    <x v="1298"/>
    <n v="0.27551020408163257"/>
    <n v="1488.8700000000001"/>
  </r>
  <r>
    <s v="ORD-12161"/>
    <x v="288"/>
    <x v="84"/>
    <x v="1"/>
    <x v="58"/>
    <x v="0"/>
    <x v="2"/>
    <x v="2"/>
    <x v="1"/>
    <n v="3"/>
    <n v="150.49"/>
    <n v="0"/>
    <x v="0"/>
    <n v="90.89"/>
    <x v="133"/>
    <x v="371"/>
    <n v="0.39603960396039606"/>
    <n v="272.67"/>
  </r>
  <r>
    <s v="ORD-12162"/>
    <x v="47"/>
    <x v="749"/>
    <x v="2"/>
    <x v="26"/>
    <x v="2"/>
    <x v="3"/>
    <x v="12"/>
    <x v="0"/>
    <n v="1"/>
    <n v="1018.98"/>
    <n v="0"/>
    <x v="1"/>
    <n v="659.34"/>
    <x v="40"/>
    <x v="20"/>
    <n v="0.3529411764705882"/>
    <n v="659.34"/>
  </r>
  <r>
    <s v="ORD-12163"/>
    <x v="5"/>
    <x v="289"/>
    <x v="1"/>
    <x v="43"/>
    <x v="3"/>
    <x v="0"/>
    <x v="3"/>
    <x v="0"/>
    <n v="10"/>
    <n v="1979.01"/>
    <n v="0.05"/>
    <x v="0"/>
    <n v="1299.3499999999999"/>
    <x v="1031"/>
    <x v="1299"/>
    <n v="0.34343434343434337"/>
    <n v="12993.5"/>
  </r>
  <r>
    <s v="ORD-12164"/>
    <x v="108"/>
    <x v="251"/>
    <x v="1"/>
    <x v="36"/>
    <x v="2"/>
    <x v="2"/>
    <x v="10"/>
    <x v="1"/>
    <n v="3"/>
    <n v="678.03"/>
    <n v="0.05"/>
    <x v="0"/>
    <n v="496.29"/>
    <x v="75"/>
    <x v="75"/>
    <n v="0.268041237113402"/>
    <n v="1488.8700000000001"/>
  </r>
  <r>
    <s v="ORD-12165"/>
    <x v="187"/>
    <x v="456"/>
    <x v="1"/>
    <x v="7"/>
    <x v="4"/>
    <x v="2"/>
    <x v="2"/>
    <x v="1"/>
    <n v="4"/>
    <n v="290.02999999999997"/>
    <n v="0"/>
    <x v="0"/>
    <n v="194.35"/>
    <x v="1032"/>
    <x v="1300"/>
    <n v="0.32989690721649478"/>
    <n v="777.4"/>
  </r>
  <r>
    <s v="ORD-12166"/>
    <x v="148"/>
    <x v="521"/>
    <x v="1"/>
    <x v="25"/>
    <x v="1"/>
    <x v="1"/>
    <x v="20"/>
    <x v="0"/>
    <n v="1"/>
    <n v="99.99"/>
    <n v="0.05"/>
    <x v="0"/>
    <n v="65.34"/>
    <x v="1033"/>
    <x v="1301"/>
    <n v="0.34653465346534645"/>
    <n v="65.34"/>
  </r>
  <r>
    <s v="ORD-12167"/>
    <x v="77"/>
    <x v="660"/>
    <x v="1"/>
    <x v="37"/>
    <x v="3"/>
    <x v="4"/>
    <x v="15"/>
    <x v="1"/>
    <n v="3"/>
    <n v="2119.9899999999998"/>
    <n v="0"/>
    <x v="2"/>
    <n v="1427.32"/>
    <x v="593"/>
    <x v="673"/>
    <n v="0.32673267326732663"/>
    <n v="4281.96"/>
  </r>
  <r>
    <s v="ORD-12168"/>
    <x v="314"/>
    <x v="750"/>
    <x v="1"/>
    <x v="14"/>
    <x v="4"/>
    <x v="5"/>
    <x v="9"/>
    <x v="1"/>
    <n v="4"/>
    <n v="391.02"/>
    <n v="0.05"/>
    <x v="0"/>
    <n v="287.27999999999997"/>
    <x v="1034"/>
    <x v="1302"/>
    <n v="0.26530612244897961"/>
    <n v="1149.1199999999999"/>
  </r>
  <r>
    <s v="ORD-12169"/>
    <x v="251"/>
    <x v="751"/>
    <x v="1"/>
    <x v="6"/>
    <x v="3"/>
    <x v="2"/>
    <x v="11"/>
    <x v="1"/>
    <n v="2"/>
    <n v="1799"/>
    <n v="0.15"/>
    <x v="1"/>
    <n v="1097.3900000000001"/>
    <x v="571"/>
    <x v="1303"/>
    <n v="0.38999999999999996"/>
    <n v="2194.7800000000002"/>
  </r>
  <r>
    <s v="ORD-12170"/>
    <x v="251"/>
    <x v="469"/>
    <x v="5"/>
    <x v="35"/>
    <x v="4"/>
    <x v="1"/>
    <x v="7"/>
    <x v="1"/>
    <n v="1"/>
    <n v="865.98"/>
    <n v="0"/>
    <x v="1"/>
    <n v="585.80999999999995"/>
    <x v="170"/>
    <x v="178"/>
    <n v="0.32352941176470595"/>
    <n v="585.80999999999995"/>
  </r>
  <r>
    <s v="ORD-12171"/>
    <x v="308"/>
    <x v="732"/>
    <x v="1"/>
    <x v="34"/>
    <x v="2"/>
    <x v="2"/>
    <x v="10"/>
    <x v="0"/>
    <n v="3"/>
    <n v="1646.97"/>
    <n v="0.05"/>
    <x v="2"/>
    <n v="991.38"/>
    <x v="1035"/>
    <x v="1304"/>
    <n v="0.39805825242718446"/>
    <n v="2974.14"/>
  </r>
  <r>
    <s v="ORD-12172"/>
    <x v="252"/>
    <x v="752"/>
    <x v="5"/>
    <x v="33"/>
    <x v="1"/>
    <x v="0"/>
    <x v="0"/>
    <x v="1"/>
    <n v="2"/>
    <n v="76.63"/>
    <n v="0"/>
    <x v="0"/>
    <n v="54.51"/>
    <x v="490"/>
    <x v="655"/>
    <n v="0.28865979381443296"/>
    <n v="109.02"/>
  </r>
  <r>
    <s v="ORD-12173"/>
    <x v="42"/>
    <x v="430"/>
    <x v="3"/>
    <x v="47"/>
    <x v="0"/>
    <x v="1"/>
    <x v="8"/>
    <x v="0"/>
    <n v="1"/>
    <n v="173.63"/>
    <n v="0"/>
    <x v="2"/>
    <n v="110.98"/>
    <x v="864"/>
    <x v="1040"/>
    <n v="0.36082474226804118"/>
    <n v="110.98"/>
  </r>
  <r>
    <s v="ORD-12174"/>
    <x v="154"/>
    <x v="83"/>
    <x v="0"/>
    <x v="23"/>
    <x v="4"/>
    <x v="3"/>
    <x v="12"/>
    <x v="1"/>
    <n v="3"/>
    <n v="712.98"/>
    <n v="0.05"/>
    <x v="0"/>
    <n v="510.27"/>
    <x v="45"/>
    <x v="44"/>
    <n v="0.28431372549019612"/>
    <n v="1530.81"/>
  </r>
  <r>
    <s v="ORD-12175"/>
    <x v="337"/>
    <x v="419"/>
    <x v="1"/>
    <x v="10"/>
    <x v="2"/>
    <x v="0"/>
    <x v="0"/>
    <x v="1"/>
    <n v="2"/>
    <n v="1210.99"/>
    <n v="0.15"/>
    <x v="2"/>
    <n v="875.27"/>
    <x v="560"/>
    <x v="626"/>
    <n v="0.27722772277227725"/>
    <n v="1750.54"/>
  </r>
  <r>
    <s v="ORD-12176"/>
    <x v="360"/>
    <x v="673"/>
    <x v="1"/>
    <x v="64"/>
    <x v="4"/>
    <x v="1"/>
    <x v="5"/>
    <x v="0"/>
    <n v="8"/>
    <n v="1551.03"/>
    <n v="0.15"/>
    <x v="0"/>
    <n v="1023.36"/>
    <x v="85"/>
    <x v="1305"/>
    <n v="0.34020618556701027"/>
    <n v="8186.88"/>
  </r>
  <r>
    <s v="ORD-12177"/>
    <x v="299"/>
    <x v="741"/>
    <x v="1"/>
    <x v="23"/>
    <x v="4"/>
    <x v="4"/>
    <x v="6"/>
    <x v="1"/>
    <n v="4"/>
    <n v="712.98"/>
    <n v="0.05"/>
    <x v="0"/>
    <n v="510.27"/>
    <x v="625"/>
    <x v="1306"/>
    <n v="0.28431372549019612"/>
    <n v="2041.08"/>
  </r>
  <r>
    <s v="ORD-12178"/>
    <x v="372"/>
    <x v="753"/>
    <x v="2"/>
    <x v="16"/>
    <x v="3"/>
    <x v="2"/>
    <x v="11"/>
    <x v="1"/>
    <n v="4"/>
    <n v="2276.0100000000002"/>
    <n v="0"/>
    <x v="0"/>
    <n v="1586.31"/>
    <x v="1036"/>
    <x v="1307"/>
    <n v="0.30303030303030309"/>
    <n v="6345.24"/>
  </r>
  <r>
    <s v="ORD-12179"/>
    <x v="289"/>
    <x v="218"/>
    <x v="0"/>
    <x v="11"/>
    <x v="0"/>
    <x v="1"/>
    <x v="20"/>
    <x v="1"/>
    <n v="1"/>
    <n v="244.02"/>
    <n v="0"/>
    <x v="2"/>
    <n v="171.81"/>
    <x v="705"/>
    <x v="817"/>
    <n v="0.29591836734693877"/>
    <n v="171.81"/>
  </r>
  <r>
    <s v="ORD-12180"/>
    <x v="264"/>
    <x v="89"/>
    <x v="1"/>
    <x v="61"/>
    <x v="3"/>
    <x v="1"/>
    <x v="1"/>
    <x v="0"/>
    <n v="1"/>
    <n v="1175.02"/>
    <n v="0.02"/>
    <x v="0"/>
    <n v="767.36"/>
    <x v="35"/>
    <x v="641"/>
    <n v="0.34693877551020408"/>
    <n v="767.36"/>
  </r>
  <r>
    <s v="ORD-12181"/>
    <x v="321"/>
    <x v="593"/>
    <x v="1"/>
    <x v="46"/>
    <x v="3"/>
    <x v="6"/>
    <x v="14"/>
    <x v="1"/>
    <n v="4"/>
    <n v="712.98"/>
    <n v="0"/>
    <x v="0"/>
    <n v="433.38"/>
    <x v="625"/>
    <x v="1308"/>
    <n v="0.39215686274509803"/>
    <n v="1733.52"/>
  </r>
  <r>
    <s v="ORD-12182"/>
    <x v="210"/>
    <x v="554"/>
    <x v="1"/>
    <x v="52"/>
    <x v="4"/>
    <x v="3"/>
    <x v="4"/>
    <x v="1"/>
    <n v="1"/>
    <n v="756.49"/>
    <n v="0"/>
    <x v="0"/>
    <n v="531.79"/>
    <x v="158"/>
    <x v="166"/>
    <n v="0.29702970297029707"/>
    <n v="531.79"/>
  </r>
  <r>
    <s v="ORD-12183"/>
    <x v="113"/>
    <x v="662"/>
    <x v="1"/>
    <x v="24"/>
    <x v="2"/>
    <x v="5"/>
    <x v="16"/>
    <x v="0"/>
    <n v="2"/>
    <n v="1234.97"/>
    <n v="0.02"/>
    <x v="2"/>
    <n v="791.34"/>
    <x v="213"/>
    <x v="850"/>
    <n v="0.35922330097087379"/>
    <n v="1582.68"/>
  </r>
  <r>
    <s v="ORD-12184"/>
    <x v="233"/>
    <x v="472"/>
    <x v="1"/>
    <x v="64"/>
    <x v="4"/>
    <x v="6"/>
    <x v="14"/>
    <x v="1"/>
    <n v="2"/>
    <n v="1599"/>
    <n v="0.05"/>
    <x v="0"/>
    <n v="1023.36"/>
    <x v="261"/>
    <x v="274"/>
    <n v="0.36"/>
    <n v="2046.72"/>
  </r>
  <r>
    <s v="ORD-12185"/>
    <x v="314"/>
    <x v="265"/>
    <x v="1"/>
    <x v="46"/>
    <x v="3"/>
    <x v="3"/>
    <x v="12"/>
    <x v="0"/>
    <n v="1"/>
    <n v="705.99"/>
    <n v="0"/>
    <x v="0"/>
    <n v="433.38"/>
    <x v="764"/>
    <x v="1309"/>
    <n v="0.38613861386138615"/>
    <n v="433.38"/>
  </r>
  <r>
    <s v="ORD-12186"/>
    <x v="129"/>
    <x v="137"/>
    <x v="2"/>
    <x v="52"/>
    <x v="4"/>
    <x v="3"/>
    <x v="12"/>
    <x v="1"/>
    <n v="5"/>
    <n v="726.53"/>
    <n v="0"/>
    <x v="0"/>
    <n v="531.79"/>
    <x v="1037"/>
    <x v="1310"/>
    <n v="0.26804123711340205"/>
    <n v="2658.95"/>
  </r>
  <r>
    <s v="ORD-12187"/>
    <x v="167"/>
    <x v="263"/>
    <x v="2"/>
    <x v="17"/>
    <x v="2"/>
    <x v="1"/>
    <x v="8"/>
    <x v="0"/>
    <n v="4"/>
    <n v="969.03"/>
    <n v="0"/>
    <x v="0"/>
    <n v="689.31"/>
    <x v="594"/>
    <x v="779"/>
    <n v="0.28865979381443302"/>
    <n v="2757.24"/>
  </r>
  <r>
    <s v="ORD-12188"/>
    <x v="96"/>
    <x v="450"/>
    <x v="1"/>
    <x v="14"/>
    <x v="4"/>
    <x v="0"/>
    <x v="0"/>
    <x v="0"/>
    <n v="1"/>
    <n v="391.02"/>
    <n v="0.05"/>
    <x v="0"/>
    <n v="287.27999999999997"/>
    <x v="105"/>
    <x v="108"/>
    <n v="0.26530612244897961"/>
    <n v="287.27999999999997"/>
  </r>
  <r>
    <s v="ORD-12189"/>
    <x v="35"/>
    <x v="636"/>
    <x v="5"/>
    <x v="5"/>
    <x v="3"/>
    <x v="3"/>
    <x v="17"/>
    <x v="1"/>
    <n v="2"/>
    <n v="1899"/>
    <n v="0"/>
    <x v="1"/>
    <n v="1177.3800000000001"/>
    <x v="1038"/>
    <x v="1311"/>
    <n v="0.37999999999999995"/>
    <n v="2354.7600000000002"/>
  </r>
  <r>
    <s v="ORD-12190"/>
    <x v="259"/>
    <x v="145"/>
    <x v="0"/>
    <x v="60"/>
    <x v="2"/>
    <x v="2"/>
    <x v="11"/>
    <x v="1"/>
    <n v="8"/>
    <n v="2155.02"/>
    <n v="0"/>
    <x v="1"/>
    <n v="1495.32"/>
    <x v="960"/>
    <x v="1193"/>
    <n v="0.30612244897959184"/>
    <n v="11962.56"/>
  </r>
  <r>
    <s v="ORD-12191"/>
    <x v="310"/>
    <x v="300"/>
    <x v="1"/>
    <x v="50"/>
    <x v="4"/>
    <x v="5"/>
    <x v="16"/>
    <x v="0"/>
    <n v="3"/>
    <n v="1440.97"/>
    <n v="0.05"/>
    <x v="0"/>
    <n v="993.29"/>
    <x v="122"/>
    <x v="126"/>
    <n v="0.31067961165048547"/>
    <n v="2979.87"/>
  </r>
  <r>
    <s v="ORD-12192"/>
    <x v="145"/>
    <x v="94"/>
    <x v="1"/>
    <x v="54"/>
    <x v="2"/>
    <x v="1"/>
    <x v="8"/>
    <x v="1"/>
    <n v="3"/>
    <n v="1665.02"/>
    <n v="0"/>
    <x v="2"/>
    <n v="1240.27"/>
    <x v="225"/>
    <x v="235"/>
    <n v="0.25510204081632648"/>
    <n v="3720.81"/>
  </r>
  <r>
    <s v="ORD-12193"/>
    <x v="74"/>
    <x v="265"/>
    <x v="1"/>
    <x v="49"/>
    <x v="1"/>
    <x v="0"/>
    <x v="0"/>
    <x v="1"/>
    <n v="3"/>
    <n v="37.83"/>
    <n v="0"/>
    <x v="2"/>
    <n v="26.52"/>
    <x v="949"/>
    <x v="1179"/>
    <n v="0.29896907216494839"/>
    <n v="79.56"/>
  </r>
  <r>
    <s v="ORD-12194"/>
    <x v="263"/>
    <x v="194"/>
    <x v="1"/>
    <x v="9"/>
    <x v="1"/>
    <x v="5"/>
    <x v="9"/>
    <x v="0"/>
    <n v="3"/>
    <n v="120.19"/>
    <n v="0"/>
    <x v="0"/>
    <n v="85.68"/>
    <x v="945"/>
    <x v="1172"/>
    <n v="0.28712871287128705"/>
    <n v="257.04000000000002"/>
  </r>
  <r>
    <s v="ORD-12195"/>
    <x v="221"/>
    <x v="397"/>
    <x v="1"/>
    <x v="6"/>
    <x v="3"/>
    <x v="0"/>
    <x v="13"/>
    <x v="0"/>
    <n v="2"/>
    <n v="1763.02"/>
    <n v="0.05"/>
    <x v="0"/>
    <n v="1097.3900000000001"/>
    <x v="1039"/>
    <x v="1312"/>
    <n v="0.37755102040816318"/>
    <n v="2194.7800000000002"/>
  </r>
  <r>
    <s v="ORD-12197"/>
    <x v="291"/>
    <x v="754"/>
    <x v="1"/>
    <x v="55"/>
    <x v="4"/>
    <x v="1"/>
    <x v="7"/>
    <x v="0"/>
    <n v="2"/>
    <n v="449"/>
    <n v="0.02"/>
    <x v="0"/>
    <n v="278.38"/>
    <x v="708"/>
    <x v="820"/>
    <n v="0.38"/>
    <n v="556.76"/>
  </r>
  <r>
    <s v="ORD-12198"/>
    <x v="358"/>
    <x v="419"/>
    <x v="1"/>
    <x v="38"/>
    <x v="4"/>
    <x v="3"/>
    <x v="12"/>
    <x v="1"/>
    <n v="3"/>
    <n v="543.51"/>
    <n v="0"/>
    <x v="0"/>
    <n v="362.34"/>
    <x v="1040"/>
    <x v="1313"/>
    <n v="0.33333333333333331"/>
    <n v="1087.02"/>
  </r>
  <r>
    <s v="ORD-12199"/>
    <x v="136"/>
    <x v="34"/>
    <x v="1"/>
    <x v="19"/>
    <x v="2"/>
    <x v="1"/>
    <x v="7"/>
    <x v="1"/>
    <n v="2"/>
    <n v="1357.03"/>
    <n v="0"/>
    <x v="1"/>
    <n v="853.39"/>
    <x v="865"/>
    <x v="1041"/>
    <n v="0.37113402061855671"/>
    <n v="1706.78"/>
  </r>
  <r>
    <s v="ORD-12200"/>
    <x v="186"/>
    <x v="432"/>
    <x v="1"/>
    <x v="39"/>
    <x v="2"/>
    <x v="1"/>
    <x v="5"/>
    <x v="1"/>
    <n v="4"/>
    <n v="1469.02"/>
    <n v="0.02"/>
    <x v="0"/>
    <n v="974.35"/>
    <x v="1041"/>
    <x v="1314"/>
    <n v="0.33673469387755101"/>
    <n v="3897.4"/>
  </r>
  <r>
    <s v="ORD-12201"/>
    <x v="255"/>
    <x v="167"/>
    <x v="1"/>
    <x v="8"/>
    <x v="4"/>
    <x v="1"/>
    <x v="8"/>
    <x v="0"/>
    <n v="1"/>
    <n v="999"/>
    <n v="0.05"/>
    <x v="0"/>
    <n v="609.39"/>
    <x v="71"/>
    <x v="71"/>
    <n v="0.39"/>
    <n v="609.39"/>
  </r>
  <r>
    <s v="ORD-12202"/>
    <x v="158"/>
    <x v="349"/>
    <x v="1"/>
    <x v="48"/>
    <x v="3"/>
    <x v="2"/>
    <x v="2"/>
    <x v="1"/>
    <n v="3"/>
    <n v="1337.97"/>
    <n v="0"/>
    <x v="0"/>
    <n v="948.27"/>
    <x v="206"/>
    <x v="88"/>
    <n v="0.29126213592233008"/>
    <n v="2844.81"/>
  </r>
  <r>
    <s v="ORD-12203"/>
    <x v="213"/>
    <x v="109"/>
    <x v="5"/>
    <x v="13"/>
    <x v="0"/>
    <x v="0"/>
    <x v="0"/>
    <x v="1"/>
    <n v="2"/>
    <n v="115.43"/>
    <n v="0.05"/>
    <x v="0"/>
    <n v="82.11"/>
    <x v="278"/>
    <x v="295"/>
    <n v="0.28865979381443302"/>
    <n v="164.22"/>
  </r>
  <r>
    <s v="ORD-12204"/>
    <x v="81"/>
    <x v="131"/>
    <x v="2"/>
    <x v="41"/>
    <x v="1"/>
    <x v="1"/>
    <x v="8"/>
    <x v="0"/>
    <n v="4"/>
    <n v="69"/>
    <n v="0.02"/>
    <x v="0"/>
    <n v="44.85"/>
    <x v="847"/>
    <x v="1315"/>
    <n v="0.35"/>
    <n v="179.4"/>
  </r>
  <r>
    <s v="ORD-12205"/>
    <x v="17"/>
    <x v="213"/>
    <x v="2"/>
    <x v="48"/>
    <x v="3"/>
    <x v="5"/>
    <x v="16"/>
    <x v="1"/>
    <n v="6"/>
    <n v="1324.98"/>
    <n v="0.05"/>
    <x v="1"/>
    <n v="948.27"/>
    <x v="1042"/>
    <x v="1316"/>
    <n v="0.28431372549019612"/>
    <n v="5689.62"/>
  </r>
  <r>
    <s v="ORD-12206"/>
    <x v="256"/>
    <x v="407"/>
    <x v="1"/>
    <x v="64"/>
    <x v="4"/>
    <x v="2"/>
    <x v="10"/>
    <x v="0"/>
    <n v="3"/>
    <n v="1567.02"/>
    <n v="0"/>
    <x v="1"/>
    <n v="1023.36"/>
    <x v="266"/>
    <x v="279"/>
    <n v="0.34693877551020402"/>
    <n v="3070.08"/>
  </r>
  <r>
    <s v="ORD-12207"/>
    <x v="255"/>
    <x v="335"/>
    <x v="1"/>
    <x v="45"/>
    <x v="0"/>
    <x v="1"/>
    <x v="8"/>
    <x v="0"/>
    <n v="1"/>
    <n v="151.97999999999999"/>
    <n v="0"/>
    <x v="2"/>
    <n v="90.89"/>
    <x v="208"/>
    <x v="216"/>
    <n v="0.40196078431372545"/>
    <n v="90.89"/>
  </r>
  <r>
    <s v="ORD-12208"/>
    <x v="56"/>
    <x v="328"/>
    <x v="2"/>
    <x v="37"/>
    <x v="3"/>
    <x v="6"/>
    <x v="14"/>
    <x v="1"/>
    <n v="1"/>
    <n v="2099"/>
    <n v="0.05"/>
    <x v="0"/>
    <n v="1427.32"/>
    <x v="280"/>
    <x v="297"/>
    <n v="0.32"/>
    <n v="1427.32"/>
  </r>
  <r>
    <s v="ORD-12209"/>
    <x v="258"/>
    <x v="633"/>
    <x v="2"/>
    <x v="39"/>
    <x v="2"/>
    <x v="0"/>
    <x v="0"/>
    <x v="1"/>
    <n v="1"/>
    <n v="1484.01"/>
    <n v="0.02"/>
    <x v="0"/>
    <n v="974.35"/>
    <x v="603"/>
    <x v="627"/>
    <n v="0.34343434343434343"/>
    <n v="974.35"/>
  </r>
  <r>
    <s v="ORD-12210"/>
    <x v="89"/>
    <x v="562"/>
    <x v="1"/>
    <x v="29"/>
    <x v="1"/>
    <x v="0"/>
    <x v="13"/>
    <x v="0"/>
    <n v="1"/>
    <n v="131.58000000000001"/>
    <n v="0"/>
    <x v="2"/>
    <n v="78.69"/>
    <x v="300"/>
    <x v="1201"/>
    <n v="0.40196078431372556"/>
    <n v="78.69"/>
  </r>
  <r>
    <s v="ORD-12211"/>
    <x v="170"/>
    <x v="394"/>
    <x v="0"/>
    <x v="46"/>
    <x v="3"/>
    <x v="1"/>
    <x v="18"/>
    <x v="0"/>
    <n v="1"/>
    <n v="678.03"/>
    <n v="0"/>
    <x v="0"/>
    <n v="433.38"/>
    <x v="282"/>
    <x v="1317"/>
    <n v="0.36082474226804123"/>
    <n v="433.38"/>
  </r>
  <r>
    <s v="ORD-12212"/>
    <x v="18"/>
    <x v="549"/>
    <x v="5"/>
    <x v="41"/>
    <x v="1"/>
    <x v="1"/>
    <x v="18"/>
    <x v="1"/>
    <n v="1"/>
    <n v="68.31"/>
    <n v="0.15"/>
    <x v="1"/>
    <n v="44.85"/>
    <x v="370"/>
    <x v="1114"/>
    <n v="0.34343434343434343"/>
    <n v="44.85"/>
  </r>
  <r>
    <s v="ORD-12213"/>
    <x v="306"/>
    <x v="755"/>
    <x v="1"/>
    <x v="40"/>
    <x v="0"/>
    <x v="1"/>
    <x v="18"/>
    <x v="0"/>
    <n v="4"/>
    <n v="387.03"/>
    <n v="0.1"/>
    <x v="0"/>
    <n v="263.33999999999997"/>
    <x v="421"/>
    <x v="454"/>
    <n v="0.31958762886597941"/>
    <n v="1053.3599999999999"/>
  </r>
  <r>
    <s v="ORD-12214"/>
    <x v="155"/>
    <x v="655"/>
    <x v="1"/>
    <x v="26"/>
    <x v="2"/>
    <x v="4"/>
    <x v="15"/>
    <x v="1"/>
    <n v="6"/>
    <n v="969.03"/>
    <n v="0.15"/>
    <x v="2"/>
    <n v="659.34"/>
    <x v="458"/>
    <x v="747"/>
    <n v="0.31958762886597941"/>
    <n v="3956.04"/>
  </r>
  <r>
    <s v="ORD-12215"/>
    <x v="182"/>
    <x v="720"/>
    <x v="5"/>
    <x v="35"/>
    <x v="4"/>
    <x v="2"/>
    <x v="2"/>
    <x v="0"/>
    <n v="3"/>
    <n v="857.49"/>
    <n v="0"/>
    <x v="2"/>
    <n v="585.80999999999995"/>
    <x v="1043"/>
    <x v="1318"/>
    <n v="0.31683168316831695"/>
    <n v="1757.4299999999998"/>
  </r>
  <r>
    <s v="ORD-12216"/>
    <x v="247"/>
    <x v="270"/>
    <x v="2"/>
    <x v="24"/>
    <x v="2"/>
    <x v="5"/>
    <x v="9"/>
    <x v="0"/>
    <n v="6"/>
    <n v="1175.02"/>
    <n v="0"/>
    <x v="2"/>
    <n v="791.34"/>
    <x v="1044"/>
    <x v="1319"/>
    <n v="0.32653061224489793"/>
    <n v="4748.04"/>
  </r>
  <r>
    <s v="ORD-12217"/>
    <x v="68"/>
    <x v="581"/>
    <x v="0"/>
    <x v="13"/>
    <x v="0"/>
    <x v="5"/>
    <x v="9"/>
    <x v="1"/>
    <n v="3"/>
    <n v="115.43"/>
    <n v="0.15"/>
    <x v="0"/>
    <n v="82.11"/>
    <x v="119"/>
    <x v="123"/>
    <n v="0.28865979381443307"/>
    <n v="246.32999999999998"/>
  </r>
  <r>
    <s v="ORD-12218"/>
    <x v="242"/>
    <x v="500"/>
    <x v="6"/>
    <x v="42"/>
    <x v="1"/>
    <x v="1"/>
    <x v="5"/>
    <x v="1"/>
    <n v="3"/>
    <n v="70.38"/>
    <n v="0.02"/>
    <x v="2"/>
    <n v="44.16"/>
    <x v="376"/>
    <x v="406"/>
    <n v="0.37254901960784315"/>
    <n v="132.47999999999999"/>
  </r>
  <r>
    <s v="ORD-12219"/>
    <x v="50"/>
    <x v="756"/>
    <x v="2"/>
    <x v="4"/>
    <x v="2"/>
    <x v="4"/>
    <x v="6"/>
    <x v="1"/>
    <n v="2"/>
    <n v="2573.9699999999998"/>
    <n v="0"/>
    <x v="0"/>
    <n v="1599.36"/>
    <x v="286"/>
    <x v="305"/>
    <n v="0.37864077669902912"/>
    <n v="3198.72"/>
  </r>
  <r>
    <s v="ORD-12220"/>
    <x v="129"/>
    <x v="589"/>
    <x v="5"/>
    <x v="48"/>
    <x v="3"/>
    <x v="0"/>
    <x v="3"/>
    <x v="0"/>
    <n v="2"/>
    <n v="1337.97"/>
    <n v="0"/>
    <x v="2"/>
    <n v="948.27"/>
    <x v="303"/>
    <x v="323"/>
    <n v="0.29126213592233013"/>
    <n v="1896.54"/>
  </r>
  <r>
    <s v="ORD-12221"/>
    <x v="355"/>
    <x v="10"/>
    <x v="1"/>
    <x v="60"/>
    <x v="2"/>
    <x v="6"/>
    <x v="14"/>
    <x v="1"/>
    <n v="4"/>
    <n v="2199"/>
    <n v="0.02"/>
    <x v="1"/>
    <n v="1495.32"/>
    <x v="399"/>
    <x v="430"/>
    <n v="0.32"/>
    <n v="5981.28"/>
  </r>
  <r>
    <s v="ORD-12222"/>
    <x v="173"/>
    <x v="143"/>
    <x v="1"/>
    <x v="1"/>
    <x v="0"/>
    <x v="3"/>
    <x v="4"/>
    <x v="1"/>
    <n v="2"/>
    <n v="101.97"/>
    <n v="0"/>
    <x v="0"/>
    <n v="71.28"/>
    <x v="501"/>
    <x v="570"/>
    <n v="0.30097087378640774"/>
    <n v="142.56"/>
  </r>
  <r>
    <s v="ORD-12223"/>
    <x v="15"/>
    <x v="295"/>
    <x v="1"/>
    <x v="0"/>
    <x v="0"/>
    <x v="0"/>
    <x v="3"/>
    <x v="0"/>
    <n v="1"/>
    <n v="489.02"/>
    <n v="0"/>
    <x v="1"/>
    <n v="354.29"/>
    <x v="388"/>
    <x v="418"/>
    <n v="0.27551020408163257"/>
    <n v="354.29"/>
  </r>
  <r>
    <s v="ORD-12224"/>
    <x v="142"/>
    <x v="207"/>
    <x v="2"/>
    <x v="27"/>
    <x v="3"/>
    <x v="1"/>
    <x v="8"/>
    <x v="1"/>
    <n v="2"/>
    <n v="1018.98"/>
    <n v="0"/>
    <x v="1"/>
    <n v="679.32"/>
    <x v="108"/>
    <x v="310"/>
    <n v="0.33333333333333331"/>
    <n v="1358.64"/>
  </r>
  <r>
    <s v="ORD-12225"/>
    <x v="275"/>
    <x v="19"/>
    <x v="2"/>
    <x v="34"/>
    <x v="2"/>
    <x v="1"/>
    <x v="20"/>
    <x v="0"/>
    <n v="4"/>
    <n v="1614.99"/>
    <n v="0.1"/>
    <x v="1"/>
    <n v="991.38"/>
    <x v="347"/>
    <x v="1320"/>
    <n v="0.38613861386138615"/>
    <n v="3965.52"/>
  </r>
  <r>
    <s v="ORD-12226"/>
    <x v="343"/>
    <x v="609"/>
    <x v="1"/>
    <x v="44"/>
    <x v="0"/>
    <x v="1"/>
    <x v="8"/>
    <x v="1"/>
    <n v="8"/>
    <n v="200.99"/>
    <n v="0.1"/>
    <x v="0"/>
    <n v="129.35"/>
    <x v="1045"/>
    <x v="1321"/>
    <n v="0.35643564356435647"/>
    <n v="1034.8"/>
  </r>
  <r>
    <s v="ORD-12227"/>
    <x v="345"/>
    <x v="140"/>
    <x v="9"/>
    <x v="31"/>
    <x v="1"/>
    <x v="5"/>
    <x v="16"/>
    <x v="0"/>
    <n v="4"/>
    <n v="89.89"/>
    <n v="0.05"/>
    <x v="2"/>
    <n v="55.18"/>
    <x v="1029"/>
    <x v="1295"/>
    <n v="0.38613861386138615"/>
    <n v="220.72"/>
  </r>
  <r>
    <s v="ORD-12228"/>
    <x v="365"/>
    <x v="383"/>
    <x v="1"/>
    <x v="42"/>
    <x v="1"/>
    <x v="1"/>
    <x v="5"/>
    <x v="0"/>
    <n v="2"/>
    <n v="70.38"/>
    <n v="0"/>
    <x v="2"/>
    <n v="44.16"/>
    <x v="413"/>
    <x v="445"/>
    <n v="0.37254901960784315"/>
    <n v="88.32"/>
  </r>
  <r>
    <s v="ORD-12229"/>
    <x v="83"/>
    <x v="529"/>
    <x v="2"/>
    <x v="7"/>
    <x v="4"/>
    <x v="5"/>
    <x v="16"/>
    <x v="1"/>
    <n v="2"/>
    <n v="296.01"/>
    <n v="0.2"/>
    <x v="1"/>
    <n v="194.35"/>
    <x v="591"/>
    <x v="671"/>
    <n v="0.34343434343434343"/>
    <n v="388.7"/>
  </r>
  <r>
    <s v="ORD-12230"/>
    <x v="21"/>
    <x v="173"/>
    <x v="1"/>
    <x v="21"/>
    <x v="2"/>
    <x v="1"/>
    <x v="8"/>
    <x v="1"/>
    <n v="3"/>
    <n v="1745.03"/>
    <n v="0"/>
    <x v="0"/>
    <n v="1295.28"/>
    <x v="440"/>
    <x v="1133"/>
    <n v="0.25773195876288657"/>
    <n v="3885.84"/>
  </r>
  <r>
    <s v="ORD-12231"/>
    <x v="47"/>
    <x v="578"/>
    <x v="6"/>
    <x v="64"/>
    <x v="4"/>
    <x v="2"/>
    <x v="2"/>
    <x v="1"/>
    <n v="2"/>
    <n v="1614.99"/>
    <n v="0.05"/>
    <x v="0"/>
    <n v="1023.36"/>
    <x v="564"/>
    <x v="633"/>
    <n v="0.36633663366336633"/>
    <n v="2046.72"/>
  </r>
  <r>
    <s v="ORD-12232"/>
    <x v="59"/>
    <x v="389"/>
    <x v="2"/>
    <x v="24"/>
    <x v="2"/>
    <x v="4"/>
    <x v="15"/>
    <x v="1"/>
    <n v="2"/>
    <n v="1175.02"/>
    <n v="0"/>
    <x v="0"/>
    <n v="791.34"/>
    <x v="513"/>
    <x v="579"/>
    <n v="0.32653061224489793"/>
    <n v="1582.68"/>
  </r>
  <r>
    <s v="ORD-12233"/>
    <x v="123"/>
    <x v="672"/>
    <x v="1"/>
    <x v="55"/>
    <x v="4"/>
    <x v="2"/>
    <x v="10"/>
    <x v="1"/>
    <n v="2"/>
    <n v="462.47"/>
    <n v="0"/>
    <x v="0"/>
    <n v="278.38"/>
    <x v="614"/>
    <x v="700"/>
    <n v="0.39805825242718451"/>
    <n v="556.76"/>
  </r>
  <r>
    <s v="ORD-12234"/>
    <x v="134"/>
    <x v="123"/>
    <x v="5"/>
    <x v="61"/>
    <x v="3"/>
    <x v="5"/>
    <x v="9"/>
    <x v="1"/>
    <n v="3"/>
    <n v="1187.01"/>
    <n v="0"/>
    <x v="0"/>
    <n v="767.36"/>
    <x v="311"/>
    <x v="331"/>
    <n v="0.35353535353535354"/>
    <n v="2302.08"/>
  </r>
  <r>
    <s v="ORD-12235"/>
    <x v="196"/>
    <x v="196"/>
    <x v="1"/>
    <x v="19"/>
    <x v="2"/>
    <x v="4"/>
    <x v="6"/>
    <x v="0"/>
    <n v="3"/>
    <n v="1357.03"/>
    <n v="0"/>
    <x v="0"/>
    <n v="853.39"/>
    <x v="23"/>
    <x v="23"/>
    <n v="0.37113402061855671"/>
    <n v="2560.17"/>
  </r>
  <r>
    <s v="ORD-12236"/>
    <x v="227"/>
    <x v="757"/>
    <x v="0"/>
    <x v="37"/>
    <x v="3"/>
    <x v="1"/>
    <x v="5"/>
    <x v="1"/>
    <n v="1"/>
    <n v="2119.9899999999998"/>
    <n v="0"/>
    <x v="1"/>
    <n v="1427.32"/>
    <x v="112"/>
    <x v="115"/>
    <n v="0.32673267326732669"/>
    <n v="1427.32"/>
  </r>
  <r>
    <s v="ORD-12237"/>
    <x v="253"/>
    <x v="265"/>
    <x v="1"/>
    <x v="22"/>
    <x v="1"/>
    <x v="5"/>
    <x v="16"/>
    <x v="1"/>
    <n v="5"/>
    <n v="53.9"/>
    <n v="0"/>
    <x v="3"/>
    <n v="39.049999999999997"/>
    <x v="1046"/>
    <x v="1322"/>
    <n v="0.27551020408163263"/>
    <n v="195.25"/>
  </r>
  <r>
    <s v="ORD-12238"/>
    <x v="61"/>
    <x v="328"/>
    <x v="2"/>
    <x v="8"/>
    <x v="4"/>
    <x v="1"/>
    <x v="18"/>
    <x v="0"/>
    <n v="3"/>
    <n v="969.03"/>
    <n v="0.02"/>
    <x v="0"/>
    <n v="609.39"/>
    <x v="671"/>
    <x v="1235"/>
    <n v="0.37113402061855671"/>
    <n v="1828.17"/>
  </r>
  <r>
    <s v="ORD-12239"/>
    <x v="221"/>
    <x v="394"/>
    <x v="0"/>
    <x v="2"/>
    <x v="0"/>
    <x v="6"/>
    <x v="14"/>
    <x v="1"/>
    <n v="2"/>
    <n v="76.63"/>
    <n v="0.02"/>
    <x v="2"/>
    <n v="57.67"/>
    <x v="490"/>
    <x v="539"/>
    <n v="0.24742268041237106"/>
    <n v="115.34"/>
  </r>
  <r>
    <s v="ORD-12240"/>
    <x v="345"/>
    <x v="601"/>
    <x v="2"/>
    <x v="68"/>
    <x v="5"/>
    <x v="2"/>
    <x v="11"/>
    <x v="0"/>
    <n v="4"/>
    <n v="1426.98"/>
    <n v="0.05"/>
    <x v="0"/>
    <n v="0"/>
    <x v="12"/>
    <x v="12"/>
    <n v="0"/>
    <n v="0"/>
  </r>
  <r>
    <s v="ORD-12241"/>
    <x v="224"/>
    <x v="642"/>
    <x v="1"/>
    <x v="27"/>
    <x v="3"/>
    <x v="0"/>
    <x v="0"/>
    <x v="0"/>
    <n v="4"/>
    <n v="979.02"/>
    <n v="0"/>
    <x v="0"/>
    <n v="679.32"/>
    <x v="234"/>
    <x v="1049"/>
    <n v="0.30612244897959179"/>
    <n v="2717.28"/>
  </r>
  <r>
    <s v="ORD-12242"/>
    <x v="360"/>
    <x v="625"/>
    <x v="1"/>
    <x v="52"/>
    <x v="4"/>
    <x v="1"/>
    <x v="20"/>
    <x v="0"/>
    <n v="6"/>
    <n v="749"/>
    <n v="0.05"/>
    <x v="1"/>
    <n v="531.79"/>
    <x v="107"/>
    <x v="111"/>
    <n v="0.29000000000000004"/>
    <n v="3190.74"/>
  </r>
  <r>
    <s v="ORD-12243"/>
    <x v="38"/>
    <x v="75"/>
    <x v="1"/>
    <x v="42"/>
    <x v="1"/>
    <x v="2"/>
    <x v="11"/>
    <x v="0"/>
    <n v="6"/>
    <n v="70.38"/>
    <n v="0.15"/>
    <x v="2"/>
    <n v="44.16"/>
    <x v="155"/>
    <x v="162"/>
    <n v="0.37254901960784315"/>
    <n v="264.95999999999998"/>
  </r>
  <r>
    <s v="ORD-12244"/>
    <x v="363"/>
    <x v="376"/>
    <x v="2"/>
    <x v="50"/>
    <x v="4"/>
    <x v="0"/>
    <x v="13"/>
    <x v="1"/>
    <n v="1"/>
    <n v="1357.03"/>
    <n v="0.02"/>
    <x v="0"/>
    <n v="993.29"/>
    <x v="980"/>
    <x v="547"/>
    <n v="0.26804123711340205"/>
    <n v="993.29"/>
  </r>
  <r>
    <s v="ORD-12245"/>
    <x v="49"/>
    <x v="664"/>
    <x v="1"/>
    <x v="0"/>
    <x v="0"/>
    <x v="1"/>
    <x v="18"/>
    <x v="0"/>
    <n v="1"/>
    <n v="508.98"/>
    <n v="0"/>
    <x v="1"/>
    <n v="354.29"/>
    <x v="174"/>
    <x v="182"/>
    <n v="0.30392156862745096"/>
    <n v="354.29"/>
  </r>
  <r>
    <s v="ORD-12246"/>
    <x v="79"/>
    <x v="578"/>
    <x v="6"/>
    <x v="14"/>
    <x v="4"/>
    <x v="3"/>
    <x v="12"/>
    <x v="0"/>
    <n v="5"/>
    <n v="410.97"/>
    <n v="0"/>
    <x v="2"/>
    <n v="287.27999999999997"/>
    <x v="648"/>
    <x v="743"/>
    <n v="0.30097087378640797"/>
    <n v="1436.3999999999999"/>
  </r>
  <r>
    <s v="ORD-12247"/>
    <x v="18"/>
    <x v="204"/>
    <x v="0"/>
    <x v="23"/>
    <x v="4"/>
    <x v="5"/>
    <x v="9"/>
    <x v="1"/>
    <n v="4"/>
    <n v="685.02"/>
    <n v="0.05"/>
    <x v="0"/>
    <n v="510.27"/>
    <x v="946"/>
    <x v="1323"/>
    <n v="0.25510204081632654"/>
    <n v="2041.08"/>
  </r>
  <r>
    <s v="ORD-12248"/>
    <x v="30"/>
    <x v="696"/>
    <x v="1"/>
    <x v="1"/>
    <x v="0"/>
    <x v="1"/>
    <x v="7"/>
    <x v="0"/>
    <n v="1"/>
    <n v="96.03"/>
    <n v="0"/>
    <x v="0"/>
    <n v="71.28"/>
    <x v="651"/>
    <x v="1324"/>
    <n v="0.25773195876288657"/>
    <n v="71.28"/>
  </r>
  <r>
    <s v="ORD-12250"/>
    <x v="78"/>
    <x v="413"/>
    <x v="0"/>
    <x v="11"/>
    <x v="0"/>
    <x v="2"/>
    <x v="2"/>
    <x v="1"/>
    <n v="2"/>
    <n v="256.47000000000003"/>
    <n v="0.02"/>
    <x v="2"/>
    <n v="171.81"/>
    <x v="716"/>
    <x v="1325"/>
    <n v="0.33009708737864085"/>
    <n v="343.62"/>
  </r>
  <r>
    <s v="ORD-12251"/>
    <x v="128"/>
    <x v="547"/>
    <x v="2"/>
    <x v="6"/>
    <x v="3"/>
    <x v="4"/>
    <x v="6"/>
    <x v="0"/>
    <n v="3"/>
    <n v="1852.97"/>
    <n v="0"/>
    <x v="0"/>
    <n v="1097.3900000000001"/>
    <x v="574"/>
    <x v="643"/>
    <n v="0.40776699029126212"/>
    <n v="3292.17"/>
  </r>
  <r>
    <s v="ORD-12252"/>
    <x v="341"/>
    <x v="103"/>
    <x v="1"/>
    <x v="57"/>
    <x v="4"/>
    <x v="0"/>
    <x v="0"/>
    <x v="1"/>
    <n v="3"/>
    <n v="241.53"/>
    <n v="0.02"/>
    <x v="0"/>
    <n v="159.36000000000001"/>
    <x v="142"/>
    <x v="147"/>
    <n v="0.34020618556701027"/>
    <n v="478.08000000000004"/>
  </r>
  <r>
    <s v="ORD-12253"/>
    <x v="104"/>
    <x v="339"/>
    <x v="2"/>
    <x v="54"/>
    <x v="2"/>
    <x v="2"/>
    <x v="2"/>
    <x v="1"/>
    <n v="1"/>
    <n v="1648.03"/>
    <n v="0.15"/>
    <x v="3"/>
    <n v="1240.27"/>
    <x v="191"/>
    <x v="199"/>
    <n v="0.24742268041237114"/>
    <n v="1240.27"/>
  </r>
  <r>
    <s v="ORD-12254"/>
    <x v="32"/>
    <x v="402"/>
    <x v="1"/>
    <x v="56"/>
    <x v="1"/>
    <x v="4"/>
    <x v="6"/>
    <x v="0"/>
    <n v="4"/>
    <n v="144.53"/>
    <n v="0.1"/>
    <x v="0"/>
    <n v="96.85"/>
    <x v="882"/>
    <x v="1073"/>
    <n v="0.32989690721649489"/>
    <n v="387.4"/>
  </r>
  <r>
    <s v="ORD-12255"/>
    <x v="303"/>
    <x v="317"/>
    <x v="5"/>
    <x v="4"/>
    <x v="2"/>
    <x v="3"/>
    <x v="12"/>
    <x v="1"/>
    <n v="1"/>
    <n v="2449.02"/>
    <n v="0"/>
    <x v="2"/>
    <n v="1599.36"/>
    <x v="1012"/>
    <x v="1271"/>
    <n v="0.34693877551020413"/>
    <n v="1599.36"/>
  </r>
  <r>
    <s v="ORD-12256"/>
    <x v="151"/>
    <x v="758"/>
    <x v="1"/>
    <x v="11"/>
    <x v="0"/>
    <x v="1"/>
    <x v="20"/>
    <x v="0"/>
    <n v="4"/>
    <n v="251.49"/>
    <n v="0"/>
    <x v="0"/>
    <n v="171.81"/>
    <x v="563"/>
    <x v="631"/>
    <n v="0.31683168316831684"/>
    <n v="687.24"/>
  </r>
  <r>
    <s v="ORD-12257"/>
    <x v="22"/>
    <x v="759"/>
    <x v="1"/>
    <x v="36"/>
    <x v="2"/>
    <x v="1"/>
    <x v="8"/>
    <x v="1"/>
    <n v="3"/>
    <n v="719.97"/>
    <n v="0.1"/>
    <x v="0"/>
    <n v="496.29"/>
    <x v="33"/>
    <x v="298"/>
    <n v="0.31067961165048535"/>
    <n v="1488.8700000000001"/>
  </r>
  <r>
    <s v="ORD-12258"/>
    <x v="268"/>
    <x v="151"/>
    <x v="2"/>
    <x v="60"/>
    <x v="2"/>
    <x v="0"/>
    <x v="3"/>
    <x v="0"/>
    <n v="4"/>
    <n v="2264.9699999999998"/>
    <n v="0"/>
    <x v="0"/>
    <n v="1495.32"/>
    <x v="1047"/>
    <x v="1326"/>
    <n v="0.33980582524271841"/>
    <n v="5981.28"/>
  </r>
  <r>
    <s v="ORD-12259"/>
    <x v="8"/>
    <x v="719"/>
    <x v="1"/>
    <x v="0"/>
    <x v="0"/>
    <x v="6"/>
    <x v="14"/>
    <x v="0"/>
    <n v="2"/>
    <n v="503.99"/>
    <n v="0.1"/>
    <x v="2"/>
    <n v="354.29"/>
    <x v="550"/>
    <x v="616"/>
    <n v="0.29702970297029702"/>
    <n v="708.58"/>
  </r>
  <r>
    <s v="ORD-12260"/>
    <x v="319"/>
    <x v="302"/>
    <x v="2"/>
    <x v="14"/>
    <x v="4"/>
    <x v="4"/>
    <x v="6"/>
    <x v="1"/>
    <n v="4"/>
    <n v="395.01"/>
    <n v="0.05"/>
    <x v="1"/>
    <n v="287.27999999999997"/>
    <x v="706"/>
    <x v="563"/>
    <n v="0.27272727272727276"/>
    <n v="1149.1199999999999"/>
  </r>
  <r>
    <s v="ORD-12261"/>
    <x v="133"/>
    <x v="673"/>
    <x v="1"/>
    <x v="38"/>
    <x v="4"/>
    <x v="3"/>
    <x v="33"/>
    <x v="0"/>
    <n v="3"/>
    <n v="559.98"/>
    <n v="0.1"/>
    <x v="1"/>
    <n v="362.34"/>
    <x v="926"/>
    <x v="1140"/>
    <n v="0.35294117647058826"/>
    <n v="1087.02"/>
  </r>
  <r>
    <s v="ORD-12262"/>
    <x v="342"/>
    <x v="483"/>
    <x v="1"/>
    <x v="41"/>
    <x v="1"/>
    <x v="3"/>
    <x v="12"/>
    <x v="1"/>
    <n v="1"/>
    <n v="70.38"/>
    <n v="0"/>
    <x v="2"/>
    <n v="44.85"/>
    <x v="346"/>
    <x v="1327"/>
    <n v="0.36274509803921562"/>
    <n v="44.85"/>
  </r>
  <r>
    <s v="ORD-12263"/>
    <x v="115"/>
    <x v="542"/>
    <x v="2"/>
    <x v="4"/>
    <x v="2"/>
    <x v="1"/>
    <x v="5"/>
    <x v="1"/>
    <n v="2"/>
    <n v="2548.98"/>
    <n v="0.05"/>
    <x v="0"/>
    <n v="1599.36"/>
    <x v="836"/>
    <x v="1001"/>
    <n v="0.3725490196078432"/>
    <n v="3198.72"/>
  </r>
  <r>
    <s v="ORD-12264"/>
    <x v="39"/>
    <x v="276"/>
    <x v="2"/>
    <x v="51"/>
    <x v="3"/>
    <x v="1"/>
    <x v="1"/>
    <x v="0"/>
    <n v="6"/>
    <n v="1513.99"/>
    <n v="0.05"/>
    <x v="2"/>
    <n v="989.34"/>
    <x v="1048"/>
    <x v="1328"/>
    <n v="0.34653465346534656"/>
    <n v="5936.04"/>
  </r>
  <r>
    <s v="ORD-12265"/>
    <x v="208"/>
    <x v="493"/>
    <x v="5"/>
    <x v="19"/>
    <x v="2"/>
    <x v="1"/>
    <x v="7"/>
    <x v="0"/>
    <n v="3"/>
    <n v="1399"/>
    <n v="0.1"/>
    <x v="2"/>
    <n v="853.39"/>
    <x v="55"/>
    <x v="54"/>
    <n v="0.38999999999999996"/>
    <n v="2560.17"/>
  </r>
  <r>
    <s v="ORD-12266"/>
    <x v="209"/>
    <x v="136"/>
    <x v="1"/>
    <x v="17"/>
    <x v="2"/>
    <x v="3"/>
    <x v="12"/>
    <x v="1"/>
    <n v="3"/>
    <n v="1028.97"/>
    <n v="0"/>
    <x v="1"/>
    <n v="689.31"/>
    <x v="68"/>
    <x v="68"/>
    <n v="0.3300970873786408"/>
    <n v="2067.9299999999998"/>
  </r>
  <r>
    <s v="ORD-12267"/>
    <x v="22"/>
    <x v="31"/>
    <x v="2"/>
    <x v="9"/>
    <x v="1"/>
    <x v="1"/>
    <x v="8"/>
    <x v="1"/>
    <n v="6"/>
    <n v="121.38"/>
    <n v="0"/>
    <x v="0"/>
    <n v="85.68"/>
    <x v="979"/>
    <x v="1329"/>
    <n v="0.29411764705882343"/>
    <n v="514.08000000000004"/>
  </r>
  <r>
    <s v="ORD-12268"/>
    <x v="1"/>
    <x v="61"/>
    <x v="5"/>
    <x v="24"/>
    <x v="2"/>
    <x v="2"/>
    <x v="11"/>
    <x v="1"/>
    <n v="4"/>
    <n v="1210.99"/>
    <n v="0"/>
    <x v="0"/>
    <n v="791.34"/>
    <x v="1049"/>
    <x v="1330"/>
    <n v="0.34653465346534651"/>
    <n v="3165.36"/>
  </r>
  <r>
    <s v="ORD-12269"/>
    <x v="106"/>
    <x v="189"/>
    <x v="0"/>
    <x v="21"/>
    <x v="2"/>
    <x v="1"/>
    <x v="1"/>
    <x v="0"/>
    <n v="6"/>
    <n v="1763.02"/>
    <n v="0.02"/>
    <x v="1"/>
    <n v="1295.28"/>
    <x v="1050"/>
    <x v="1331"/>
    <n v="0.2653061224489795"/>
    <n v="7771.68"/>
  </r>
  <r>
    <s v="ORD-12270"/>
    <x v="83"/>
    <x v="643"/>
    <x v="1"/>
    <x v="52"/>
    <x v="4"/>
    <x v="0"/>
    <x v="3"/>
    <x v="0"/>
    <n v="2"/>
    <n v="741.51"/>
    <n v="0.15"/>
    <x v="0"/>
    <n v="531.79"/>
    <x v="1051"/>
    <x v="1332"/>
    <n v="0.28282828282828287"/>
    <n v="1063.58"/>
  </r>
  <r>
    <s v="ORD-12271"/>
    <x v="177"/>
    <x v="760"/>
    <x v="2"/>
    <x v="17"/>
    <x v="2"/>
    <x v="4"/>
    <x v="15"/>
    <x v="1"/>
    <n v="2"/>
    <n v="1008.99"/>
    <n v="0.2"/>
    <x v="0"/>
    <n v="689.31"/>
    <x v="530"/>
    <x v="770"/>
    <n v="0.31683168316831689"/>
    <n v="1378.62"/>
  </r>
  <r>
    <s v="ORD-12272"/>
    <x v="164"/>
    <x v="359"/>
    <x v="0"/>
    <x v="33"/>
    <x v="1"/>
    <x v="1"/>
    <x v="5"/>
    <x v="1"/>
    <n v="8"/>
    <n v="77.42"/>
    <n v="0.05"/>
    <x v="0"/>
    <n v="54.51"/>
    <x v="820"/>
    <x v="1333"/>
    <n v="0.29591836734693883"/>
    <n v="436.08"/>
  </r>
  <r>
    <s v="ORD-12273"/>
    <x v="169"/>
    <x v="79"/>
    <x v="0"/>
    <x v="23"/>
    <x v="4"/>
    <x v="0"/>
    <x v="13"/>
    <x v="1"/>
    <n v="4"/>
    <n v="705.99"/>
    <n v="0.2"/>
    <x v="2"/>
    <n v="510.27"/>
    <x v="1052"/>
    <x v="1334"/>
    <n v="0.27722772277227725"/>
    <n v="2041.08"/>
  </r>
  <r>
    <s v="ORD-12274"/>
    <x v="215"/>
    <x v="231"/>
    <x v="1"/>
    <x v="23"/>
    <x v="4"/>
    <x v="3"/>
    <x v="17"/>
    <x v="1"/>
    <n v="2"/>
    <n v="678.03"/>
    <n v="0.02"/>
    <x v="2"/>
    <n v="510.27"/>
    <x v="326"/>
    <x v="907"/>
    <n v="0.24742268041237114"/>
    <n v="1020.54"/>
  </r>
  <r>
    <s v="ORD-12275"/>
    <x v="124"/>
    <x v="96"/>
    <x v="0"/>
    <x v="1"/>
    <x v="0"/>
    <x v="1"/>
    <x v="20"/>
    <x v="1"/>
    <n v="1"/>
    <n v="101.97"/>
    <n v="0.1"/>
    <x v="0"/>
    <n v="71.28"/>
    <x v="180"/>
    <x v="483"/>
    <n v="0.30097087378640774"/>
    <n v="71.28"/>
  </r>
  <r>
    <s v="ORD-12276"/>
    <x v="85"/>
    <x v="95"/>
    <x v="2"/>
    <x v="27"/>
    <x v="3"/>
    <x v="4"/>
    <x v="6"/>
    <x v="1"/>
    <n v="3"/>
    <n v="969.03"/>
    <n v="0"/>
    <x v="0"/>
    <n v="679.32"/>
    <x v="671"/>
    <x v="1126"/>
    <n v="0.2989690721649485"/>
    <n v="2037.96"/>
  </r>
  <r>
    <s v="ORD-12277"/>
    <x v="140"/>
    <x v="63"/>
    <x v="2"/>
    <x v="37"/>
    <x v="3"/>
    <x v="1"/>
    <x v="8"/>
    <x v="0"/>
    <n v="10"/>
    <n v="2078.0100000000002"/>
    <n v="0"/>
    <x v="0"/>
    <n v="1427.32"/>
    <x v="1053"/>
    <x v="1335"/>
    <n v="0.31313131313131326"/>
    <n v="14273.199999999999"/>
  </r>
  <r>
    <s v="ORD-12278"/>
    <x v="213"/>
    <x v="618"/>
    <x v="1"/>
    <x v="45"/>
    <x v="0"/>
    <x v="4"/>
    <x v="6"/>
    <x v="0"/>
    <n v="4"/>
    <n v="151.97999999999999"/>
    <n v="0.15"/>
    <x v="0"/>
    <n v="90.89"/>
    <x v="511"/>
    <x v="562"/>
    <n v="0.40196078431372545"/>
    <n v="363.56"/>
  </r>
  <r>
    <s v="ORD-12279"/>
    <x v="157"/>
    <x v="245"/>
    <x v="1"/>
    <x v="44"/>
    <x v="0"/>
    <x v="4"/>
    <x v="6"/>
    <x v="0"/>
    <n v="1"/>
    <n v="195.02"/>
    <n v="0.05"/>
    <x v="2"/>
    <n v="129.35"/>
    <x v="802"/>
    <x v="950"/>
    <n v="0.33673469387755106"/>
    <n v="129.35"/>
  </r>
  <r>
    <s v="ORD-12280"/>
    <x v="261"/>
    <x v="508"/>
    <x v="1"/>
    <x v="11"/>
    <x v="0"/>
    <x v="2"/>
    <x v="11"/>
    <x v="1"/>
    <n v="1"/>
    <n v="249"/>
    <n v="0"/>
    <x v="0"/>
    <n v="171.81"/>
    <x v="365"/>
    <x v="394"/>
    <n v="0.31"/>
    <n v="171.81"/>
  </r>
  <r>
    <s v="ORD-12281"/>
    <x v="263"/>
    <x v="669"/>
    <x v="5"/>
    <x v="4"/>
    <x v="2"/>
    <x v="0"/>
    <x v="13"/>
    <x v="1"/>
    <n v="6"/>
    <n v="2573.9699999999998"/>
    <n v="0.02"/>
    <x v="1"/>
    <n v="1599.36"/>
    <x v="1054"/>
    <x v="1336"/>
    <n v="0.37864077669902912"/>
    <n v="9596.16"/>
  </r>
  <r>
    <s v="ORD-12282"/>
    <x v="289"/>
    <x v="168"/>
    <x v="1"/>
    <x v="49"/>
    <x v="1"/>
    <x v="0"/>
    <x v="0"/>
    <x v="0"/>
    <n v="4"/>
    <n v="40.17"/>
    <n v="0.15"/>
    <x v="0"/>
    <n v="26.52"/>
    <x v="955"/>
    <x v="1187"/>
    <n v="0.33980582524271846"/>
    <n v="106.08"/>
  </r>
  <r>
    <s v="ORD-12283"/>
    <x v="125"/>
    <x v="425"/>
    <x v="1"/>
    <x v="28"/>
    <x v="3"/>
    <x v="3"/>
    <x v="12"/>
    <x v="1"/>
    <n v="10"/>
    <n v="1528.98"/>
    <n v="0.2"/>
    <x v="2"/>
    <n v="1064.29"/>
    <x v="1055"/>
    <x v="1337"/>
    <n v="0.30392156862745096"/>
    <n v="10642.9"/>
  </r>
  <r>
    <s v="ORD-12284"/>
    <x v="362"/>
    <x v="736"/>
    <x v="5"/>
    <x v="16"/>
    <x v="3"/>
    <x v="3"/>
    <x v="4"/>
    <x v="0"/>
    <n v="8"/>
    <n v="2253.02"/>
    <n v="0"/>
    <x v="0"/>
    <n v="1586.31"/>
    <x v="403"/>
    <x v="435"/>
    <n v="0.29591836734693877"/>
    <n v="12690.48"/>
  </r>
  <r>
    <s v="ORD-12285"/>
    <x v="83"/>
    <x v="174"/>
    <x v="6"/>
    <x v="52"/>
    <x v="4"/>
    <x v="0"/>
    <x v="13"/>
    <x v="1"/>
    <n v="3"/>
    <n v="726.53"/>
    <n v="0.02"/>
    <x v="0"/>
    <n v="531.79"/>
    <x v="1056"/>
    <x v="1338"/>
    <n v="0.26804123711340216"/>
    <n v="1595.37"/>
  </r>
  <r>
    <s v="ORD-12286"/>
    <x v="131"/>
    <x v="572"/>
    <x v="1"/>
    <x v="44"/>
    <x v="0"/>
    <x v="2"/>
    <x v="10"/>
    <x v="1"/>
    <n v="5"/>
    <n v="202.98"/>
    <n v="0"/>
    <x v="0"/>
    <n v="129.35"/>
    <x v="246"/>
    <x v="258"/>
    <n v="0.36274509803921567"/>
    <n v="646.75"/>
  </r>
  <r>
    <s v="ORD-12287"/>
    <x v="51"/>
    <x v="5"/>
    <x v="1"/>
    <x v="42"/>
    <x v="1"/>
    <x v="1"/>
    <x v="8"/>
    <x v="0"/>
    <n v="6"/>
    <n v="69.69"/>
    <n v="0"/>
    <x v="2"/>
    <n v="44.16"/>
    <x v="1057"/>
    <x v="1339"/>
    <n v="0.36633663366336638"/>
    <n v="264.95999999999998"/>
  </r>
  <r>
    <s v="ORD-12288"/>
    <x v="219"/>
    <x v="48"/>
    <x v="2"/>
    <x v="1"/>
    <x v="0"/>
    <x v="3"/>
    <x v="12"/>
    <x v="0"/>
    <n v="1"/>
    <n v="96.03"/>
    <n v="0"/>
    <x v="0"/>
    <n v="71.28"/>
    <x v="651"/>
    <x v="1324"/>
    <n v="0.25773195876288657"/>
    <n v="71.28"/>
  </r>
  <r>
    <s v="ORD-12289"/>
    <x v="252"/>
    <x v="529"/>
    <x v="2"/>
    <x v="64"/>
    <x v="4"/>
    <x v="5"/>
    <x v="9"/>
    <x v="1"/>
    <n v="2"/>
    <n v="1583.01"/>
    <n v="0.05"/>
    <x v="1"/>
    <n v="1023.36"/>
    <x v="917"/>
    <x v="1066"/>
    <n v="0.35353535353535354"/>
    <n v="2046.72"/>
  </r>
  <r>
    <s v="ORD-12290"/>
    <x v="177"/>
    <x v="318"/>
    <x v="5"/>
    <x v="45"/>
    <x v="0"/>
    <x v="2"/>
    <x v="11"/>
    <x v="0"/>
    <n v="2"/>
    <n v="146.02000000000001"/>
    <n v="0"/>
    <x v="2"/>
    <n v="90.89"/>
    <x v="199"/>
    <x v="207"/>
    <n v="0.3775510204081633"/>
    <n v="181.78"/>
  </r>
  <r>
    <s v="ORD-12291"/>
    <x v="298"/>
    <x v="199"/>
    <x v="1"/>
    <x v="34"/>
    <x v="2"/>
    <x v="3"/>
    <x v="12"/>
    <x v="1"/>
    <n v="3"/>
    <n v="1551.03"/>
    <n v="0"/>
    <x v="2"/>
    <n v="991.38"/>
    <x v="1058"/>
    <x v="1340"/>
    <n v="0.36082474226804129"/>
    <n v="2974.14"/>
  </r>
  <r>
    <s v="ORD-12292"/>
    <x v="360"/>
    <x v="313"/>
    <x v="2"/>
    <x v="45"/>
    <x v="0"/>
    <x v="2"/>
    <x v="2"/>
    <x v="1"/>
    <n v="2"/>
    <n v="147.51"/>
    <n v="0.02"/>
    <x v="0"/>
    <n v="90.89"/>
    <x v="732"/>
    <x v="854"/>
    <n v="0.38383838383838381"/>
    <n v="181.78"/>
  </r>
  <r>
    <s v="ORD-12293"/>
    <x v="28"/>
    <x v="309"/>
    <x v="1"/>
    <x v="20"/>
    <x v="3"/>
    <x v="0"/>
    <x v="0"/>
    <x v="0"/>
    <n v="5"/>
    <n v="1399"/>
    <n v="0.05"/>
    <x v="1"/>
    <n v="1007.28"/>
    <x v="973"/>
    <x v="1214"/>
    <n v="0.28000000000000003"/>
    <n v="5036.3999999999996"/>
  </r>
  <r>
    <s v="ORD-12294"/>
    <x v="238"/>
    <x v="295"/>
    <x v="1"/>
    <x v="34"/>
    <x v="2"/>
    <x v="0"/>
    <x v="0"/>
    <x v="1"/>
    <n v="1"/>
    <n v="1567.02"/>
    <n v="0.15"/>
    <x v="0"/>
    <n v="991.38"/>
    <x v="404"/>
    <x v="345"/>
    <n v="0.36734693877551022"/>
    <n v="991.38"/>
  </r>
  <r>
    <s v="ORD-12295"/>
    <x v="253"/>
    <x v="472"/>
    <x v="1"/>
    <x v="51"/>
    <x v="3"/>
    <x v="1"/>
    <x v="7"/>
    <x v="1"/>
    <n v="5"/>
    <n v="1528.98"/>
    <n v="0.15"/>
    <x v="0"/>
    <n v="989.34"/>
    <x v="288"/>
    <x v="1135"/>
    <n v="0.3529411764705882"/>
    <n v="4946.7"/>
  </r>
  <r>
    <s v="ORD-12296"/>
    <x v="245"/>
    <x v="251"/>
    <x v="1"/>
    <x v="48"/>
    <x v="3"/>
    <x v="6"/>
    <x v="14"/>
    <x v="0"/>
    <n v="4"/>
    <n v="1273.02"/>
    <n v="0"/>
    <x v="1"/>
    <n v="948.27"/>
    <x v="1059"/>
    <x v="1341"/>
    <n v="0.25510204081632654"/>
    <n v="3793.08"/>
  </r>
  <r>
    <s v="ORD-12297"/>
    <x v="248"/>
    <x v="329"/>
    <x v="1"/>
    <x v="36"/>
    <x v="2"/>
    <x v="1"/>
    <x v="7"/>
    <x v="0"/>
    <n v="1"/>
    <n v="678.03"/>
    <n v="0"/>
    <x v="0"/>
    <n v="496.29"/>
    <x v="282"/>
    <x v="724"/>
    <n v="0.268041237113402"/>
    <n v="496.29"/>
  </r>
  <r>
    <s v="ORD-12298"/>
    <x v="68"/>
    <x v="58"/>
    <x v="1"/>
    <x v="19"/>
    <x v="2"/>
    <x v="1"/>
    <x v="18"/>
    <x v="1"/>
    <n v="5"/>
    <n v="1440.97"/>
    <n v="0.2"/>
    <x v="0"/>
    <n v="853.39"/>
    <x v="1060"/>
    <x v="1342"/>
    <n v="0.40776699029126218"/>
    <n v="4266.95"/>
  </r>
  <r>
    <s v="ORD-12299"/>
    <x v="89"/>
    <x v="583"/>
    <x v="1"/>
    <x v="28"/>
    <x v="3"/>
    <x v="2"/>
    <x v="10"/>
    <x v="1"/>
    <n v="3"/>
    <n v="1513.99"/>
    <n v="0.05"/>
    <x v="1"/>
    <n v="1064.29"/>
    <x v="553"/>
    <x v="722"/>
    <n v="0.29702970297029707"/>
    <n v="3192.87"/>
  </r>
  <r>
    <s v="ORD-12300"/>
    <x v="223"/>
    <x v="610"/>
    <x v="6"/>
    <x v="39"/>
    <x v="2"/>
    <x v="4"/>
    <x v="6"/>
    <x v="0"/>
    <n v="2"/>
    <n v="1513.99"/>
    <n v="0"/>
    <x v="3"/>
    <n v="974.35"/>
    <x v="514"/>
    <x v="486"/>
    <n v="0.35643564356435642"/>
    <n v="1948.7"/>
  </r>
  <r>
    <s v="ORD-12301"/>
    <x v="156"/>
    <x v="86"/>
    <x v="2"/>
    <x v="54"/>
    <x v="2"/>
    <x v="3"/>
    <x v="12"/>
    <x v="1"/>
    <n v="3"/>
    <n v="1749.97"/>
    <n v="0.1"/>
    <x v="1"/>
    <n v="1240.27"/>
    <x v="1061"/>
    <x v="1343"/>
    <n v="0.29126213592233008"/>
    <n v="3720.81"/>
  </r>
  <r>
    <s v="ORD-12302"/>
    <x v="194"/>
    <x v="474"/>
    <x v="2"/>
    <x v="13"/>
    <x v="0"/>
    <x v="3"/>
    <x v="17"/>
    <x v="0"/>
    <n v="6"/>
    <n v="117.81"/>
    <n v="0"/>
    <x v="2"/>
    <n v="82.11"/>
    <x v="1062"/>
    <x v="1344"/>
    <n v="0.30303030303030309"/>
    <n v="492.65999999999997"/>
  </r>
  <r>
    <s v="ORD-12303"/>
    <x v="111"/>
    <x v="406"/>
    <x v="1"/>
    <x v="3"/>
    <x v="1"/>
    <x v="4"/>
    <x v="6"/>
    <x v="1"/>
    <n v="4"/>
    <n v="109"/>
    <n v="0.05"/>
    <x v="1"/>
    <n v="78.48"/>
    <x v="1063"/>
    <x v="1345"/>
    <n v="0.27999999999999997"/>
    <n v="313.92"/>
  </r>
  <r>
    <s v="ORD-12304"/>
    <x v="362"/>
    <x v="433"/>
    <x v="1"/>
    <x v="0"/>
    <x v="0"/>
    <x v="5"/>
    <x v="9"/>
    <x v="0"/>
    <n v="1"/>
    <n v="503.99"/>
    <n v="0.02"/>
    <x v="2"/>
    <n v="354.29"/>
    <x v="0"/>
    <x v="0"/>
    <n v="0.29702970297029702"/>
    <n v="354.29"/>
  </r>
  <r>
    <s v="ORD-12305"/>
    <x v="245"/>
    <x v="58"/>
    <x v="1"/>
    <x v="38"/>
    <x v="4"/>
    <x v="1"/>
    <x v="1"/>
    <x v="1"/>
    <n v="6"/>
    <n v="549"/>
    <n v="0.1"/>
    <x v="0"/>
    <n v="362.34"/>
    <x v="1064"/>
    <x v="1346"/>
    <n v="0.34"/>
    <n v="2174.04"/>
  </r>
  <r>
    <s v="ORD-12306"/>
    <x v="257"/>
    <x v="495"/>
    <x v="0"/>
    <x v="64"/>
    <x v="4"/>
    <x v="2"/>
    <x v="11"/>
    <x v="1"/>
    <n v="2"/>
    <n v="1630.98"/>
    <n v="0"/>
    <x v="0"/>
    <n v="1023.36"/>
    <x v="192"/>
    <x v="730"/>
    <n v="0.37254901960784315"/>
    <n v="2046.72"/>
  </r>
  <r>
    <s v="ORD-12307"/>
    <x v="307"/>
    <x v="604"/>
    <x v="1"/>
    <x v="25"/>
    <x v="1"/>
    <x v="1"/>
    <x v="18"/>
    <x v="1"/>
    <n v="1"/>
    <n v="101.97"/>
    <n v="0"/>
    <x v="1"/>
    <n v="65.34"/>
    <x v="180"/>
    <x v="188"/>
    <n v="0.35922330097087374"/>
    <n v="65.34"/>
  </r>
  <r>
    <s v="ORD-12308"/>
    <x v="80"/>
    <x v="738"/>
    <x v="1"/>
    <x v="38"/>
    <x v="4"/>
    <x v="3"/>
    <x v="12"/>
    <x v="1"/>
    <n v="4"/>
    <n v="549"/>
    <n v="0.1"/>
    <x v="2"/>
    <n v="362.34"/>
    <x v="382"/>
    <x v="412"/>
    <n v="0.34"/>
    <n v="1449.36"/>
  </r>
  <r>
    <s v="ORD-12309"/>
    <x v="180"/>
    <x v="236"/>
    <x v="0"/>
    <x v="26"/>
    <x v="2"/>
    <x v="4"/>
    <x v="15"/>
    <x v="0"/>
    <n v="2"/>
    <n v="969.03"/>
    <n v="0.02"/>
    <x v="2"/>
    <n v="659.34"/>
    <x v="38"/>
    <x v="37"/>
    <n v="0.31958762886597936"/>
    <n v="1318.68"/>
  </r>
  <r>
    <s v="ORD-12310"/>
    <x v="283"/>
    <x v="251"/>
    <x v="1"/>
    <x v="33"/>
    <x v="1"/>
    <x v="5"/>
    <x v="9"/>
    <x v="0"/>
    <n v="2"/>
    <n v="76.63"/>
    <n v="0"/>
    <x v="2"/>
    <n v="54.51"/>
    <x v="490"/>
    <x v="655"/>
    <n v="0.28865979381443296"/>
    <n v="109.02"/>
  </r>
  <r>
    <s v="ORD-12311"/>
    <x v="292"/>
    <x v="186"/>
    <x v="5"/>
    <x v="28"/>
    <x v="3"/>
    <x v="1"/>
    <x v="5"/>
    <x v="0"/>
    <n v="2"/>
    <n v="1454.03"/>
    <n v="0"/>
    <x v="1"/>
    <n v="1064.29"/>
    <x v="632"/>
    <x v="1347"/>
    <n v="0.26804123711340205"/>
    <n v="2128.58"/>
  </r>
  <r>
    <s v="ORD-12312"/>
    <x v="20"/>
    <x v="509"/>
    <x v="2"/>
    <x v="7"/>
    <x v="4"/>
    <x v="1"/>
    <x v="7"/>
    <x v="1"/>
    <n v="2"/>
    <n v="296.01"/>
    <n v="0.05"/>
    <x v="1"/>
    <n v="194.35"/>
    <x v="591"/>
    <x v="671"/>
    <n v="0.34343434343434343"/>
    <n v="388.7"/>
  </r>
  <r>
    <s v="ORD-12313"/>
    <x v="362"/>
    <x v="42"/>
    <x v="2"/>
    <x v="26"/>
    <x v="2"/>
    <x v="1"/>
    <x v="20"/>
    <x v="1"/>
    <n v="5"/>
    <n v="1008.99"/>
    <n v="0.2"/>
    <x v="0"/>
    <n v="659.34"/>
    <x v="219"/>
    <x v="228"/>
    <n v="0.34653465346534645"/>
    <n v="3296.7000000000003"/>
  </r>
  <r>
    <s v="ORD-12314"/>
    <x v="257"/>
    <x v="397"/>
    <x v="1"/>
    <x v="51"/>
    <x v="3"/>
    <x v="1"/>
    <x v="8"/>
    <x v="1"/>
    <n v="3"/>
    <n v="1454.03"/>
    <n v="0.2"/>
    <x v="0"/>
    <n v="989.34"/>
    <x v="899"/>
    <x v="1134"/>
    <n v="0.31958762886597941"/>
    <n v="2968.02"/>
  </r>
  <r>
    <s v="ORD-12315"/>
    <x v="261"/>
    <x v="40"/>
    <x v="2"/>
    <x v="6"/>
    <x v="3"/>
    <x v="6"/>
    <x v="14"/>
    <x v="0"/>
    <n v="3"/>
    <n v="1816.99"/>
    <n v="0.15"/>
    <x v="2"/>
    <n v="1097.3900000000001"/>
    <x v="275"/>
    <x v="290"/>
    <n v="0.39603960396039606"/>
    <n v="3292.17"/>
  </r>
  <r>
    <s v="ORD-12316"/>
    <x v="171"/>
    <x v="99"/>
    <x v="8"/>
    <x v="32"/>
    <x v="4"/>
    <x v="3"/>
    <x v="17"/>
    <x v="0"/>
    <n v="2"/>
    <n v="1299"/>
    <n v="0.15"/>
    <x v="2"/>
    <n v="883.32"/>
    <x v="666"/>
    <x v="889"/>
    <n v="0.31999999999999995"/>
    <n v="1766.64"/>
  </r>
  <r>
    <s v="ORD-12317"/>
    <x v="133"/>
    <x v="598"/>
    <x v="1"/>
    <x v="29"/>
    <x v="1"/>
    <x v="1"/>
    <x v="20"/>
    <x v="1"/>
    <n v="3"/>
    <n v="127.71"/>
    <n v="0.1"/>
    <x v="0"/>
    <n v="78.69"/>
    <x v="54"/>
    <x v="53"/>
    <n v="0.38383838383838387"/>
    <n v="236.07"/>
  </r>
  <r>
    <s v="ORD-12318"/>
    <x v="48"/>
    <x v="513"/>
    <x v="5"/>
    <x v="38"/>
    <x v="4"/>
    <x v="4"/>
    <x v="15"/>
    <x v="0"/>
    <n v="6"/>
    <n v="538.02"/>
    <n v="0"/>
    <x v="0"/>
    <n v="362.34"/>
    <x v="78"/>
    <x v="78"/>
    <n v="0.32653061224489793"/>
    <n v="2174.04"/>
  </r>
  <r>
    <s v="ORD-12319"/>
    <x v="53"/>
    <x v="336"/>
    <x v="5"/>
    <x v="26"/>
    <x v="2"/>
    <x v="3"/>
    <x v="12"/>
    <x v="0"/>
    <n v="3"/>
    <n v="979.02"/>
    <n v="0"/>
    <x v="0"/>
    <n v="659.34"/>
    <x v="267"/>
    <x v="1348"/>
    <n v="0.32653061224489793"/>
    <n v="1978.02"/>
  </r>
  <r>
    <s v="ORD-12320"/>
    <x v="308"/>
    <x v="406"/>
    <x v="1"/>
    <x v="28"/>
    <x v="3"/>
    <x v="2"/>
    <x v="11"/>
    <x v="0"/>
    <n v="2"/>
    <n v="1528.98"/>
    <n v="0.15"/>
    <x v="0"/>
    <n v="1064.29"/>
    <x v="66"/>
    <x v="1101"/>
    <n v="0.30392156862745101"/>
    <n v="2128.58"/>
  </r>
  <r>
    <s v="ORD-12321"/>
    <x v="100"/>
    <x v="710"/>
    <x v="1"/>
    <x v="50"/>
    <x v="4"/>
    <x v="1"/>
    <x v="8"/>
    <x v="0"/>
    <n v="3"/>
    <n v="1399"/>
    <n v="0"/>
    <x v="2"/>
    <n v="993.29"/>
    <x v="55"/>
    <x v="676"/>
    <n v="0.29000000000000004"/>
    <n v="2979.87"/>
  </r>
  <r>
    <s v="ORD-12322"/>
    <x v="65"/>
    <x v="353"/>
    <x v="2"/>
    <x v="47"/>
    <x v="0"/>
    <x v="2"/>
    <x v="10"/>
    <x v="0"/>
    <n v="3"/>
    <n v="179"/>
    <n v="0"/>
    <x v="0"/>
    <n v="110.98"/>
    <x v="452"/>
    <x v="494"/>
    <n v="0.38"/>
    <n v="332.94"/>
  </r>
  <r>
    <s v="ORD-12323"/>
    <x v="301"/>
    <x v="392"/>
    <x v="5"/>
    <x v="50"/>
    <x v="4"/>
    <x v="1"/>
    <x v="8"/>
    <x v="0"/>
    <n v="3"/>
    <n v="1440.97"/>
    <n v="0.1"/>
    <x v="1"/>
    <n v="993.29"/>
    <x v="122"/>
    <x v="126"/>
    <n v="0.31067961165048547"/>
    <n v="2979.87"/>
  </r>
  <r>
    <s v="ORD-12324"/>
    <x v="98"/>
    <x v="92"/>
    <x v="2"/>
    <x v="54"/>
    <x v="2"/>
    <x v="4"/>
    <x v="15"/>
    <x v="1"/>
    <n v="4"/>
    <n v="1749.97"/>
    <n v="0"/>
    <x v="1"/>
    <n v="1240.27"/>
    <x v="124"/>
    <x v="129"/>
    <n v="0.29126213592233013"/>
    <n v="4961.08"/>
  </r>
  <r>
    <s v="ORD-12325"/>
    <x v="127"/>
    <x v="483"/>
    <x v="1"/>
    <x v="55"/>
    <x v="4"/>
    <x v="4"/>
    <x v="15"/>
    <x v="0"/>
    <n v="8"/>
    <n v="449"/>
    <n v="0"/>
    <x v="0"/>
    <n v="278.38"/>
    <x v="1065"/>
    <x v="1349"/>
    <n v="0.38"/>
    <n v="2227.04"/>
  </r>
  <r>
    <s v="ORD-12326"/>
    <x v="252"/>
    <x v="591"/>
    <x v="1"/>
    <x v="9"/>
    <x v="1"/>
    <x v="0"/>
    <x v="3"/>
    <x v="1"/>
    <n v="2"/>
    <n v="116.62"/>
    <n v="0.05"/>
    <x v="0"/>
    <n v="85.68"/>
    <x v="380"/>
    <x v="1350"/>
    <n v="0.26530612244897955"/>
    <n v="171.36"/>
  </r>
  <r>
    <s v="ORD-12327"/>
    <x v="51"/>
    <x v="642"/>
    <x v="1"/>
    <x v="43"/>
    <x v="3"/>
    <x v="1"/>
    <x v="7"/>
    <x v="0"/>
    <n v="4"/>
    <n v="1959.02"/>
    <n v="0.02"/>
    <x v="0"/>
    <n v="1299.3499999999999"/>
    <x v="1066"/>
    <x v="1351"/>
    <n v="0.33673469387755106"/>
    <n v="5197.3999999999996"/>
  </r>
  <r>
    <s v="ORD-12328"/>
    <x v="107"/>
    <x v="761"/>
    <x v="1"/>
    <x v="44"/>
    <x v="0"/>
    <x v="0"/>
    <x v="3"/>
    <x v="0"/>
    <n v="3"/>
    <n v="193.03"/>
    <n v="0.05"/>
    <x v="0"/>
    <n v="129.35"/>
    <x v="1067"/>
    <x v="1352"/>
    <n v="0.32989690721649495"/>
    <n v="388.04999999999995"/>
  </r>
  <r>
    <s v="ORD-12329"/>
    <x v="39"/>
    <x v="178"/>
    <x v="1"/>
    <x v="1"/>
    <x v="0"/>
    <x v="5"/>
    <x v="16"/>
    <x v="1"/>
    <n v="3"/>
    <n v="99.99"/>
    <n v="0.05"/>
    <x v="0"/>
    <n v="71.28"/>
    <x v="669"/>
    <x v="767"/>
    <n v="0.28712871287128705"/>
    <n v="213.84"/>
  </r>
  <r>
    <s v="ORD-12330"/>
    <x v="282"/>
    <x v="291"/>
    <x v="0"/>
    <x v="26"/>
    <x v="2"/>
    <x v="5"/>
    <x v="16"/>
    <x v="0"/>
    <n v="6"/>
    <n v="979.02"/>
    <n v="0"/>
    <x v="0"/>
    <n v="659.34"/>
    <x v="631"/>
    <x v="725"/>
    <n v="0.32653061224489793"/>
    <n v="3956.04"/>
  </r>
  <r>
    <s v="ORD-12331"/>
    <x v="138"/>
    <x v="762"/>
    <x v="1"/>
    <x v="3"/>
    <x v="1"/>
    <x v="1"/>
    <x v="18"/>
    <x v="1"/>
    <n v="5"/>
    <n v="105.73"/>
    <n v="0.15"/>
    <x v="0"/>
    <n v="78.48"/>
    <x v="1068"/>
    <x v="1353"/>
    <n v="0.25773195876288651"/>
    <n v="392.40000000000003"/>
  </r>
  <r>
    <s v="ORD-12332"/>
    <x v="35"/>
    <x v="64"/>
    <x v="1"/>
    <x v="57"/>
    <x v="4"/>
    <x v="5"/>
    <x v="9"/>
    <x v="1"/>
    <n v="1"/>
    <n v="244.02"/>
    <n v="0.2"/>
    <x v="0"/>
    <n v="159.36000000000001"/>
    <x v="705"/>
    <x v="877"/>
    <n v="0.34693877551020408"/>
    <n v="159.36000000000001"/>
  </r>
  <r>
    <s v="ORD-12333"/>
    <x v="80"/>
    <x v="411"/>
    <x v="1"/>
    <x v="51"/>
    <x v="3"/>
    <x v="4"/>
    <x v="6"/>
    <x v="1"/>
    <n v="4"/>
    <n v="1499"/>
    <n v="0.2"/>
    <x v="0"/>
    <n v="989.34"/>
    <x v="332"/>
    <x v="1137"/>
    <n v="0.33999999999999997"/>
    <n v="3957.36"/>
  </r>
  <r>
    <s v="ORD-12334"/>
    <x v="182"/>
    <x v="567"/>
    <x v="6"/>
    <x v="60"/>
    <x v="2"/>
    <x v="2"/>
    <x v="11"/>
    <x v="1"/>
    <n v="5"/>
    <n v="2155.02"/>
    <n v="0.15"/>
    <x v="0"/>
    <n v="1495.32"/>
    <x v="1069"/>
    <x v="1354"/>
    <n v="0.3061224489795919"/>
    <n v="7476.5999999999995"/>
  </r>
  <r>
    <s v="ORD-12335"/>
    <x v="327"/>
    <x v="724"/>
    <x v="0"/>
    <x v="25"/>
    <x v="1"/>
    <x v="1"/>
    <x v="5"/>
    <x v="1"/>
    <n v="2"/>
    <n v="99"/>
    <n v="0.02"/>
    <x v="0"/>
    <n v="65.34"/>
    <x v="402"/>
    <x v="707"/>
    <n v="0.33999999999999997"/>
    <n v="130.68"/>
  </r>
  <r>
    <s v="ORD-12336"/>
    <x v="179"/>
    <x v="166"/>
    <x v="1"/>
    <x v="26"/>
    <x v="2"/>
    <x v="2"/>
    <x v="2"/>
    <x v="1"/>
    <n v="2"/>
    <n v="989.01"/>
    <n v="0"/>
    <x v="2"/>
    <n v="659.34"/>
    <x v="647"/>
    <x v="873"/>
    <n v="0.33333333333333331"/>
    <n v="1318.68"/>
  </r>
  <r>
    <s v="ORD-12337"/>
    <x v="52"/>
    <x v="439"/>
    <x v="1"/>
    <x v="40"/>
    <x v="0"/>
    <x v="0"/>
    <x v="3"/>
    <x v="1"/>
    <n v="3"/>
    <n v="391.02"/>
    <n v="0.1"/>
    <x v="0"/>
    <n v="263.33999999999997"/>
    <x v="301"/>
    <x v="1355"/>
    <n v="0.32653061224489793"/>
    <n v="790.02"/>
  </r>
  <r>
    <s v="ORD-12338"/>
    <x v="94"/>
    <x v="428"/>
    <x v="2"/>
    <x v="1"/>
    <x v="0"/>
    <x v="2"/>
    <x v="2"/>
    <x v="0"/>
    <n v="3"/>
    <n v="100.98"/>
    <n v="0"/>
    <x v="1"/>
    <n v="71.28"/>
    <x v="823"/>
    <x v="110"/>
    <n v="0.29411764705882354"/>
    <n v="213.84"/>
  </r>
  <r>
    <s v="ORD-12339"/>
    <x v="81"/>
    <x v="54"/>
    <x v="6"/>
    <x v="33"/>
    <x v="1"/>
    <x v="5"/>
    <x v="9"/>
    <x v="1"/>
    <n v="4"/>
    <n v="79.790000000000006"/>
    <n v="0.1"/>
    <x v="0"/>
    <n v="54.51"/>
    <x v="788"/>
    <x v="1356"/>
    <n v="0.31683168316831689"/>
    <n v="218.04"/>
  </r>
  <r>
    <s v="ORD-12340"/>
    <x v="310"/>
    <x v="382"/>
    <x v="1"/>
    <x v="37"/>
    <x v="3"/>
    <x v="5"/>
    <x v="16"/>
    <x v="0"/>
    <n v="2"/>
    <n v="2119.9899999999998"/>
    <n v="0.15"/>
    <x v="2"/>
    <n v="1427.32"/>
    <x v="710"/>
    <x v="823"/>
    <n v="0.32673267326732669"/>
    <n v="2854.64"/>
  </r>
  <r>
    <s v="ORD-12341"/>
    <x v="156"/>
    <x v="416"/>
    <x v="1"/>
    <x v="42"/>
    <x v="1"/>
    <x v="4"/>
    <x v="6"/>
    <x v="0"/>
    <n v="1"/>
    <n v="68.31"/>
    <n v="0.02"/>
    <x v="2"/>
    <n v="44.16"/>
    <x v="370"/>
    <x v="400"/>
    <n v="0.35353535353535359"/>
    <n v="44.16"/>
  </r>
  <r>
    <s v="ORD-12342"/>
    <x v="154"/>
    <x v="209"/>
    <x v="1"/>
    <x v="13"/>
    <x v="0"/>
    <x v="4"/>
    <x v="15"/>
    <x v="0"/>
    <n v="4"/>
    <n v="115.43"/>
    <n v="0.02"/>
    <x v="2"/>
    <n v="82.11"/>
    <x v="522"/>
    <x v="582"/>
    <n v="0.28865979381443302"/>
    <n v="328.44"/>
  </r>
  <r>
    <s v="ORD-12343"/>
    <x v="235"/>
    <x v="703"/>
    <x v="1"/>
    <x v="3"/>
    <x v="1"/>
    <x v="1"/>
    <x v="20"/>
    <x v="0"/>
    <n v="2"/>
    <n v="110.09"/>
    <n v="0.05"/>
    <x v="1"/>
    <n v="78.48"/>
    <x v="431"/>
    <x v="466"/>
    <n v="0.28712871287128711"/>
    <n v="156.96"/>
  </r>
  <r>
    <s v="ORD-12344"/>
    <x v="201"/>
    <x v="255"/>
    <x v="1"/>
    <x v="56"/>
    <x v="1"/>
    <x v="2"/>
    <x v="2"/>
    <x v="1"/>
    <n v="3"/>
    <n v="149"/>
    <n v="0.1"/>
    <x v="0"/>
    <n v="96.85"/>
    <x v="321"/>
    <x v="1223"/>
    <n v="0.35000000000000009"/>
    <n v="290.54999999999995"/>
  </r>
  <r>
    <s v="ORD-12345"/>
    <x v="287"/>
    <x v="147"/>
    <x v="5"/>
    <x v="24"/>
    <x v="2"/>
    <x v="1"/>
    <x v="18"/>
    <x v="1"/>
    <n v="2"/>
    <n v="1163.03"/>
    <n v="0.02"/>
    <x v="2"/>
    <n v="791.34"/>
    <x v="125"/>
    <x v="130"/>
    <n v="0.31958762886597936"/>
    <n v="1582.68"/>
  </r>
  <r>
    <s v="ORD-12346"/>
    <x v="215"/>
    <x v="177"/>
    <x v="2"/>
    <x v="44"/>
    <x v="0"/>
    <x v="2"/>
    <x v="10"/>
    <x v="1"/>
    <n v="1"/>
    <n v="193.03"/>
    <n v="0"/>
    <x v="0"/>
    <n v="129.35"/>
    <x v="1070"/>
    <x v="1357"/>
    <n v="0.32989690721649489"/>
    <n v="129.35"/>
  </r>
  <r>
    <s v="ORD-12347"/>
    <x v="222"/>
    <x v="269"/>
    <x v="1"/>
    <x v="50"/>
    <x v="4"/>
    <x v="2"/>
    <x v="10"/>
    <x v="1"/>
    <n v="6"/>
    <n v="1357.03"/>
    <n v="0.2"/>
    <x v="0"/>
    <n v="993.29"/>
    <x v="80"/>
    <x v="1358"/>
    <n v="0.26804123711340211"/>
    <n v="5959.74"/>
  </r>
  <r>
    <s v="ORD-12348"/>
    <x v="236"/>
    <x v="380"/>
    <x v="1"/>
    <x v="25"/>
    <x v="1"/>
    <x v="5"/>
    <x v="9"/>
    <x v="0"/>
    <n v="1"/>
    <n v="101.97"/>
    <n v="0.1"/>
    <x v="0"/>
    <n v="65.34"/>
    <x v="180"/>
    <x v="188"/>
    <n v="0.35922330097087374"/>
    <n v="65.34"/>
  </r>
  <r>
    <s v="ORD-12349"/>
    <x v="186"/>
    <x v="451"/>
    <x v="1"/>
    <x v="42"/>
    <x v="1"/>
    <x v="0"/>
    <x v="3"/>
    <x v="1"/>
    <n v="1"/>
    <n v="66.930000000000007"/>
    <n v="0.05"/>
    <x v="0"/>
    <n v="44.16"/>
    <x v="534"/>
    <x v="598"/>
    <n v="0.34020618556701043"/>
    <n v="44.16"/>
  </r>
  <r>
    <s v="ORD-12350"/>
    <x v="45"/>
    <x v="377"/>
    <x v="1"/>
    <x v="33"/>
    <x v="1"/>
    <x v="5"/>
    <x v="16"/>
    <x v="1"/>
    <n v="6"/>
    <n v="79"/>
    <n v="0"/>
    <x v="0"/>
    <n v="54.51"/>
    <x v="597"/>
    <x v="681"/>
    <n v="0.31"/>
    <n v="327.06"/>
  </r>
  <r>
    <s v="ORD-12351"/>
    <x v="213"/>
    <x v="475"/>
    <x v="2"/>
    <x v="5"/>
    <x v="3"/>
    <x v="1"/>
    <x v="7"/>
    <x v="1"/>
    <n v="3"/>
    <n v="1842.03"/>
    <n v="0.1"/>
    <x v="0"/>
    <n v="1177.3800000000001"/>
    <x v="819"/>
    <x v="975"/>
    <n v="0.36082474226804118"/>
    <n v="3532.1400000000003"/>
  </r>
  <r>
    <s v="ORD-12352"/>
    <x v="259"/>
    <x v="741"/>
    <x v="1"/>
    <x v="31"/>
    <x v="1"/>
    <x v="1"/>
    <x v="7"/>
    <x v="1"/>
    <n v="5"/>
    <n v="89"/>
    <n v="0.02"/>
    <x v="0"/>
    <n v="55.18"/>
    <x v="1071"/>
    <x v="1359"/>
    <n v="0.38000000000000006"/>
    <n v="275.89999999999998"/>
  </r>
  <r>
    <s v="ORD-12353"/>
    <x v="184"/>
    <x v="327"/>
    <x v="2"/>
    <x v="55"/>
    <x v="4"/>
    <x v="0"/>
    <x v="13"/>
    <x v="0"/>
    <n v="1"/>
    <n v="457.98"/>
    <n v="0.1"/>
    <x v="2"/>
    <n v="278.38"/>
    <x v="1072"/>
    <x v="1360"/>
    <n v="0.39215686274509809"/>
    <n v="278.38"/>
  </r>
  <r>
    <s v="ORD-12354"/>
    <x v="210"/>
    <x v="763"/>
    <x v="2"/>
    <x v="58"/>
    <x v="0"/>
    <x v="1"/>
    <x v="18"/>
    <x v="0"/>
    <n v="3"/>
    <n v="151.97999999999999"/>
    <n v="0.02"/>
    <x v="0"/>
    <n v="90.89"/>
    <x v="774"/>
    <x v="916"/>
    <n v="0.40196078431372539"/>
    <n v="272.67"/>
  </r>
  <r>
    <s v="ORD-12355"/>
    <x v="202"/>
    <x v="428"/>
    <x v="2"/>
    <x v="25"/>
    <x v="1"/>
    <x v="5"/>
    <x v="16"/>
    <x v="1"/>
    <n v="2"/>
    <n v="99"/>
    <n v="0.15"/>
    <x v="0"/>
    <n v="65.34"/>
    <x v="402"/>
    <x v="707"/>
    <n v="0.33999999999999997"/>
    <n v="130.68"/>
  </r>
  <r>
    <s v="ORD-12356"/>
    <x v="77"/>
    <x v="202"/>
    <x v="0"/>
    <x v="27"/>
    <x v="3"/>
    <x v="4"/>
    <x v="6"/>
    <x v="0"/>
    <n v="6"/>
    <n v="999"/>
    <n v="0"/>
    <x v="1"/>
    <n v="679.32"/>
    <x v="539"/>
    <x v="725"/>
    <n v="0.32"/>
    <n v="4075.92"/>
  </r>
  <r>
    <s v="ORD-12357"/>
    <x v="25"/>
    <x v="414"/>
    <x v="0"/>
    <x v="31"/>
    <x v="1"/>
    <x v="1"/>
    <x v="1"/>
    <x v="1"/>
    <n v="4"/>
    <n v="86.33"/>
    <n v="0"/>
    <x v="0"/>
    <n v="55.18"/>
    <x v="1073"/>
    <x v="1361"/>
    <n v="0.36082474226804123"/>
    <n v="220.72"/>
  </r>
  <r>
    <s v="ORD-12358"/>
    <x v="354"/>
    <x v="212"/>
    <x v="1"/>
    <x v="36"/>
    <x v="2"/>
    <x v="1"/>
    <x v="20"/>
    <x v="0"/>
    <n v="3"/>
    <n v="705.99"/>
    <n v="0"/>
    <x v="0"/>
    <n v="496.29"/>
    <x v="585"/>
    <x v="1362"/>
    <n v="0.29702970297029707"/>
    <n v="1488.8700000000001"/>
  </r>
  <r>
    <s v="ORD-12359"/>
    <x v="199"/>
    <x v="7"/>
    <x v="2"/>
    <x v="50"/>
    <x v="4"/>
    <x v="1"/>
    <x v="5"/>
    <x v="1"/>
    <n v="5"/>
    <n v="1385.01"/>
    <n v="0.1"/>
    <x v="0"/>
    <n v="993.29"/>
    <x v="652"/>
    <x v="1214"/>
    <n v="0.28282828282828287"/>
    <n v="4966.45"/>
  </r>
  <r>
    <s v="ORD-12360"/>
    <x v="352"/>
    <x v="681"/>
    <x v="1"/>
    <x v="3"/>
    <x v="1"/>
    <x v="2"/>
    <x v="2"/>
    <x v="0"/>
    <n v="2"/>
    <n v="109"/>
    <n v="0.1"/>
    <x v="0"/>
    <n v="78.48"/>
    <x v="1074"/>
    <x v="1363"/>
    <n v="0.27999999999999997"/>
    <n v="156.96"/>
  </r>
  <r>
    <s v="ORD-12361"/>
    <x v="21"/>
    <x v="190"/>
    <x v="1"/>
    <x v="31"/>
    <x v="1"/>
    <x v="3"/>
    <x v="4"/>
    <x v="0"/>
    <n v="2"/>
    <n v="91.67"/>
    <n v="0"/>
    <x v="2"/>
    <n v="55.18"/>
    <x v="183"/>
    <x v="191"/>
    <n v="0.39805825242718446"/>
    <n v="110.36"/>
  </r>
  <r>
    <s v="ORD-12362"/>
    <x v="209"/>
    <x v="618"/>
    <x v="1"/>
    <x v="32"/>
    <x v="4"/>
    <x v="5"/>
    <x v="16"/>
    <x v="0"/>
    <n v="8"/>
    <n v="1260.03"/>
    <n v="0.05"/>
    <x v="0"/>
    <n v="883.32"/>
    <x v="1075"/>
    <x v="1364"/>
    <n v="0.29896907216494839"/>
    <n v="7066.56"/>
  </r>
  <r>
    <s v="ORD-12363"/>
    <x v="225"/>
    <x v="201"/>
    <x v="0"/>
    <x v="58"/>
    <x v="0"/>
    <x v="4"/>
    <x v="15"/>
    <x v="0"/>
    <n v="6"/>
    <n v="147.51"/>
    <n v="0.1"/>
    <x v="0"/>
    <n v="90.89"/>
    <x v="1076"/>
    <x v="1365"/>
    <n v="0.38383838383838376"/>
    <n v="545.34"/>
  </r>
  <r>
    <s v="ORD-12364"/>
    <x v="299"/>
    <x v="230"/>
    <x v="1"/>
    <x v="4"/>
    <x v="2"/>
    <x v="1"/>
    <x v="5"/>
    <x v="0"/>
    <n v="6"/>
    <n v="2573.9699999999998"/>
    <n v="0"/>
    <x v="1"/>
    <n v="1599.36"/>
    <x v="1054"/>
    <x v="1336"/>
    <n v="0.37864077669902912"/>
    <n v="9596.16"/>
  </r>
  <r>
    <s v="ORD-12365"/>
    <x v="254"/>
    <x v="283"/>
    <x v="5"/>
    <x v="84"/>
    <x v="5"/>
    <x v="1"/>
    <x v="8"/>
    <x v="1"/>
    <n v="6"/>
    <n v="1273.02"/>
    <n v="0"/>
    <x v="1"/>
    <n v="0"/>
    <x v="12"/>
    <x v="12"/>
    <n v="0"/>
    <n v="0"/>
  </r>
  <r>
    <s v="ORD-12366"/>
    <x v="161"/>
    <x v="700"/>
    <x v="1"/>
    <x v="49"/>
    <x v="1"/>
    <x v="0"/>
    <x v="13"/>
    <x v="0"/>
    <n v="3"/>
    <n v="39.39"/>
    <n v="0.02"/>
    <x v="1"/>
    <n v="26.52"/>
    <x v="97"/>
    <x v="99"/>
    <n v="0.32673267326732675"/>
    <n v="79.56"/>
  </r>
  <r>
    <s v="ORD-12367"/>
    <x v="86"/>
    <x v="623"/>
    <x v="1"/>
    <x v="62"/>
    <x v="0"/>
    <x v="1"/>
    <x v="20"/>
    <x v="0"/>
    <n v="5"/>
    <n v="127.71"/>
    <n v="0"/>
    <x v="2"/>
    <n v="87.72"/>
    <x v="830"/>
    <x v="1366"/>
    <n v="0.31313131313131304"/>
    <n v="438.6"/>
  </r>
  <r>
    <s v="ORD-12368"/>
    <x v="216"/>
    <x v="764"/>
    <x v="2"/>
    <x v="32"/>
    <x v="4"/>
    <x v="3"/>
    <x v="17"/>
    <x v="1"/>
    <n v="3"/>
    <n v="1260.03"/>
    <n v="0.15"/>
    <x v="0"/>
    <n v="883.32"/>
    <x v="679"/>
    <x v="787"/>
    <n v="0.29896907216494845"/>
    <n v="2649.96"/>
  </r>
  <r>
    <s v="ORD-12369"/>
    <x v="340"/>
    <x v="622"/>
    <x v="1"/>
    <x v="6"/>
    <x v="3"/>
    <x v="0"/>
    <x v="13"/>
    <x v="0"/>
    <n v="2"/>
    <n v="1745.03"/>
    <n v="0.15"/>
    <x v="0"/>
    <n v="1097.3900000000001"/>
    <x v="276"/>
    <x v="786"/>
    <n v="0.37113402061855666"/>
    <n v="2194.7800000000002"/>
  </r>
  <r>
    <s v="ORD-12370"/>
    <x v="342"/>
    <x v="386"/>
    <x v="2"/>
    <x v="2"/>
    <x v="0"/>
    <x v="3"/>
    <x v="17"/>
    <x v="1"/>
    <n v="3"/>
    <n v="80.58"/>
    <n v="0.02"/>
    <x v="0"/>
    <n v="57.67"/>
    <x v="222"/>
    <x v="1367"/>
    <n v="0.28431372549019612"/>
    <n v="173.01"/>
  </r>
  <r>
    <s v="ORD-12371"/>
    <x v="283"/>
    <x v="398"/>
    <x v="5"/>
    <x v="31"/>
    <x v="1"/>
    <x v="3"/>
    <x v="4"/>
    <x v="0"/>
    <n v="3"/>
    <n v="86.33"/>
    <n v="0"/>
    <x v="1"/>
    <n v="55.18"/>
    <x v="48"/>
    <x v="47"/>
    <n v="0.36082474226804129"/>
    <n v="165.54"/>
  </r>
  <r>
    <s v="ORD-12372"/>
    <x v="118"/>
    <x v="765"/>
    <x v="1"/>
    <x v="25"/>
    <x v="1"/>
    <x v="5"/>
    <x v="16"/>
    <x v="1"/>
    <n v="6"/>
    <n v="99.99"/>
    <n v="0.05"/>
    <x v="2"/>
    <n v="65.34"/>
    <x v="963"/>
    <x v="1368"/>
    <n v="0.34653465346534645"/>
    <n v="392.04"/>
  </r>
  <r>
    <s v="ORD-12373"/>
    <x v="344"/>
    <x v="757"/>
    <x v="0"/>
    <x v="52"/>
    <x v="4"/>
    <x v="1"/>
    <x v="18"/>
    <x v="1"/>
    <n v="4"/>
    <n v="726.53"/>
    <n v="0.02"/>
    <x v="1"/>
    <n v="531.79"/>
    <x v="510"/>
    <x v="560"/>
    <n v="0.26804123711340211"/>
    <n v="2127.16"/>
  </r>
  <r>
    <s v="ORD-12374"/>
    <x v="99"/>
    <x v="518"/>
    <x v="1"/>
    <x v="44"/>
    <x v="0"/>
    <x v="1"/>
    <x v="5"/>
    <x v="1"/>
    <n v="3"/>
    <n v="204.97"/>
    <n v="0"/>
    <x v="1"/>
    <n v="129.35"/>
    <x v="314"/>
    <x v="334"/>
    <n v="0.36893203883495151"/>
    <n v="388.04999999999995"/>
  </r>
  <r>
    <s v="ORD-12375"/>
    <x v="294"/>
    <x v="154"/>
    <x v="5"/>
    <x v="46"/>
    <x v="3"/>
    <x v="1"/>
    <x v="1"/>
    <x v="1"/>
    <n v="2"/>
    <n v="678.03"/>
    <n v="0.2"/>
    <x v="3"/>
    <n v="433.38"/>
    <x v="326"/>
    <x v="571"/>
    <n v="0.36082474226804123"/>
    <n v="866.76"/>
  </r>
  <r>
    <s v="ORD-12376"/>
    <x v="1"/>
    <x v="172"/>
    <x v="2"/>
    <x v="10"/>
    <x v="2"/>
    <x v="3"/>
    <x v="4"/>
    <x v="0"/>
    <n v="1"/>
    <n v="1199"/>
    <n v="0"/>
    <x v="0"/>
    <n v="875.27"/>
    <x v="572"/>
    <x v="1231"/>
    <n v="0.27"/>
    <n v="875.27"/>
  </r>
  <r>
    <s v="ORD-12377"/>
    <x v="364"/>
    <x v="170"/>
    <x v="2"/>
    <x v="2"/>
    <x v="0"/>
    <x v="1"/>
    <x v="1"/>
    <x v="0"/>
    <n v="1"/>
    <n v="79"/>
    <n v="0"/>
    <x v="0"/>
    <n v="57.67"/>
    <x v="143"/>
    <x v="148"/>
    <n v="0.26999999999999996"/>
    <n v="57.67"/>
  </r>
  <r>
    <s v="ORD-12378"/>
    <x v="103"/>
    <x v="30"/>
    <x v="2"/>
    <x v="55"/>
    <x v="4"/>
    <x v="0"/>
    <x v="3"/>
    <x v="0"/>
    <n v="3"/>
    <n v="457.98"/>
    <n v="0.05"/>
    <x v="0"/>
    <n v="278.38"/>
    <x v="1077"/>
    <x v="1369"/>
    <n v="0.39215686274509809"/>
    <n v="835.14"/>
  </r>
  <r>
    <s v="ORD-12379"/>
    <x v="309"/>
    <x v="620"/>
    <x v="1"/>
    <x v="20"/>
    <x v="3"/>
    <x v="4"/>
    <x v="15"/>
    <x v="1"/>
    <n v="2"/>
    <n v="1385.01"/>
    <n v="0"/>
    <x v="0"/>
    <n v="1007.28"/>
    <x v="363"/>
    <x v="392"/>
    <n v="0.27272727272727276"/>
    <n v="2014.56"/>
  </r>
  <r>
    <s v="ORD-12380"/>
    <x v="183"/>
    <x v="532"/>
    <x v="1"/>
    <x v="21"/>
    <x v="2"/>
    <x v="2"/>
    <x v="11"/>
    <x v="1"/>
    <n v="4"/>
    <n v="1834.98"/>
    <n v="0.15"/>
    <x v="1"/>
    <n v="1295.28"/>
    <x v="771"/>
    <x v="290"/>
    <n v="0.29411764705882354"/>
    <n v="5181.12"/>
  </r>
  <r>
    <s v="ORD-12381"/>
    <x v="177"/>
    <x v="40"/>
    <x v="2"/>
    <x v="2"/>
    <x v="0"/>
    <x v="3"/>
    <x v="4"/>
    <x v="1"/>
    <n v="3"/>
    <n v="79"/>
    <n v="0"/>
    <x v="1"/>
    <n v="57.67"/>
    <x v="1078"/>
    <x v="1370"/>
    <n v="0.27"/>
    <n v="173.01"/>
  </r>
  <r>
    <s v="ORD-12382"/>
    <x v="2"/>
    <x v="124"/>
    <x v="1"/>
    <x v="52"/>
    <x v="4"/>
    <x v="6"/>
    <x v="14"/>
    <x v="0"/>
    <n v="4"/>
    <n v="771.47"/>
    <n v="0.02"/>
    <x v="0"/>
    <n v="531.79"/>
    <x v="1079"/>
    <x v="1371"/>
    <n v="0.31067961165048552"/>
    <n v="2127.16"/>
  </r>
  <r>
    <s v="ORD-12383"/>
    <x v="97"/>
    <x v="677"/>
    <x v="5"/>
    <x v="37"/>
    <x v="3"/>
    <x v="1"/>
    <x v="8"/>
    <x v="0"/>
    <n v="1"/>
    <n v="2099"/>
    <n v="0"/>
    <x v="0"/>
    <n v="1427.32"/>
    <x v="280"/>
    <x v="297"/>
    <n v="0.32"/>
    <n v="1427.32"/>
  </r>
  <r>
    <s v="ORD-12384"/>
    <x v="260"/>
    <x v="663"/>
    <x v="0"/>
    <x v="52"/>
    <x v="4"/>
    <x v="3"/>
    <x v="12"/>
    <x v="1"/>
    <n v="6"/>
    <n v="756.49"/>
    <n v="0.15"/>
    <x v="0"/>
    <n v="531.79"/>
    <x v="1080"/>
    <x v="1372"/>
    <n v="0.29702970297029718"/>
    <n v="3190.74"/>
  </r>
  <r>
    <s v="ORD-12385"/>
    <x v="251"/>
    <x v="76"/>
    <x v="0"/>
    <x v="51"/>
    <x v="3"/>
    <x v="0"/>
    <x v="13"/>
    <x v="1"/>
    <n v="3"/>
    <n v="1484.01"/>
    <n v="0"/>
    <x v="2"/>
    <n v="989.34"/>
    <x v="154"/>
    <x v="368"/>
    <n v="0.33333333333333331"/>
    <n v="2968.02"/>
  </r>
  <r>
    <s v="ORD-12386"/>
    <x v="81"/>
    <x v="628"/>
    <x v="2"/>
    <x v="62"/>
    <x v="0"/>
    <x v="2"/>
    <x v="10"/>
    <x v="1"/>
    <n v="4"/>
    <n v="132.87"/>
    <n v="0.02"/>
    <x v="0"/>
    <n v="87.72"/>
    <x v="207"/>
    <x v="215"/>
    <n v="0.33980582524271846"/>
    <n v="350.88"/>
  </r>
  <r>
    <s v="ORD-12387"/>
    <x v="194"/>
    <x v="459"/>
    <x v="1"/>
    <x v="35"/>
    <x v="4"/>
    <x v="3"/>
    <x v="12"/>
    <x v="1"/>
    <n v="2"/>
    <n v="865.98"/>
    <n v="0.2"/>
    <x v="0"/>
    <n v="585.80999999999995"/>
    <x v="70"/>
    <x v="70"/>
    <n v="0.32352941176470595"/>
    <n v="1171.6199999999999"/>
  </r>
  <r>
    <s v="ORD-12388"/>
    <x v="116"/>
    <x v="684"/>
    <x v="2"/>
    <x v="49"/>
    <x v="1"/>
    <x v="2"/>
    <x v="11"/>
    <x v="0"/>
    <n v="2"/>
    <n v="38.22"/>
    <n v="0"/>
    <x v="0"/>
    <n v="26.52"/>
    <x v="313"/>
    <x v="333"/>
    <n v="0.30612244897959184"/>
    <n v="53.04"/>
  </r>
  <r>
    <s v="ORD-12389"/>
    <x v="358"/>
    <x v="537"/>
    <x v="1"/>
    <x v="15"/>
    <x v="1"/>
    <x v="0"/>
    <x v="3"/>
    <x v="0"/>
    <n v="3"/>
    <n v="157.41"/>
    <n v="0"/>
    <x v="2"/>
    <n v="116.07"/>
    <x v="760"/>
    <x v="896"/>
    <n v="0.26262626262626271"/>
    <n v="348.21"/>
  </r>
  <r>
    <s v="ORD-12390"/>
    <x v="185"/>
    <x v="74"/>
    <x v="1"/>
    <x v="42"/>
    <x v="1"/>
    <x v="4"/>
    <x v="15"/>
    <x v="0"/>
    <n v="1"/>
    <n v="70.38"/>
    <n v="0"/>
    <x v="0"/>
    <n v="44.16"/>
    <x v="346"/>
    <x v="373"/>
    <n v="0.37254901960784315"/>
    <n v="44.16"/>
  </r>
  <r>
    <s v="ORD-12391"/>
    <x v="344"/>
    <x v="684"/>
    <x v="2"/>
    <x v="28"/>
    <x v="3"/>
    <x v="2"/>
    <x v="2"/>
    <x v="1"/>
    <n v="3"/>
    <n v="1543.97"/>
    <n v="0.2"/>
    <x v="0"/>
    <n v="1064.29"/>
    <x v="104"/>
    <x v="926"/>
    <n v="0.31067961165048547"/>
    <n v="3192.87"/>
  </r>
  <r>
    <s v="ORD-12392"/>
    <x v="327"/>
    <x v="761"/>
    <x v="1"/>
    <x v="16"/>
    <x v="3"/>
    <x v="6"/>
    <x v="14"/>
    <x v="0"/>
    <n v="4"/>
    <n v="2276.0100000000002"/>
    <n v="0.1"/>
    <x v="2"/>
    <n v="1586.31"/>
    <x v="1036"/>
    <x v="1307"/>
    <n v="0.30303030303030309"/>
    <n v="6345.24"/>
  </r>
  <r>
    <s v="ORD-12393"/>
    <x v="292"/>
    <x v="766"/>
    <x v="2"/>
    <x v="56"/>
    <x v="1"/>
    <x v="5"/>
    <x v="16"/>
    <x v="1"/>
    <n v="1"/>
    <n v="151.97999999999999"/>
    <n v="0"/>
    <x v="1"/>
    <n v="96.85"/>
    <x v="208"/>
    <x v="698"/>
    <n v="0.36274509803921567"/>
    <n v="96.85"/>
  </r>
  <r>
    <s v="ORD-12394"/>
    <x v="30"/>
    <x v="324"/>
    <x v="1"/>
    <x v="54"/>
    <x v="2"/>
    <x v="1"/>
    <x v="7"/>
    <x v="1"/>
    <n v="1"/>
    <n v="1682.01"/>
    <n v="0"/>
    <x v="0"/>
    <n v="1240.27"/>
    <x v="134"/>
    <x v="139"/>
    <n v="0.26262626262626265"/>
    <n v="1240.27"/>
  </r>
  <r>
    <s v="ORD-12395"/>
    <x v="288"/>
    <x v="8"/>
    <x v="3"/>
    <x v="44"/>
    <x v="0"/>
    <x v="3"/>
    <x v="4"/>
    <x v="0"/>
    <n v="2"/>
    <n v="204.97"/>
    <n v="0.02"/>
    <x v="0"/>
    <n v="129.35"/>
    <x v="921"/>
    <x v="1128"/>
    <n v="0.36893203883495146"/>
    <n v="258.7"/>
  </r>
  <r>
    <s v="ORD-12396"/>
    <x v="361"/>
    <x v="767"/>
    <x v="1"/>
    <x v="64"/>
    <x v="4"/>
    <x v="1"/>
    <x v="18"/>
    <x v="1"/>
    <n v="3"/>
    <n v="1567.02"/>
    <n v="0.15"/>
    <x v="1"/>
    <n v="1023.36"/>
    <x v="266"/>
    <x v="279"/>
    <n v="0.34693877551020402"/>
    <n v="3070.08"/>
  </r>
  <r>
    <s v="ORD-12397"/>
    <x v="169"/>
    <x v="357"/>
    <x v="1"/>
    <x v="27"/>
    <x v="3"/>
    <x v="0"/>
    <x v="3"/>
    <x v="0"/>
    <n v="2"/>
    <n v="979.02"/>
    <n v="0.15"/>
    <x v="1"/>
    <n v="679.32"/>
    <x v="172"/>
    <x v="1019"/>
    <n v="0.30612244897959179"/>
    <n v="1358.64"/>
  </r>
  <r>
    <s v="ORD-12398"/>
    <x v="171"/>
    <x v="63"/>
    <x v="2"/>
    <x v="55"/>
    <x v="4"/>
    <x v="1"/>
    <x v="20"/>
    <x v="0"/>
    <n v="1"/>
    <n v="457.98"/>
    <n v="0"/>
    <x v="3"/>
    <n v="278.38"/>
    <x v="1072"/>
    <x v="1360"/>
    <n v="0.39215686274509809"/>
    <n v="278.38"/>
  </r>
  <r>
    <s v="ORD-12399"/>
    <x v="127"/>
    <x v="56"/>
    <x v="1"/>
    <x v="27"/>
    <x v="3"/>
    <x v="1"/>
    <x v="5"/>
    <x v="1"/>
    <n v="4"/>
    <n v="989.01"/>
    <n v="0.1"/>
    <x v="1"/>
    <n v="679.32"/>
    <x v="680"/>
    <x v="677"/>
    <n v="0.31313131313131309"/>
    <n v="2717.28"/>
  </r>
  <r>
    <s v="ORD-12400"/>
    <x v="353"/>
    <x v="516"/>
    <x v="1"/>
    <x v="57"/>
    <x v="4"/>
    <x v="3"/>
    <x v="17"/>
    <x v="0"/>
    <n v="3"/>
    <n v="244.02"/>
    <n v="0.02"/>
    <x v="1"/>
    <n v="159.36000000000001"/>
    <x v="1081"/>
    <x v="970"/>
    <n v="0.34693877551020408"/>
    <n v="478.08000000000004"/>
  </r>
  <r>
    <s v="ORD-12401"/>
    <x v="278"/>
    <x v="187"/>
    <x v="0"/>
    <x v="56"/>
    <x v="1"/>
    <x v="1"/>
    <x v="8"/>
    <x v="0"/>
    <n v="10"/>
    <n v="153.47"/>
    <n v="0"/>
    <x v="2"/>
    <n v="96.85"/>
    <x v="1082"/>
    <x v="1373"/>
    <n v="0.36893203883495146"/>
    <n v="968.5"/>
  </r>
  <r>
    <s v="ORD-12402"/>
    <x v="98"/>
    <x v="693"/>
    <x v="0"/>
    <x v="60"/>
    <x v="2"/>
    <x v="1"/>
    <x v="1"/>
    <x v="1"/>
    <n v="1"/>
    <n v="2242.98"/>
    <n v="0"/>
    <x v="2"/>
    <n v="1495.32"/>
    <x v="1083"/>
    <x v="1374"/>
    <n v="0.33333333333333337"/>
    <n v="1495.32"/>
  </r>
  <r>
    <s v="ORD-12403"/>
    <x v="33"/>
    <x v="79"/>
    <x v="0"/>
    <x v="52"/>
    <x v="4"/>
    <x v="1"/>
    <x v="18"/>
    <x v="1"/>
    <n v="5"/>
    <n v="756.49"/>
    <n v="0.2"/>
    <x v="0"/>
    <n v="531.79"/>
    <x v="1084"/>
    <x v="1375"/>
    <n v="0.29702970297029707"/>
    <n v="2658.95"/>
  </r>
  <r>
    <s v="ORD-12404"/>
    <x v="246"/>
    <x v="569"/>
    <x v="1"/>
    <x v="18"/>
    <x v="0"/>
    <x v="1"/>
    <x v="5"/>
    <x v="1"/>
    <n v="1"/>
    <n v="290.02999999999997"/>
    <n v="0"/>
    <x v="1"/>
    <n v="191.36"/>
    <x v="770"/>
    <x v="910"/>
    <n v="0.34020618556701021"/>
    <n v="191.36"/>
  </r>
  <r>
    <s v="ORD-12405"/>
    <x v="321"/>
    <x v="318"/>
    <x v="5"/>
    <x v="54"/>
    <x v="2"/>
    <x v="1"/>
    <x v="20"/>
    <x v="1"/>
    <n v="5"/>
    <n v="1682.01"/>
    <n v="0"/>
    <x v="1"/>
    <n v="1240.27"/>
    <x v="364"/>
    <x v="393"/>
    <n v="0.26262626262626254"/>
    <n v="6201.35"/>
  </r>
  <r>
    <s v="ORD-12406"/>
    <x v="114"/>
    <x v="300"/>
    <x v="1"/>
    <x v="61"/>
    <x v="3"/>
    <x v="3"/>
    <x v="4"/>
    <x v="1"/>
    <n v="4"/>
    <n v="1222.98"/>
    <n v="0.2"/>
    <x v="2"/>
    <n v="767.36"/>
    <x v="507"/>
    <x v="1065"/>
    <n v="0.37254901960784315"/>
    <n v="3069.44"/>
  </r>
  <r>
    <s v="ORD-12407"/>
    <x v="44"/>
    <x v="356"/>
    <x v="0"/>
    <x v="13"/>
    <x v="0"/>
    <x v="6"/>
    <x v="14"/>
    <x v="1"/>
    <n v="2"/>
    <n v="117.81"/>
    <n v="0.02"/>
    <x v="0"/>
    <n v="82.11"/>
    <x v="712"/>
    <x v="825"/>
    <n v="0.30303030303030304"/>
    <n v="164.22"/>
  </r>
  <r>
    <s v="ORD-12408"/>
    <x v="80"/>
    <x v="338"/>
    <x v="1"/>
    <x v="52"/>
    <x v="4"/>
    <x v="5"/>
    <x v="9"/>
    <x v="1"/>
    <n v="3"/>
    <n v="726.53"/>
    <n v="0.2"/>
    <x v="0"/>
    <n v="531.79"/>
    <x v="1056"/>
    <x v="1338"/>
    <n v="0.26804123711340216"/>
    <n v="1595.37"/>
  </r>
  <r>
    <s v="ORD-12409"/>
    <x v="208"/>
    <x v="430"/>
    <x v="3"/>
    <x v="20"/>
    <x v="3"/>
    <x v="0"/>
    <x v="13"/>
    <x v="1"/>
    <n v="1"/>
    <n v="1357.03"/>
    <n v="0.05"/>
    <x v="1"/>
    <n v="1007.28"/>
    <x v="980"/>
    <x v="1226"/>
    <n v="0.25773195876288663"/>
    <n v="1007.28"/>
  </r>
  <r>
    <s v="ORD-12410"/>
    <x v="195"/>
    <x v="296"/>
    <x v="1"/>
    <x v="54"/>
    <x v="2"/>
    <x v="5"/>
    <x v="16"/>
    <x v="1"/>
    <n v="6"/>
    <n v="1665.02"/>
    <n v="0"/>
    <x v="0"/>
    <n v="1240.27"/>
    <x v="1085"/>
    <x v="1376"/>
    <n v="0.25510204081632648"/>
    <n v="7441.62"/>
  </r>
  <r>
    <s v="ORD-12411"/>
    <x v="142"/>
    <x v="728"/>
    <x v="1"/>
    <x v="43"/>
    <x v="3"/>
    <x v="1"/>
    <x v="5"/>
    <x v="0"/>
    <n v="2"/>
    <n v="1999"/>
    <n v="0"/>
    <x v="0"/>
    <n v="1299.3499999999999"/>
    <x v="148"/>
    <x v="154"/>
    <n v="0.35000000000000003"/>
    <n v="2598.6999999999998"/>
  </r>
  <r>
    <s v="ORD-12412"/>
    <x v="221"/>
    <x v="206"/>
    <x v="1"/>
    <x v="25"/>
    <x v="1"/>
    <x v="2"/>
    <x v="10"/>
    <x v="0"/>
    <n v="4"/>
    <n v="96.03"/>
    <n v="0"/>
    <x v="1"/>
    <n v="65.34"/>
    <x v="1086"/>
    <x v="1377"/>
    <n v="0.31958762886597936"/>
    <n v="261.36"/>
  </r>
  <r>
    <s v="ORD-12413"/>
    <x v="230"/>
    <x v="613"/>
    <x v="2"/>
    <x v="18"/>
    <x v="0"/>
    <x v="4"/>
    <x v="15"/>
    <x v="0"/>
    <n v="1"/>
    <n v="293.02"/>
    <n v="0.2"/>
    <x v="1"/>
    <n v="191.36"/>
    <x v="115"/>
    <x v="872"/>
    <n v="0.34693877551020397"/>
    <n v="191.36"/>
  </r>
  <r>
    <s v="ORD-12414"/>
    <x v="255"/>
    <x v="755"/>
    <x v="1"/>
    <x v="21"/>
    <x v="2"/>
    <x v="1"/>
    <x v="20"/>
    <x v="1"/>
    <n v="2"/>
    <n v="1781.01"/>
    <n v="0.15"/>
    <x v="0"/>
    <n v="1295.28"/>
    <x v="73"/>
    <x v="772"/>
    <n v="0.27272727272727276"/>
    <n v="2590.56"/>
  </r>
  <r>
    <s v="ORD-12415"/>
    <x v="177"/>
    <x v="728"/>
    <x v="1"/>
    <x v="26"/>
    <x v="2"/>
    <x v="2"/>
    <x v="10"/>
    <x v="0"/>
    <n v="2"/>
    <n v="1028.97"/>
    <n v="0"/>
    <x v="2"/>
    <n v="659.34"/>
    <x v="268"/>
    <x v="561"/>
    <n v="0.35922330097087379"/>
    <n v="1318.68"/>
  </r>
  <r>
    <s v="ORD-12416"/>
    <x v="151"/>
    <x v="699"/>
    <x v="5"/>
    <x v="51"/>
    <x v="3"/>
    <x v="1"/>
    <x v="5"/>
    <x v="1"/>
    <n v="1"/>
    <n v="1484.01"/>
    <n v="0.2"/>
    <x v="1"/>
    <n v="989.34"/>
    <x v="603"/>
    <x v="909"/>
    <n v="0.33333333333333331"/>
    <n v="989.34"/>
  </r>
  <r>
    <s v="ORD-12417"/>
    <x v="266"/>
    <x v="660"/>
    <x v="1"/>
    <x v="50"/>
    <x v="4"/>
    <x v="4"/>
    <x v="6"/>
    <x v="1"/>
    <n v="2"/>
    <n v="1385.01"/>
    <n v="0.2"/>
    <x v="0"/>
    <n v="993.29"/>
    <x v="363"/>
    <x v="272"/>
    <n v="0.28282828282828287"/>
    <n v="1986.58"/>
  </r>
  <r>
    <s v="ORD-12418"/>
    <x v="348"/>
    <x v="361"/>
    <x v="1"/>
    <x v="44"/>
    <x v="0"/>
    <x v="4"/>
    <x v="6"/>
    <x v="1"/>
    <n v="2"/>
    <n v="202.98"/>
    <n v="0"/>
    <x v="0"/>
    <n v="129.35"/>
    <x v="894"/>
    <x v="1089"/>
    <n v="0.36274509803921567"/>
    <n v="258.7"/>
  </r>
  <r>
    <s v="ORD-12419"/>
    <x v="251"/>
    <x v="362"/>
    <x v="1"/>
    <x v="27"/>
    <x v="3"/>
    <x v="3"/>
    <x v="12"/>
    <x v="1"/>
    <n v="1"/>
    <n v="969.03"/>
    <n v="0.05"/>
    <x v="0"/>
    <n v="679.32"/>
    <x v="20"/>
    <x v="960"/>
    <n v="0.29896907216494839"/>
    <n v="679.32"/>
  </r>
  <r>
    <s v="ORD-12420"/>
    <x v="41"/>
    <x v="375"/>
    <x v="0"/>
    <x v="32"/>
    <x v="4"/>
    <x v="2"/>
    <x v="2"/>
    <x v="0"/>
    <n v="6"/>
    <n v="1286.01"/>
    <n v="0"/>
    <x v="1"/>
    <n v="883.32"/>
    <x v="1087"/>
    <x v="1378"/>
    <n v="0.31313131313131309"/>
    <n v="5299.92"/>
  </r>
  <r>
    <s v="ORD-12421"/>
    <x v="95"/>
    <x v="14"/>
    <x v="1"/>
    <x v="2"/>
    <x v="0"/>
    <x v="0"/>
    <x v="13"/>
    <x v="1"/>
    <n v="2"/>
    <n v="79.790000000000006"/>
    <n v="0"/>
    <x v="1"/>
    <n v="57.67"/>
    <x v="2"/>
    <x v="2"/>
    <n v="0.27722772277227725"/>
    <n v="115.34"/>
  </r>
  <r>
    <s v="ORD-12422"/>
    <x v="232"/>
    <x v="634"/>
    <x v="0"/>
    <x v="56"/>
    <x v="1"/>
    <x v="2"/>
    <x v="11"/>
    <x v="0"/>
    <n v="3"/>
    <n v="146.02000000000001"/>
    <n v="0.2"/>
    <x v="0"/>
    <n v="96.85"/>
    <x v="151"/>
    <x v="1379"/>
    <n v="0.33673469387755123"/>
    <n v="290.54999999999995"/>
  </r>
  <r>
    <s v="ORD-12423"/>
    <x v="266"/>
    <x v="459"/>
    <x v="1"/>
    <x v="1"/>
    <x v="0"/>
    <x v="1"/>
    <x v="1"/>
    <x v="0"/>
    <n v="2"/>
    <n v="96.03"/>
    <n v="0.1"/>
    <x v="0"/>
    <n v="71.28"/>
    <x v="144"/>
    <x v="149"/>
    <n v="0.25773195876288657"/>
    <n v="142.56"/>
  </r>
  <r>
    <s v="ORD-12424"/>
    <x v="25"/>
    <x v="525"/>
    <x v="2"/>
    <x v="22"/>
    <x v="1"/>
    <x v="1"/>
    <x v="18"/>
    <x v="1"/>
    <n v="2"/>
    <n v="53.35"/>
    <n v="0"/>
    <x v="2"/>
    <n v="39.049999999999997"/>
    <x v="328"/>
    <x v="349"/>
    <n v="0.26804123711340211"/>
    <n v="78.099999999999994"/>
  </r>
  <r>
    <s v="ORD-12425"/>
    <x v="160"/>
    <x v="317"/>
    <x v="5"/>
    <x v="17"/>
    <x v="2"/>
    <x v="1"/>
    <x v="8"/>
    <x v="1"/>
    <n v="1"/>
    <n v="1018.98"/>
    <n v="0"/>
    <x v="1"/>
    <n v="689.31"/>
    <x v="40"/>
    <x v="1380"/>
    <n v="0.32352941176470595"/>
    <n v="689.31"/>
  </r>
  <r>
    <s v="ORD-12426"/>
    <x v="165"/>
    <x v="536"/>
    <x v="5"/>
    <x v="61"/>
    <x v="3"/>
    <x v="6"/>
    <x v="14"/>
    <x v="1"/>
    <n v="4"/>
    <n v="1199"/>
    <n v="0.15"/>
    <x v="0"/>
    <n v="767.36"/>
    <x v="803"/>
    <x v="956"/>
    <n v="0.36"/>
    <n v="3069.44"/>
  </r>
  <r>
    <s v="ORD-12427"/>
    <x v="88"/>
    <x v="213"/>
    <x v="2"/>
    <x v="39"/>
    <x v="2"/>
    <x v="2"/>
    <x v="11"/>
    <x v="0"/>
    <n v="4"/>
    <n v="1499"/>
    <n v="0"/>
    <x v="0"/>
    <n v="974.35"/>
    <x v="332"/>
    <x v="1381"/>
    <n v="0.35"/>
    <n v="3897.4"/>
  </r>
  <r>
    <s v="ORD-12428"/>
    <x v="159"/>
    <x v="404"/>
    <x v="1"/>
    <x v="36"/>
    <x v="2"/>
    <x v="1"/>
    <x v="7"/>
    <x v="1"/>
    <n v="3"/>
    <n v="719.97"/>
    <n v="0.1"/>
    <x v="0"/>
    <n v="496.29"/>
    <x v="33"/>
    <x v="298"/>
    <n v="0.31067961165048535"/>
    <n v="1488.8700000000001"/>
  </r>
  <r>
    <s v="ORD-12429"/>
    <x v="210"/>
    <x v="143"/>
    <x v="1"/>
    <x v="11"/>
    <x v="0"/>
    <x v="1"/>
    <x v="8"/>
    <x v="1"/>
    <n v="8"/>
    <n v="244.02"/>
    <n v="0"/>
    <x v="0"/>
    <n v="171.81"/>
    <x v="1088"/>
    <x v="1382"/>
    <n v="0.29591836734693877"/>
    <n v="1374.48"/>
  </r>
  <r>
    <s v="ORD-12430"/>
    <x v="365"/>
    <x v="242"/>
    <x v="0"/>
    <x v="4"/>
    <x v="2"/>
    <x v="1"/>
    <x v="7"/>
    <x v="0"/>
    <n v="2"/>
    <n v="2573.9699999999998"/>
    <n v="0.02"/>
    <x v="1"/>
    <n v="1599.36"/>
    <x v="286"/>
    <x v="305"/>
    <n v="0.37864077669902912"/>
    <n v="3198.72"/>
  </r>
  <r>
    <s v="ORD-12431"/>
    <x v="38"/>
    <x v="584"/>
    <x v="5"/>
    <x v="38"/>
    <x v="4"/>
    <x v="2"/>
    <x v="2"/>
    <x v="1"/>
    <n v="8"/>
    <n v="549"/>
    <n v="0.05"/>
    <x v="0"/>
    <n v="362.34"/>
    <x v="1089"/>
    <x v="1383"/>
    <n v="0.34"/>
    <n v="2898.72"/>
  </r>
  <r>
    <s v="ORD-12432"/>
    <x v="112"/>
    <x v="509"/>
    <x v="2"/>
    <x v="60"/>
    <x v="2"/>
    <x v="0"/>
    <x v="13"/>
    <x v="1"/>
    <n v="4"/>
    <n v="2177.0100000000002"/>
    <n v="0"/>
    <x v="1"/>
    <n v="1495.32"/>
    <x v="1090"/>
    <x v="1384"/>
    <n v="0.3131313131313132"/>
    <n v="5981.28"/>
  </r>
  <r>
    <s v="ORD-12433"/>
    <x v="174"/>
    <x v="187"/>
    <x v="0"/>
    <x v="27"/>
    <x v="3"/>
    <x v="1"/>
    <x v="8"/>
    <x v="0"/>
    <n v="1"/>
    <n v="989.01"/>
    <n v="0.1"/>
    <x v="0"/>
    <n v="679.32"/>
    <x v="423"/>
    <x v="456"/>
    <n v="0.31313131313131309"/>
    <n v="679.32"/>
  </r>
  <r>
    <s v="ORD-12434"/>
    <x v="256"/>
    <x v="179"/>
    <x v="1"/>
    <x v="17"/>
    <x v="2"/>
    <x v="4"/>
    <x v="6"/>
    <x v="0"/>
    <n v="3"/>
    <n v="999"/>
    <n v="0.02"/>
    <x v="1"/>
    <n v="689.31"/>
    <x v="778"/>
    <x v="1385"/>
    <n v="0.31000000000000005"/>
    <n v="2067.9299999999998"/>
  </r>
  <r>
    <s v="ORD-12435"/>
    <x v="164"/>
    <x v="553"/>
    <x v="1"/>
    <x v="32"/>
    <x v="4"/>
    <x v="6"/>
    <x v="14"/>
    <x v="1"/>
    <n v="3"/>
    <n v="1286.01"/>
    <n v="0"/>
    <x v="0"/>
    <n v="883.32"/>
    <x v="189"/>
    <x v="839"/>
    <n v="0.31313131313131309"/>
    <n v="2649.96"/>
  </r>
  <r>
    <s v="ORD-12436"/>
    <x v="117"/>
    <x v="141"/>
    <x v="1"/>
    <x v="29"/>
    <x v="1"/>
    <x v="2"/>
    <x v="11"/>
    <x v="0"/>
    <n v="0"/>
    <n v="125.13"/>
    <n v="0"/>
    <x v="0"/>
    <n v="78.69"/>
    <x v="12"/>
    <x v="12"/>
    <n v="0"/>
    <n v="0"/>
  </r>
  <r>
    <s v="ORD-12437"/>
    <x v="317"/>
    <x v="429"/>
    <x v="1"/>
    <x v="36"/>
    <x v="2"/>
    <x v="0"/>
    <x v="0"/>
    <x v="1"/>
    <n v="3"/>
    <n v="705.99"/>
    <n v="0.2"/>
    <x v="1"/>
    <n v="496.29"/>
    <x v="585"/>
    <x v="1362"/>
    <n v="0.29702970297029707"/>
    <n v="1488.8700000000001"/>
  </r>
  <r>
    <s v="ORD-12438"/>
    <x v="189"/>
    <x v="641"/>
    <x v="2"/>
    <x v="35"/>
    <x v="4"/>
    <x v="2"/>
    <x v="11"/>
    <x v="0"/>
    <n v="2"/>
    <n v="840.51"/>
    <n v="0.05"/>
    <x v="0"/>
    <n v="585.80999999999995"/>
    <x v="377"/>
    <x v="407"/>
    <n v="0.30303030303030309"/>
    <n v="1171.6199999999999"/>
  </r>
  <r>
    <s v="ORD-12439"/>
    <x v="61"/>
    <x v="369"/>
    <x v="1"/>
    <x v="27"/>
    <x v="3"/>
    <x v="1"/>
    <x v="1"/>
    <x v="1"/>
    <n v="1"/>
    <n v="969.03"/>
    <n v="0.2"/>
    <x v="0"/>
    <n v="679.32"/>
    <x v="20"/>
    <x v="960"/>
    <n v="0.29896907216494839"/>
    <n v="679.32"/>
  </r>
  <r>
    <s v="ORD-12440"/>
    <x v="137"/>
    <x v="265"/>
    <x v="1"/>
    <x v="61"/>
    <x v="3"/>
    <x v="1"/>
    <x v="8"/>
    <x v="0"/>
    <n v="3"/>
    <n v="1222.98"/>
    <n v="0"/>
    <x v="0"/>
    <n v="767.36"/>
    <x v="443"/>
    <x v="914"/>
    <n v="0.37254901960784315"/>
    <n v="2302.08"/>
  </r>
  <r>
    <s v="ORD-12441"/>
    <x v="42"/>
    <x v="299"/>
    <x v="0"/>
    <x v="47"/>
    <x v="0"/>
    <x v="0"/>
    <x v="3"/>
    <x v="1"/>
    <n v="2"/>
    <n v="182.58"/>
    <n v="0"/>
    <x v="0"/>
    <n v="110.98"/>
    <x v="163"/>
    <x v="171"/>
    <n v="0.39215686274509803"/>
    <n v="221.96"/>
  </r>
  <r>
    <s v="ORD-12442"/>
    <x v="325"/>
    <x v="732"/>
    <x v="1"/>
    <x v="8"/>
    <x v="4"/>
    <x v="4"/>
    <x v="6"/>
    <x v="1"/>
    <n v="4"/>
    <n v="1008.99"/>
    <n v="0.05"/>
    <x v="0"/>
    <n v="609.39"/>
    <x v="113"/>
    <x v="1386"/>
    <n v="0.39603960396039606"/>
    <n v="2437.56"/>
  </r>
  <r>
    <s v="ORD-12443"/>
    <x v="327"/>
    <x v="136"/>
    <x v="1"/>
    <x v="31"/>
    <x v="1"/>
    <x v="4"/>
    <x v="6"/>
    <x v="0"/>
    <n v="3"/>
    <n v="90.78"/>
    <n v="0"/>
    <x v="2"/>
    <n v="55.18"/>
    <x v="344"/>
    <x v="369"/>
    <n v="0.39215686274509814"/>
    <n v="165.54"/>
  </r>
  <r>
    <s v="ORD-12444"/>
    <x v="265"/>
    <x v="362"/>
    <x v="1"/>
    <x v="39"/>
    <x v="2"/>
    <x v="1"/>
    <x v="20"/>
    <x v="0"/>
    <n v="2"/>
    <n v="1499"/>
    <n v="0.05"/>
    <x v="1"/>
    <n v="974.35"/>
    <x v="176"/>
    <x v="184"/>
    <n v="0.35"/>
    <n v="1948.7"/>
  </r>
  <r>
    <s v="ORD-12445"/>
    <x v="108"/>
    <x v="318"/>
    <x v="5"/>
    <x v="6"/>
    <x v="3"/>
    <x v="1"/>
    <x v="5"/>
    <x v="1"/>
    <n v="2"/>
    <n v="1799"/>
    <n v="0"/>
    <x v="0"/>
    <n v="1097.3900000000001"/>
    <x v="571"/>
    <x v="1303"/>
    <n v="0.38999999999999996"/>
    <n v="2194.7800000000002"/>
  </r>
  <r>
    <s v="ORD-12446"/>
    <x v="103"/>
    <x v="671"/>
    <x v="1"/>
    <x v="35"/>
    <x v="4"/>
    <x v="0"/>
    <x v="0"/>
    <x v="1"/>
    <n v="4"/>
    <n v="840.51"/>
    <n v="0.1"/>
    <x v="0"/>
    <n v="585.80999999999995"/>
    <x v="1091"/>
    <x v="1387"/>
    <n v="0.30303030303030309"/>
    <n v="2343.2399999999998"/>
  </r>
  <r>
    <s v="ORD-12447"/>
    <x v="340"/>
    <x v="668"/>
    <x v="2"/>
    <x v="13"/>
    <x v="0"/>
    <x v="5"/>
    <x v="16"/>
    <x v="0"/>
    <n v="3"/>
    <n v="122.57"/>
    <n v="0"/>
    <x v="0"/>
    <n v="82.11"/>
    <x v="46"/>
    <x v="535"/>
    <n v="0.3300970873786408"/>
    <n v="246.32999999999998"/>
  </r>
  <r>
    <s v="ORD-12448"/>
    <x v="185"/>
    <x v="710"/>
    <x v="1"/>
    <x v="51"/>
    <x v="3"/>
    <x v="0"/>
    <x v="3"/>
    <x v="1"/>
    <n v="5"/>
    <n v="1454.03"/>
    <n v="0"/>
    <x v="1"/>
    <n v="989.34"/>
    <x v="194"/>
    <x v="1388"/>
    <n v="0.31958762886597936"/>
    <n v="4946.7"/>
  </r>
  <r>
    <s v="ORD-12449"/>
    <x v="230"/>
    <x v="195"/>
    <x v="0"/>
    <x v="28"/>
    <x v="3"/>
    <x v="5"/>
    <x v="16"/>
    <x v="0"/>
    <n v="4"/>
    <n v="1543.97"/>
    <n v="0"/>
    <x v="1"/>
    <n v="1064.29"/>
    <x v="240"/>
    <x v="252"/>
    <n v="0.31067961165048547"/>
    <n v="4257.16"/>
  </r>
  <r>
    <s v="ORD-12450"/>
    <x v="121"/>
    <x v="662"/>
    <x v="1"/>
    <x v="28"/>
    <x v="3"/>
    <x v="1"/>
    <x v="18"/>
    <x v="1"/>
    <n v="3"/>
    <n v="1484.01"/>
    <n v="0.05"/>
    <x v="1"/>
    <n v="1064.29"/>
    <x v="154"/>
    <x v="160"/>
    <n v="0.28282828282828282"/>
    <n v="3192.87"/>
  </r>
  <r>
    <s v="ORD-12451"/>
    <x v="235"/>
    <x v="402"/>
    <x v="1"/>
    <x v="23"/>
    <x v="4"/>
    <x v="2"/>
    <x v="10"/>
    <x v="0"/>
    <n v="5"/>
    <n v="678.03"/>
    <n v="0"/>
    <x v="1"/>
    <n v="510.27"/>
    <x v="1092"/>
    <x v="1389"/>
    <n v="0.24742268041237109"/>
    <n v="2551.35"/>
  </r>
  <r>
    <s v="ORD-12452"/>
    <x v="302"/>
    <x v="768"/>
    <x v="0"/>
    <x v="85"/>
    <x v="5"/>
    <x v="5"/>
    <x v="9"/>
    <x v="0"/>
    <n v="6"/>
    <n v="149"/>
    <n v="0"/>
    <x v="1"/>
    <n v="0"/>
    <x v="12"/>
    <x v="12"/>
    <n v="0"/>
    <n v="0"/>
  </r>
  <r>
    <s v="ORD-12453"/>
    <x v="235"/>
    <x v="769"/>
    <x v="1"/>
    <x v="33"/>
    <x v="1"/>
    <x v="0"/>
    <x v="3"/>
    <x v="0"/>
    <n v="3"/>
    <n v="81.37"/>
    <n v="0"/>
    <x v="1"/>
    <n v="54.51"/>
    <x v="182"/>
    <x v="1390"/>
    <n v="0.3300970873786408"/>
    <n v="163.53"/>
  </r>
  <r>
    <s v="ORD-12454"/>
    <x v="282"/>
    <x v="418"/>
    <x v="2"/>
    <x v="36"/>
    <x v="2"/>
    <x v="5"/>
    <x v="16"/>
    <x v="1"/>
    <n v="3"/>
    <n v="705.99"/>
    <n v="0.2"/>
    <x v="0"/>
    <n v="496.29"/>
    <x v="585"/>
    <x v="1362"/>
    <n v="0.29702970297029707"/>
    <n v="1488.8700000000001"/>
  </r>
  <r>
    <s v="ORD-12455"/>
    <x v="168"/>
    <x v="360"/>
    <x v="1"/>
    <x v="3"/>
    <x v="1"/>
    <x v="1"/>
    <x v="8"/>
    <x v="1"/>
    <n v="1"/>
    <n v="105.73"/>
    <n v="0"/>
    <x v="0"/>
    <n v="78.48"/>
    <x v="118"/>
    <x v="122"/>
    <n v="0.25773195876288657"/>
    <n v="78.48"/>
  </r>
  <r>
    <s v="ORD-12456"/>
    <x v="133"/>
    <x v="363"/>
    <x v="1"/>
    <x v="19"/>
    <x v="2"/>
    <x v="3"/>
    <x v="17"/>
    <x v="0"/>
    <n v="2"/>
    <n v="1357.03"/>
    <n v="0"/>
    <x v="2"/>
    <n v="853.39"/>
    <x v="865"/>
    <x v="1041"/>
    <n v="0.37113402061855671"/>
    <n v="1706.78"/>
  </r>
  <r>
    <s v="ORD-12457"/>
    <x v="337"/>
    <x v="138"/>
    <x v="5"/>
    <x v="45"/>
    <x v="0"/>
    <x v="1"/>
    <x v="1"/>
    <x v="0"/>
    <n v="3"/>
    <n v="146.02000000000001"/>
    <n v="0"/>
    <x v="1"/>
    <n v="90.89"/>
    <x v="151"/>
    <x v="157"/>
    <n v="0.3775510204081633"/>
    <n v="272.67"/>
  </r>
  <r>
    <s v="ORD-12458"/>
    <x v="155"/>
    <x v="400"/>
    <x v="2"/>
    <x v="86"/>
    <x v="5"/>
    <x v="3"/>
    <x v="17"/>
    <x v="0"/>
    <n v="4"/>
    <n v="81.37"/>
    <n v="0.15"/>
    <x v="0"/>
    <n v="0"/>
    <x v="12"/>
    <x v="12"/>
    <n v="0"/>
    <n v="0"/>
  </r>
  <r>
    <s v="ORD-12459"/>
    <x v="7"/>
    <x v="632"/>
    <x v="1"/>
    <x v="21"/>
    <x v="2"/>
    <x v="2"/>
    <x v="11"/>
    <x v="0"/>
    <n v="3"/>
    <n v="1852.97"/>
    <n v="0"/>
    <x v="0"/>
    <n v="1295.28"/>
    <x v="574"/>
    <x v="1391"/>
    <n v="0.30097087378640774"/>
    <n v="3885.84"/>
  </r>
  <r>
    <s v="ORD-12460"/>
    <x v="355"/>
    <x v="336"/>
    <x v="5"/>
    <x v="64"/>
    <x v="4"/>
    <x v="0"/>
    <x v="0"/>
    <x v="1"/>
    <n v="2"/>
    <n v="1630.98"/>
    <n v="0"/>
    <x v="0"/>
    <n v="1023.36"/>
    <x v="192"/>
    <x v="730"/>
    <n v="0.37254901960784315"/>
    <n v="2046.72"/>
  </r>
  <r>
    <s v="ORD-12461"/>
    <x v="266"/>
    <x v="738"/>
    <x v="1"/>
    <x v="64"/>
    <x v="4"/>
    <x v="3"/>
    <x v="12"/>
    <x v="1"/>
    <n v="2"/>
    <n v="1551.03"/>
    <n v="0.02"/>
    <x v="2"/>
    <n v="1023.36"/>
    <x v="877"/>
    <x v="1392"/>
    <n v="0.34020618556701027"/>
    <n v="2046.72"/>
  </r>
  <r>
    <s v="ORD-12462"/>
    <x v="269"/>
    <x v="561"/>
    <x v="1"/>
    <x v="0"/>
    <x v="0"/>
    <x v="5"/>
    <x v="9"/>
    <x v="1"/>
    <n v="2"/>
    <n v="484.03"/>
    <n v="0.15"/>
    <x v="0"/>
    <n v="354.29"/>
    <x v="713"/>
    <x v="827"/>
    <n v="0.268041237113402"/>
    <n v="708.58"/>
  </r>
  <r>
    <s v="ORD-12463"/>
    <x v="210"/>
    <x v="635"/>
    <x v="1"/>
    <x v="3"/>
    <x v="1"/>
    <x v="3"/>
    <x v="4"/>
    <x v="0"/>
    <n v="1"/>
    <n v="111.18"/>
    <n v="0.35"/>
    <x v="0"/>
    <n v="78.48"/>
    <x v="515"/>
    <x v="568"/>
    <n v="0.29411764705882354"/>
    <n v="78.48"/>
  </r>
  <r>
    <s v="ORD-12464"/>
    <x v="296"/>
    <x v="14"/>
    <x v="1"/>
    <x v="47"/>
    <x v="0"/>
    <x v="0"/>
    <x v="13"/>
    <x v="0"/>
    <n v="2"/>
    <n v="182.58"/>
    <n v="0.02"/>
    <x v="0"/>
    <n v="110.98"/>
    <x v="163"/>
    <x v="171"/>
    <n v="0.39215686274509803"/>
    <n v="221.96"/>
  </r>
  <r>
    <s v="ORD-12465"/>
    <x v="278"/>
    <x v="67"/>
    <x v="1"/>
    <x v="27"/>
    <x v="3"/>
    <x v="0"/>
    <x v="3"/>
    <x v="0"/>
    <n v="3"/>
    <n v="999"/>
    <n v="0"/>
    <x v="1"/>
    <n v="679.32"/>
    <x v="778"/>
    <x v="1348"/>
    <n v="0.32"/>
    <n v="2037.96"/>
  </r>
  <r>
    <s v="ORD-12466"/>
    <x v="302"/>
    <x v="223"/>
    <x v="2"/>
    <x v="20"/>
    <x v="3"/>
    <x v="5"/>
    <x v="9"/>
    <x v="0"/>
    <n v="1"/>
    <n v="1426.98"/>
    <n v="0"/>
    <x v="2"/>
    <n v="1007.28"/>
    <x v="721"/>
    <x v="842"/>
    <n v="0.29411764705882354"/>
    <n v="1007.28"/>
  </r>
  <r>
    <s v="ORD-12467"/>
    <x v="146"/>
    <x v="523"/>
    <x v="1"/>
    <x v="41"/>
    <x v="1"/>
    <x v="0"/>
    <x v="0"/>
    <x v="0"/>
    <n v="2"/>
    <n v="68.31"/>
    <n v="0"/>
    <x v="1"/>
    <n v="44.85"/>
    <x v="866"/>
    <x v="1393"/>
    <n v="0.34343434343434343"/>
    <n v="89.7"/>
  </r>
  <r>
    <s v="ORD-12468"/>
    <x v="102"/>
    <x v="63"/>
    <x v="2"/>
    <x v="31"/>
    <x v="1"/>
    <x v="0"/>
    <x v="0"/>
    <x v="0"/>
    <n v="3"/>
    <n v="89.89"/>
    <n v="0.02"/>
    <x v="0"/>
    <n v="55.18"/>
    <x v="424"/>
    <x v="457"/>
    <n v="0.3861386138613862"/>
    <n v="165.54"/>
  </r>
  <r>
    <s v="ORD-12469"/>
    <x v="161"/>
    <x v="770"/>
    <x v="1"/>
    <x v="43"/>
    <x v="3"/>
    <x v="0"/>
    <x v="3"/>
    <x v="0"/>
    <n v="2"/>
    <n v="2018.99"/>
    <n v="0.2"/>
    <x v="0"/>
    <n v="1299.3499999999999"/>
    <x v="549"/>
    <x v="615"/>
    <n v="0.35643564356435647"/>
    <n v="2598.6999999999998"/>
  </r>
  <r>
    <s v="ORD-12470"/>
    <x v="193"/>
    <x v="0"/>
    <x v="0"/>
    <x v="17"/>
    <x v="2"/>
    <x v="1"/>
    <x v="8"/>
    <x v="1"/>
    <n v="1"/>
    <n v="999"/>
    <n v="0"/>
    <x v="2"/>
    <n v="689.31"/>
    <x v="71"/>
    <x v="632"/>
    <n v="0.31000000000000005"/>
    <n v="689.31"/>
  </r>
  <r>
    <s v="ORD-12471"/>
    <x v="321"/>
    <x v="771"/>
    <x v="2"/>
    <x v="33"/>
    <x v="1"/>
    <x v="0"/>
    <x v="0"/>
    <x v="0"/>
    <n v="3"/>
    <n v="78.209999999999994"/>
    <n v="0"/>
    <x v="2"/>
    <n v="54.51"/>
    <x v="355"/>
    <x v="384"/>
    <n v="0.30303030303030304"/>
    <n v="163.53"/>
  </r>
  <r>
    <s v="ORD-12472"/>
    <x v="70"/>
    <x v="46"/>
    <x v="1"/>
    <x v="38"/>
    <x v="4"/>
    <x v="6"/>
    <x v="14"/>
    <x v="0"/>
    <n v="4"/>
    <n v="549"/>
    <n v="0"/>
    <x v="0"/>
    <n v="362.34"/>
    <x v="382"/>
    <x v="412"/>
    <n v="0.34"/>
    <n v="1449.36"/>
  </r>
  <r>
    <s v="ORD-12473"/>
    <x v="206"/>
    <x v="627"/>
    <x v="0"/>
    <x v="61"/>
    <x v="3"/>
    <x v="0"/>
    <x v="3"/>
    <x v="0"/>
    <n v="3"/>
    <n v="1210.99"/>
    <n v="0"/>
    <x v="0"/>
    <n v="767.36"/>
    <x v="987"/>
    <x v="1254"/>
    <n v="0.36633663366336638"/>
    <n v="2302.08"/>
  </r>
  <r>
    <s v="ORD-12474"/>
    <x v="358"/>
    <x v="411"/>
    <x v="1"/>
    <x v="22"/>
    <x v="1"/>
    <x v="1"/>
    <x v="8"/>
    <x v="1"/>
    <n v="2"/>
    <n v="54.45"/>
    <n v="0.05"/>
    <x v="0"/>
    <n v="39.049999999999997"/>
    <x v="1093"/>
    <x v="1394"/>
    <n v="0.28282828282828293"/>
    <n v="78.099999999999994"/>
  </r>
  <r>
    <s v="ORD-12475"/>
    <x v="223"/>
    <x v="463"/>
    <x v="2"/>
    <x v="8"/>
    <x v="4"/>
    <x v="1"/>
    <x v="20"/>
    <x v="1"/>
    <n v="2"/>
    <n v="989.01"/>
    <n v="0"/>
    <x v="2"/>
    <n v="609.39"/>
    <x v="647"/>
    <x v="742"/>
    <n v="0.38383838383838387"/>
    <n v="1218.78"/>
  </r>
  <r>
    <s v="ORD-12476"/>
    <x v="29"/>
    <x v="137"/>
    <x v="2"/>
    <x v="35"/>
    <x v="4"/>
    <x v="1"/>
    <x v="8"/>
    <x v="0"/>
    <n v="2"/>
    <n v="849"/>
    <n v="0"/>
    <x v="0"/>
    <n v="585.80999999999995"/>
    <x v="1094"/>
    <x v="1395"/>
    <n v="0.31000000000000005"/>
    <n v="1171.6199999999999"/>
  </r>
  <r>
    <s v="ORD-12477"/>
    <x v="75"/>
    <x v="310"/>
    <x v="2"/>
    <x v="51"/>
    <x v="3"/>
    <x v="5"/>
    <x v="16"/>
    <x v="1"/>
    <n v="3"/>
    <n v="1469.02"/>
    <n v="0"/>
    <x v="0"/>
    <n v="989.34"/>
    <x v="179"/>
    <x v="1287"/>
    <n v="0.32653061224489788"/>
    <n v="2968.02"/>
  </r>
  <r>
    <s v="ORD-12478"/>
    <x v="34"/>
    <x v="772"/>
    <x v="1"/>
    <x v="46"/>
    <x v="3"/>
    <x v="2"/>
    <x v="11"/>
    <x v="0"/>
    <n v="5"/>
    <n v="692.01"/>
    <n v="0"/>
    <x v="1"/>
    <n v="433.38"/>
    <x v="852"/>
    <x v="1026"/>
    <n v="0.37373737373737376"/>
    <n v="2166.9"/>
  </r>
  <r>
    <s v="ORD-12479"/>
    <x v="305"/>
    <x v="409"/>
    <x v="1"/>
    <x v="39"/>
    <x v="2"/>
    <x v="0"/>
    <x v="3"/>
    <x v="0"/>
    <n v="3"/>
    <n v="1528.98"/>
    <n v="0"/>
    <x v="2"/>
    <n v="974.35"/>
    <x v="159"/>
    <x v="1396"/>
    <n v="0.36274509803921573"/>
    <n v="2923.05"/>
  </r>
  <r>
    <s v="ORD-12480"/>
    <x v="240"/>
    <x v="356"/>
    <x v="0"/>
    <x v="37"/>
    <x v="3"/>
    <x v="2"/>
    <x v="11"/>
    <x v="0"/>
    <n v="6"/>
    <n v="2099"/>
    <n v="0.15"/>
    <x v="0"/>
    <n v="1427.32"/>
    <x v="579"/>
    <x v="654"/>
    <n v="0.32"/>
    <n v="8563.92"/>
  </r>
  <r>
    <s v="ORD-12481"/>
    <x v="67"/>
    <x v="716"/>
    <x v="1"/>
    <x v="1"/>
    <x v="0"/>
    <x v="0"/>
    <x v="0"/>
    <x v="0"/>
    <n v="3"/>
    <n v="97.02"/>
    <n v="0.2"/>
    <x v="0"/>
    <n v="71.28"/>
    <x v="92"/>
    <x v="93"/>
    <n v="0.26530612244897961"/>
    <n v="213.84"/>
  </r>
  <r>
    <s v="ORD-12482"/>
    <x v="21"/>
    <x v="101"/>
    <x v="2"/>
    <x v="45"/>
    <x v="0"/>
    <x v="0"/>
    <x v="13"/>
    <x v="1"/>
    <n v="2"/>
    <n v="150.49"/>
    <n v="0.05"/>
    <x v="0"/>
    <n v="90.89"/>
    <x v="891"/>
    <x v="1242"/>
    <n v="0.39603960396039606"/>
    <n v="181.78"/>
  </r>
  <r>
    <s v="ORD-12483"/>
    <x v="87"/>
    <x v="134"/>
    <x v="5"/>
    <x v="16"/>
    <x v="3"/>
    <x v="1"/>
    <x v="20"/>
    <x v="1"/>
    <n v="4"/>
    <n v="2276.0100000000002"/>
    <n v="0"/>
    <x v="1"/>
    <n v="1586.31"/>
    <x v="1036"/>
    <x v="1307"/>
    <n v="0.30303030303030309"/>
    <n v="6345.24"/>
  </r>
  <r>
    <s v="ORD-12484"/>
    <x v="98"/>
    <x v="168"/>
    <x v="1"/>
    <x v="34"/>
    <x v="2"/>
    <x v="2"/>
    <x v="10"/>
    <x v="1"/>
    <n v="3"/>
    <n v="1567.02"/>
    <n v="0.15"/>
    <x v="1"/>
    <n v="991.38"/>
    <x v="266"/>
    <x v="1397"/>
    <n v="0.36734693877551017"/>
    <n v="2974.14"/>
  </r>
  <r>
    <s v="ORD-12485"/>
    <x v="110"/>
    <x v="773"/>
    <x v="2"/>
    <x v="51"/>
    <x v="3"/>
    <x v="3"/>
    <x v="17"/>
    <x v="1"/>
    <n v="2"/>
    <n v="1454.03"/>
    <n v="0"/>
    <x v="2"/>
    <n v="989.34"/>
    <x v="632"/>
    <x v="1398"/>
    <n v="0.31958762886597936"/>
    <n v="1978.68"/>
  </r>
  <r>
    <s v="ORD-12486"/>
    <x v="60"/>
    <x v="589"/>
    <x v="5"/>
    <x v="41"/>
    <x v="1"/>
    <x v="5"/>
    <x v="9"/>
    <x v="0"/>
    <n v="1"/>
    <n v="70.38"/>
    <n v="0.1"/>
    <x v="2"/>
    <n v="44.85"/>
    <x v="346"/>
    <x v="1327"/>
    <n v="0.36274509803921562"/>
    <n v="44.85"/>
  </r>
  <r>
    <s v="ORD-12487"/>
    <x v="108"/>
    <x v="615"/>
    <x v="1"/>
    <x v="62"/>
    <x v="0"/>
    <x v="1"/>
    <x v="5"/>
    <x v="1"/>
    <n v="3"/>
    <n v="129"/>
    <n v="0.05"/>
    <x v="0"/>
    <n v="87.72"/>
    <x v="1095"/>
    <x v="1399"/>
    <n v="0.32000000000000006"/>
    <n v="263.15999999999997"/>
  </r>
  <r>
    <s v="ORD-12488"/>
    <x v="346"/>
    <x v="521"/>
    <x v="1"/>
    <x v="28"/>
    <x v="3"/>
    <x v="2"/>
    <x v="11"/>
    <x v="0"/>
    <n v="1"/>
    <n v="1513.99"/>
    <n v="0.05"/>
    <x v="0"/>
    <n v="1064.29"/>
    <x v="737"/>
    <x v="1400"/>
    <n v="0.29702970297029707"/>
    <n v="1064.29"/>
  </r>
  <r>
    <s v="ORD-12489"/>
    <x v="97"/>
    <x v="666"/>
    <x v="2"/>
    <x v="45"/>
    <x v="0"/>
    <x v="0"/>
    <x v="13"/>
    <x v="1"/>
    <n v="2"/>
    <n v="147.51"/>
    <n v="0.05"/>
    <x v="2"/>
    <n v="90.89"/>
    <x v="732"/>
    <x v="854"/>
    <n v="0.38383838383838381"/>
    <n v="181.78"/>
  </r>
  <r>
    <s v="ORD-12490"/>
    <x v="341"/>
    <x v="737"/>
    <x v="2"/>
    <x v="56"/>
    <x v="1"/>
    <x v="2"/>
    <x v="11"/>
    <x v="0"/>
    <n v="3"/>
    <n v="147.51"/>
    <n v="0.05"/>
    <x v="0"/>
    <n v="96.85"/>
    <x v="1096"/>
    <x v="1401"/>
    <n v="0.34343434343434348"/>
    <n v="290.54999999999995"/>
  </r>
  <r>
    <s v="ORD-12491"/>
    <x v="149"/>
    <x v="173"/>
    <x v="1"/>
    <x v="17"/>
    <x v="2"/>
    <x v="3"/>
    <x v="17"/>
    <x v="0"/>
    <n v="1"/>
    <n v="1008.99"/>
    <n v="0.15"/>
    <x v="0"/>
    <n v="689.31"/>
    <x v="435"/>
    <x v="1402"/>
    <n v="0.31683168316831689"/>
    <n v="689.31"/>
  </r>
  <r>
    <s v="ORD-12492"/>
    <x v="159"/>
    <x v="219"/>
    <x v="1"/>
    <x v="42"/>
    <x v="1"/>
    <x v="0"/>
    <x v="13"/>
    <x v="0"/>
    <n v="2"/>
    <n v="68.31"/>
    <n v="0.1"/>
    <x v="0"/>
    <n v="44.16"/>
    <x v="866"/>
    <x v="1042"/>
    <n v="0.35353535353535359"/>
    <n v="88.32"/>
  </r>
  <r>
    <s v="ORD-12493"/>
    <x v="24"/>
    <x v="568"/>
    <x v="5"/>
    <x v="26"/>
    <x v="2"/>
    <x v="1"/>
    <x v="8"/>
    <x v="0"/>
    <n v="4"/>
    <n v="999"/>
    <n v="0.05"/>
    <x v="0"/>
    <n v="659.34"/>
    <x v="835"/>
    <x v="1403"/>
    <n v="0.33999999999999997"/>
    <n v="2637.36"/>
  </r>
  <r>
    <s v="ORD-12494"/>
    <x v="95"/>
    <x v="22"/>
    <x v="1"/>
    <x v="31"/>
    <x v="1"/>
    <x v="5"/>
    <x v="16"/>
    <x v="1"/>
    <n v="2"/>
    <n v="89.89"/>
    <n v="0.02"/>
    <x v="0"/>
    <n v="55.18"/>
    <x v="687"/>
    <x v="795"/>
    <n v="0.38613861386138615"/>
    <n v="110.36"/>
  </r>
  <r>
    <s v="ORD-12495"/>
    <x v="31"/>
    <x v="389"/>
    <x v="2"/>
    <x v="29"/>
    <x v="1"/>
    <x v="2"/>
    <x v="11"/>
    <x v="1"/>
    <n v="5"/>
    <n v="127.71"/>
    <n v="0"/>
    <x v="0"/>
    <n v="78.69"/>
    <x v="830"/>
    <x v="993"/>
    <n v="0.38383838383838381"/>
    <n v="393.45"/>
  </r>
  <r>
    <s v="ORD-12496"/>
    <x v="39"/>
    <x v="206"/>
    <x v="1"/>
    <x v="7"/>
    <x v="4"/>
    <x v="1"/>
    <x v="7"/>
    <x v="1"/>
    <n v="2"/>
    <n v="293.02"/>
    <n v="0.1"/>
    <x v="0"/>
    <n v="194.35"/>
    <x v="34"/>
    <x v="33"/>
    <n v="0.33673469387755101"/>
    <n v="388.7"/>
  </r>
  <r>
    <s v="ORD-12497"/>
    <x v="262"/>
    <x v="714"/>
    <x v="16"/>
    <x v="38"/>
    <x v="4"/>
    <x v="1"/>
    <x v="7"/>
    <x v="1"/>
    <n v="3"/>
    <n v="543.51"/>
    <n v="0.15"/>
    <x v="2"/>
    <n v="362.34"/>
    <x v="1040"/>
    <x v="1313"/>
    <n v="0.33333333333333331"/>
    <n v="1087.02"/>
  </r>
  <r>
    <s v="ORD-12498"/>
    <x v="206"/>
    <x v="365"/>
    <x v="6"/>
    <x v="37"/>
    <x v="3"/>
    <x v="1"/>
    <x v="5"/>
    <x v="0"/>
    <n v="1"/>
    <n v="2161.9699999999998"/>
    <n v="0.2"/>
    <x v="0"/>
    <n v="1427.32"/>
    <x v="310"/>
    <x v="330"/>
    <n v="0.33980582524271841"/>
    <n v="1427.32"/>
  </r>
  <r>
    <s v="ORD-12499"/>
    <x v="308"/>
    <x v="95"/>
    <x v="2"/>
    <x v="18"/>
    <x v="0"/>
    <x v="3"/>
    <x v="17"/>
    <x v="0"/>
    <n v="2"/>
    <n v="307.97000000000003"/>
    <n v="0.1"/>
    <x v="0"/>
    <n v="191.36"/>
    <x v="773"/>
    <x v="915"/>
    <n v="0.37864077669902912"/>
    <n v="382.72"/>
  </r>
  <r>
    <s v="ORD-12500"/>
    <x v="143"/>
    <x v="496"/>
    <x v="5"/>
    <x v="27"/>
    <x v="3"/>
    <x v="1"/>
    <x v="20"/>
    <x v="1"/>
    <n v="1"/>
    <n v="989.01"/>
    <n v="0"/>
    <x v="1"/>
    <n v="679.32"/>
    <x v="423"/>
    <x v="456"/>
    <n v="0.31313131313131309"/>
    <n v="679.32"/>
  </r>
  <r>
    <s v="ORD-12501"/>
    <x v="346"/>
    <x v="656"/>
    <x v="0"/>
    <x v="42"/>
    <x v="1"/>
    <x v="0"/>
    <x v="3"/>
    <x v="0"/>
    <n v="10"/>
    <n v="71.069999999999993"/>
    <n v="0"/>
    <x v="0"/>
    <n v="44.16"/>
    <x v="740"/>
    <x v="1404"/>
    <n v="0.37864077669902912"/>
    <n v="441.59999999999997"/>
  </r>
  <r>
    <s v="ORD-12502"/>
    <x v="298"/>
    <x v="46"/>
    <x v="1"/>
    <x v="34"/>
    <x v="2"/>
    <x v="4"/>
    <x v="15"/>
    <x v="0"/>
    <n v="2"/>
    <n v="1646.97"/>
    <n v="0.2"/>
    <x v="0"/>
    <n v="991.38"/>
    <x v="787"/>
    <x v="1405"/>
    <n v="0.39805825242718446"/>
    <n v="1982.76"/>
  </r>
  <r>
    <s v="ORD-12503"/>
    <x v="22"/>
    <x v="242"/>
    <x v="0"/>
    <x v="15"/>
    <x v="1"/>
    <x v="1"/>
    <x v="1"/>
    <x v="1"/>
    <n v="3"/>
    <n v="162.18"/>
    <n v="0.1"/>
    <x v="0"/>
    <n v="116.07"/>
    <x v="1097"/>
    <x v="1406"/>
    <n v="0.28431372549019612"/>
    <n v="348.21"/>
  </r>
  <r>
    <s v="ORD-12504"/>
    <x v="57"/>
    <x v="130"/>
    <x v="1"/>
    <x v="87"/>
    <x v="5"/>
    <x v="1"/>
    <x v="5"/>
    <x v="0"/>
    <n v="4"/>
    <n v="1528.98"/>
    <n v="0"/>
    <x v="0"/>
    <n v="0"/>
    <x v="12"/>
    <x v="12"/>
    <n v="0"/>
    <n v="0"/>
  </r>
  <r>
    <s v="ORD-12505"/>
    <x v="226"/>
    <x v="659"/>
    <x v="0"/>
    <x v="58"/>
    <x v="0"/>
    <x v="1"/>
    <x v="20"/>
    <x v="1"/>
    <n v="1"/>
    <n v="147.51"/>
    <n v="0.05"/>
    <x v="2"/>
    <n v="90.89"/>
    <x v="249"/>
    <x v="262"/>
    <n v="0.38383838383838381"/>
    <n v="90.89"/>
  </r>
  <r>
    <s v="ORD-12506"/>
    <x v="103"/>
    <x v="348"/>
    <x v="1"/>
    <x v="38"/>
    <x v="4"/>
    <x v="3"/>
    <x v="12"/>
    <x v="0"/>
    <n v="3"/>
    <n v="559.98"/>
    <n v="0.15"/>
    <x v="0"/>
    <n v="362.34"/>
    <x v="926"/>
    <x v="1140"/>
    <n v="0.35294117647058826"/>
    <n v="1087.02"/>
  </r>
  <r>
    <s v="ORD-12507"/>
    <x v="341"/>
    <x v="317"/>
    <x v="5"/>
    <x v="10"/>
    <x v="2"/>
    <x v="2"/>
    <x v="10"/>
    <x v="1"/>
    <n v="2"/>
    <n v="1210.99"/>
    <n v="0.05"/>
    <x v="0"/>
    <n v="875.27"/>
    <x v="560"/>
    <x v="626"/>
    <n v="0.27722772277227725"/>
    <n v="1750.54"/>
  </r>
  <r>
    <s v="ORD-12508"/>
    <x v="83"/>
    <x v="774"/>
    <x v="5"/>
    <x v="43"/>
    <x v="3"/>
    <x v="1"/>
    <x v="20"/>
    <x v="1"/>
    <n v="3"/>
    <n v="2038.98"/>
    <n v="0.05"/>
    <x v="0"/>
    <n v="1299.3499999999999"/>
    <x v="315"/>
    <x v="335"/>
    <n v="0.36274509803921579"/>
    <n v="3898.0499999999997"/>
  </r>
  <r>
    <s v="ORD-12509"/>
    <x v="310"/>
    <x v="653"/>
    <x v="1"/>
    <x v="61"/>
    <x v="3"/>
    <x v="3"/>
    <x v="12"/>
    <x v="0"/>
    <n v="2"/>
    <n v="1187.01"/>
    <n v="0.1"/>
    <x v="0"/>
    <n v="767.36"/>
    <x v="57"/>
    <x v="658"/>
    <n v="0.35353535353535354"/>
    <n v="1534.72"/>
  </r>
  <r>
    <s v="ORD-12510"/>
    <x v="339"/>
    <x v="195"/>
    <x v="0"/>
    <x v="32"/>
    <x v="4"/>
    <x v="1"/>
    <x v="5"/>
    <x v="1"/>
    <n v="5"/>
    <n v="1286.01"/>
    <n v="0"/>
    <x v="1"/>
    <n v="883.32"/>
    <x v="605"/>
    <x v="689"/>
    <n v="0.31313131313131309"/>
    <n v="4416.6000000000004"/>
  </r>
  <r>
    <s v="ORD-12511"/>
    <x v="156"/>
    <x v="775"/>
    <x v="5"/>
    <x v="20"/>
    <x v="3"/>
    <x v="3"/>
    <x v="4"/>
    <x v="0"/>
    <n v="4"/>
    <n v="1426.98"/>
    <n v="0.2"/>
    <x v="0"/>
    <n v="1007.28"/>
    <x v="1098"/>
    <x v="224"/>
    <n v="0.29411764705882354"/>
    <n v="4029.12"/>
  </r>
  <r>
    <s v="ORD-12512"/>
    <x v="365"/>
    <x v="277"/>
    <x v="1"/>
    <x v="39"/>
    <x v="2"/>
    <x v="2"/>
    <x v="11"/>
    <x v="1"/>
    <n v="2"/>
    <n v="1469.02"/>
    <n v="0.05"/>
    <x v="2"/>
    <n v="974.35"/>
    <x v="41"/>
    <x v="737"/>
    <n v="0.33673469387755101"/>
    <n v="1948.7"/>
  </r>
  <r>
    <s v="ORD-12513"/>
    <x v="271"/>
    <x v="260"/>
    <x v="1"/>
    <x v="27"/>
    <x v="3"/>
    <x v="6"/>
    <x v="14"/>
    <x v="0"/>
    <n v="3"/>
    <n v="969.03"/>
    <n v="0"/>
    <x v="0"/>
    <n v="679.32"/>
    <x v="671"/>
    <x v="1126"/>
    <n v="0.2989690721649485"/>
    <n v="2037.96"/>
  </r>
  <r>
    <s v="ORD-12514"/>
    <x v="363"/>
    <x v="599"/>
    <x v="2"/>
    <x v="46"/>
    <x v="3"/>
    <x v="5"/>
    <x v="9"/>
    <x v="1"/>
    <n v="4"/>
    <n v="719.97"/>
    <n v="0"/>
    <x v="0"/>
    <n v="433.38"/>
    <x v="870"/>
    <x v="1051"/>
    <n v="0.39805825242718451"/>
    <n v="1733.52"/>
  </r>
  <r>
    <s v="ORD-12515"/>
    <x v="218"/>
    <x v="729"/>
    <x v="3"/>
    <x v="42"/>
    <x v="1"/>
    <x v="1"/>
    <x v="7"/>
    <x v="0"/>
    <n v="2"/>
    <n v="68.31"/>
    <n v="0.02"/>
    <x v="1"/>
    <n v="44.16"/>
    <x v="866"/>
    <x v="1042"/>
    <n v="0.35353535353535359"/>
    <n v="88.32"/>
  </r>
  <r>
    <s v="ORD-12516"/>
    <x v="329"/>
    <x v="776"/>
    <x v="2"/>
    <x v="31"/>
    <x v="1"/>
    <x v="0"/>
    <x v="0"/>
    <x v="0"/>
    <n v="4"/>
    <n v="89"/>
    <n v="0"/>
    <x v="0"/>
    <n v="55.18"/>
    <x v="761"/>
    <x v="897"/>
    <n v="0.38"/>
    <n v="220.72"/>
  </r>
  <r>
    <s v="ORD-12517"/>
    <x v="273"/>
    <x v="755"/>
    <x v="1"/>
    <x v="32"/>
    <x v="4"/>
    <x v="0"/>
    <x v="0"/>
    <x v="0"/>
    <n v="1"/>
    <n v="1273.02"/>
    <n v="0"/>
    <x v="0"/>
    <n v="883.32"/>
    <x v="162"/>
    <x v="1407"/>
    <n v="0.30612244897959179"/>
    <n v="883.32"/>
  </r>
  <r>
    <s v="ORD-12518"/>
    <x v="344"/>
    <x v="613"/>
    <x v="2"/>
    <x v="15"/>
    <x v="1"/>
    <x v="2"/>
    <x v="11"/>
    <x v="0"/>
    <n v="2"/>
    <n v="154.22999999999999"/>
    <n v="0.05"/>
    <x v="0"/>
    <n v="116.07"/>
    <x v="1099"/>
    <x v="1408"/>
    <n v="0.24742268041237112"/>
    <n v="232.14"/>
  </r>
  <r>
    <s v="ORD-12519"/>
    <x v="143"/>
    <x v="525"/>
    <x v="2"/>
    <x v="64"/>
    <x v="4"/>
    <x v="1"/>
    <x v="18"/>
    <x v="0"/>
    <n v="2"/>
    <n v="1646.97"/>
    <n v="0.1"/>
    <x v="0"/>
    <n v="1023.36"/>
    <x v="787"/>
    <x v="777"/>
    <n v="0.37864077669902912"/>
    <n v="2046.72"/>
  </r>
  <r>
    <s v="ORD-12520"/>
    <x v="236"/>
    <x v="10"/>
    <x v="1"/>
    <x v="28"/>
    <x v="3"/>
    <x v="5"/>
    <x v="9"/>
    <x v="1"/>
    <n v="4"/>
    <n v="1528.98"/>
    <n v="0.1"/>
    <x v="1"/>
    <n v="1064.29"/>
    <x v="1100"/>
    <x v="1409"/>
    <n v="0.30392156862745101"/>
    <n v="4257.16"/>
  </r>
  <r>
    <s v="ORD-12521"/>
    <x v="313"/>
    <x v="777"/>
    <x v="2"/>
    <x v="1"/>
    <x v="0"/>
    <x v="6"/>
    <x v="14"/>
    <x v="0"/>
    <n v="3"/>
    <n v="96.03"/>
    <n v="0"/>
    <x v="1"/>
    <n v="71.28"/>
    <x v="1101"/>
    <x v="1410"/>
    <n v="0.25773195876288668"/>
    <n v="213.84"/>
  </r>
  <r>
    <s v="ORD-12522"/>
    <x v="312"/>
    <x v="657"/>
    <x v="1"/>
    <x v="62"/>
    <x v="0"/>
    <x v="2"/>
    <x v="2"/>
    <x v="1"/>
    <n v="3"/>
    <n v="125.13"/>
    <n v="0"/>
    <x v="2"/>
    <n v="87.72"/>
    <x v="149"/>
    <x v="853"/>
    <n v="0.2989690721649485"/>
    <n v="263.15999999999997"/>
  </r>
  <r>
    <s v="ORD-12523"/>
    <x v="261"/>
    <x v="91"/>
    <x v="0"/>
    <x v="4"/>
    <x v="2"/>
    <x v="5"/>
    <x v="16"/>
    <x v="0"/>
    <n v="5"/>
    <n v="2523.9899999999998"/>
    <n v="0.15"/>
    <x v="0"/>
    <n v="1599.36"/>
    <x v="482"/>
    <x v="531"/>
    <n v="0.36633663366336633"/>
    <n v="7996.7999999999993"/>
  </r>
  <r>
    <s v="ORD-12524"/>
    <x v="260"/>
    <x v="523"/>
    <x v="1"/>
    <x v="17"/>
    <x v="2"/>
    <x v="4"/>
    <x v="15"/>
    <x v="1"/>
    <n v="5"/>
    <n v="1018.98"/>
    <n v="0"/>
    <x v="0"/>
    <n v="689.31"/>
    <x v="299"/>
    <x v="319"/>
    <n v="0.3235294117647059"/>
    <n v="3446.5499999999997"/>
  </r>
  <r>
    <s v="ORD-12525"/>
    <x v="220"/>
    <x v="358"/>
    <x v="1"/>
    <x v="11"/>
    <x v="0"/>
    <x v="1"/>
    <x v="5"/>
    <x v="0"/>
    <n v="1"/>
    <n v="246.51"/>
    <n v="0.2"/>
    <x v="2"/>
    <n v="171.81"/>
    <x v="200"/>
    <x v="593"/>
    <n v="0.30303030303030298"/>
    <n v="171.81"/>
  </r>
  <r>
    <s v="ORD-12526"/>
    <x v="58"/>
    <x v="342"/>
    <x v="1"/>
    <x v="38"/>
    <x v="4"/>
    <x v="1"/>
    <x v="7"/>
    <x v="1"/>
    <n v="5"/>
    <n v="565.47"/>
    <n v="0.15"/>
    <x v="0"/>
    <n v="362.34"/>
    <x v="1102"/>
    <x v="1411"/>
    <n v="0.35922330097087396"/>
    <n v="1811.6999999999998"/>
  </r>
  <r>
    <s v="ORD-12527"/>
    <x v="83"/>
    <x v="648"/>
    <x v="0"/>
    <x v="43"/>
    <x v="3"/>
    <x v="6"/>
    <x v="14"/>
    <x v="1"/>
    <n v="3"/>
    <n v="1959.02"/>
    <n v="0"/>
    <x v="0"/>
    <n v="1299.3499999999999"/>
    <x v="762"/>
    <x v="898"/>
    <n v="0.33673469387755101"/>
    <n v="3898.0499999999997"/>
  </r>
  <r>
    <s v="ORD-12528"/>
    <x v="259"/>
    <x v="543"/>
    <x v="2"/>
    <x v="45"/>
    <x v="0"/>
    <x v="1"/>
    <x v="20"/>
    <x v="1"/>
    <n v="8"/>
    <n v="146.02000000000001"/>
    <n v="0.2"/>
    <x v="1"/>
    <n v="90.89"/>
    <x v="1103"/>
    <x v="1412"/>
    <n v="0.3775510204081633"/>
    <n v="727.12"/>
  </r>
  <r>
    <s v="ORD-12529"/>
    <x v="253"/>
    <x v="364"/>
    <x v="2"/>
    <x v="29"/>
    <x v="1"/>
    <x v="4"/>
    <x v="15"/>
    <x v="1"/>
    <n v="8"/>
    <n v="132.87"/>
    <n v="0"/>
    <x v="0"/>
    <n v="78.69"/>
    <x v="1104"/>
    <x v="1413"/>
    <n v="0.40776699029126218"/>
    <n v="629.52"/>
  </r>
  <r>
    <s v="ORD-12530"/>
    <x v="195"/>
    <x v="551"/>
    <x v="1"/>
    <x v="5"/>
    <x v="3"/>
    <x v="1"/>
    <x v="5"/>
    <x v="1"/>
    <n v="1"/>
    <n v="1861.02"/>
    <n v="0"/>
    <x v="1"/>
    <n v="1177.3800000000001"/>
    <x v="551"/>
    <x v="617"/>
    <n v="0.36734693877551011"/>
    <n v="1177.3800000000001"/>
  </r>
  <r>
    <s v="ORD-12531"/>
    <x v="289"/>
    <x v="581"/>
    <x v="0"/>
    <x v="37"/>
    <x v="3"/>
    <x v="1"/>
    <x v="8"/>
    <x v="1"/>
    <n v="1"/>
    <n v="2078.0100000000002"/>
    <n v="0.15"/>
    <x v="0"/>
    <n v="1427.32"/>
    <x v="725"/>
    <x v="841"/>
    <n v="0.31313131313131326"/>
    <n v="1427.32"/>
  </r>
  <r>
    <s v="ORD-12532"/>
    <x v="306"/>
    <x v="620"/>
    <x v="1"/>
    <x v="16"/>
    <x v="3"/>
    <x v="1"/>
    <x v="7"/>
    <x v="1"/>
    <n v="3"/>
    <n v="2344.98"/>
    <n v="0.2"/>
    <x v="0"/>
    <n v="1586.31"/>
    <x v="1105"/>
    <x v="1414"/>
    <n v="0.3235294117647059"/>
    <n v="4758.93"/>
  </r>
  <r>
    <s v="ORD-12533"/>
    <x v="153"/>
    <x v="223"/>
    <x v="2"/>
    <x v="10"/>
    <x v="2"/>
    <x v="1"/>
    <x v="1"/>
    <x v="0"/>
    <n v="1"/>
    <n v="1187.01"/>
    <n v="0.15"/>
    <x v="1"/>
    <n v="875.27"/>
    <x v="552"/>
    <x v="618"/>
    <n v="0.26262626262626265"/>
    <n v="875.27"/>
  </r>
  <r>
    <s v="ORD-12534"/>
    <x v="299"/>
    <x v="778"/>
    <x v="2"/>
    <x v="56"/>
    <x v="1"/>
    <x v="0"/>
    <x v="0"/>
    <x v="0"/>
    <n v="6"/>
    <n v="147.51"/>
    <n v="0.02"/>
    <x v="1"/>
    <n v="96.85"/>
    <x v="1076"/>
    <x v="1415"/>
    <n v="0.34343434343434348"/>
    <n v="581.09999999999991"/>
  </r>
  <r>
    <s v="ORD-12535"/>
    <x v="54"/>
    <x v="555"/>
    <x v="2"/>
    <x v="41"/>
    <x v="1"/>
    <x v="1"/>
    <x v="7"/>
    <x v="0"/>
    <n v="2"/>
    <n v="68.31"/>
    <n v="0"/>
    <x v="2"/>
    <n v="44.85"/>
    <x v="866"/>
    <x v="1393"/>
    <n v="0.34343434343434343"/>
    <n v="89.7"/>
  </r>
  <r>
    <s v="ORD-12536"/>
    <x v="220"/>
    <x v="21"/>
    <x v="1"/>
    <x v="19"/>
    <x v="2"/>
    <x v="4"/>
    <x v="15"/>
    <x v="0"/>
    <n v="5"/>
    <n v="1357.03"/>
    <n v="0"/>
    <x v="1"/>
    <n v="853.39"/>
    <x v="36"/>
    <x v="35"/>
    <n v="0.37113402061855671"/>
    <n v="4266.95"/>
  </r>
  <r>
    <s v="ORD-12537"/>
    <x v="8"/>
    <x v="26"/>
    <x v="2"/>
    <x v="58"/>
    <x v="0"/>
    <x v="1"/>
    <x v="8"/>
    <x v="0"/>
    <n v="5"/>
    <n v="151.97999999999999"/>
    <n v="0.15"/>
    <x v="2"/>
    <n v="90.89"/>
    <x v="297"/>
    <x v="317"/>
    <n v="0.40196078431372551"/>
    <n v="454.45"/>
  </r>
  <r>
    <s v="ORD-12539"/>
    <x v="226"/>
    <x v="337"/>
    <x v="5"/>
    <x v="27"/>
    <x v="3"/>
    <x v="1"/>
    <x v="7"/>
    <x v="0"/>
    <n v="2"/>
    <n v="1028.97"/>
    <n v="0.15"/>
    <x v="0"/>
    <n v="679.32"/>
    <x v="268"/>
    <x v="592"/>
    <n v="0.33980582524271841"/>
    <n v="1358.64"/>
  </r>
  <r>
    <s v="ORD-12540"/>
    <x v="310"/>
    <x v="474"/>
    <x v="2"/>
    <x v="51"/>
    <x v="3"/>
    <x v="1"/>
    <x v="8"/>
    <x v="0"/>
    <n v="6"/>
    <n v="1484.01"/>
    <n v="0.05"/>
    <x v="1"/>
    <n v="989.34"/>
    <x v="1106"/>
    <x v="1416"/>
    <n v="0.33333333333333331"/>
    <n v="5936.04"/>
  </r>
  <r>
    <s v="ORD-12541"/>
    <x v="284"/>
    <x v="547"/>
    <x v="2"/>
    <x v="2"/>
    <x v="0"/>
    <x v="0"/>
    <x v="0"/>
    <x v="0"/>
    <n v="1"/>
    <n v="79"/>
    <n v="0.2"/>
    <x v="0"/>
    <n v="57.67"/>
    <x v="143"/>
    <x v="148"/>
    <n v="0.26999999999999996"/>
    <n v="57.67"/>
  </r>
  <r>
    <s v="ORD-12542"/>
    <x v="64"/>
    <x v="213"/>
    <x v="2"/>
    <x v="54"/>
    <x v="2"/>
    <x v="4"/>
    <x v="6"/>
    <x v="0"/>
    <n v="4"/>
    <n v="1699"/>
    <n v="0.2"/>
    <x v="1"/>
    <n v="1240.27"/>
    <x v="1107"/>
    <x v="1417"/>
    <n v="0.27"/>
    <n v="4961.08"/>
  </r>
  <r>
    <s v="ORD-12543"/>
    <x v="274"/>
    <x v="663"/>
    <x v="0"/>
    <x v="46"/>
    <x v="3"/>
    <x v="2"/>
    <x v="10"/>
    <x v="1"/>
    <n v="2"/>
    <n v="719.97"/>
    <n v="0.02"/>
    <x v="0"/>
    <n v="433.38"/>
    <x v="793"/>
    <x v="938"/>
    <n v="0.39805825242718451"/>
    <n v="866.76"/>
  </r>
  <r>
    <s v="ORD-12544"/>
    <x v="373"/>
    <x v="779"/>
    <x v="1"/>
    <x v="24"/>
    <x v="2"/>
    <x v="5"/>
    <x v="9"/>
    <x v="0"/>
    <n v="1"/>
    <n v="1187.01"/>
    <n v="0.2"/>
    <x v="1"/>
    <n v="791.34"/>
    <x v="552"/>
    <x v="812"/>
    <n v="0.33333333333333331"/>
    <n v="791.34"/>
  </r>
  <r>
    <s v="ORD-12545"/>
    <x v="360"/>
    <x v="780"/>
    <x v="1"/>
    <x v="26"/>
    <x v="2"/>
    <x v="3"/>
    <x v="12"/>
    <x v="1"/>
    <n v="2"/>
    <n v="1028.97"/>
    <n v="0.2"/>
    <x v="0"/>
    <n v="659.34"/>
    <x v="268"/>
    <x v="561"/>
    <n v="0.35922330097087379"/>
    <n v="1318.68"/>
  </r>
  <r>
    <s v="ORD-12546"/>
    <x v="27"/>
    <x v="366"/>
    <x v="1"/>
    <x v="27"/>
    <x v="3"/>
    <x v="2"/>
    <x v="10"/>
    <x v="0"/>
    <n v="1"/>
    <n v="1028.97"/>
    <n v="0.2"/>
    <x v="1"/>
    <n v="679.32"/>
    <x v="132"/>
    <x v="475"/>
    <n v="0.33980582524271841"/>
    <n v="679.32"/>
  </r>
  <r>
    <s v="ORD-12547"/>
    <x v="166"/>
    <x v="592"/>
    <x v="2"/>
    <x v="33"/>
    <x v="1"/>
    <x v="2"/>
    <x v="11"/>
    <x v="1"/>
    <n v="3"/>
    <n v="80.58"/>
    <n v="0.02"/>
    <x v="2"/>
    <n v="54.51"/>
    <x v="222"/>
    <x v="231"/>
    <n v="0.3235294117647059"/>
    <n v="163.53"/>
  </r>
  <r>
    <s v="ORD-12548"/>
    <x v="187"/>
    <x v="330"/>
    <x v="0"/>
    <x v="43"/>
    <x v="3"/>
    <x v="3"/>
    <x v="12"/>
    <x v="0"/>
    <n v="2"/>
    <n v="2058.9699999999998"/>
    <n v="0"/>
    <x v="0"/>
    <n v="1299.3499999999999"/>
    <x v="1108"/>
    <x v="1418"/>
    <n v="0.36893203883495146"/>
    <n v="2598.6999999999998"/>
  </r>
  <r>
    <s v="ORD-12549"/>
    <x v="298"/>
    <x v="453"/>
    <x v="6"/>
    <x v="48"/>
    <x v="3"/>
    <x v="5"/>
    <x v="9"/>
    <x v="1"/>
    <n v="4"/>
    <n v="1260.03"/>
    <n v="0.1"/>
    <x v="2"/>
    <n v="948.27"/>
    <x v="1109"/>
    <x v="1116"/>
    <n v="0.24742268041237114"/>
    <n v="3793.08"/>
  </r>
  <r>
    <s v="ORD-12550"/>
    <x v="27"/>
    <x v="317"/>
    <x v="5"/>
    <x v="50"/>
    <x v="4"/>
    <x v="2"/>
    <x v="2"/>
    <x v="0"/>
    <n v="8"/>
    <n v="1399"/>
    <n v="0"/>
    <x v="0"/>
    <n v="993.29"/>
    <x v="1110"/>
    <x v="1419"/>
    <n v="0.29000000000000004"/>
    <n v="7946.32"/>
  </r>
  <r>
    <s v="ORD-12551"/>
    <x v="269"/>
    <x v="91"/>
    <x v="0"/>
    <x v="7"/>
    <x v="4"/>
    <x v="1"/>
    <x v="1"/>
    <x v="1"/>
    <n v="2"/>
    <n v="296.01"/>
    <n v="0.15"/>
    <x v="0"/>
    <n v="194.35"/>
    <x v="591"/>
    <x v="671"/>
    <n v="0.34343434343434343"/>
    <n v="388.7"/>
  </r>
  <r>
    <s v="ORD-12552"/>
    <x v="289"/>
    <x v="251"/>
    <x v="1"/>
    <x v="6"/>
    <x v="3"/>
    <x v="5"/>
    <x v="9"/>
    <x v="1"/>
    <n v="2"/>
    <n v="1763.02"/>
    <n v="0.15"/>
    <x v="2"/>
    <n v="1097.3900000000001"/>
    <x v="1039"/>
    <x v="1312"/>
    <n v="0.37755102040816318"/>
    <n v="2194.7800000000002"/>
  </r>
  <r>
    <s v="ORD-12553"/>
    <x v="324"/>
    <x v="781"/>
    <x v="1"/>
    <x v="37"/>
    <x v="3"/>
    <x v="1"/>
    <x v="18"/>
    <x v="1"/>
    <n v="3"/>
    <n v="2119.9899999999998"/>
    <n v="0.2"/>
    <x v="0"/>
    <n v="1427.32"/>
    <x v="593"/>
    <x v="673"/>
    <n v="0.32673267326732663"/>
    <n v="4281.96"/>
  </r>
  <r>
    <s v="ORD-12554"/>
    <x v="150"/>
    <x v="252"/>
    <x v="5"/>
    <x v="51"/>
    <x v="3"/>
    <x v="3"/>
    <x v="4"/>
    <x v="1"/>
    <n v="4"/>
    <n v="1484.01"/>
    <n v="0.05"/>
    <x v="0"/>
    <n v="989.34"/>
    <x v="335"/>
    <x v="1314"/>
    <n v="0.33333333333333331"/>
    <n v="3957.36"/>
  </r>
  <r>
    <s v="ORD-12555"/>
    <x v="69"/>
    <x v="106"/>
    <x v="1"/>
    <x v="6"/>
    <x v="3"/>
    <x v="5"/>
    <x v="9"/>
    <x v="0"/>
    <n v="0"/>
    <n v="1799"/>
    <n v="0.1"/>
    <x v="0"/>
    <n v="1097.3900000000001"/>
    <x v="12"/>
    <x v="12"/>
    <n v="0"/>
    <n v="0"/>
  </r>
  <r>
    <s v="ORD-12556"/>
    <x v="56"/>
    <x v="160"/>
    <x v="1"/>
    <x v="17"/>
    <x v="2"/>
    <x v="5"/>
    <x v="16"/>
    <x v="1"/>
    <n v="1"/>
    <n v="1008.99"/>
    <n v="0"/>
    <x v="2"/>
    <n v="689.31"/>
    <x v="435"/>
    <x v="1402"/>
    <n v="0.31683168316831689"/>
    <n v="689.31"/>
  </r>
  <r>
    <s v="ORD-12557"/>
    <x v="272"/>
    <x v="326"/>
    <x v="5"/>
    <x v="22"/>
    <x v="1"/>
    <x v="1"/>
    <x v="8"/>
    <x v="1"/>
    <n v="6"/>
    <n v="55"/>
    <n v="0"/>
    <x v="1"/>
    <n v="39.049999999999997"/>
    <x v="1111"/>
    <x v="1420"/>
    <n v="0.29000000000000004"/>
    <n v="234.29999999999998"/>
  </r>
  <r>
    <s v="ORD-12558"/>
    <x v="225"/>
    <x v="769"/>
    <x v="1"/>
    <x v="38"/>
    <x v="4"/>
    <x v="2"/>
    <x v="2"/>
    <x v="0"/>
    <n v="2"/>
    <n v="565.47"/>
    <n v="0"/>
    <x v="0"/>
    <n v="362.34"/>
    <x v="64"/>
    <x v="63"/>
    <n v="0.35922330097087385"/>
    <n v="724.68"/>
  </r>
  <r>
    <s v="ORD-12559"/>
    <x v="257"/>
    <x v="68"/>
    <x v="0"/>
    <x v="42"/>
    <x v="1"/>
    <x v="1"/>
    <x v="5"/>
    <x v="0"/>
    <n v="5"/>
    <n v="69"/>
    <n v="0.2"/>
    <x v="2"/>
    <n v="44.16"/>
    <x v="411"/>
    <x v="442"/>
    <n v="0.36000000000000004"/>
    <n v="220.79999999999998"/>
  </r>
  <r>
    <s v="ORD-12560"/>
    <x v="102"/>
    <x v="708"/>
    <x v="1"/>
    <x v="56"/>
    <x v="1"/>
    <x v="5"/>
    <x v="9"/>
    <x v="0"/>
    <n v="5"/>
    <n v="151.97999999999999"/>
    <n v="0.05"/>
    <x v="1"/>
    <n v="96.85"/>
    <x v="297"/>
    <x v="1421"/>
    <n v="0.36274509803921567"/>
    <n v="484.25"/>
  </r>
  <r>
    <s v="ORD-12561"/>
    <x v="319"/>
    <x v="258"/>
    <x v="1"/>
    <x v="60"/>
    <x v="2"/>
    <x v="5"/>
    <x v="16"/>
    <x v="1"/>
    <n v="1"/>
    <n v="2199"/>
    <n v="0.05"/>
    <x v="0"/>
    <n v="1495.32"/>
    <x v="833"/>
    <x v="998"/>
    <n v="0.32"/>
    <n v="1495.32"/>
  </r>
  <r>
    <s v="ORD-12562"/>
    <x v="50"/>
    <x v="547"/>
    <x v="2"/>
    <x v="43"/>
    <x v="3"/>
    <x v="3"/>
    <x v="12"/>
    <x v="1"/>
    <n v="2"/>
    <n v="2018.99"/>
    <n v="0.1"/>
    <x v="1"/>
    <n v="1299.3499999999999"/>
    <x v="549"/>
    <x v="615"/>
    <n v="0.35643564356435647"/>
    <n v="2598.6999999999998"/>
  </r>
  <r>
    <s v="ORD-12563"/>
    <x v="295"/>
    <x v="601"/>
    <x v="2"/>
    <x v="28"/>
    <x v="3"/>
    <x v="2"/>
    <x v="10"/>
    <x v="1"/>
    <n v="1"/>
    <n v="1543.97"/>
    <n v="0.1"/>
    <x v="1"/>
    <n v="1064.29"/>
    <x v="862"/>
    <x v="1038"/>
    <n v="0.31067961165048547"/>
    <n v="1064.29"/>
  </r>
  <r>
    <s v="ORD-12564"/>
    <x v="182"/>
    <x v="230"/>
    <x v="1"/>
    <x v="25"/>
    <x v="1"/>
    <x v="3"/>
    <x v="4"/>
    <x v="1"/>
    <n v="8"/>
    <n v="97.02"/>
    <n v="0"/>
    <x v="0"/>
    <n v="65.34"/>
    <x v="1112"/>
    <x v="1422"/>
    <n v="0.32653061224489788"/>
    <n v="522.72"/>
  </r>
  <r>
    <s v="ORD-12565"/>
    <x v="206"/>
    <x v="10"/>
    <x v="1"/>
    <x v="88"/>
    <x v="5"/>
    <x v="1"/>
    <x v="7"/>
    <x v="0"/>
    <n v="1"/>
    <n v="1286.01"/>
    <n v="0.2"/>
    <x v="1"/>
    <n v="0"/>
    <x v="12"/>
    <x v="12"/>
    <n v="0"/>
    <n v="0"/>
  </r>
  <r>
    <s v="ORD-12566"/>
    <x v="166"/>
    <x v="312"/>
    <x v="0"/>
    <x v="57"/>
    <x v="4"/>
    <x v="1"/>
    <x v="7"/>
    <x v="1"/>
    <n v="2"/>
    <n v="246.51"/>
    <n v="0.15"/>
    <x v="0"/>
    <n v="159.36000000000001"/>
    <x v="813"/>
    <x v="966"/>
    <n v="0.35353535353535348"/>
    <n v="318.72000000000003"/>
  </r>
  <r>
    <s v="ORD-12567"/>
    <x v="211"/>
    <x v="255"/>
    <x v="1"/>
    <x v="46"/>
    <x v="3"/>
    <x v="1"/>
    <x v="8"/>
    <x v="0"/>
    <n v="2"/>
    <n v="685.02"/>
    <n v="0"/>
    <x v="0"/>
    <n v="433.38"/>
    <x v="161"/>
    <x v="169"/>
    <n v="0.36734693877551017"/>
    <n v="866.76"/>
  </r>
  <r>
    <s v="ORD-12568"/>
    <x v="171"/>
    <x v="749"/>
    <x v="2"/>
    <x v="10"/>
    <x v="2"/>
    <x v="2"/>
    <x v="2"/>
    <x v="0"/>
    <n v="1"/>
    <n v="1199"/>
    <n v="0"/>
    <x v="0"/>
    <n v="875.27"/>
    <x v="572"/>
    <x v="1231"/>
    <n v="0.27"/>
    <n v="875.27"/>
  </r>
  <r>
    <s v="ORD-12569"/>
    <x v="274"/>
    <x v="782"/>
    <x v="1"/>
    <x v="19"/>
    <x v="2"/>
    <x v="4"/>
    <x v="15"/>
    <x v="1"/>
    <n v="5"/>
    <n v="1371.02"/>
    <n v="0.15"/>
    <x v="0"/>
    <n v="853.39"/>
    <x v="556"/>
    <x v="1061"/>
    <n v="0.37755102040816335"/>
    <n v="4266.95"/>
  </r>
  <r>
    <s v="ORD-12570"/>
    <x v="320"/>
    <x v="533"/>
    <x v="1"/>
    <x v="8"/>
    <x v="4"/>
    <x v="0"/>
    <x v="3"/>
    <x v="0"/>
    <n v="4"/>
    <n v="999"/>
    <n v="0.15"/>
    <x v="1"/>
    <n v="609.39"/>
    <x v="835"/>
    <x v="1423"/>
    <n v="0.39"/>
    <n v="2437.56"/>
  </r>
  <r>
    <s v="ORD-12571"/>
    <x v="273"/>
    <x v="300"/>
    <x v="1"/>
    <x v="4"/>
    <x v="2"/>
    <x v="1"/>
    <x v="5"/>
    <x v="0"/>
    <n v="1"/>
    <n v="2474.0100000000002"/>
    <n v="0.05"/>
    <x v="0"/>
    <n v="1599.36"/>
    <x v="893"/>
    <x v="1087"/>
    <n v="0.35353535353535365"/>
    <n v="1599.36"/>
  </r>
  <r>
    <s v="ORD-12572"/>
    <x v="304"/>
    <x v="4"/>
    <x v="1"/>
    <x v="33"/>
    <x v="1"/>
    <x v="1"/>
    <x v="1"/>
    <x v="1"/>
    <n v="2"/>
    <n v="80.58"/>
    <n v="0"/>
    <x v="2"/>
    <n v="54.51"/>
    <x v="50"/>
    <x v="49"/>
    <n v="0.3235294117647059"/>
    <n v="109.02"/>
  </r>
  <r>
    <s v="ORD-12573"/>
    <x v="217"/>
    <x v="51"/>
    <x v="2"/>
    <x v="10"/>
    <x v="2"/>
    <x v="4"/>
    <x v="6"/>
    <x v="0"/>
    <n v="1"/>
    <n v="1222.98"/>
    <n v="0"/>
    <x v="1"/>
    <n v="875.27"/>
    <x v="202"/>
    <x v="210"/>
    <n v="0.28431372549019612"/>
    <n v="875.27"/>
  </r>
  <r>
    <s v="ORD-12574"/>
    <x v="180"/>
    <x v="626"/>
    <x v="2"/>
    <x v="52"/>
    <x v="4"/>
    <x v="2"/>
    <x v="10"/>
    <x v="0"/>
    <n v="2"/>
    <n v="756.49"/>
    <n v="0.02"/>
    <x v="0"/>
    <n v="531.79"/>
    <x v="395"/>
    <x v="425"/>
    <n v="0.29702970297029707"/>
    <n v="1063.58"/>
  </r>
  <r>
    <s v="ORD-12575"/>
    <x v="33"/>
    <x v="707"/>
    <x v="1"/>
    <x v="36"/>
    <x v="2"/>
    <x v="1"/>
    <x v="7"/>
    <x v="0"/>
    <n v="5"/>
    <n v="678.03"/>
    <n v="0.15"/>
    <x v="1"/>
    <n v="496.29"/>
    <x v="1092"/>
    <x v="1424"/>
    <n v="0.26804123711340189"/>
    <n v="2481.4500000000003"/>
  </r>
  <r>
    <s v="ORD-12576"/>
    <x v="228"/>
    <x v="783"/>
    <x v="1"/>
    <x v="57"/>
    <x v="4"/>
    <x v="4"/>
    <x v="15"/>
    <x v="1"/>
    <n v="10"/>
    <n v="256.47000000000003"/>
    <n v="0.05"/>
    <x v="0"/>
    <n v="159.36000000000001"/>
    <x v="1113"/>
    <x v="1425"/>
    <n v="0.37864077669902912"/>
    <n v="1593.6000000000001"/>
  </r>
  <r>
    <s v="ORD-12577"/>
    <x v="34"/>
    <x v="656"/>
    <x v="0"/>
    <x v="57"/>
    <x v="4"/>
    <x v="5"/>
    <x v="9"/>
    <x v="0"/>
    <n v="6"/>
    <n v="244.02"/>
    <n v="0.05"/>
    <x v="2"/>
    <n v="159.36000000000001"/>
    <x v="214"/>
    <x v="222"/>
    <n v="0.34693877551020408"/>
    <n v="956.16000000000008"/>
  </r>
  <r>
    <s v="ORD-12578"/>
    <x v="94"/>
    <x v="82"/>
    <x v="1"/>
    <x v="25"/>
    <x v="1"/>
    <x v="0"/>
    <x v="13"/>
    <x v="0"/>
    <n v="5"/>
    <n v="100.98"/>
    <n v="0"/>
    <x v="0"/>
    <n v="65.34"/>
    <x v="901"/>
    <x v="1426"/>
    <n v="0.3529411764705882"/>
    <n v="326.70000000000005"/>
  </r>
  <r>
    <s v="ORD-12579"/>
    <x v="330"/>
    <x v="692"/>
    <x v="1"/>
    <x v="39"/>
    <x v="2"/>
    <x v="3"/>
    <x v="4"/>
    <x v="0"/>
    <n v="3"/>
    <n v="1499"/>
    <n v="0.15"/>
    <x v="0"/>
    <n v="974.35"/>
    <x v="1114"/>
    <x v="1427"/>
    <n v="0.35"/>
    <n v="2923.05"/>
  </r>
  <r>
    <s v="ORD-12580"/>
    <x v="283"/>
    <x v="386"/>
    <x v="2"/>
    <x v="32"/>
    <x v="4"/>
    <x v="2"/>
    <x v="10"/>
    <x v="1"/>
    <n v="2"/>
    <n v="1299"/>
    <n v="0.15"/>
    <x v="2"/>
    <n v="883.32"/>
    <x v="666"/>
    <x v="889"/>
    <n v="0.31999999999999995"/>
    <n v="1766.64"/>
  </r>
  <r>
    <s v="ORD-12581"/>
    <x v="233"/>
    <x v="115"/>
    <x v="0"/>
    <x v="37"/>
    <x v="3"/>
    <x v="1"/>
    <x v="8"/>
    <x v="1"/>
    <n v="3"/>
    <n v="2119.9899999999998"/>
    <n v="0.1"/>
    <x v="0"/>
    <n v="1427.32"/>
    <x v="593"/>
    <x v="673"/>
    <n v="0.32673267326732663"/>
    <n v="4281.96"/>
  </r>
  <r>
    <s v="ORD-12582"/>
    <x v="210"/>
    <x v="732"/>
    <x v="1"/>
    <x v="60"/>
    <x v="2"/>
    <x v="0"/>
    <x v="13"/>
    <x v="1"/>
    <n v="3"/>
    <n v="2199"/>
    <n v="0"/>
    <x v="2"/>
    <n v="1495.32"/>
    <x v="1115"/>
    <x v="1428"/>
    <n v="0.32"/>
    <n v="4485.96"/>
  </r>
  <r>
    <s v="ORD-12583"/>
    <x v="357"/>
    <x v="402"/>
    <x v="1"/>
    <x v="6"/>
    <x v="3"/>
    <x v="3"/>
    <x v="4"/>
    <x v="0"/>
    <n v="1"/>
    <n v="1745.03"/>
    <n v="0"/>
    <x v="2"/>
    <n v="1097.3900000000001"/>
    <x v="348"/>
    <x v="376"/>
    <n v="0.37113402061855666"/>
    <n v="1097.3900000000001"/>
  </r>
  <r>
    <s v="ORD-12584"/>
    <x v="16"/>
    <x v="270"/>
    <x v="2"/>
    <x v="2"/>
    <x v="0"/>
    <x v="3"/>
    <x v="4"/>
    <x v="0"/>
    <n v="1"/>
    <n v="76.63"/>
    <n v="0"/>
    <x v="2"/>
    <n v="57.67"/>
    <x v="691"/>
    <x v="800"/>
    <n v="0.24742268041237106"/>
    <n v="57.67"/>
  </r>
  <r>
    <s v="ORD-12585"/>
    <x v="205"/>
    <x v="468"/>
    <x v="2"/>
    <x v="54"/>
    <x v="2"/>
    <x v="4"/>
    <x v="6"/>
    <x v="0"/>
    <n v="6"/>
    <n v="1715.99"/>
    <n v="0.1"/>
    <x v="0"/>
    <n v="1240.27"/>
    <x v="1116"/>
    <x v="1429"/>
    <n v="0.27722772277227725"/>
    <n v="7441.62"/>
  </r>
  <r>
    <s v="ORD-12586"/>
    <x v="76"/>
    <x v="402"/>
    <x v="1"/>
    <x v="0"/>
    <x v="0"/>
    <x v="1"/>
    <x v="18"/>
    <x v="1"/>
    <n v="5"/>
    <n v="499"/>
    <n v="0"/>
    <x v="2"/>
    <n v="354.29"/>
    <x v="1117"/>
    <x v="1430"/>
    <n v="0.28999999999999998"/>
    <n v="1771.45"/>
  </r>
  <r>
    <s v="ORD-12587"/>
    <x v="212"/>
    <x v="313"/>
    <x v="2"/>
    <x v="31"/>
    <x v="1"/>
    <x v="4"/>
    <x v="15"/>
    <x v="0"/>
    <n v="5"/>
    <n v="91.67"/>
    <n v="0"/>
    <x v="1"/>
    <n v="55.18"/>
    <x v="1118"/>
    <x v="1431"/>
    <n v="0.39805825242718457"/>
    <n v="275.89999999999998"/>
  </r>
  <r>
    <s v="ORD-12588"/>
    <x v="155"/>
    <x v="697"/>
    <x v="1"/>
    <x v="41"/>
    <x v="1"/>
    <x v="1"/>
    <x v="7"/>
    <x v="1"/>
    <n v="2"/>
    <n v="69.69"/>
    <n v="0.1"/>
    <x v="2"/>
    <n v="44.85"/>
    <x v="385"/>
    <x v="415"/>
    <n v="0.35643564356435642"/>
    <n v="89.7"/>
  </r>
  <r>
    <s v="ORD-12589"/>
    <x v="340"/>
    <x v="714"/>
    <x v="16"/>
    <x v="49"/>
    <x v="1"/>
    <x v="4"/>
    <x v="15"/>
    <x v="0"/>
    <n v="0"/>
    <n v="38.61"/>
    <n v="0.1"/>
    <x v="1"/>
    <n v="26.52"/>
    <x v="12"/>
    <x v="12"/>
    <n v="0"/>
    <n v="0"/>
  </r>
  <r>
    <s v="ORD-12590"/>
    <x v="212"/>
    <x v="70"/>
    <x v="1"/>
    <x v="61"/>
    <x v="3"/>
    <x v="3"/>
    <x v="17"/>
    <x v="1"/>
    <n v="4"/>
    <n v="1234.97"/>
    <n v="0.02"/>
    <x v="2"/>
    <n v="767.36"/>
    <x v="39"/>
    <x v="1157"/>
    <n v="0.37864077669902912"/>
    <n v="3069.44"/>
  </r>
  <r>
    <s v="ORD-12591"/>
    <x v="265"/>
    <x v="533"/>
    <x v="1"/>
    <x v="10"/>
    <x v="2"/>
    <x v="1"/>
    <x v="7"/>
    <x v="0"/>
    <n v="4"/>
    <n v="1234.97"/>
    <n v="0.1"/>
    <x v="1"/>
    <n v="875.27"/>
    <x v="39"/>
    <x v="963"/>
    <n v="0.29126213592233013"/>
    <n v="3501.08"/>
  </r>
  <r>
    <s v="ORD-12592"/>
    <x v="316"/>
    <x v="535"/>
    <x v="16"/>
    <x v="41"/>
    <x v="1"/>
    <x v="1"/>
    <x v="1"/>
    <x v="1"/>
    <n v="1"/>
    <n v="67.62"/>
    <n v="0.15"/>
    <x v="0"/>
    <n v="44.85"/>
    <x v="1119"/>
    <x v="1432"/>
    <n v="0.33673469387755106"/>
    <n v="44.85"/>
  </r>
  <r>
    <s v="ORD-12593"/>
    <x v="84"/>
    <x v="676"/>
    <x v="5"/>
    <x v="52"/>
    <x v="4"/>
    <x v="0"/>
    <x v="13"/>
    <x v="1"/>
    <n v="1"/>
    <n v="726.53"/>
    <n v="0"/>
    <x v="1"/>
    <n v="531.79"/>
    <x v="547"/>
    <x v="613"/>
    <n v="0.26804123711340211"/>
    <n v="531.79"/>
  </r>
  <r>
    <s v="ORD-12594"/>
    <x v="338"/>
    <x v="450"/>
    <x v="1"/>
    <x v="43"/>
    <x v="3"/>
    <x v="1"/>
    <x v="7"/>
    <x v="1"/>
    <n v="2"/>
    <n v="1939.03"/>
    <n v="0.05"/>
    <x v="1"/>
    <n v="1299.3499999999999"/>
    <x v="726"/>
    <x v="844"/>
    <n v="0.32989690721649489"/>
    <n v="2598.6999999999998"/>
  </r>
  <r>
    <s v="ORD-12595"/>
    <x v="63"/>
    <x v="373"/>
    <x v="1"/>
    <x v="14"/>
    <x v="4"/>
    <x v="4"/>
    <x v="6"/>
    <x v="1"/>
    <n v="6"/>
    <n v="387.03"/>
    <n v="0.1"/>
    <x v="0"/>
    <n v="287.27999999999997"/>
    <x v="218"/>
    <x v="227"/>
    <n v="0.25773195876288663"/>
    <n v="1723.6799999999998"/>
  </r>
  <r>
    <s v="ORD-12596"/>
    <x v="232"/>
    <x v="674"/>
    <x v="2"/>
    <x v="26"/>
    <x v="2"/>
    <x v="2"/>
    <x v="10"/>
    <x v="0"/>
    <n v="4"/>
    <n v="979.02"/>
    <n v="0.02"/>
    <x v="0"/>
    <n v="659.34"/>
    <x v="234"/>
    <x v="245"/>
    <n v="0.32653061224489793"/>
    <n v="2637.36"/>
  </r>
  <r>
    <s v="ORD-12597"/>
    <x v="98"/>
    <x v="658"/>
    <x v="2"/>
    <x v="32"/>
    <x v="4"/>
    <x v="1"/>
    <x v="5"/>
    <x v="1"/>
    <n v="2"/>
    <n v="1273.02"/>
    <n v="0"/>
    <x v="1"/>
    <n v="883.32"/>
    <x v="667"/>
    <x v="765"/>
    <n v="0.30612244897959179"/>
    <n v="1766.64"/>
  </r>
  <r>
    <s v="ORD-12598"/>
    <x v="348"/>
    <x v="709"/>
    <x v="5"/>
    <x v="60"/>
    <x v="2"/>
    <x v="4"/>
    <x v="15"/>
    <x v="1"/>
    <n v="3"/>
    <n v="2177.0100000000002"/>
    <n v="0.15"/>
    <x v="0"/>
    <n v="1495.32"/>
    <x v="1026"/>
    <x v="1291"/>
    <n v="0.3131313131313132"/>
    <n v="4485.96"/>
  </r>
  <r>
    <s v="ORD-12599"/>
    <x v="228"/>
    <x v="565"/>
    <x v="5"/>
    <x v="28"/>
    <x v="3"/>
    <x v="1"/>
    <x v="1"/>
    <x v="0"/>
    <n v="4"/>
    <n v="1469.02"/>
    <n v="0.2"/>
    <x v="0"/>
    <n v="1064.29"/>
    <x v="1041"/>
    <x v="1433"/>
    <n v="0.27551020408163268"/>
    <n v="4257.16"/>
  </r>
  <r>
    <s v="ORD-12600"/>
    <x v="355"/>
    <x v="157"/>
    <x v="1"/>
    <x v="40"/>
    <x v="0"/>
    <x v="0"/>
    <x v="0"/>
    <x v="0"/>
    <n v="3"/>
    <n v="391.02"/>
    <n v="0"/>
    <x v="2"/>
    <n v="263.33999999999997"/>
    <x v="301"/>
    <x v="1355"/>
    <n v="0.32653061224489793"/>
    <n v="790.02"/>
  </r>
  <r>
    <s v="ORD-12601"/>
    <x v="67"/>
    <x v="775"/>
    <x v="5"/>
    <x v="45"/>
    <x v="0"/>
    <x v="0"/>
    <x v="13"/>
    <x v="0"/>
    <n v="3"/>
    <n v="147.51"/>
    <n v="0.1"/>
    <x v="2"/>
    <n v="90.89"/>
    <x v="1096"/>
    <x v="1434"/>
    <n v="0.38383838383838376"/>
    <n v="272.67"/>
  </r>
  <r>
    <s v="ORD-12602"/>
    <x v="263"/>
    <x v="686"/>
    <x v="1"/>
    <x v="54"/>
    <x v="2"/>
    <x v="3"/>
    <x v="17"/>
    <x v="0"/>
    <n v="2"/>
    <n v="1665.02"/>
    <n v="0"/>
    <x v="0"/>
    <n v="1240.27"/>
    <x v="167"/>
    <x v="175"/>
    <n v="0.25510204081632654"/>
    <n v="2480.54"/>
  </r>
  <r>
    <s v="ORD-12603"/>
    <x v="240"/>
    <x v="579"/>
    <x v="2"/>
    <x v="52"/>
    <x v="4"/>
    <x v="1"/>
    <x v="18"/>
    <x v="0"/>
    <n v="4"/>
    <n v="734.02"/>
    <n v="0"/>
    <x v="0"/>
    <n v="531.79"/>
    <x v="279"/>
    <x v="296"/>
    <n v="0.27551020408163268"/>
    <n v="2127.16"/>
  </r>
  <r>
    <s v="ORD-12604"/>
    <x v="374"/>
    <x v="620"/>
    <x v="1"/>
    <x v="55"/>
    <x v="4"/>
    <x v="0"/>
    <x v="3"/>
    <x v="1"/>
    <n v="5"/>
    <n v="435.53"/>
    <n v="0"/>
    <x v="0"/>
    <n v="278.38"/>
    <x v="1120"/>
    <x v="1435"/>
    <n v="0.36082474226804107"/>
    <n v="1391.9"/>
  </r>
  <r>
    <s v="ORD-12605"/>
    <x v="210"/>
    <x v="139"/>
    <x v="0"/>
    <x v="26"/>
    <x v="2"/>
    <x v="0"/>
    <x v="3"/>
    <x v="1"/>
    <n v="3"/>
    <n v="989.01"/>
    <n v="0"/>
    <x v="0"/>
    <n v="659.34"/>
    <x v="91"/>
    <x v="1436"/>
    <n v="0.33333333333333326"/>
    <n v="1978.02"/>
  </r>
  <r>
    <s v="ORD-12606"/>
    <x v="53"/>
    <x v="635"/>
    <x v="1"/>
    <x v="20"/>
    <x v="3"/>
    <x v="0"/>
    <x v="0"/>
    <x v="1"/>
    <n v="2"/>
    <n v="1399"/>
    <n v="0"/>
    <x v="1"/>
    <n v="1007.28"/>
    <x v="259"/>
    <x v="272"/>
    <n v="0.28000000000000003"/>
    <n v="2014.56"/>
  </r>
  <r>
    <s v="ORD-12607"/>
    <x v="298"/>
    <x v="412"/>
    <x v="0"/>
    <x v="31"/>
    <x v="1"/>
    <x v="1"/>
    <x v="7"/>
    <x v="1"/>
    <n v="3"/>
    <n v="88.11"/>
    <n v="0.15"/>
    <x v="1"/>
    <n v="55.18"/>
    <x v="1121"/>
    <x v="1437"/>
    <n v="0.37373737373737376"/>
    <n v="165.54"/>
  </r>
  <r>
    <s v="ORD-12608"/>
    <x v="146"/>
    <x v="754"/>
    <x v="1"/>
    <x v="46"/>
    <x v="3"/>
    <x v="5"/>
    <x v="9"/>
    <x v="0"/>
    <n v="3"/>
    <n v="705.99"/>
    <n v="0.02"/>
    <x v="1"/>
    <n v="433.38"/>
    <x v="585"/>
    <x v="1438"/>
    <n v="0.38613861386138626"/>
    <n v="1300.1399999999999"/>
  </r>
  <r>
    <s v="ORD-12609"/>
    <x v="33"/>
    <x v="680"/>
    <x v="1"/>
    <x v="48"/>
    <x v="3"/>
    <x v="2"/>
    <x v="11"/>
    <x v="0"/>
    <n v="2"/>
    <n v="1273.02"/>
    <n v="0"/>
    <x v="0"/>
    <n v="948.27"/>
    <x v="667"/>
    <x v="1198"/>
    <n v="0.25510204081632654"/>
    <n v="1896.54"/>
  </r>
  <r>
    <s v="ORD-12610"/>
    <x v="199"/>
    <x v="631"/>
    <x v="1"/>
    <x v="33"/>
    <x v="1"/>
    <x v="2"/>
    <x v="2"/>
    <x v="0"/>
    <n v="2"/>
    <n v="78.209999999999994"/>
    <n v="0.2"/>
    <x v="0"/>
    <n v="54.51"/>
    <x v="543"/>
    <x v="609"/>
    <n v="0.30303030303030298"/>
    <n v="109.02"/>
  </r>
  <r>
    <s v="ORD-12611"/>
    <x v="111"/>
    <x v="691"/>
    <x v="5"/>
    <x v="48"/>
    <x v="3"/>
    <x v="1"/>
    <x v="18"/>
    <x v="0"/>
    <n v="2"/>
    <n v="1311.99"/>
    <n v="0.15"/>
    <x v="1"/>
    <n v="948.27"/>
    <x v="312"/>
    <x v="332"/>
    <n v="0.27722772277227725"/>
    <n v="1896.54"/>
  </r>
  <r>
    <s v="ORD-12612"/>
    <x v="316"/>
    <x v="196"/>
    <x v="1"/>
    <x v="19"/>
    <x v="2"/>
    <x v="1"/>
    <x v="18"/>
    <x v="1"/>
    <n v="5"/>
    <n v="1440.97"/>
    <n v="0"/>
    <x v="0"/>
    <n v="853.39"/>
    <x v="1060"/>
    <x v="1342"/>
    <n v="0.40776699029126218"/>
    <n v="4266.95"/>
  </r>
  <r>
    <s v="ORD-12613"/>
    <x v="4"/>
    <x v="126"/>
    <x v="1"/>
    <x v="36"/>
    <x v="2"/>
    <x v="1"/>
    <x v="18"/>
    <x v="1"/>
    <n v="2"/>
    <n v="712.98"/>
    <n v="0.2"/>
    <x v="1"/>
    <n v="496.29"/>
    <x v="565"/>
    <x v="1439"/>
    <n v="0.30392156862745096"/>
    <n v="992.58"/>
  </r>
  <r>
    <s v="ORD-12614"/>
    <x v="219"/>
    <x v="18"/>
    <x v="1"/>
    <x v="43"/>
    <x v="3"/>
    <x v="1"/>
    <x v="8"/>
    <x v="0"/>
    <n v="1"/>
    <n v="2058.9699999999998"/>
    <n v="0.1"/>
    <x v="2"/>
    <n v="1299.3499999999999"/>
    <x v="1122"/>
    <x v="1440"/>
    <n v="0.36893203883495146"/>
    <n v="1299.3499999999999"/>
  </r>
  <r>
    <s v="ORD-12615"/>
    <x v="26"/>
    <x v="33"/>
    <x v="2"/>
    <x v="41"/>
    <x v="1"/>
    <x v="5"/>
    <x v="9"/>
    <x v="1"/>
    <n v="1"/>
    <n v="66.930000000000007"/>
    <n v="0.15"/>
    <x v="2"/>
    <n v="44.85"/>
    <x v="534"/>
    <x v="1191"/>
    <n v="0.32989690721649489"/>
    <n v="44.85"/>
  </r>
  <r>
    <s v="ORD-12616"/>
    <x v="198"/>
    <x v="494"/>
    <x v="0"/>
    <x v="31"/>
    <x v="1"/>
    <x v="4"/>
    <x v="6"/>
    <x v="1"/>
    <n v="1"/>
    <n v="86.33"/>
    <n v="0"/>
    <x v="0"/>
    <n v="55.18"/>
    <x v="1123"/>
    <x v="1441"/>
    <n v="0.36082474226804123"/>
    <n v="55.18"/>
  </r>
  <r>
    <s v="ORD-12617"/>
    <x v="171"/>
    <x v="8"/>
    <x v="3"/>
    <x v="58"/>
    <x v="0"/>
    <x v="1"/>
    <x v="8"/>
    <x v="0"/>
    <n v="3"/>
    <n v="151.97999999999999"/>
    <n v="0.15"/>
    <x v="1"/>
    <n v="90.89"/>
    <x v="774"/>
    <x v="916"/>
    <n v="0.40196078431372539"/>
    <n v="272.67"/>
  </r>
  <r>
    <s v="ORD-12618"/>
    <x v="321"/>
    <x v="656"/>
    <x v="0"/>
    <x v="17"/>
    <x v="2"/>
    <x v="6"/>
    <x v="14"/>
    <x v="0"/>
    <n v="2"/>
    <n v="1018.98"/>
    <n v="0"/>
    <x v="0"/>
    <n v="689.31"/>
    <x v="108"/>
    <x v="924"/>
    <n v="0.32352941176470595"/>
    <n v="1378.62"/>
  </r>
  <r>
    <s v="ORD-12619"/>
    <x v="211"/>
    <x v="340"/>
    <x v="2"/>
    <x v="13"/>
    <x v="0"/>
    <x v="3"/>
    <x v="4"/>
    <x v="0"/>
    <n v="1"/>
    <n v="119"/>
    <n v="0"/>
    <x v="0"/>
    <n v="82.11"/>
    <x v="329"/>
    <x v="979"/>
    <n v="0.31"/>
    <n v="82.11"/>
  </r>
  <r>
    <s v="ORD-12620"/>
    <x v="194"/>
    <x v="334"/>
    <x v="1"/>
    <x v="61"/>
    <x v="3"/>
    <x v="1"/>
    <x v="7"/>
    <x v="0"/>
    <n v="6"/>
    <n v="1175.02"/>
    <n v="0.2"/>
    <x v="0"/>
    <n v="767.36"/>
    <x v="1044"/>
    <x v="1442"/>
    <n v="0.34693877551020408"/>
    <n v="4604.16"/>
  </r>
  <r>
    <s v="ORD-12621"/>
    <x v="42"/>
    <x v="74"/>
    <x v="1"/>
    <x v="25"/>
    <x v="1"/>
    <x v="6"/>
    <x v="14"/>
    <x v="1"/>
    <n v="3"/>
    <n v="100.98"/>
    <n v="0.15"/>
    <x v="0"/>
    <n v="65.34"/>
    <x v="823"/>
    <x v="1443"/>
    <n v="0.3529411764705882"/>
    <n v="196.02"/>
  </r>
  <r>
    <s v="ORD-12622"/>
    <x v="6"/>
    <x v="452"/>
    <x v="1"/>
    <x v="56"/>
    <x v="1"/>
    <x v="4"/>
    <x v="15"/>
    <x v="0"/>
    <n v="5"/>
    <n v="150.49"/>
    <n v="0.05"/>
    <x v="0"/>
    <n v="96.85"/>
    <x v="972"/>
    <x v="1213"/>
    <n v="0.35643564356435647"/>
    <n v="484.25"/>
  </r>
  <r>
    <s v="ORD-12623"/>
    <x v="293"/>
    <x v="692"/>
    <x v="1"/>
    <x v="18"/>
    <x v="0"/>
    <x v="1"/>
    <x v="20"/>
    <x v="1"/>
    <n v="1"/>
    <n v="304.98"/>
    <n v="0.2"/>
    <x v="2"/>
    <n v="191.36"/>
    <x v="517"/>
    <x v="1444"/>
    <n v="0.37254901960784315"/>
    <n v="191.36"/>
  </r>
  <r>
    <s v="ORD-12624"/>
    <x v="347"/>
    <x v="62"/>
    <x v="2"/>
    <x v="37"/>
    <x v="3"/>
    <x v="5"/>
    <x v="9"/>
    <x v="1"/>
    <n v="3"/>
    <n v="2078.0100000000002"/>
    <n v="0"/>
    <x v="2"/>
    <n v="1427.32"/>
    <x v="165"/>
    <x v="173"/>
    <n v="0.3131313131313132"/>
    <n v="4281.96"/>
  </r>
  <r>
    <s v="ORD-12625"/>
    <x v="309"/>
    <x v="572"/>
    <x v="1"/>
    <x v="20"/>
    <x v="3"/>
    <x v="1"/>
    <x v="7"/>
    <x v="0"/>
    <n v="1"/>
    <n v="1357.03"/>
    <n v="0.05"/>
    <x v="0"/>
    <n v="1007.28"/>
    <x v="980"/>
    <x v="1226"/>
    <n v="0.25773195876288663"/>
    <n v="1007.28"/>
  </r>
  <r>
    <s v="ORD-12626"/>
    <x v="338"/>
    <x v="243"/>
    <x v="1"/>
    <x v="52"/>
    <x v="4"/>
    <x v="1"/>
    <x v="5"/>
    <x v="1"/>
    <n v="1"/>
    <n v="749"/>
    <n v="0.1"/>
    <x v="0"/>
    <n v="531.79"/>
    <x v="749"/>
    <x v="884"/>
    <n v="0.29000000000000004"/>
    <n v="531.79"/>
  </r>
  <r>
    <s v="ORD-12627"/>
    <x v="148"/>
    <x v="784"/>
    <x v="1"/>
    <x v="57"/>
    <x v="4"/>
    <x v="1"/>
    <x v="8"/>
    <x v="1"/>
    <n v="4"/>
    <n v="246.51"/>
    <n v="0"/>
    <x v="2"/>
    <n v="159.36000000000001"/>
    <x v="264"/>
    <x v="1445"/>
    <n v="0.35353535353535348"/>
    <n v="637.44000000000005"/>
  </r>
  <r>
    <s v="ORD-12628"/>
    <x v="10"/>
    <x v="629"/>
    <x v="1"/>
    <x v="52"/>
    <x v="4"/>
    <x v="1"/>
    <x v="7"/>
    <x v="0"/>
    <n v="6"/>
    <n v="741.51"/>
    <n v="0"/>
    <x v="2"/>
    <n v="531.79"/>
    <x v="1124"/>
    <x v="1446"/>
    <n v="0.28282828282828282"/>
    <n v="3190.74"/>
  </r>
  <r>
    <s v="ORD-12629"/>
    <x v="320"/>
    <x v="290"/>
    <x v="1"/>
    <x v="2"/>
    <x v="0"/>
    <x v="3"/>
    <x v="4"/>
    <x v="0"/>
    <n v="2"/>
    <n v="76.63"/>
    <n v="0"/>
    <x v="1"/>
    <n v="57.67"/>
    <x v="490"/>
    <x v="539"/>
    <n v="0.24742268041237106"/>
    <n v="115.34"/>
  </r>
  <r>
    <s v="ORD-12630"/>
    <x v="197"/>
    <x v="559"/>
    <x v="2"/>
    <x v="2"/>
    <x v="0"/>
    <x v="6"/>
    <x v="14"/>
    <x v="1"/>
    <n v="5"/>
    <n v="79"/>
    <n v="0"/>
    <x v="0"/>
    <n v="57.67"/>
    <x v="422"/>
    <x v="455"/>
    <n v="0.26999999999999996"/>
    <n v="288.35000000000002"/>
  </r>
  <r>
    <s v="ORD-12631"/>
    <x v="353"/>
    <x v="697"/>
    <x v="1"/>
    <x v="32"/>
    <x v="4"/>
    <x v="1"/>
    <x v="7"/>
    <x v="0"/>
    <n v="2"/>
    <n v="1260.03"/>
    <n v="0.02"/>
    <x v="1"/>
    <n v="883.32"/>
    <x v="831"/>
    <x v="994"/>
    <n v="0.29896907216494839"/>
    <n v="1766.64"/>
  </r>
  <r>
    <s v="ORD-12632"/>
    <x v="154"/>
    <x v="641"/>
    <x v="2"/>
    <x v="64"/>
    <x v="4"/>
    <x v="4"/>
    <x v="6"/>
    <x v="1"/>
    <n v="6"/>
    <n v="1630.98"/>
    <n v="0.2"/>
    <x v="0"/>
    <n v="1023.36"/>
    <x v="1125"/>
    <x v="1447"/>
    <n v="0.3725490196078432"/>
    <n v="6140.16"/>
  </r>
  <r>
    <s v="ORD-12633"/>
    <x v="15"/>
    <x v="418"/>
    <x v="2"/>
    <x v="54"/>
    <x v="2"/>
    <x v="4"/>
    <x v="15"/>
    <x v="1"/>
    <n v="3"/>
    <n v="1715.99"/>
    <n v="0.02"/>
    <x v="2"/>
    <n v="1240.27"/>
    <x v="1126"/>
    <x v="1448"/>
    <n v="0.27722772277227725"/>
    <n v="3720.81"/>
  </r>
  <r>
    <s v="ORD-12634"/>
    <x v="63"/>
    <x v="391"/>
    <x v="2"/>
    <x v="27"/>
    <x v="3"/>
    <x v="1"/>
    <x v="18"/>
    <x v="1"/>
    <n v="2"/>
    <n v="999"/>
    <n v="0"/>
    <x v="0"/>
    <n v="679.32"/>
    <x v="19"/>
    <x v="259"/>
    <n v="0.31999999999999995"/>
    <n v="1358.64"/>
  </r>
  <r>
    <s v="ORD-12635"/>
    <x v="224"/>
    <x v="394"/>
    <x v="0"/>
    <x v="15"/>
    <x v="1"/>
    <x v="4"/>
    <x v="6"/>
    <x v="1"/>
    <n v="5"/>
    <n v="163.77000000000001"/>
    <n v="0"/>
    <x v="0"/>
    <n v="116.07"/>
    <x v="532"/>
    <x v="596"/>
    <n v="0.29126213592233025"/>
    <n v="580.34999999999991"/>
  </r>
  <r>
    <s v="ORD-12636"/>
    <x v="112"/>
    <x v="544"/>
    <x v="5"/>
    <x v="16"/>
    <x v="3"/>
    <x v="1"/>
    <x v="8"/>
    <x v="0"/>
    <n v="2"/>
    <n v="2299"/>
    <n v="0.05"/>
    <x v="1"/>
    <n v="1586.31"/>
    <x v="209"/>
    <x v="217"/>
    <n v="0.31"/>
    <n v="3172.62"/>
  </r>
  <r>
    <s v="ORD-12637"/>
    <x v="281"/>
    <x v="332"/>
    <x v="0"/>
    <x v="54"/>
    <x v="2"/>
    <x v="1"/>
    <x v="18"/>
    <x v="1"/>
    <n v="3"/>
    <n v="1665.02"/>
    <n v="0.02"/>
    <x v="1"/>
    <n v="1240.27"/>
    <x v="225"/>
    <x v="235"/>
    <n v="0.25510204081632648"/>
    <n v="3720.81"/>
  </r>
  <r>
    <s v="ORD-12638"/>
    <x v="318"/>
    <x v="557"/>
    <x v="2"/>
    <x v="46"/>
    <x v="3"/>
    <x v="5"/>
    <x v="16"/>
    <x v="1"/>
    <n v="2"/>
    <n v="692.01"/>
    <n v="0.1"/>
    <x v="0"/>
    <n v="433.38"/>
    <x v="488"/>
    <x v="1449"/>
    <n v="0.37373737373737376"/>
    <n v="866.76"/>
  </r>
  <r>
    <s v="ORD-12639"/>
    <x v="244"/>
    <x v="471"/>
    <x v="1"/>
    <x v="41"/>
    <x v="1"/>
    <x v="1"/>
    <x v="7"/>
    <x v="0"/>
    <n v="2"/>
    <n v="69.69"/>
    <n v="0.15"/>
    <x v="2"/>
    <n v="44.85"/>
    <x v="385"/>
    <x v="415"/>
    <n v="0.35643564356435642"/>
    <n v="89.7"/>
  </r>
  <r>
    <s v="ORD-12640"/>
    <x v="365"/>
    <x v="671"/>
    <x v="1"/>
    <x v="4"/>
    <x v="2"/>
    <x v="2"/>
    <x v="11"/>
    <x v="0"/>
    <n v="2"/>
    <n v="2449.02"/>
    <n v="0.05"/>
    <x v="0"/>
    <n v="1599.36"/>
    <x v="449"/>
    <x v="492"/>
    <n v="0.34693877551020413"/>
    <n v="3198.72"/>
  </r>
  <r>
    <s v="ORD-12641"/>
    <x v="140"/>
    <x v="635"/>
    <x v="1"/>
    <x v="41"/>
    <x v="1"/>
    <x v="0"/>
    <x v="3"/>
    <x v="0"/>
    <n v="3"/>
    <n v="69.69"/>
    <n v="0.2"/>
    <x v="0"/>
    <n v="44.85"/>
    <x v="976"/>
    <x v="1450"/>
    <n v="0.35643564356435636"/>
    <n v="134.55000000000001"/>
  </r>
  <r>
    <s v="ORD-12642"/>
    <x v="253"/>
    <x v="187"/>
    <x v="0"/>
    <x v="0"/>
    <x v="0"/>
    <x v="0"/>
    <x v="13"/>
    <x v="1"/>
    <n v="4"/>
    <n v="489.02"/>
    <n v="0.15"/>
    <x v="0"/>
    <n v="354.29"/>
    <x v="25"/>
    <x v="25"/>
    <n v="0.27551020408163257"/>
    <n v="1417.16"/>
  </r>
  <r>
    <s v="ORD-12643"/>
    <x v="231"/>
    <x v="453"/>
    <x v="6"/>
    <x v="62"/>
    <x v="0"/>
    <x v="4"/>
    <x v="6"/>
    <x v="0"/>
    <n v="1"/>
    <n v="126.42"/>
    <n v="0.02"/>
    <x v="2"/>
    <n v="87.72"/>
    <x v="727"/>
    <x v="1451"/>
    <n v="0.30612244897959184"/>
    <n v="87.72"/>
  </r>
  <r>
    <s v="ORD-12644"/>
    <x v="297"/>
    <x v="401"/>
    <x v="1"/>
    <x v="43"/>
    <x v="3"/>
    <x v="3"/>
    <x v="12"/>
    <x v="1"/>
    <n v="1"/>
    <n v="2058.9699999999998"/>
    <n v="0"/>
    <x v="0"/>
    <n v="1299.3499999999999"/>
    <x v="1122"/>
    <x v="1440"/>
    <n v="0.36893203883495146"/>
    <n v="1299.3499999999999"/>
  </r>
  <r>
    <s v="ORD-12645"/>
    <x v="104"/>
    <x v="662"/>
    <x v="1"/>
    <x v="18"/>
    <x v="0"/>
    <x v="3"/>
    <x v="34"/>
    <x v="0"/>
    <n v="6"/>
    <n v="307.97000000000003"/>
    <n v="0.1"/>
    <x v="0"/>
    <n v="191.36"/>
    <x v="1127"/>
    <x v="1452"/>
    <n v="0.37864077669902912"/>
    <n v="1148.1600000000001"/>
  </r>
  <r>
    <s v="ORD-12646"/>
    <x v="345"/>
    <x v="632"/>
    <x v="1"/>
    <x v="6"/>
    <x v="3"/>
    <x v="5"/>
    <x v="16"/>
    <x v="1"/>
    <n v="3"/>
    <n v="1834.98"/>
    <n v="0.2"/>
    <x v="0"/>
    <n v="1097.3900000000001"/>
    <x v="235"/>
    <x v="293"/>
    <n v="0.40196078431372551"/>
    <n v="3292.17"/>
  </r>
  <r>
    <s v="ORD-12647"/>
    <x v="98"/>
    <x v="723"/>
    <x v="1"/>
    <x v="6"/>
    <x v="3"/>
    <x v="4"/>
    <x v="6"/>
    <x v="0"/>
    <n v="1"/>
    <n v="1745.03"/>
    <n v="0.02"/>
    <x v="0"/>
    <n v="1097.3900000000001"/>
    <x v="348"/>
    <x v="376"/>
    <n v="0.37113402061855666"/>
    <n v="1097.3900000000001"/>
  </r>
  <r>
    <s v="ORD-12648"/>
    <x v="242"/>
    <x v="549"/>
    <x v="5"/>
    <x v="18"/>
    <x v="0"/>
    <x v="4"/>
    <x v="6"/>
    <x v="0"/>
    <n v="2"/>
    <n v="301.99"/>
    <n v="0.02"/>
    <x v="0"/>
    <n v="191.36"/>
    <x v="633"/>
    <x v="726"/>
    <n v="0.36633663366336633"/>
    <n v="382.72"/>
  </r>
  <r>
    <s v="ORD-12649"/>
    <x v="144"/>
    <x v="582"/>
    <x v="2"/>
    <x v="29"/>
    <x v="1"/>
    <x v="1"/>
    <x v="5"/>
    <x v="0"/>
    <n v="6"/>
    <n v="131.58000000000001"/>
    <n v="0"/>
    <x v="0"/>
    <n v="78.69"/>
    <x v="1128"/>
    <x v="1453"/>
    <n v="0.40196078431372551"/>
    <n v="472.14"/>
  </r>
  <r>
    <s v="ORD-12650"/>
    <x v="361"/>
    <x v="641"/>
    <x v="2"/>
    <x v="50"/>
    <x v="4"/>
    <x v="5"/>
    <x v="9"/>
    <x v="1"/>
    <n v="1"/>
    <n v="1440.97"/>
    <n v="0.05"/>
    <x v="2"/>
    <n v="993.29"/>
    <x v="185"/>
    <x v="1454"/>
    <n v="0.31067961165048547"/>
    <n v="993.29"/>
  </r>
  <r>
    <s v="ORD-12651"/>
    <x v="191"/>
    <x v="449"/>
    <x v="1"/>
    <x v="23"/>
    <x v="4"/>
    <x v="1"/>
    <x v="1"/>
    <x v="1"/>
    <n v="4"/>
    <n v="719.97"/>
    <n v="0.1"/>
    <x v="0"/>
    <n v="510.27"/>
    <x v="870"/>
    <x v="1455"/>
    <n v="0.29126213592233013"/>
    <n v="2041.08"/>
  </r>
  <r>
    <s v="ORD-12652"/>
    <x v="249"/>
    <x v="395"/>
    <x v="5"/>
    <x v="27"/>
    <x v="3"/>
    <x v="2"/>
    <x v="10"/>
    <x v="0"/>
    <n v="2"/>
    <n v="1018.98"/>
    <n v="0.2"/>
    <x v="0"/>
    <n v="679.32"/>
    <x v="108"/>
    <x v="310"/>
    <n v="0.33333333333333331"/>
    <n v="1358.64"/>
  </r>
  <r>
    <s v="ORD-12653"/>
    <x v="85"/>
    <x v="785"/>
    <x v="2"/>
    <x v="0"/>
    <x v="0"/>
    <x v="0"/>
    <x v="3"/>
    <x v="0"/>
    <n v="2"/>
    <n v="499"/>
    <n v="0.2"/>
    <x v="0"/>
    <n v="354.29"/>
    <x v="561"/>
    <x v="628"/>
    <n v="0.28999999999999998"/>
    <n v="708.58"/>
  </r>
  <r>
    <s v="ORD-12654"/>
    <x v="342"/>
    <x v="584"/>
    <x v="5"/>
    <x v="33"/>
    <x v="1"/>
    <x v="0"/>
    <x v="3"/>
    <x v="0"/>
    <n v="6"/>
    <n v="81.37"/>
    <n v="0.1"/>
    <x v="2"/>
    <n v="54.51"/>
    <x v="811"/>
    <x v="1456"/>
    <n v="0.3300970873786408"/>
    <n v="327.06"/>
  </r>
  <r>
    <s v="ORD-12655"/>
    <x v="324"/>
    <x v="111"/>
    <x v="5"/>
    <x v="45"/>
    <x v="0"/>
    <x v="3"/>
    <x v="17"/>
    <x v="0"/>
    <n v="2"/>
    <n v="149"/>
    <n v="0.15"/>
    <x v="1"/>
    <n v="90.89"/>
    <x v="493"/>
    <x v="542"/>
    <n v="0.39"/>
    <n v="181.78"/>
  </r>
  <r>
    <s v="ORD-12656"/>
    <x v="20"/>
    <x v="683"/>
    <x v="1"/>
    <x v="33"/>
    <x v="1"/>
    <x v="0"/>
    <x v="3"/>
    <x v="1"/>
    <n v="1"/>
    <n v="80.58"/>
    <n v="0.1"/>
    <x v="0"/>
    <n v="54.51"/>
    <x v="927"/>
    <x v="1457"/>
    <n v="0.3235294117647059"/>
    <n v="54.51"/>
  </r>
  <r>
    <s v="ORD-12657"/>
    <x v="4"/>
    <x v="768"/>
    <x v="0"/>
    <x v="26"/>
    <x v="2"/>
    <x v="1"/>
    <x v="8"/>
    <x v="0"/>
    <n v="6"/>
    <n v="1028.97"/>
    <n v="0.05"/>
    <x v="0"/>
    <n v="659.34"/>
    <x v="1129"/>
    <x v="1458"/>
    <n v="0.35922330097087374"/>
    <n v="3956.04"/>
  </r>
  <r>
    <s v="ORD-12658"/>
    <x v="315"/>
    <x v="554"/>
    <x v="1"/>
    <x v="37"/>
    <x v="3"/>
    <x v="2"/>
    <x v="11"/>
    <x v="1"/>
    <n v="2"/>
    <n v="2119.9899999999998"/>
    <n v="0.1"/>
    <x v="0"/>
    <n v="1427.32"/>
    <x v="710"/>
    <x v="823"/>
    <n v="0.32673267326732669"/>
    <n v="2854.64"/>
  </r>
  <r>
    <s v="ORD-12659"/>
    <x v="94"/>
    <x v="733"/>
    <x v="0"/>
    <x v="14"/>
    <x v="4"/>
    <x v="3"/>
    <x v="4"/>
    <x v="1"/>
    <n v="1"/>
    <n v="399"/>
    <n v="0.02"/>
    <x v="1"/>
    <n v="287.27999999999997"/>
    <x v="16"/>
    <x v="16"/>
    <n v="0.28000000000000008"/>
    <n v="287.27999999999997"/>
  </r>
  <r>
    <s v="ORD-12660"/>
    <x v="96"/>
    <x v="509"/>
    <x v="2"/>
    <x v="43"/>
    <x v="3"/>
    <x v="0"/>
    <x v="0"/>
    <x v="0"/>
    <n v="4"/>
    <n v="2038.98"/>
    <n v="0"/>
    <x v="0"/>
    <n v="1299.3499999999999"/>
    <x v="582"/>
    <x v="660"/>
    <n v="0.36274509803921573"/>
    <n v="5197.3999999999996"/>
  </r>
  <r>
    <s v="ORD-12661"/>
    <x v="65"/>
    <x v="401"/>
    <x v="1"/>
    <x v="16"/>
    <x v="3"/>
    <x v="0"/>
    <x v="13"/>
    <x v="1"/>
    <n v="10"/>
    <n v="2276.0100000000002"/>
    <n v="0.05"/>
    <x v="0"/>
    <n v="1586.31"/>
    <x v="1130"/>
    <x v="1459"/>
    <n v="0.30303030303030315"/>
    <n v="15863.099999999999"/>
  </r>
  <r>
    <s v="ORD-12662"/>
    <x v="351"/>
    <x v="242"/>
    <x v="0"/>
    <x v="23"/>
    <x v="4"/>
    <x v="1"/>
    <x v="18"/>
    <x v="0"/>
    <n v="4"/>
    <n v="678.03"/>
    <n v="0.05"/>
    <x v="0"/>
    <n v="510.27"/>
    <x v="622"/>
    <x v="1153"/>
    <n v="0.24742268041237114"/>
    <n v="2041.08"/>
  </r>
  <r>
    <s v="ORD-12663"/>
    <x v="145"/>
    <x v="4"/>
    <x v="1"/>
    <x v="2"/>
    <x v="0"/>
    <x v="1"/>
    <x v="7"/>
    <x v="0"/>
    <n v="3"/>
    <n v="78.209999999999994"/>
    <n v="0.02"/>
    <x v="0"/>
    <n v="57.67"/>
    <x v="355"/>
    <x v="514"/>
    <n v="0.26262626262626265"/>
    <n v="173.01"/>
  </r>
  <r>
    <s v="ORD-12664"/>
    <x v="26"/>
    <x v="430"/>
    <x v="3"/>
    <x v="56"/>
    <x v="1"/>
    <x v="1"/>
    <x v="8"/>
    <x v="1"/>
    <n v="3"/>
    <n v="147.51"/>
    <n v="0"/>
    <x v="0"/>
    <n v="96.85"/>
    <x v="1096"/>
    <x v="1401"/>
    <n v="0.34343434343434348"/>
    <n v="290.54999999999995"/>
  </r>
  <r>
    <s v="ORD-12665"/>
    <x v="112"/>
    <x v="418"/>
    <x v="2"/>
    <x v="56"/>
    <x v="1"/>
    <x v="1"/>
    <x v="18"/>
    <x v="1"/>
    <n v="6"/>
    <n v="151.97999999999999"/>
    <n v="0"/>
    <x v="0"/>
    <n v="96.85"/>
    <x v="1013"/>
    <x v="1460"/>
    <n v="0.36274509803921573"/>
    <n v="581.09999999999991"/>
  </r>
  <r>
    <s v="ORD-12666"/>
    <x v="177"/>
    <x v="233"/>
    <x v="1"/>
    <x v="48"/>
    <x v="3"/>
    <x v="5"/>
    <x v="9"/>
    <x v="0"/>
    <n v="2"/>
    <n v="1260.03"/>
    <n v="0.02"/>
    <x v="0"/>
    <n v="948.27"/>
    <x v="831"/>
    <x v="1461"/>
    <n v="0.24742268041237114"/>
    <n v="1896.54"/>
  </r>
  <r>
    <s v="ORD-12667"/>
    <x v="251"/>
    <x v="54"/>
    <x v="6"/>
    <x v="13"/>
    <x v="0"/>
    <x v="1"/>
    <x v="18"/>
    <x v="0"/>
    <n v="5"/>
    <n v="116.62"/>
    <n v="0.2"/>
    <x v="0"/>
    <n v="82.11"/>
    <x v="673"/>
    <x v="773"/>
    <n v="0.29591836734693877"/>
    <n v="410.55"/>
  </r>
  <r>
    <s v="ORD-12668"/>
    <x v="69"/>
    <x v="255"/>
    <x v="1"/>
    <x v="62"/>
    <x v="0"/>
    <x v="3"/>
    <x v="17"/>
    <x v="1"/>
    <n v="1"/>
    <n v="132.87"/>
    <n v="0.02"/>
    <x v="2"/>
    <n v="87.72"/>
    <x v="1131"/>
    <x v="1462"/>
    <n v="0.33980582524271846"/>
    <n v="87.72"/>
  </r>
  <r>
    <s v="ORD-12669"/>
    <x v="214"/>
    <x v="156"/>
    <x v="2"/>
    <x v="27"/>
    <x v="3"/>
    <x v="5"/>
    <x v="16"/>
    <x v="0"/>
    <n v="4"/>
    <n v="1018.98"/>
    <n v="0"/>
    <x v="2"/>
    <n v="679.32"/>
    <x v="1003"/>
    <x v="1403"/>
    <n v="0.33333333333333331"/>
    <n v="2717.28"/>
  </r>
  <r>
    <s v="ORD-12670"/>
    <x v="302"/>
    <x v="711"/>
    <x v="1"/>
    <x v="39"/>
    <x v="2"/>
    <x v="1"/>
    <x v="5"/>
    <x v="0"/>
    <n v="2"/>
    <n v="1528.98"/>
    <n v="0.1"/>
    <x v="0"/>
    <n v="974.35"/>
    <x v="66"/>
    <x v="66"/>
    <n v="0.36274509803921567"/>
    <n v="1948.7"/>
  </r>
  <r>
    <s v="ORD-12671"/>
    <x v="337"/>
    <x v="679"/>
    <x v="1"/>
    <x v="21"/>
    <x v="2"/>
    <x v="1"/>
    <x v="8"/>
    <x v="1"/>
    <n v="2"/>
    <n v="1781.01"/>
    <n v="0"/>
    <x v="1"/>
    <n v="1295.28"/>
    <x v="73"/>
    <x v="772"/>
    <n v="0.27272727272727276"/>
    <n v="2590.56"/>
  </r>
  <r>
    <s v="ORD-12672"/>
    <x v="343"/>
    <x v="206"/>
    <x v="1"/>
    <x v="64"/>
    <x v="4"/>
    <x v="1"/>
    <x v="5"/>
    <x v="0"/>
    <n v="6"/>
    <n v="1614.99"/>
    <n v="0"/>
    <x v="1"/>
    <n v="1023.36"/>
    <x v="1132"/>
    <x v="1463"/>
    <n v="0.36633663366336638"/>
    <n v="6140.16"/>
  </r>
  <r>
    <s v="ORD-12673"/>
    <x v="261"/>
    <x v="264"/>
    <x v="1"/>
    <x v="62"/>
    <x v="0"/>
    <x v="5"/>
    <x v="16"/>
    <x v="1"/>
    <n v="1"/>
    <n v="131.58000000000001"/>
    <n v="0"/>
    <x v="0"/>
    <n v="87.72"/>
    <x v="300"/>
    <x v="320"/>
    <n v="0.33333333333333343"/>
    <n v="87.72"/>
  </r>
  <r>
    <s v="ORD-12674"/>
    <x v="154"/>
    <x v="230"/>
    <x v="1"/>
    <x v="58"/>
    <x v="0"/>
    <x v="1"/>
    <x v="5"/>
    <x v="1"/>
    <s v="3"/>
    <n v="144.53"/>
    <n v="0.1"/>
    <x v="0"/>
    <n v="90.89"/>
    <x v="475"/>
    <x v="522"/>
    <n v="0.37113402061855671"/>
    <n v="272.67"/>
  </r>
  <r>
    <s v="ORD-12675"/>
    <x v="67"/>
    <x v="679"/>
    <x v="1"/>
    <x v="16"/>
    <x v="3"/>
    <x v="3"/>
    <x v="12"/>
    <x v="1"/>
    <n v="3"/>
    <n v="2230.0300000000002"/>
    <n v="0.02"/>
    <x v="0"/>
    <n v="1586.31"/>
    <x v="649"/>
    <x v="744"/>
    <n v="0.28865979381443296"/>
    <n v="4758.93"/>
  </r>
  <r>
    <s v="ORD-12676"/>
    <x v="254"/>
    <x v="660"/>
    <x v="1"/>
    <x v="9"/>
    <x v="1"/>
    <x v="6"/>
    <x v="14"/>
    <x v="0"/>
    <n v="3"/>
    <n v="117.81"/>
    <n v="0"/>
    <x v="0"/>
    <n v="85.68"/>
    <x v="221"/>
    <x v="974"/>
    <n v="0.27272727272727271"/>
    <n v="257.04000000000002"/>
  </r>
  <r>
    <s v="ORD-12677"/>
    <x v="332"/>
    <x v="786"/>
    <x v="1"/>
    <x v="57"/>
    <x v="4"/>
    <x v="1"/>
    <x v="20"/>
    <x v="1"/>
    <n v="2"/>
    <n v="249"/>
    <n v="0.1"/>
    <x v="0"/>
    <n v="159.36000000000001"/>
    <x v="444"/>
    <x v="1464"/>
    <n v="0.35999999999999993"/>
    <n v="318.72000000000003"/>
  </r>
  <r>
    <s v="ORD-12678"/>
    <x v="222"/>
    <x v="155"/>
    <x v="1"/>
    <x v="36"/>
    <x v="2"/>
    <x v="1"/>
    <x v="35"/>
    <x v="1"/>
    <n v="5"/>
    <n v="699"/>
    <n v="0"/>
    <x v="0"/>
    <n v="496.29"/>
    <x v="1133"/>
    <x v="1465"/>
    <n v="0.28999999999999992"/>
    <n v="2481.4500000000003"/>
  </r>
  <r>
    <s v="ORD-12679"/>
    <x v="124"/>
    <x v="691"/>
    <x v="5"/>
    <x v="45"/>
    <x v="0"/>
    <x v="3"/>
    <x v="17"/>
    <x v="1"/>
    <n v="2"/>
    <n v="150.49"/>
    <n v="0.1"/>
    <x v="0"/>
    <n v="90.89"/>
    <x v="891"/>
    <x v="1242"/>
    <n v="0.39603960396039606"/>
    <n v="181.78"/>
  </r>
  <r>
    <s v="ORD-12680"/>
    <x v="217"/>
    <x v="392"/>
    <x v="5"/>
    <x v="0"/>
    <x v="0"/>
    <x v="6"/>
    <x v="14"/>
    <x v="1"/>
    <n v="1"/>
    <n v="484.03"/>
    <n v="0"/>
    <x v="0"/>
    <n v="354.29"/>
    <x v="258"/>
    <x v="271"/>
    <n v="0.268041237113402"/>
    <n v="354.29"/>
  </r>
  <r>
    <s v="ORD-12681"/>
    <x v="55"/>
    <x v="406"/>
    <x v="1"/>
    <x v="1"/>
    <x v="0"/>
    <x v="6"/>
    <x v="14"/>
    <x v="1"/>
    <n v="1"/>
    <n v="99.99"/>
    <n v="0.1"/>
    <x v="0"/>
    <n v="71.28"/>
    <x v="1033"/>
    <x v="1466"/>
    <n v="0.28712871287128711"/>
    <n v="71.28"/>
  </r>
  <r>
    <s v="ORD-12682"/>
    <x v="85"/>
    <x v="95"/>
    <x v="2"/>
    <x v="22"/>
    <x v="1"/>
    <x v="0"/>
    <x v="0"/>
    <x v="0"/>
    <n v="1"/>
    <n v="56.65"/>
    <n v="0.02"/>
    <x v="0"/>
    <n v="39.049999999999997"/>
    <x v="1134"/>
    <x v="1467"/>
    <n v="0.31067961165048547"/>
    <n v="39.049999999999997"/>
  </r>
  <r>
    <s v="ORD-12683"/>
    <x v="256"/>
    <x v="330"/>
    <x v="0"/>
    <x v="4"/>
    <x v="2"/>
    <x v="2"/>
    <x v="10"/>
    <x v="1"/>
    <n v="2"/>
    <n v="2573.9699999999998"/>
    <n v="0"/>
    <x v="1"/>
    <n v="1599.36"/>
    <x v="286"/>
    <x v="305"/>
    <n v="0.37864077669902912"/>
    <n v="3198.72"/>
  </r>
  <r>
    <s v="ORD-12684"/>
    <x v="157"/>
    <x v="139"/>
    <x v="0"/>
    <x v="61"/>
    <x v="3"/>
    <x v="5"/>
    <x v="16"/>
    <x v="1"/>
    <n v="2"/>
    <n v="1175.02"/>
    <n v="0.2"/>
    <x v="1"/>
    <n v="767.36"/>
    <x v="513"/>
    <x v="565"/>
    <n v="0.34693877551020408"/>
    <n v="1534.72"/>
  </r>
  <r>
    <s v="ORD-12685"/>
    <x v="7"/>
    <x v="642"/>
    <x v="1"/>
    <x v="22"/>
    <x v="1"/>
    <x v="6"/>
    <x v="14"/>
    <x v="0"/>
    <n v="1"/>
    <n v="53.35"/>
    <n v="0"/>
    <x v="0"/>
    <n v="39.049999999999997"/>
    <x v="992"/>
    <x v="1246"/>
    <n v="0.26804123711340211"/>
    <n v="39.049999999999997"/>
  </r>
  <r>
    <s v="ORD-12686"/>
    <x v="137"/>
    <x v="700"/>
    <x v="1"/>
    <x v="54"/>
    <x v="2"/>
    <x v="1"/>
    <x v="20"/>
    <x v="0"/>
    <n v="3"/>
    <n v="1665.02"/>
    <n v="0.02"/>
    <x v="0"/>
    <n v="1240.27"/>
    <x v="225"/>
    <x v="235"/>
    <n v="0.25510204081632648"/>
    <n v="3720.81"/>
  </r>
  <r>
    <s v="ORD-12687"/>
    <x v="301"/>
    <x v="425"/>
    <x v="1"/>
    <x v="47"/>
    <x v="0"/>
    <x v="1"/>
    <x v="18"/>
    <x v="1"/>
    <n v="6"/>
    <n v="182.58"/>
    <n v="0.2"/>
    <x v="0"/>
    <n v="110.98"/>
    <x v="1135"/>
    <x v="1468"/>
    <n v="0.39215686274509803"/>
    <n v="665.88"/>
  </r>
  <r>
    <s v="ORD-12688"/>
    <x v="284"/>
    <x v="787"/>
    <x v="5"/>
    <x v="8"/>
    <x v="4"/>
    <x v="5"/>
    <x v="9"/>
    <x v="0"/>
    <n v="4"/>
    <n v="1018.98"/>
    <n v="0.2"/>
    <x v="2"/>
    <n v="609.39"/>
    <x v="1003"/>
    <x v="1469"/>
    <n v="0.40196078431372551"/>
    <n v="2437.56"/>
  </r>
  <r>
    <s v="ORD-12689"/>
    <x v="113"/>
    <x v="455"/>
    <x v="1"/>
    <x v="41"/>
    <x v="1"/>
    <x v="0"/>
    <x v="3"/>
    <x v="1"/>
    <n v="1"/>
    <n v="68.31"/>
    <n v="0.02"/>
    <x v="2"/>
    <n v="44.85"/>
    <x v="370"/>
    <x v="1114"/>
    <n v="0.34343434343434343"/>
    <n v="44.85"/>
  </r>
  <r>
    <s v="ORD-12690"/>
    <x v="92"/>
    <x v="684"/>
    <x v="2"/>
    <x v="56"/>
    <x v="1"/>
    <x v="5"/>
    <x v="16"/>
    <x v="1"/>
    <n v="3"/>
    <n v="147.51"/>
    <n v="0.05"/>
    <x v="0"/>
    <n v="96.85"/>
    <x v="1096"/>
    <x v="1401"/>
    <n v="0.34343434343434348"/>
    <n v="290.54999999999995"/>
  </r>
  <r>
    <s v="ORD-12691"/>
    <x v="106"/>
    <x v="232"/>
    <x v="1"/>
    <x v="10"/>
    <x v="2"/>
    <x v="4"/>
    <x v="15"/>
    <x v="1"/>
    <n v="4"/>
    <n v="1234.97"/>
    <n v="0"/>
    <x v="2"/>
    <n v="875.27"/>
    <x v="39"/>
    <x v="963"/>
    <n v="0.29126213592233013"/>
    <n v="3501.08"/>
  </r>
  <r>
    <s v="ORD-12692"/>
    <x v="363"/>
    <x v="389"/>
    <x v="2"/>
    <x v="28"/>
    <x v="3"/>
    <x v="2"/>
    <x v="11"/>
    <x v="1"/>
    <n v="4"/>
    <n v="1499"/>
    <n v="0.1"/>
    <x v="2"/>
    <n v="1064.29"/>
    <x v="332"/>
    <x v="353"/>
    <n v="0.29000000000000004"/>
    <n v="4257.16"/>
  </r>
  <r>
    <s v="ORD-12693"/>
    <x v="346"/>
    <x v="286"/>
    <x v="0"/>
    <x v="28"/>
    <x v="3"/>
    <x v="2"/>
    <x v="11"/>
    <x v="1"/>
    <n v="5"/>
    <n v="1513.99"/>
    <n v="0.2"/>
    <x v="2"/>
    <n v="1064.29"/>
    <x v="1014"/>
    <x v="1275"/>
    <n v="0.29702970297029702"/>
    <n v="5321.45"/>
  </r>
  <r>
    <s v="ORD-12694"/>
    <x v="143"/>
    <x v="49"/>
    <x v="5"/>
    <x v="16"/>
    <x v="3"/>
    <x v="5"/>
    <x v="9"/>
    <x v="1"/>
    <n v="2"/>
    <n v="2344.98"/>
    <n v="0.2"/>
    <x v="0"/>
    <n v="1586.31"/>
    <x v="462"/>
    <x v="506"/>
    <n v="0.3235294117647059"/>
    <n v="3172.62"/>
  </r>
  <r>
    <s v="ORD-12695"/>
    <x v="109"/>
    <x v="423"/>
    <x v="5"/>
    <x v="46"/>
    <x v="3"/>
    <x v="3"/>
    <x v="17"/>
    <x v="0"/>
    <n v="1"/>
    <n v="712.98"/>
    <n v="0.05"/>
    <x v="1"/>
    <n v="433.38"/>
    <x v="757"/>
    <x v="1470"/>
    <n v="0.39215686274509803"/>
    <n v="433.38"/>
  </r>
  <r>
    <s v="ORD-12696"/>
    <x v="293"/>
    <x v="199"/>
    <x v="1"/>
    <x v="55"/>
    <x v="4"/>
    <x v="1"/>
    <x v="5"/>
    <x v="1"/>
    <n v="5"/>
    <n v="462.47"/>
    <n v="0"/>
    <x v="2"/>
    <n v="278.38"/>
    <x v="1136"/>
    <x v="1471"/>
    <n v="0.39805825242718451"/>
    <n v="1391.9"/>
  </r>
  <r>
    <s v="ORD-12697"/>
    <x v="329"/>
    <x v="674"/>
    <x v="2"/>
    <x v="54"/>
    <x v="2"/>
    <x v="1"/>
    <x v="7"/>
    <x v="0"/>
    <n v="3"/>
    <n v="1648.03"/>
    <n v="0.02"/>
    <x v="0"/>
    <n v="1240.27"/>
    <x v="1000"/>
    <x v="1259"/>
    <n v="0.24742268041237117"/>
    <n v="3720.81"/>
  </r>
  <r>
    <s v="ORD-12698"/>
    <x v="170"/>
    <x v="735"/>
    <x v="2"/>
    <x v="50"/>
    <x v="4"/>
    <x v="2"/>
    <x v="11"/>
    <x v="1"/>
    <n v="2"/>
    <n v="1412.99"/>
    <n v="0.05"/>
    <x v="0"/>
    <n v="993.29"/>
    <x v="765"/>
    <x v="1060"/>
    <n v="0.29702970297029707"/>
    <n v="1986.58"/>
  </r>
  <r>
    <s v="ORD-12699"/>
    <x v="56"/>
    <x v="403"/>
    <x v="1"/>
    <x v="55"/>
    <x v="4"/>
    <x v="0"/>
    <x v="3"/>
    <x v="1"/>
    <n v="4"/>
    <n v="457.98"/>
    <n v="0"/>
    <x v="0"/>
    <n v="278.38"/>
    <x v="1137"/>
    <x v="1472"/>
    <n v="0.39215686274509809"/>
    <n v="1113.52"/>
  </r>
  <r>
    <s v="ORD-12700"/>
    <x v="315"/>
    <x v="283"/>
    <x v="5"/>
    <x v="58"/>
    <x v="0"/>
    <x v="0"/>
    <x v="3"/>
    <x v="1"/>
    <n v="1"/>
    <n v="146.02000000000001"/>
    <n v="0.1"/>
    <x v="0"/>
    <n v="90.89"/>
    <x v="801"/>
    <x v="949"/>
    <n v="0.3775510204081633"/>
    <n v="90.89"/>
  </r>
  <r>
    <s v="ORD-12701"/>
    <x v="228"/>
    <x v="7"/>
    <x v="2"/>
    <x v="27"/>
    <x v="3"/>
    <x v="4"/>
    <x v="15"/>
    <x v="1"/>
    <n v="3"/>
    <n v="1028.97"/>
    <n v="0.15"/>
    <x v="0"/>
    <n v="679.32"/>
    <x v="68"/>
    <x v="1473"/>
    <n v="0.33980582524271841"/>
    <n v="2037.96"/>
  </r>
  <r>
    <s v="ORD-12702"/>
    <x v="374"/>
    <x v="482"/>
    <x v="1"/>
    <x v="55"/>
    <x v="4"/>
    <x v="3"/>
    <x v="4"/>
    <x v="0"/>
    <n v="2"/>
    <n v="444.51"/>
    <n v="0"/>
    <x v="1"/>
    <n v="278.38"/>
    <x v="626"/>
    <x v="715"/>
    <n v="0.37373737373737376"/>
    <n v="556.76"/>
  </r>
  <r>
    <s v="ORD-12703"/>
    <x v="308"/>
    <x v="23"/>
    <x v="1"/>
    <x v="49"/>
    <x v="1"/>
    <x v="1"/>
    <x v="5"/>
    <x v="1"/>
    <n v="2"/>
    <n v="39"/>
    <n v="0.15"/>
    <x v="2"/>
    <n v="26.52"/>
    <x v="320"/>
    <x v="340"/>
    <n v="0.32"/>
    <n v="53.04"/>
  </r>
  <r>
    <s v="ORD-12704"/>
    <x v="361"/>
    <x v="710"/>
    <x v="1"/>
    <x v="51"/>
    <x v="3"/>
    <x v="4"/>
    <x v="6"/>
    <x v="0"/>
    <n v="1"/>
    <n v="1469.02"/>
    <n v="0"/>
    <x v="2"/>
    <n v="989.34"/>
    <x v="700"/>
    <x v="1010"/>
    <n v="0.32653061224489793"/>
    <n v="989.34"/>
  </r>
  <r>
    <s v="ORD-12705"/>
    <x v="184"/>
    <x v="144"/>
    <x v="1"/>
    <x v="57"/>
    <x v="4"/>
    <x v="4"/>
    <x v="15"/>
    <x v="1"/>
    <n v="4"/>
    <n v="246.51"/>
    <n v="0.15"/>
    <x v="0"/>
    <n v="159.36000000000001"/>
    <x v="264"/>
    <x v="1445"/>
    <n v="0.35353535353535348"/>
    <n v="637.44000000000005"/>
  </r>
  <r>
    <s v="ORD-12706"/>
    <x v="364"/>
    <x v="711"/>
    <x v="1"/>
    <x v="26"/>
    <x v="2"/>
    <x v="4"/>
    <x v="15"/>
    <x v="0"/>
    <n v="2"/>
    <n v="969.03"/>
    <n v="0.2"/>
    <x v="2"/>
    <n v="659.34"/>
    <x v="38"/>
    <x v="37"/>
    <n v="0.31958762886597936"/>
    <n v="1318.68"/>
  </r>
  <r>
    <s v="ORD-12707"/>
    <x v="27"/>
    <x v="295"/>
    <x v="1"/>
    <x v="17"/>
    <x v="2"/>
    <x v="3"/>
    <x v="17"/>
    <x v="0"/>
    <n v="1"/>
    <n v="969.03"/>
    <n v="0"/>
    <x v="2"/>
    <n v="689.31"/>
    <x v="20"/>
    <x v="1232"/>
    <n v="0.28865979381443302"/>
    <n v="689.31"/>
  </r>
  <r>
    <s v="ORD-12708"/>
    <x v="212"/>
    <x v="146"/>
    <x v="1"/>
    <x v="24"/>
    <x v="2"/>
    <x v="1"/>
    <x v="8"/>
    <x v="0"/>
    <n v="6"/>
    <n v="1210.99"/>
    <n v="0.2"/>
    <x v="0"/>
    <n v="791.34"/>
    <x v="796"/>
    <x v="1474"/>
    <n v="0.34653465346534656"/>
    <n v="4748.04"/>
  </r>
  <r>
    <s v="ORD-12709"/>
    <x v="296"/>
    <x v="528"/>
    <x v="5"/>
    <x v="23"/>
    <x v="4"/>
    <x v="6"/>
    <x v="14"/>
    <x v="0"/>
    <n v="1"/>
    <n v="692.01"/>
    <n v="0"/>
    <x v="0"/>
    <n v="510.27"/>
    <x v="643"/>
    <x v="843"/>
    <n v="0.26262626262626265"/>
    <n v="510.27"/>
  </r>
  <r>
    <s v="ORD-12710"/>
    <x v="16"/>
    <x v="21"/>
    <x v="1"/>
    <x v="57"/>
    <x v="4"/>
    <x v="1"/>
    <x v="8"/>
    <x v="0"/>
    <n v="1"/>
    <n v="246.51"/>
    <n v="0"/>
    <x v="2"/>
    <n v="159.36000000000001"/>
    <x v="200"/>
    <x v="208"/>
    <n v="0.35353535353535348"/>
    <n v="159.36000000000001"/>
  </r>
  <r>
    <s v="ORD-12711"/>
    <x v="56"/>
    <x v="642"/>
    <x v="1"/>
    <x v="16"/>
    <x v="3"/>
    <x v="4"/>
    <x v="15"/>
    <x v="1"/>
    <n v="2"/>
    <n v="2276.0100000000002"/>
    <n v="0"/>
    <x v="0"/>
    <n v="1586.31"/>
    <x v="1138"/>
    <x v="1475"/>
    <n v="0.30303030303030309"/>
    <n v="3172.62"/>
  </r>
  <r>
    <s v="ORD-12712"/>
    <x v="36"/>
    <x v="394"/>
    <x v="0"/>
    <x v="35"/>
    <x v="4"/>
    <x v="0"/>
    <x v="13"/>
    <x v="0"/>
    <n v="4"/>
    <n v="857.49"/>
    <n v="0.05"/>
    <x v="0"/>
    <n v="585.80999999999995"/>
    <x v="1139"/>
    <x v="1476"/>
    <n v="0.31683168316831689"/>
    <n v="2343.2399999999998"/>
  </r>
  <r>
    <s v="ORD-12713"/>
    <x v="199"/>
    <x v="182"/>
    <x v="3"/>
    <x v="28"/>
    <x v="3"/>
    <x v="1"/>
    <x v="8"/>
    <x v="1"/>
    <n v="2"/>
    <n v="1469.02"/>
    <n v="0.2"/>
    <x v="0"/>
    <n v="1064.29"/>
    <x v="41"/>
    <x v="40"/>
    <n v="0.27551020408163268"/>
    <n v="2128.58"/>
  </r>
  <r>
    <s v="ORD-12714"/>
    <x v="313"/>
    <x v="21"/>
    <x v="1"/>
    <x v="26"/>
    <x v="2"/>
    <x v="3"/>
    <x v="12"/>
    <x v="0"/>
    <n v="2"/>
    <n v="979.02"/>
    <n v="0.2"/>
    <x v="0"/>
    <n v="659.34"/>
    <x v="172"/>
    <x v="259"/>
    <n v="0.32653061224489793"/>
    <n v="1318.68"/>
  </r>
  <r>
    <s v="ORD-12715"/>
    <x v="158"/>
    <x v="21"/>
    <x v="1"/>
    <x v="29"/>
    <x v="1"/>
    <x v="1"/>
    <x v="1"/>
    <x v="0"/>
    <n v="4"/>
    <n v="125.13"/>
    <n v="0.15"/>
    <x v="0"/>
    <n v="78.69"/>
    <x v="1140"/>
    <x v="1477"/>
    <n v="0.37113402061855671"/>
    <n v="314.76"/>
  </r>
  <r>
    <s v="ORD-12716"/>
    <x v="256"/>
    <x v="207"/>
    <x v="2"/>
    <x v="61"/>
    <x v="3"/>
    <x v="0"/>
    <x v="3"/>
    <x v="0"/>
    <n v="1"/>
    <n v="1199"/>
    <n v="0.15"/>
    <x v="2"/>
    <n v="767.36"/>
    <x v="572"/>
    <x v="595"/>
    <n v="0.36"/>
    <n v="767.36"/>
  </r>
  <r>
    <s v="ORD-12717"/>
    <x v="217"/>
    <x v="704"/>
    <x v="1"/>
    <x v="40"/>
    <x v="0"/>
    <x v="0"/>
    <x v="0"/>
    <x v="0"/>
    <n v="1"/>
    <n v="395.01"/>
    <n v="0.15"/>
    <x v="0"/>
    <n v="263.33999999999997"/>
    <x v="889"/>
    <x v="1255"/>
    <n v="0.33333333333333337"/>
    <n v="263.33999999999997"/>
  </r>
  <r>
    <s v="ORD-12718"/>
    <x v="111"/>
    <x v="31"/>
    <x v="2"/>
    <x v="1"/>
    <x v="0"/>
    <x v="1"/>
    <x v="18"/>
    <x v="0"/>
    <n v="2"/>
    <n v="99"/>
    <n v="0"/>
    <x v="0"/>
    <n v="71.28"/>
    <x v="402"/>
    <x v="434"/>
    <n v="0.27999999999999997"/>
    <n v="142.56"/>
  </r>
  <r>
    <s v="ORD-12719"/>
    <x v="41"/>
    <x v="706"/>
    <x v="3"/>
    <x v="43"/>
    <x v="3"/>
    <x v="4"/>
    <x v="15"/>
    <x v="0"/>
    <n v="1"/>
    <n v="1999"/>
    <n v="0.02"/>
    <x v="1"/>
    <n v="1299.3499999999999"/>
    <x v="1141"/>
    <x v="1478"/>
    <n v="0.35000000000000003"/>
    <n v="1299.3499999999999"/>
  </r>
  <r>
    <s v="ORD-12720"/>
    <x v="219"/>
    <x v="111"/>
    <x v="5"/>
    <x v="11"/>
    <x v="0"/>
    <x v="3"/>
    <x v="4"/>
    <x v="1"/>
    <n v="1"/>
    <n v="253.98"/>
    <n v="0.1"/>
    <x v="1"/>
    <n v="171.81"/>
    <x v="754"/>
    <x v="229"/>
    <n v="0.32352941176470584"/>
    <n v="171.81"/>
  </r>
  <r>
    <s v="ORD-12721"/>
    <x v="159"/>
    <x v="788"/>
    <x v="1"/>
    <x v="5"/>
    <x v="3"/>
    <x v="3"/>
    <x v="4"/>
    <x v="0"/>
    <n v="3"/>
    <n v="1861.02"/>
    <n v="0.15"/>
    <x v="0"/>
    <n v="1177.3800000000001"/>
    <x v="464"/>
    <x v="508"/>
    <n v="0.36734693877551011"/>
    <n v="3532.1400000000003"/>
  </r>
  <r>
    <s v="ORD-12722"/>
    <x v="259"/>
    <x v="97"/>
    <x v="0"/>
    <x v="25"/>
    <x v="1"/>
    <x v="2"/>
    <x v="2"/>
    <x v="0"/>
    <n v="6"/>
    <n v="98.01"/>
    <n v="0.1"/>
    <x v="0"/>
    <n v="65.34"/>
    <x v="1142"/>
    <x v="1479"/>
    <n v="0.33333333333333337"/>
    <n v="392.04"/>
  </r>
  <r>
    <s v="ORD-12723"/>
    <x v="244"/>
    <x v="538"/>
    <x v="5"/>
    <x v="3"/>
    <x v="1"/>
    <x v="0"/>
    <x v="13"/>
    <x v="0"/>
    <n v="3"/>
    <n v="106.82"/>
    <n v="0.02"/>
    <x v="0"/>
    <n v="78.48"/>
    <x v="1143"/>
    <x v="1480"/>
    <n v="0.26530612244897955"/>
    <n v="235.44"/>
  </r>
  <r>
    <s v="ORD-12724"/>
    <x v="17"/>
    <x v="617"/>
    <x v="1"/>
    <x v="8"/>
    <x v="4"/>
    <x v="0"/>
    <x v="13"/>
    <x v="1"/>
    <n v="2"/>
    <n v="969.03"/>
    <n v="0.05"/>
    <x v="1"/>
    <n v="609.39"/>
    <x v="38"/>
    <x v="65"/>
    <n v="0.37113402061855671"/>
    <n v="1218.78"/>
  </r>
  <r>
    <s v="ORD-12725"/>
    <x v="313"/>
    <x v="298"/>
    <x v="5"/>
    <x v="16"/>
    <x v="3"/>
    <x v="2"/>
    <x v="11"/>
    <x v="1"/>
    <n v="4"/>
    <n v="2321.9899999999998"/>
    <n v="0.02"/>
    <x v="0"/>
    <n v="1586.31"/>
    <x v="1144"/>
    <x v="1481"/>
    <n v="0.31683168316831678"/>
    <n v="6345.24"/>
  </r>
  <r>
    <s v="ORD-12726"/>
    <x v="73"/>
    <x v="645"/>
    <x v="2"/>
    <x v="39"/>
    <x v="2"/>
    <x v="0"/>
    <x v="13"/>
    <x v="1"/>
    <n v="3"/>
    <n v="1484.01"/>
    <n v="0.05"/>
    <x v="0"/>
    <n v="974.35"/>
    <x v="154"/>
    <x v="1002"/>
    <n v="0.34343434343434337"/>
    <n v="2923.05"/>
  </r>
  <r>
    <s v="ORD-12727"/>
    <x v="93"/>
    <x v="247"/>
    <x v="1"/>
    <x v="36"/>
    <x v="2"/>
    <x v="5"/>
    <x v="9"/>
    <x v="1"/>
    <n v="1"/>
    <n v="692.01"/>
    <n v="0"/>
    <x v="0"/>
    <n v="496.29"/>
    <x v="643"/>
    <x v="738"/>
    <n v="0.28282828282828276"/>
    <n v="496.29"/>
  </r>
  <r>
    <s v="ORD-12728"/>
    <x v="16"/>
    <x v="347"/>
    <x v="6"/>
    <x v="19"/>
    <x v="2"/>
    <x v="1"/>
    <x v="5"/>
    <x v="0"/>
    <n v="4"/>
    <n v="1399"/>
    <n v="0.02"/>
    <x v="0"/>
    <n v="853.39"/>
    <x v="28"/>
    <x v="28"/>
    <n v="0.39"/>
    <n v="3413.56"/>
  </r>
  <r>
    <s v="ORD-12729"/>
    <x v="183"/>
    <x v="209"/>
    <x v="1"/>
    <x v="62"/>
    <x v="0"/>
    <x v="5"/>
    <x v="16"/>
    <x v="0"/>
    <n v="1"/>
    <n v="129"/>
    <n v="0"/>
    <x v="1"/>
    <n v="87.72"/>
    <x v="375"/>
    <x v="405"/>
    <n v="0.32"/>
    <n v="87.72"/>
  </r>
  <r>
    <s v="ORD-12730"/>
    <x v="231"/>
    <x v="60"/>
    <x v="2"/>
    <x v="45"/>
    <x v="0"/>
    <x v="3"/>
    <x v="4"/>
    <x v="1"/>
    <n v="1"/>
    <n v="151.97999999999999"/>
    <n v="0"/>
    <x v="1"/>
    <n v="90.89"/>
    <x v="208"/>
    <x v="216"/>
    <n v="0.40196078431372545"/>
    <n v="90.89"/>
  </r>
  <r>
    <s v="ORD-12731"/>
    <x v="103"/>
    <x v="41"/>
    <x v="0"/>
    <x v="61"/>
    <x v="3"/>
    <x v="3"/>
    <x v="17"/>
    <x v="0"/>
    <n v="2"/>
    <n v="1163.03"/>
    <n v="0.1"/>
    <x v="2"/>
    <n v="767.36"/>
    <x v="125"/>
    <x v="284"/>
    <n v="0.34020618556701027"/>
    <n v="1534.72"/>
  </r>
  <r>
    <s v="ORD-12732"/>
    <x v="140"/>
    <x v="82"/>
    <x v="1"/>
    <x v="2"/>
    <x v="0"/>
    <x v="3"/>
    <x v="12"/>
    <x v="0"/>
    <n v="2"/>
    <n v="81.37"/>
    <n v="0"/>
    <x v="2"/>
    <n v="57.67"/>
    <x v="1145"/>
    <x v="1482"/>
    <n v="0.29126213592233013"/>
    <n v="115.34"/>
  </r>
  <r>
    <s v="ORD-12733"/>
    <x v="179"/>
    <x v="754"/>
    <x v="1"/>
    <x v="46"/>
    <x v="3"/>
    <x v="1"/>
    <x v="7"/>
    <x v="0"/>
    <n v="2"/>
    <n v="685.02"/>
    <n v="0.15"/>
    <x v="0"/>
    <n v="433.38"/>
    <x v="161"/>
    <x v="169"/>
    <n v="0.36734693877551017"/>
    <n v="866.76"/>
  </r>
  <r>
    <s v="ORD-12734"/>
    <x v="94"/>
    <x v="429"/>
    <x v="1"/>
    <x v="20"/>
    <x v="3"/>
    <x v="4"/>
    <x v="6"/>
    <x v="1"/>
    <n v="3"/>
    <n v="1412.99"/>
    <n v="0"/>
    <x v="2"/>
    <n v="1007.28"/>
    <x v="216"/>
    <x v="676"/>
    <n v="0.28712871287128716"/>
    <n v="3021.84"/>
  </r>
  <r>
    <s v="ORD-12735"/>
    <x v="146"/>
    <x v="375"/>
    <x v="0"/>
    <x v="43"/>
    <x v="3"/>
    <x v="1"/>
    <x v="20"/>
    <x v="1"/>
    <n v="4"/>
    <n v="1979.01"/>
    <n v="0.2"/>
    <x v="0"/>
    <n v="1299.3499999999999"/>
    <x v="1146"/>
    <x v="1483"/>
    <n v="0.34343434343434348"/>
    <n v="5197.3999999999996"/>
  </r>
  <r>
    <s v="ORD-12736"/>
    <x v="244"/>
    <x v="418"/>
    <x v="2"/>
    <x v="36"/>
    <x v="2"/>
    <x v="4"/>
    <x v="6"/>
    <x v="0"/>
    <n v="1"/>
    <n v="705.99"/>
    <n v="0.1"/>
    <x v="0"/>
    <n v="496.29"/>
    <x v="764"/>
    <x v="900"/>
    <n v="0.29702970297029702"/>
    <n v="496.29"/>
  </r>
  <r>
    <s v="ORD-12737"/>
    <x v="8"/>
    <x v="384"/>
    <x v="1"/>
    <x v="17"/>
    <x v="2"/>
    <x v="1"/>
    <x v="1"/>
    <x v="1"/>
    <n v="6"/>
    <n v="989.01"/>
    <n v="0.05"/>
    <x v="0"/>
    <n v="689.31"/>
    <x v="867"/>
    <x v="1484"/>
    <n v="0.30303030303030304"/>
    <n v="4135.8599999999997"/>
  </r>
  <r>
    <s v="ORD-12738"/>
    <x v="157"/>
    <x v="231"/>
    <x v="1"/>
    <x v="57"/>
    <x v="4"/>
    <x v="0"/>
    <x v="3"/>
    <x v="0"/>
    <n v="2"/>
    <n v="249"/>
    <n v="0.02"/>
    <x v="1"/>
    <n v="159.36000000000001"/>
    <x v="444"/>
    <x v="1464"/>
    <n v="0.35999999999999993"/>
    <n v="318.72000000000003"/>
  </r>
  <r>
    <s v="ORD-12739"/>
    <x v="27"/>
    <x v="789"/>
    <x v="2"/>
    <x v="3"/>
    <x v="1"/>
    <x v="5"/>
    <x v="9"/>
    <x v="0"/>
    <n v="1"/>
    <n v="105.73"/>
    <n v="0.02"/>
    <x v="0"/>
    <n v="78.48"/>
    <x v="118"/>
    <x v="122"/>
    <n v="0.25773195876288657"/>
    <n v="78.48"/>
  </r>
  <r>
    <s v="ORD-12740"/>
    <x v="340"/>
    <x v="734"/>
    <x v="1"/>
    <x v="22"/>
    <x v="1"/>
    <x v="3"/>
    <x v="12"/>
    <x v="1"/>
    <n v="6"/>
    <n v="53.9"/>
    <n v="0"/>
    <x v="1"/>
    <n v="39.049999999999997"/>
    <x v="106"/>
    <x v="110"/>
    <n v="0.27551020408163268"/>
    <n v="234.29999999999998"/>
  </r>
  <r>
    <s v="ORD-12741"/>
    <x v="264"/>
    <x v="679"/>
    <x v="1"/>
    <x v="14"/>
    <x v="4"/>
    <x v="3"/>
    <x v="4"/>
    <x v="0"/>
    <n v="1"/>
    <n v="395.01"/>
    <n v="0.15"/>
    <x v="2"/>
    <n v="287.27999999999997"/>
    <x v="889"/>
    <x v="1082"/>
    <n v="0.27272727272727276"/>
    <n v="287.27999999999997"/>
  </r>
  <r>
    <s v="ORD-12742"/>
    <x v="97"/>
    <x v="46"/>
    <x v="1"/>
    <x v="27"/>
    <x v="3"/>
    <x v="0"/>
    <x v="13"/>
    <x v="1"/>
    <n v="3"/>
    <n v="989.01"/>
    <n v="0.15"/>
    <x v="0"/>
    <n v="679.32"/>
    <x v="91"/>
    <x v="1485"/>
    <n v="0.31313131313131304"/>
    <n v="2037.96"/>
  </r>
  <r>
    <s v="ORD-12743"/>
    <x v="254"/>
    <x v="410"/>
    <x v="0"/>
    <x v="49"/>
    <x v="1"/>
    <x v="2"/>
    <x v="11"/>
    <x v="1"/>
    <n v="1"/>
    <n v="38.61"/>
    <n v="0.1"/>
    <x v="2"/>
    <n v="26.52"/>
    <x v="461"/>
    <x v="505"/>
    <n v="0.31313131313131315"/>
    <n v="26.52"/>
  </r>
  <r>
    <s v="ORD-12744"/>
    <x v="166"/>
    <x v="573"/>
    <x v="1"/>
    <x v="24"/>
    <x v="2"/>
    <x v="4"/>
    <x v="15"/>
    <x v="1"/>
    <n v="1"/>
    <n v="1199"/>
    <n v="0"/>
    <x v="0"/>
    <n v="791.34"/>
    <x v="572"/>
    <x v="641"/>
    <n v="0.33999999999999997"/>
    <n v="791.34"/>
  </r>
  <r>
    <s v="ORD-12745"/>
    <x v="212"/>
    <x v="670"/>
    <x v="1"/>
    <x v="51"/>
    <x v="3"/>
    <x v="3"/>
    <x v="4"/>
    <x v="0"/>
    <n v="1"/>
    <n v="1528.98"/>
    <n v="0"/>
    <x v="0"/>
    <n v="989.34"/>
    <x v="695"/>
    <x v="1148"/>
    <n v="0.3529411764705882"/>
    <n v="989.34"/>
  </r>
  <r>
    <s v="ORD-12746"/>
    <x v="196"/>
    <x v="160"/>
    <x v="1"/>
    <x v="28"/>
    <x v="3"/>
    <x v="1"/>
    <x v="5"/>
    <x v="1"/>
    <n v="3"/>
    <n v="1528.98"/>
    <n v="0.1"/>
    <x v="1"/>
    <n v="1064.29"/>
    <x v="159"/>
    <x v="167"/>
    <n v="0.30392156862745107"/>
    <n v="3192.87"/>
  </r>
  <r>
    <s v="ORD-12747"/>
    <x v="352"/>
    <x v="684"/>
    <x v="2"/>
    <x v="42"/>
    <x v="1"/>
    <x v="5"/>
    <x v="9"/>
    <x v="0"/>
    <n v="2"/>
    <n v="69.69"/>
    <n v="0.1"/>
    <x v="2"/>
    <n v="44.16"/>
    <x v="385"/>
    <x v="1046"/>
    <n v="0.36633663366336638"/>
    <n v="88.32"/>
  </r>
  <r>
    <s v="ORD-12748"/>
    <x v="283"/>
    <x v="32"/>
    <x v="0"/>
    <x v="32"/>
    <x v="4"/>
    <x v="1"/>
    <x v="18"/>
    <x v="1"/>
    <n v="1"/>
    <n v="1337.97"/>
    <n v="0"/>
    <x v="0"/>
    <n v="883.32"/>
    <x v="520"/>
    <x v="580"/>
    <n v="0.33980582524271841"/>
    <n v="883.32"/>
  </r>
  <r>
    <s v="ORD-12749"/>
    <x v="192"/>
    <x v="217"/>
    <x v="0"/>
    <x v="43"/>
    <x v="3"/>
    <x v="1"/>
    <x v="8"/>
    <x v="1"/>
    <n v="2"/>
    <n v="1999"/>
    <n v="0"/>
    <x v="2"/>
    <n v="1299.3499999999999"/>
    <x v="148"/>
    <x v="154"/>
    <n v="0.35000000000000003"/>
    <n v="2598.6999999999998"/>
  </r>
  <r>
    <s v="ORD-12750"/>
    <x v="1"/>
    <x v="268"/>
    <x v="2"/>
    <x v="38"/>
    <x v="4"/>
    <x v="1"/>
    <x v="8"/>
    <x v="1"/>
    <n v="1"/>
    <n v="532.53"/>
    <n v="0.15"/>
    <x v="0"/>
    <n v="362.34"/>
    <x v="102"/>
    <x v="104"/>
    <n v="0.31958762886597941"/>
    <n v="362.34"/>
  </r>
  <r>
    <s v="ORD-12751"/>
    <x v="126"/>
    <x v="0"/>
    <x v="0"/>
    <x v="58"/>
    <x v="0"/>
    <x v="1"/>
    <x v="20"/>
    <x v="0"/>
    <n v="4"/>
    <n v="147.51"/>
    <n v="0.1"/>
    <x v="1"/>
    <n v="90.89"/>
    <x v="391"/>
    <x v="421"/>
    <n v="0.38383838383838381"/>
    <n v="363.56"/>
  </r>
  <r>
    <s v="ORD-12752"/>
    <x v="212"/>
    <x v="10"/>
    <x v="1"/>
    <x v="20"/>
    <x v="3"/>
    <x v="3"/>
    <x v="17"/>
    <x v="0"/>
    <n v="4"/>
    <n v="1357.03"/>
    <n v="0.35"/>
    <x v="2"/>
    <n v="1007.28"/>
    <x v="665"/>
    <x v="1174"/>
    <n v="0.25773195876288663"/>
    <n v="4029.12"/>
  </r>
  <r>
    <s v="ORD-12753"/>
    <x v="319"/>
    <x v="600"/>
    <x v="0"/>
    <x v="35"/>
    <x v="4"/>
    <x v="2"/>
    <x v="10"/>
    <x v="1"/>
    <n v="1"/>
    <n v="823.53"/>
    <n v="0"/>
    <x v="2"/>
    <n v="585.80999999999995"/>
    <x v="569"/>
    <x v="638"/>
    <n v="0.28865979381443302"/>
    <n v="585.80999999999995"/>
  </r>
  <r>
    <s v="ORD-12754"/>
    <x v="326"/>
    <x v="128"/>
    <x v="2"/>
    <x v="9"/>
    <x v="1"/>
    <x v="0"/>
    <x v="3"/>
    <x v="0"/>
    <n v="1"/>
    <n v="119"/>
    <n v="0"/>
    <x v="2"/>
    <n v="85.68"/>
    <x v="329"/>
    <x v="350"/>
    <n v="0.27999999999999992"/>
    <n v="85.68"/>
  </r>
  <r>
    <s v="ORD-12755"/>
    <x v="207"/>
    <x v="514"/>
    <x v="2"/>
    <x v="56"/>
    <x v="1"/>
    <x v="1"/>
    <x v="5"/>
    <x v="1"/>
    <n v="1"/>
    <n v="149"/>
    <n v="0.05"/>
    <x v="0"/>
    <n v="96.85"/>
    <x v="657"/>
    <x v="1486"/>
    <n v="0.35000000000000003"/>
    <n v="96.85"/>
  </r>
  <r>
    <s v="ORD-12756"/>
    <x v="143"/>
    <x v="441"/>
    <x v="1"/>
    <x v="49"/>
    <x v="1"/>
    <x v="1"/>
    <x v="8"/>
    <x v="1"/>
    <n v="2"/>
    <n v="39"/>
    <n v="0"/>
    <x v="2"/>
    <n v="26.52"/>
    <x v="320"/>
    <x v="340"/>
    <n v="0.32"/>
    <n v="53.04"/>
  </r>
  <r>
    <s v="ORD-12757"/>
    <x v="62"/>
    <x v="106"/>
    <x v="1"/>
    <x v="7"/>
    <x v="4"/>
    <x v="1"/>
    <x v="7"/>
    <x v="0"/>
    <n v="1"/>
    <n v="290.02999999999997"/>
    <n v="0.15"/>
    <x v="0"/>
    <n v="194.35"/>
    <x v="770"/>
    <x v="973"/>
    <n v="0.32989690721649478"/>
    <n v="194.35"/>
  </r>
  <r>
    <s v="ORD-12758"/>
    <x v="62"/>
    <x v="99"/>
    <x v="8"/>
    <x v="21"/>
    <x v="2"/>
    <x v="1"/>
    <x v="20"/>
    <x v="0"/>
    <n v="3"/>
    <n v="1799"/>
    <n v="0.2"/>
    <x v="0"/>
    <n v="1295.28"/>
    <x v="1147"/>
    <x v="121"/>
    <n v="0.27999999999999997"/>
    <n v="3885.84"/>
  </r>
  <r>
    <s v="ORD-12760"/>
    <x v="290"/>
    <x v="736"/>
    <x v="5"/>
    <x v="26"/>
    <x v="2"/>
    <x v="0"/>
    <x v="0"/>
    <x v="0"/>
    <n v="1"/>
    <n v="989.01"/>
    <n v="0.2"/>
    <x v="2"/>
    <n v="659.34"/>
    <x v="423"/>
    <x v="1167"/>
    <n v="0.33333333333333331"/>
    <n v="659.34"/>
  </r>
  <r>
    <s v="ORD-12761"/>
    <x v="144"/>
    <x v="226"/>
    <x v="1"/>
    <x v="15"/>
    <x v="1"/>
    <x v="1"/>
    <x v="1"/>
    <x v="1"/>
    <n v="1"/>
    <n v="155.82"/>
    <n v="0"/>
    <x v="0"/>
    <n v="116.07"/>
    <x v="1148"/>
    <x v="1487"/>
    <n v="0.25510204081632654"/>
    <n v="116.07"/>
  </r>
  <r>
    <s v="ORD-12762"/>
    <x v="275"/>
    <x v="147"/>
    <x v="5"/>
    <x v="24"/>
    <x v="2"/>
    <x v="2"/>
    <x v="11"/>
    <x v="0"/>
    <n v="4"/>
    <n v="1222.98"/>
    <n v="0"/>
    <x v="2"/>
    <n v="791.34"/>
    <x v="507"/>
    <x v="956"/>
    <n v="0.3529411764705882"/>
    <n v="3165.36"/>
  </r>
  <r>
    <s v="ORD-12763"/>
    <x v="36"/>
    <x v="576"/>
    <x v="1"/>
    <x v="47"/>
    <x v="0"/>
    <x v="6"/>
    <x v="14"/>
    <x v="0"/>
    <n v="3"/>
    <n v="173.63"/>
    <n v="0"/>
    <x v="2"/>
    <n v="110.98"/>
    <x v="568"/>
    <x v="637"/>
    <n v="0.36082474226804123"/>
    <n v="332.94"/>
  </r>
  <r>
    <s v="ORD-12764"/>
    <x v="357"/>
    <x v="290"/>
    <x v="1"/>
    <x v="48"/>
    <x v="3"/>
    <x v="1"/>
    <x v="1"/>
    <x v="1"/>
    <n v="1"/>
    <n v="1260.03"/>
    <n v="0.05"/>
    <x v="0"/>
    <n v="948.27"/>
    <x v="617"/>
    <x v="761"/>
    <n v="0.24742268041237114"/>
    <n v="948.27"/>
  </r>
  <r>
    <s v="ORD-12765"/>
    <x v="161"/>
    <x v="423"/>
    <x v="5"/>
    <x v="40"/>
    <x v="0"/>
    <x v="2"/>
    <x v="10"/>
    <x v="0"/>
    <n v="4"/>
    <n v="410.97"/>
    <n v="0"/>
    <x v="1"/>
    <n v="263.33999999999997"/>
    <x v="1149"/>
    <x v="1488"/>
    <n v="0.3592233009708739"/>
    <n v="1053.3599999999999"/>
  </r>
  <r>
    <s v="ORD-12766"/>
    <x v="96"/>
    <x v="134"/>
    <x v="5"/>
    <x v="15"/>
    <x v="1"/>
    <x v="3"/>
    <x v="17"/>
    <x v="0"/>
    <n v="3"/>
    <n v="157.41"/>
    <n v="0.02"/>
    <x v="0"/>
    <n v="116.07"/>
    <x v="760"/>
    <x v="896"/>
    <n v="0.26262626262626271"/>
    <n v="348.21"/>
  </r>
  <r>
    <s v="ORD-12767"/>
    <x v="33"/>
    <x v="528"/>
    <x v="5"/>
    <x v="6"/>
    <x v="3"/>
    <x v="4"/>
    <x v="15"/>
    <x v="0"/>
    <n v="3"/>
    <n v="1799"/>
    <n v="0"/>
    <x v="0"/>
    <n v="1097.3900000000001"/>
    <x v="1147"/>
    <x v="1489"/>
    <n v="0.39"/>
    <n v="3292.17"/>
  </r>
  <r>
    <s v="ORD-12768"/>
    <x v="77"/>
    <x v="548"/>
    <x v="1"/>
    <x v="29"/>
    <x v="1"/>
    <x v="1"/>
    <x v="20"/>
    <x v="0"/>
    <n v="1"/>
    <n v="130.29"/>
    <n v="0"/>
    <x v="2"/>
    <n v="78.69"/>
    <x v="827"/>
    <x v="1093"/>
    <n v="0.396039603960396"/>
    <n v="78.69"/>
  </r>
  <r>
    <s v="ORD-12769"/>
    <x v="209"/>
    <x v="346"/>
    <x v="1"/>
    <x v="13"/>
    <x v="0"/>
    <x v="0"/>
    <x v="3"/>
    <x v="1"/>
    <n v="1"/>
    <n v="116.62"/>
    <n v="0.2"/>
    <x v="2"/>
    <n v="82.11"/>
    <x v="526"/>
    <x v="587"/>
    <n v="0.29591836734693883"/>
    <n v="82.11"/>
  </r>
  <r>
    <s v="ORD-12770"/>
    <x v="352"/>
    <x v="511"/>
    <x v="5"/>
    <x v="50"/>
    <x v="4"/>
    <x v="0"/>
    <x v="13"/>
    <x v="1"/>
    <n v="1"/>
    <n v="1426.98"/>
    <n v="0.15"/>
    <x v="2"/>
    <n v="993.29"/>
    <x v="721"/>
    <x v="746"/>
    <n v="0.30392156862745101"/>
    <n v="993.29"/>
  </r>
  <r>
    <s v="ORD-12771"/>
    <x v="134"/>
    <x v="176"/>
    <x v="5"/>
    <x v="55"/>
    <x v="4"/>
    <x v="0"/>
    <x v="3"/>
    <x v="0"/>
    <n v="5"/>
    <n v="449"/>
    <n v="0.02"/>
    <x v="2"/>
    <n v="278.38"/>
    <x v="1150"/>
    <x v="1490"/>
    <n v="0.37999999999999995"/>
    <n v="1391.9"/>
  </r>
  <r>
    <s v="ORD-12772"/>
    <x v="347"/>
    <x v="748"/>
    <x v="1"/>
    <x v="26"/>
    <x v="2"/>
    <x v="6"/>
    <x v="14"/>
    <x v="1"/>
    <n v="8"/>
    <n v="1028.97"/>
    <n v="0.05"/>
    <x v="0"/>
    <n v="659.34"/>
    <x v="1151"/>
    <x v="1491"/>
    <n v="0.35922330097087379"/>
    <n v="5274.72"/>
  </r>
  <r>
    <s v="ORD-12773"/>
    <x v="24"/>
    <x v="152"/>
    <x v="0"/>
    <x v="14"/>
    <x v="4"/>
    <x v="5"/>
    <x v="16"/>
    <x v="0"/>
    <n v="3"/>
    <n v="391.02"/>
    <n v="0.1"/>
    <x v="1"/>
    <n v="287.27999999999997"/>
    <x v="301"/>
    <x v="321"/>
    <n v="0.26530612244897961"/>
    <n v="861.83999999999992"/>
  </r>
  <r>
    <s v="ORD-12774"/>
    <x v="207"/>
    <x v="30"/>
    <x v="2"/>
    <x v="27"/>
    <x v="3"/>
    <x v="1"/>
    <x v="18"/>
    <x v="1"/>
    <n v="5"/>
    <n v="1028.97"/>
    <n v="0.15"/>
    <x v="0"/>
    <n v="679.32"/>
    <x v="339"/>
    <x v="1492"/>
    <n v="0.33980582524271841"/>
    <n v="3396.6000000000004"/>
  </r>
  <r>
    <s v="ORD-12775"/>
    <x v="201"/>
    <x v="538"/>
    <x v="5"/>
    <x v="51"/>
    <x v="3"/>
    <x v="4"/>
    <x v="6"/>
    <x v="0"/>
    <n v="1"/>
    <n v="1499"/>
    <n v="0.2"/>
    <x v="0"/>
    <n v="989.34"/>
    <x v="168"/>
    <x v="627"/>
    <n v="0.33999999999999997"/>
    <n v="989.34"/>
  </r>
  <r>
    <s v="ORD-12776"/>
    <x v="91"/>
    <x v="200"/>
    <x v="1"/>
    <x v="40"/>
    <x v="0"/>
    <x v="1"/>
    <x v="18"/>
    <x v="0"/>
    <n v="2"/>
    <n v="406.98"/>
    <n v="0.02"/>
    <x v="2"/>
    <n v="263.33999999999997"/>
    <x v="368"/>
    <x v="778"/>
    <n v="0.35294117647058831"/>
    <n v="526.67999999999995"/>
  </r>
  <r>
    <s v="ORD-12777"/>
    <x v="213"/>
    <x v="498"/>
    <x v="0"/>
    <x v="55"/>
    <x v="4"/>
    <x v="3"/>
    <x v="12"/>
    <x v="1"/>
    <n v="2"/>
    <n v="457.98"/>
    <n v="0.2"/>
    <x v="0"/>
    <n v="278.38"/>
    <x v="983"/>
    <x v="1229"/>
    <n v="0.39215686274509809"/>
    <n v="556.76"/>
  </r>
  <r>
    <s v="ORD-12778"/>
    <x v="170"/>
    <x v="160"/>
    <x v="1"/>
    <x v="31"/>
    <x v="1"/>
    <x v="1"/>
    <x v="18"/>
    <x v="1"/>
    <n v="5"/>
    <n v="90.78"/>
    <n v="0"/>
    <x v="1"/>
    <n v="55.18"/>
    <x v="1152"/>
    <x v="1493"/>
    <n v="0.39215686274509803"/>
    <n v="275.89999999999998"/>
  </r>
  <r>
    <s v="ORD-12779"/>
    <x v="318"/>
    <x v="249"/>
    <x v="0"/>
    <x v="29"/>
    <x v="1"/>
    <x v="2"/>
    <x v="11"/>
    <x v="0"/>
    <n v="3"/>
    <n v="125.13"/>
    <n v="0"/>
    <x v="0"/>
    <n v="78.69"/>
    <x v="149"/>
    <x v="155"/>
    <n v="0.37113402061855671"/>
    <n v="236.07"/>
  </r>
  <r>
    <s v="ORD-12780"/>
    <x v="30"/>
    <x v="17"/>
    <x v="1"/>
    <x v="62"/>
    <x v="0"/>
    <x v="2"/>
    <x v="10"/>
    <x v="1"/>
    <n v="1"/>
    <n v="132.87"/>
    <n v="0.05"/>
    <x v="1"/>
    <n v="87.72"/>
    <x v="1131"/>
    <x v="1462"/>
    <n v="0.33980582524271846"/>
    <n v="87.72"/>
  </r>
  <r>
    <s v="ORD-12781"/>
    <x v="63"/>
    <x v="186"/>
    <x v="5"/>
    <x v="3"/>
    <x v="1"/>
    <x v="3"/>
    <x v="12"/>
    <x v="1"/>
    <n v="1"/>
    <n v="110.09"/>
    <n v="0.1"/>
    <x v="0"/>
    <n v="78.48"/>
    <x v="195"/>
    <x v="203"/>
    <n v="0.28712871287128711"/>
    <n v="78.48"/>
  </r>
  <r>
    <s v="ORD-12782"/>
    <x v="142"/>
    <x v="206"/>
    <x v="1"/>
    <x v="11"/>
    <x v="0"/>
    <x v="2"/>
    <x v="11"/>
    <x v="1"/>
    <n v="2"/>
    <n v="249"/>
    <n v="0.2"/>
    <x v="2"/>
    <n v="171.81"/>
    <x v="444"/>
    <x v="485"/>
    <n v="0.31"/>
    <n v="343.62"/>
  </r>
  <r>
    <s v="ORD-12783"/>
    <x v="124"/>
    <x v="69"/>
    <x v="0"/>
    <x v="37"/>
    <x v="3"/>
    <x v="4"/>
    <x v="6"/>
    <x v="0"/>
    <n v="3"/>
    <n v="2119.9899999999998"/>
    <n v="0"/>
    <x v="1"/>
    <n v="1427.32"/>
    <x v="593"/>
    <x v="673"/>
    <n v="0.32673267326732663"/>
    <n v="4281.96"/>
  </r>
  <r>
    <s v="ORD-12784"/>
    <x v="20"/>
    <x v="578"/>
    <x v="6"/>
    <x v="51"/>
    <x v="3"/>
    <x v="2"/>
    <x v="2"/>
    <x v="0"/>
    <n v="3"/>
    <n v="1454.03"/>
    <n v="0"/>
    <x v="0"/>
    <n v="989.34"/>
    <x v="899"/>
    <x v="1134"/>
    <n v="0.31958762886597941"/>
    <n v="2968.02"/>
  </r>
  <r>
    <s v="ORD-12785"/>
    <x v="144"/>
    <x v="104"/>
    <x v="1"/>
    <x v="57"/>
    <x v="4"/>
    <x v="6"/>
    <x v="14"/>
    <x v="1"/>
    <n v="1"/>
    <n v="249"/>
    <n v="0"/>
    <x v="1"/>
    <n v="159.36000000000001"/>
    <x v="365"/>
    <x v="1028"/>
    <n v="0.35999999999999993"/>
    <n v="159.36000000000001"/>
  </r>
  <r>
    <s v="ORD-12786"/>
    <x v="305"/>
    <x v="63"/>
    <x v="2"/>
    <x v="26"/>
    <x v="2"/>
    <x v="0"/>
    <x v="0"/>
    <x v="1"/>
    <n v="1"/>
    <n v="979.02"/>
    <n v="0"/>
    <x v="2"/>
    <n v="659.34"/>
    <x v="316"/>
    <x v="362"/>
    <n v="0.32653061224489793"/>
    <n v="659.34"/>
  </r>
  <r>
    <s v="ORD-12787"/>
    <x v="33"/>
    <x v="149"/>
    <x v="1"/>
    <x v="22"/>
    <x v="1"/>
    <x v="1"/>
    <x v="18"/>
    <x v="1"/>
    <n v="2"/>
    <n v="54.45"/>
    <n v="0.05"/>
    <x v="0"/>
    <n v="39.049999999999997"/>
    <x v="1093"/>
    <x v="1394"/>
    <n v="0.28282828282828293"/>
    <n v="78.099999999999994"/>
  </r>
  <r>
    <s v="ORD-12788"/>
    <x v="67"/>
    <x v="738"/>
    <x v="1"/>
    <x v="2"/>
    <x v="0"/>
    <x v="2"/>
    <x v="10"/>
    <x v="1"/>
    <n v="5"/>
    <n v="79"/>
    <n v="0.15"/>
    <x v="0"/>
    <n v="57.67"/>
    <x v="422"/>
    <x v="455"/>
    <n v="0.26999999999999996"/>
    <n v="288.35000000000002"/>
  </r>
  <r>
    <s v="ORD-12789"/>
    <x v="249"/>
    <x v="119"/>
    <x v="5"/>
    <x v="14"/>
    <x v="4"/>
    <x v="1"/>
    <x v="8"/>
    <x v="1"/>
    <n v="4"/>
    <n v="391.02"/>
    <n v="0"/>
    <x v="0"/>
    <n v="287.27999999999997"/>
    <x v="1034"/>
    <x v="1302"/>
    <n v="0.26530612244897961"/>
    <n v="1149.1199999999999"/>
  </r>
  <r>
    <s v="ORD-12790"/>
    <x v="240"/>
    <x v="550"/>
    <x v="2"/>
    <x v="10"/>
    <x v="2"/>
    <x v="5"/>
    <x v="9"/>
    <x v="1"/>
    <n v="2"/>
    <n v="1187.01"/>
    <n v="0.05"/>
    <x v="2"/>
    <n v="875.27"/>
    <x v="57"/>
    <x v="56"/>
    <n v="0.26262626262626265"/>
    <n v="1750.54"/>
  </r>
  <r>
    <s v="ORD-12791"/>
    <x v="345"/>
    <x v="23"/>
    <x v="1"/>
    <x v="61"/>
    <x v="3"/>
    <x v="2"/>
    <x v="11"/>
    <x v="1"/>
    <n v="3"/>
    <n v="1163.03"/>
    <n v="0.2"/>
    <x v="0"/>
    <n v="767.36"/>
    <x v="308"/>
    <x v="1494"/>
    <n v="0.34020618556701038"/>
    <n v="2302.08"/>
  </r>
  <r>
    <s v="ORD-12792"/>
    <x v="268"/>
    <x v="742"/>
    <x v="2"/>
    <x v="34"/>
    <x v="2"/>
    <x v="0"/>
    <x v="0"/>
    <x v="0"/>
    <n v="3"/>
    <n v="1567.02"/>
    <n v="0.15"/>
    <x v="0"/>
    <n v="991.38"/>
    <x v="266"/>
    <x v="1397"/>
    <n v="0.36734693877551017"/>
    <n v="2974.14"/>
  </r>
  <r>
    <s v="ORD-12793"/>
    <x v="74"/>
    <x v="769"/>
    <x v="1"/>
    <x v="13"/>
    <x v="0"/>
    <x v="0"/>
    <x v="13"/>
    <x v="1"/>
    <n v="3"/>
    <n v="115.43"/>
    <n v="0"/>
    <x v="2"/>
    <n v="82.11"/>
    <x v="119"/>
    <x v="123"/>
    <n v="0.28865979381443307"/>
    <n v="246.32999999999998"/>
  </r>
  <r>
    <s v="ORD-12794"/>
    <x v="311"/>
    <x v="596"/>
    <x v="5"/>
    <x v="37"/>
    <x v="3"/>
    <x v="1"/>
    <x v="20"/>
    <x v="1"/>
    <n v="4"/>
    <n v="2078.0100000000002"/>
    <n v="0.15"/>
    <x v="2"/>
    <n v="1427.32"/>
    <x v="1153"/>
    <x v="1495"/>
    <n v="0.31313131313131326"/>
    <n v="5709.28"/>
  </r>
  <r>
    <s v="ORD-12795"/>
    <x v="287"/>
    <x v="251"/>
    <x v="1"/>
    <x v="57"/>
    <x v="4"/>
    <x v="1"/>
    <x v="18"/>
    <x v="1"/>
    <n v="2"/>
    <n v="253.98"/>
    <n v="0"/>
    <x v="1"/>
    <n v="159.36000000000001"/>
    <x v="580"/>
    <x v="656"/>
    <n v="0.37254901960784303"/>
    <n v="318.72000000000003"/>
  </r>
  <r>
    <s v="ORD-12796"/>
    <x v="25"/>
    <x v="457"/>
    <x v="2"/>
    <x v="1"/>
    <x v="0"/>
    <x v="0"/>
    <x v="3"/>
    <x v="1"/>
    <n v="4"/>
    <n v="98.01"/>
    <n v="0"/>
    <x v="0"/>
    <n v="71.28"/>
    <x v="1154"/>
    <x v="1496"/>
    <n v="0.27272727272727276"/>
    <n v="285.12"/>
  </r>
  <r>
    <s v="ORD-12797"/>
    <x v="36"/>
    <x v="400"/>
    <x v="2"/>
    <x v="56"/>
    <x v="1"/>
    <x v="4"/>
    <x v="15"/>
    <x v="1"/>
    <s v="3"/>
    <n v="149"/>
    <n v="0.2"/>
    <x v="2"/>
    <n v="96.85"/>
    <x v="321"/>
    <x v="1223"/>
    <n v="0.35000000000000009"/>
    <n v="290.54999999999995"/>
  </r>
  <r>
    <s v="ORD-12798"/>
    <x v="70"/>
    <x v="336"/>
    <x v="5"/>
    <x v="1"/>
    <x v="0"/>
    <x v="4"/>
    <x v="6"/>
    <x v="0"/>
    <n v="3"/>
    <n v="96.03"/>
    <n v="0"/>
    <x v="2"/>
    <n v="71.28"/>
    <x v="1101"/>
    <x v="1410"/>
    <n v="0.25773195876288668"/>
    <n v="213.84"/>
  </r>
  <r>
    <s v="ORD-12799"/>
    <x v="165"/>
    <x v="420"/>
    <x v="1"/>
    <x v="57"/>
    <x v="4"/>
    <x v="1"/>
    <x v="20"/>
    <x v="1"/>
    <s v="3"/>
    <n v="249"/>
    <n v="0.15"/>
    <x v="0"/>
    <n v="159.36000000000001"/>
    <x v="516"/>
    <x v="569"/>
    <n v="0.35999999999999993"/>
    <n v="478.08000000000004"/>
  </r>
  <r>
    <s v="ORD-12800"/>
    <x v="130"/>
    <x v="511"/>
    <x v="5"/>
    <x v="13"/>
    <x v="0"/>
    <x v="1"/>
    <x v="18"/>
    <x v="1"/>
    <n v="1"/>
    <n v="120.19"/>
    <n v="0.1"/>
    <x v="2"/>
    <n v="82.11"/>
    <x v="319"/>
    <x v="572"/>
    <n v="0.31683168316831684"/>
    <n v="82.11"/>
  </r>
  <r>
    <s v="ORD-12801"/>
    <x v="159"/>
    <x v="234"/>
    <x v="1"/>
    <x v="32"/>
    <x v="4"/>
    <x v="6"/>
    <x v="14"/>
    <x v="0"/>
    <n v="1"/>
    <n v="1273.02"/>
    <n v="0"/>
    <x v="1"/>
    <n v="883.32"/>
    <x v="162"/>
    <x v="1407"/>
    <n v="0.30612244897959179"/>
    <n v="883.32"/>
  </r>
  <r>
    <s v="ORD-12802"/>
    <x v="66"/>
    <x v="650"/>
    <x v="5"/>
    <x v="61"/>
    <x v="3"/>
    <x v="2"/>
    <x v="2"/>
    <x v="1"/>
    <n v="2"/>
    <n v="1175.02"/>
    <n v="0.02"/>
    <x v="0"/>
    <n v="767.36"/>
    <x v="513"/>
    <x v="565"/>
    <n v="0.34693877551020408"/>
    <n v="1534.72"/>
  </r>
  <r>
    <s v="ORD-12803"/>
    <x v="222"/>
    <x v="753"/>
    <x v="2"/>
    <x v="3"/>
    <x v="1"/>
    <x v="2"/>
    <x v="10"/>
    <x v="1"/>
    <n v="6"/>
    <n v="105.73"/>
    <n v="0"/>
    <x v="0"/>
    <n v="78.48"/>
    <x v="504"/>
    <x v="554"/>
    <n v="0.25773195876288663"/>
    <n v="470.88"/>
  </r>
  <r>
    <s v="ORD-12804"/>
    <x v="278"/>
    <x v="778"/>
    <x v="2"/>
    <x v="28"/>
    <x v="3"/>
    <x v="3"/>
    <x v="4"/>
    <x v="0"/>
    <n v="3"/>
    <n v="1513.99"/>
    <n v="0.15"/>
    <x v="2"/>
    <n v="1064.29"/>
    <x v="553"/>
    <x v="722"/>
    <n v="0.29702970297029707"/>
    <n v="3192.87"/>
  </r>
  <r>
    <s v="ORD-12805"/>
    <x v="2"/>
    <x v="562"/>
    <x v="1"/>
    <x v="17"/>
    <x v="2"/>
    <x v="0"/>
    <x v="0"/>
    <x v="1"/>
    <n v="1"/>
    <n v="999"/>
    <n v="0.02"/>
    <x v="0"/>
    <n v="689.31"/>
    <x v="71"/>
    <x v="632"/>
    <n v="0.31000000000000005"/>
    <n v="689.31"/>
  </r>
  <r>
    <s v="ORD-12806"/>
    <x v="182"/>
    <x v="401"/>
    <x v="1"/>
    <x v="0"/>
    <x v="0"/>
    <x v="6"/>
    <x v="14"/>
    <x v="1"/>
    <n v="4"/>
    <n v="508.98"/>
    <n v="0.15"/>
    <x v="1"/>
    <n v="354.29"/>
    <x v="1155"/>
    <x v="1497"/>
    <n v="0.30392156862745096"/>
    <n v="1417.16"/>
  </r>
  <r>
    <s v="ORD-12807"/>
    <x v="7"/>
    <x v="344"/>
    <x v="6"/>
    <x v="47"/>
    <x v="0"/>
    <x v="1"/>
    <x v="20"/>
    <x v="0"/>
    <n v="1"/>
    <n v="173.63"/>
    <n v="0.2"/>
    <x v="1"/>
    <n v="110.98"/>
    <x v="864"/>
    <x v="1040"/>
    <n v="0.36082474226804118"/>
    <n v="110.98"/>
  </r>
  <r>
    <s v="ORD-12808"/>
    <x v="356"/>
    <x v="350"/>
    <x v="5"/>
    <x v="10"/>
    <x v="2"/>
    <x v="0"/>
    <x v="13"/>
    <x v="1"/>
    <n v="1"/>
    <n v="1199"/>
    <n v="0"/>
    <x v="2"/>
    <n v="875.27"/>
    <x v="572"/>
    <x v="1231"/>
    <n v="0.27"/>
    <n v="875.27"/>
  </r>
  <r>
    <s v="ORD-12809"/>
    <x v="6"/>
    <x v="6"/>
    <x v="1"/>
    <x v="4"/>
    <x v="2"/>
    <x v="1"/>
    <x v="18"/>
    <x v="1"/>
    <n v="5"/>
    <n v="2573.9699999999998"/>
    <n v="0"/>
    <x v="1"/>
    <n v="1599.36"/>
    <x v="1156"/>
    <x v="1498"/>
    <n v="0.37864077669902912"/>
    <n v="7996.7999999999993"/>
  </r>
  <r>
    <s v="ORD-12810"/>
    <x v="345"/>
    <x v="491"/>
    <x v="1"/>
    <x v="25"/>
    <x v="1"/>
    <x v="5"/>
    <x v="16"/>
    <x v="1"/>
    <n v="2"/>
    <n v="96.03"/>
    <n v="0"/>
    <x v="0"/>
    <n v="65.34"/>
    <x v="144"/>
    <x v="570"/>
    <n v="0.31958762886597936"/>
    <n v="130.68"/>
  </r>
  <r>
    <s v="ORD-12811"/>
    <x v="350"/>
    <x v="428"/>
    <x v="2"/>
    <x v="25"/>
    <x v="1"/>
    <x v="1"/>
    <x v="1"/>
    <x v="0"/>
    <n v="2"/>
    <n v="101.97"/>
    <n v="0"/>
    <x v="0"/>
    <n v="65.34"/>
    <x v="501"/>
    <x v="550"/>
    <n v="0.35922330097087374"/>
    <n v="130.68"/>
  </r>
  <r>
    <s v="ORD-12812"/>
    <x v="295"/>
    <x v="419"/>
    <x v="1"/>
    <x v="24"/>
    <x v="2"/>
    <x v="1"/>
    <x v="20"/>
    <x v="1"/>
    <n v="0"/>
    <n v="1187.01"/>
    <n v="0.1"/>
    <x v="0"/>
    <n v="791.34"/>
    <x v="12"/>
    <x v="12"/>
    <n v="0"/>
    <n v="0"/>
  </r>
  <r>
    <s v="ORD-12813"/>
    <x v="81"/>
    <x v="502"/>
    <x v="2"/>
    <x v="47"/>
    <x v="0"/>
    <x v="5"/>
    <x v="9"/>
    <x v="1"/>
    <n v="5"/>
    <n v="179"/>
    <n v="0.05"/>
    <x v="2"/>
    <n v="110.98"/>
    <x v="1157"/>
    <x v="1499"/>
    <n v="0.38"/>
    <n v="554.9"/>
  </r>
  <r>
    <s v="ORD-12814"/>
    <x v="226"/>
    <x v="676"/>
    <x v="5"/>
    <x v="43"/>
    <x v="3"/>
    <x v="3"/>
    <x v="4"/>
    <x v="0"/>
    <n v="6"/>
    <n v="1999"/>
    <n v="0"/>
    <x v="0"/>
    <n v="1299.3499999999999"/>
    <x v="1158"/>
    <x v="1500"/>
    <n v="0.35000000000000003"/>
    <n v="7796.0999999999995"/>
  </r>
  <r>
    <s v="ORD-12815"/>
    <x v="102"/>
    <x v="790"/>
    <x v="1"/>
    <x v="16"/>
    <x v="3"/>
    <x v="2"/>
    <x v="10"/>
    <x v="0"/>
    <n v="3"/>
    <n v="2367.9699999999998"/>
    <n v="0.02"/>
    <x v="0"/>
    <n v="1586.31"/>
    <x v="18"/>
    <x v="18"/>
    <n v="0.33009708737864074"/>
    <n v="4758.93"/>
  </r>
  <r>
    <s v="ORD-12816"/>
    <x v="254"/>
    <x v="434"/>
    <x v="1"/>
    <x v="64"/>
    <x v="4"/>
    <x v="3"/>
    <x v="17"/>
    <x v="1"/>
    <n v="4"/>
    <n v="1599"/>
    <n v="0"/>
    <x v="2"/>
    <n v="1023.36"/>
    <x v="51"/>
    <x v="145"/>
    <n v="0.36"/>
    <n v="4093.44"/>
  </r>
  <r>
    <s v="ORD-12817"/>
    <x v="53"/>
    <x v="269"/>
    <x v="1"/>
    <x v="24"/>
    <x v="2"/>
    <x v="2"/>
    <x v="10"/>
    <x v="0"/>
    <n v="3"/>
    <n v="1210.99"/>
    <n v="0"/>
    <x v="0"/>
    <n v="791.34"/>
    <x v="987"/>
    <x v="1237"/>
    <n v="0.34653465346534656"/>
    <n v="2374.02"/>
  </r>
  <r>
    <s v="ORD-12818"/>
    <x v="363"/>
    <x v="593"/>
    <x v="1"/>
    <x v="22"/>
    <x v="1"/>
    <x v="1"/>
    <x v="20"/>
    <x v="1"/>
    <n v="2"/>
    <n v="53.9"/>
    <n v="0.02"/>
    <x v="0"/>
    <n v="39.049999999999997"/>
    <x v="1159"/>
    <x v="248"/>
    <n v="0.27551020408163268"/>
    <n v="78.099999999999994"/>
  </r>
  <r>
    <s v="ORD-12819"/>
    <x v="232"/>
    <x v="203"/>
    <x v="2"/>
    <x v="11"/>
    <x v="0"/>
    <x v="4"/>
    <x v="15"/>
    <x v="1"/>
    <n v="2"/>
    <n v="253.98"/>
    <n v="0.02"/>
    <x v="0"/>
    <n v="171.81"/>
    <x v="580"/>
    <x v="1274"/>
    <n v="0.32352941176470584"/>
    <n v="343.62"/>
  </r>
  <r>
    <s v="ORD-12820"/>
    <x v="305"/>
    <x v="546"/>
    <x v="2"/>
    <x v="17"/>
    <x v="2"/>
    <x v="1"/>
    <x v="8"/>
    <x v="0"/>
    <n v="4"/>
    <n v="1028.97"/>
    <n v="0"/>
    <x v="0"/>
    <n v="689.31"/>
    <x v="1160"/>
    <x v="1501"/>
    <n v="0.33009708737864085"/>
    <n v="2757.24"/>
  </r>
  <r>
    <s v="ORD-12821"/>
    <x v="262"/>
    <x v="510"/>
    <x v="2"/>
    <x v="39"/>
    <x v="2"/>
    <x v="0"/>
    <x v="3"/>
    <x v="0"/>
    <n v="1"/>
    <n v="1484.01"/>
    <n v="0.15"/>
    <x v="0"/>
    <n v="974.35"/>
    <x v="603"/>
    <x v="627"/>
    <n v="0.34343434343434343"/>
    <n v="974.35"/>
  </r>
  <r>
    <s v="ORD-12822"/>
    <x v="252"/>
    <x v="519"/>
    <x v="1"/>
    <x v="51"/>
    <x v="3"/>
    <x v="3"/>
    <x v="4"/>
    <x v="0"/>
    <n v="2"/>
    <n v="1513.99"/>
    <n v="0"/>
    <x v="0"/>
    <n v="989.34"/>
    <x v="514"/>
    <x v="184"/>
    <n v="0.34653465346534651"/>
    <n v="1978.68"/>
  </r>
  <r>
    <s v="ORD-12823"/>
    <x v="0"/>
    <x v="274"/>
    <x v="1"/>
    <x v="89"/>
    <x v="5"/>
    <x v="3"/>
    <x v="17"/>
    <x v="0"/>
    <n v="3"/>
    <n v="399"/>
    <n v="0.05"/>
    <x v="0"/>
    <n v="0"/>
    <x v="12"/>
    <x v="12"/>
    <n v="0"/>
    <n v="0"/>
  </r>
  <r>
    <s v="ORD-12824"/>
    <x v="73"/>
    <x v="47"/>
    <x v="1"/>
    <x v="4"/>
    <x v="2"/>
    <x v="6"/>
    <x v="14"/>
    <x v="0"/>
    <n v="1"/>
    <n v="2573.9699999999998"/>
    <n v="0.2"/>
    <x v="2"/>
    <n v="1599.36"/>
    <x v="416"/>
    <x v="448"/>
    <n v="0.37864077669902912"/>
    <n v="1599.36"/>
  </r>
  <r>
    <s v="ORD-12825"/>
    <x v="299"/>
    <x v="646"/>
    <x v="2"/>
    <x v="36"/>
    <x v="2"/>
    <x v="2"/>
    <x v="2"/>
    <x v="1"/>
    <n v="2"/>
    <n v="712.98"/>
    <n v="0"/>
    <x v="0"/>
    <n v="496.29"/>
    <x v="565"/>
    <x v="1439"/>
    <n v="0.30392156862745096"/>
    <n v="992.58"/>
  </r>
  <r>
    <s v="ORD-12826"/>
    <x v="71"/>
    <x v="133"/>
    <x v="1"/>
    <x v="11"/>
    <x v="0"/>
    <x v="5"/>
    <x v="9"/>
    <x v="1"/>
    <n v="2"/>
    <n v="249"/>
    <n v="0.1"/>
    <x v="1"/>
    <n v="171.81"/>
    <x v="444"/>
    <x v="485"/>
    <n v="0.31"/>
    <n v="343.62"/>
  </r>
  <r>
    <s v="ORD-12827"/>
    <x v="204"/>
    <x v="361"/>
    <x v="1"/>
    <x v="18"/>
    <x v="0"/>
    <x v="5"/>
    <x v="16"/>
    <x v="0"/>
    <n v="5"/>
    <n v="290.02999999999997"/>
    <n v="0.1"/>
    <x v="2"/>
    <n v="191.36"/>
    <x v="769"/>
    <x v="908"/>
    <n v="0.34020618556701021"/>
    <n v="956.80000000000007"/>
  </r>
  <r>
    <s v="ORD-12828"/>
    <x v="190"/>
    <x v="473"/>
    <x v="3"/>
    <x v="5"/>
    <x v="3"/>
    <x v="2"/>
    <x v="11"/>
    <x v="1"/>
    <n v="6"/>
    <n v="1936.98"/>
    <n v="0"/>
    <x v="0"/>
    <n v="1177.3800000000001"/>
    <x v="1161"/>
    <x v="1502"/>
    <n v="0.39215686274509803"/>
    <n v="7064.2800000000007"/>
  </r>
  <r>
    <s v="ORD-12829"/>
    <x v="28"/>
    <x v="137"/>
    <x v="2"/>
    <x v="10"/>
    <x v="2"/>
    <x v="4"/>
    <x v="6"/>
    <x v="1"/>
    <n v="1"/>
    <n v="1199"/>
    <n v="0"/>
    <x v="0"/>
    <n v="875.27"/>
    <x v="572"/>
    <x v="1231"/>
    <n v="0.27"/>
    <n v="875.27"/>
  </r>
  <r>
    <s v="ORD-12830"/>
    <x v="135"/>
    <x v="265"/>
    <x v="1"/>
    <x v="64"/>
    <x v="4"/>
    <x v="5"/>
    <x v="16"/>
    <x v="1"/>
    <n v="4"/>
    <n v="1630.98"/>
    <n v="0"/>
    <x v="0"/>
    <n v="1023.36"/>
    <x v="850"/>
    <x v="50"/>
    <n v="0.37254901960784315"/>
    <n v="4093.44"/>
  </r>
  <r>
    <s v="ORD-12831"/>
    <x v="133"/>
    <x v="703"/>
    <x v="1"/>
    <x v="10"/>
    <x v="2"/>
    <x v="6"/>
    <x v="14"/>
    <x v="1"/>
    <n v="2"/>
    <n v="1210.99"/>
    <n v="0.05"/>
    <x v="0"/>
    <n v="875.27"/>
    <x v="560"/>
    <x v="626"/>
    <n v="0.27722772277227725"/>
    <n v="1750.54"/>
  </r>
  <r>
    <s v="ORD-12832"/>
    <x v="157"/>
    <x v="183"/>
    <x v="2"/>
    <x v="1"/>
    <x v="0"/>
    <x v="4"/>
    <x v="6"/>
    <x v="0"/>
    <n v="2"/>
    <n v="101.97"/>
    <n v="0"/>
    <x v="0"/>
    <n v="71.28"/>
    <x v="501"/>
    <x v="570"/>
    <n v="0.30097087378640774"/>
    <n v="142.56"/>
  </r>
  <r>
    <s v="ORD-12833"/>
    <x v="279"/>
    <x v="190"/>
    <x v="1"/>
    <x v="15"/>
    <x v="1"/>
    <x v="0"/>
    <x v="0"/>
    <x v="1"/>
    <n v="1"/>
    <n v="157.41"/>
    <n v="0.2"/>
    <x v="0"/>
    <n v="116.07"/>
    <x v="1162"/>
    <x v="1503"/>
    <n v="0.26262626262626265"/>
    <n v="116.07"/>
  </r>
  <r>
    <s v="ORD-12834"/>
    <x v="57"/>
    <x v="653"/>
    <x v="1"/>
    <x v="46"/>
    <x v="3"/>
    <x v="6"/>
    <x v="14"/>
    <x v="1"/>
    <n v="3"/>
    <n v="712.98"/>
    <n v="0.15"/>
    <x v="0"/>
    <n v="433.38"/>
    <x v="45"/>
    <x v="1455"/>
    <n v="0.39215686274509809"/>
    <n v="1300.1399999999999"/>
  </r>
  <r>
    <s v="ORD-12835"/>
    <x v="128"/>
    <x v="503"/>
    <x v="2"/>
    <x v="29"/>
    <x v="1"/>
    <x v="4"/>
    <x v="6"/>
    <x v="0"/>
    <n v="3"/>
    <n v="126.42"/>
    <n v="0"/>
    <x v="0"/>
    <n v="78.69"/>
    <x v="485"/>
    <x v="1504"/>
    <n v="0.3775510204081633"/>
    <n v="236.07"/>
  </r>
  <r>
    <s v="ORD-12836"/>
    <x v="218"/>
    <x v="673"/>
    <x v="1"/>
    <x v="6"/>
    <x v="3"/>
    <x v="5"/>
    <x v="9"/>
    <x v="0"/>
    <n v="4"/>
    <n v="1763.02"/>
    <n v="0.02"/>
    <x v="0"/>
    <n v="1097.3900000000001"/>
    <x v="602"/>
    <x v="1505"/>
    <n v="0.37755102040816318"/>
    <n v="4389.5600000000004"/>
  </r>
  <r>
    <s v="ORD-12837"/>
    <x v="34"/>
    <x v="289"/>
    <x v="1"/>
    <x v="25"/>
    <x v="1"/>
    <x v="0"/>
    <x v="13"/>
    <x v="0"/>
    <n v="2"/>
    <n v="96.03"/>
    <n v="0"/>
    <x v="0"/>
    <n v="65.34"/>
    <x v="144"/>
    <x v="570"/>
    <n v="0.31958762886597936"/>
    <n v="130.68"/>
  </r>
  <r>
    <s v="ORD-12838"/>
    <x v="103"/>
    <x v="300"/>
    <x v="1"/>
    <x v="56"/>
    <x v="1"/>
    <x v="1"/>
    <x v="8"/>
    <x v="1"/>
    <n v="3"/>
    <n v="146.02000000000001"/>
    <n v="0"/>
    <x v="0"/>
    <n v="96.85"/>
    <x v="151"/>
    <x v="1379"/>
    <n v="0.33673469387755123"/>
    <n v="290.54999999999995"/>
  </r>
  <r>
    <s v="ORD-12839"/>
    <x v="280"/>
    <x v="786"/>
    <x v="1"/>
    <x v="27"/>
    <x v="3"/>
    <x v="1"/>
    <x v="20"/>
    <x v="1"/>
    <n v="2"/>
    <n v="989.01"/>
    <n v="0"/>
    <x v="1"/>
    <n v="679.32"/>
    <x v="647"/>
    <x v="37"/>
    <n v="0.31313131313131309"/>
    <n v="1358.64"/>
  </r>
  <r>
    <s v="ORD-12840"/>
    <x v="316"/>
    <x v="702"/>
    <x v="1"/>
    <x v="56"/>
    <x v="1"/>
    <x v="0"/>
    <x v="13"/>
    <x v="0"/>
    <n v="6"/>
    <n v="144.53"/>
    <n v="0.05"/>
    <x v="2"/>
    <n v="96.85"/>
    <x v="825"/>
    <x v="1506"/>
    <n v="0.32989690721649501"/>
    <n v="581.09999999999991"/>
  </r>
  <r>
    <s v="ORD-12841"/>
    <x v="350"/>
    <x v="533"/>
    <x v="1"/>
    <x v="61"/>
    <x v="3"/>
    <x v="2"/>
    <x v="11"/>
    <x v="0"/>
    <n v="2"/>
    <n v="1187.01"/>
    <n v="0.1"/>
    <x v="0"/>
    <n v="767.36"/>
    <x v="57"/>
    <x v="658"/>
    <n v="0.35353535353535354"/>
    <n v="1534.72"/>
  </r>
  <r>
    <s v="ORD-12842"/>
    <x v="12"/>
    <x v="78"/>
    <x v="2"/>
    <x v="42"/>
    <x v="1"/>
    <x v="2"/>
    <x v="10"/>
    <x v="1"/>
    <n v="2"/>
    <n v="69"/>
    <n v="0"/>
    <x v="0"/>
    <n v="44.16"/>
    <x v="777"/>
    <x v="1159"/>
    <n v="0.36000000000000004"/>
    <n v="88.32"/>
  </r>
  <r>
    <s v="ORD-12843"/>
    <x v="92"/>
    <x v="157"/>
    <x v="1"/>
    <x v="43"/>
    <x v="3"/>
    <x v="1"/>
    <x v="20"/>
    <x v="0"/>
    <n v="5"/>
    <n v="2058.9699999999998"/>
    <n v="0.05"/>
    <x v="0"/>
    <n v="1299.3499999999999"/>
    <x v="1163"/>
    <x v="1507"/>
    <n v="0.36893203883495135"/>
    <n v="6496.75"/>
  </r>
  <r>
    <s v="ORD-12844"/>
    <x v="136"/>
    <x v="704"/>
    <x v="1"/>
    <x v="3"/>
    <x v="1"/>
    <x v="3"/>
    <x v="12"/>
    <x v="1"/>
    <n v="1"/>
    <n v="106.82"/>
    <n v="0"/>
    <x v="1"/>
    <n v="78.48"/>
    <x v="941"/>
    <x v="1163"/>
    <n v="0.2653061224489795"/>
    <n v="78.48"/>
  </r>
  <r>
    <s v="ORD-12845"/>
    <x v="262"/>
    <x v="579"/>
    <x v="2"/>
    <x v="32"/>
    <x v="4"/>
    <x v="0"/>
    <x v="0"/>
    <x v="1"/>
    <n v="6"/>
    <n v="1286.01"/>
    <n v="0.05"/>
    <x v="0"/>
    <n v="883.32"/>
    <x v="1087"/>
    <x v="1378"/>
    <n v="0.31313131313131309"/>
    <n v="5299.92"/>
  </r>
  <r>
    <s v="ORD-12846"/>
    <x v="238"/>
    <x v="415"/>
    <x v="1"/>
    <x v="60"/>
    <x v="2"/>
    <x v="0"/>
    <x v="13"/>
    <x v="0"/>
    <n v="5"/>
    <n v="2220.9899999999998"/>
    <n v="0.05"/>
    <x v="0"/>
    <n v="1495.32"/>
    <x v="436"/>
    <x v="472"/>
    <n v="0.32673267326732669"/>
    <n v="7476.5999999999995"/>
  </r>
  <r>
    <s v="ORD-12847"/>
    <x v="299"/>
    <x v="189"/>
    <x v="0"/>
    <x v="31"/>
    <x v="1"/>
    <x v="2"/>
    <x v="2"/>
    <x v="0"/>
    <n v="3"/>
    <n v="89"/>
    <n v="0.15"/>
    <x v="0"/>
    <n v="55.18"/>
    <x v="293"/>
    <x v="313"/>
    <n v="0.38"/>
    <n v="165.54"/>
  </r>
  <r>
    <s v="ORD-12848"/>
    <x v="257"/>
    <x v="125"/>
    <x v="2"/>
    <x v="25"/>
    <x v="1"/>
    <x v="0"/>
    <x v="0"/>
    <x v="1"/>
    <n v="2"/>
    <n v="99"/>
    <n v="0.2"/>
    <x v="1"/>
    <n v="65.34"/>
    <x v="402"/>
    <x v="707"/>
    <n v="0.33999999999999997"/>
    <n v="130.68"/>
  </r>
  <r>
    <s v="ORD-12849"/>
    <x v="136"/>
    <x v="451"/>
    <x v="1"/>
    <x v="32"/>
    <x v="4"/>
    <x v="2"/>
    <x v="10"/>
    <x v="1"/>
    <n v="1"/>
    <n v="1299"/>
    <n v="0"/>
    <x v="1"/>
    <n v="883.32"/>
    <x v="243"/>
    <x v="1141"/>
    <n v="0.31999999999999995"/>
    <n v="883.32"/>
  </r>
  <r>
    <s v="ORD-12850"/>
    <x v="264"/>
    <x v="791"/>
    <x v="2"/>
    <x v="43"/>
    <x v="3"/>
    <x v="1"/>
    <x v="18"/>
    <x v="1"/>
    <n v="6"/>
    <n v="1959.02"/>
    <n v="0"/>
    <x v="0"/>
    <n v="1299.3499999999999"/>
    <x v="1164"/>
    <x v="1508"/>
    <n v="0.33673469387755101"/>
    <n v="7796.0999999999995"/>
  </r>
  <r>
    <s v="ORD-12851"/>
    <x v="86"/>
    <x v="635"/>
    <x v="1"/>
    <x v="47"/>
    <x v="0"/>
    <x v="1"/>
    <x v="5"/>
    <x v="0"/>
    <n v="2"/>
    <n v="180.79"/>
    <n v="0"/>
    <x v="0"/>
    <n v="110.98"/>
    <x v="641"/>
    <x v="735"/>
    <n v="0.38613861386138609"/>
    <n v="221.96"/>
  </r>
  <r>
    <s v="ORD-12852"/>
    <x v="261"/>
    <x v="245"/>
    <x v="1"/>
    <x v="26"/>
    <x v="2"/>
    <x v="0"/>
    <x v="0"/>
    <x v="0"/>
    <n v="3"/>
    <n v="989.01"/>
    <n v="0.1"/>
    <x v="0"/>
    <n v="659.34"/>
    <x v="91"/>
    <x v="1436"/>
    <n v="0.33333333333333326"/>
    <n v="1978.02"/>
  </r>
  <r>
    <s v="ORD-12853"/>
    <x v="113"/>
    <x v="479"/>
    <x v="5"/>
    <x v="37"/>
    <x v="3"/>
    <x v="4"/>
    <x v="15"/>
    <x v="0"/>
    <n v="1"/>
    <n v="2078.0100000000002"/>
    <n v="0.1"/>
    <x v="2"/>
    <n v="1427.32"/>
    <x v="725"/>
    <x v="841"/>
    <n v="0.31313131313131326"/>
    <n v="1427.32"/>
  </r>
  <r>
    <s v="ORD-12854"/>
    <x v="242"/>
    <x v="792"/>
    <x v="1"/>
    <x v="6"/>
    <x v="3"/>
    <x v="2"/>
    <x v="11"/>
    <x v="1"/>
    <n v="8"/>
    <n v="1799"/>
    <n v="0.1"/>
    <x v="0"/>
    <n v="1097.3900000000001"/>
    <x v="1165"/>
    <x v="1509"/>
    <n v="0.38999999999999996"/>
    <n v="8779.1200000000008"/>
  </r>
  <r>
    <s v="ORD-12855"/>
    <x v="52"/>
    <x v="663"/>
    <x v="0"/>
    <x v="48"/>
    <x v="3"/>
    <x v="3"/>
    <x v="4"/>
    <x v="1"/>
    <n v="1"/>
    <n v="1324.98"/>
    <n v="0"/>
    <x v="0"/>
    <n v="948.27"/>
    <x v="878"/>
    <x v="1510"/>
    <n v="0.28431372549019612"/>
    <n v="948.27"/>
  </r>
  <r>
    <s v="ORD-12856"/>
    <x v="268"/>
    <x v="653"/>
    <x v="1"/>
    <x v="50"/>
    <x v="4"/>
    <x v="0"/>
    <x v="13"/>
    <x v="1"/>
    <n v="2"/>
    <n v="1371.02"/>
    <n v="0.2"/>
    <x v="0"/>
    <n v="993.29"/>
    <x v="345"/>
    <x v="392"/>
    <n v="0.27551020408163268"/>
    <n v="1986.58"/>
  </r>
  <r>
    <s v="ORD-12857"/>
    <x v="310"/>
    <x v="408"/>
    <x v="1"/>
    <x v="38"/>
    <x v="4"/>
    <x v="2"/>
    <x v="10"/>
    <x v="1"/>
    <n v="2"/>
    <n v="549"/>
    <n v="0"/>
    <x v="0"/>
    <n v="362.34"/>
    <x v="1166"/>
    <x v="1511"/>
    <n v="0.34"/>
    <n v="724.68"/>
  </r>
  <r>
    <s v="ORD-12858"/>
    <x v="212"/>
    <x v="788"/>
    <x v="1"/>
    <x v="58"/>
    <x v="0"/>
    <x v="0"/>
    <x v="13"/>
    <x v="1"/>
    <n v="5"/>
    <n v="146.02000000000001"/>
    <n v="0.2"/>
    <x v="1"/>
    <n v="90.89"/>
    <x v="1167"/>
    <x v="1512"/>
    <n v="0.3775510204081633"/>
    <n v="454.45"/>
  </r>
  <r>
    <s v="ORD-12859"/>
    <x v="146"/>
    <x v="421"/>
    <x v="1"/>
    <x v="14"/>
    <x v="4"/>
    <x v="4"/>
    <x v="15"/>
    <x v="0"/>
    <n v="1"/>
    <n v="395.01"/>
    <n v="0.05"/>
    <x v="0"/>
    <n v="287.27999999999997"/>
    <x v="889"/>
    <x v="1082"/>
    <n v="0.27272727272727276"/>
    <n v="287.27999999999997"/>
  </r>
  <r>
    <s v="ORD-12860"/>
    <x v="1"/>
    <x v="167"/>
    <x v="1"/>
    <x v="32"/>
    <x v="4"/>
    <x v="0"/>
    <x v="0"/>
    <x v="0"/>
    <n v="3"/>
    <n v="1299"/>
    <n v="0"/>
    <x v="2"/>
    <n v="883.32"/>
    <x v="912"/>
    <x v="1116"/>
    <n v="0.32"/>
    <n v="2649.96"/>
  </r>
  <r>
    <s v="ORD-12861"/>
    <x v="221"/>
    <x v="608"/>
    <x v="5"/>
    <x v="36"/>
    <x v="2"/>
    <x v="6"/>
    <x v="14"/>
    <x v="0"/>
    <n v="1"/>
    <n v="705.99"/>
    <n v="0"/>
    <x v="2"/>
    <n v="496.29"/>
    <x v="764"/>
    <x v="900"/>
    <n v="0.29702970297029702"/>
    <n v="496.29"/>
  </r>
  <r>
    <s v="ORD-12863"/>
    <x v="170"/>
    <x v="675"/>
    <x v="1"/>
    <x v="26"/>
    <x v="2"/>
    <x v="1"/>
    <x v="18"/>
    <x v="1"/>
    <n v="2"/>
    <n v="979.02"/>
    <n v="0"/>
    <x v="0"/>
    <n v="659.34"/>
    <x v="172"/>
    <x v="259"/>
    <n v="0.32653061224489793"/>
    <n v="1318.68"/>
  </r>
  <r>
    <s v="ORD-12864"/>
    <x v="285"/>
    <x v="687"/>
    <x v="1"/>
    <x v="57"/>
    <x v="4"/>
    <x v="1"/>
    <x v="8"/>
    <x v="0"/>
    <n v="4"/>
    <n v="249"/>
    <n v="0.15"/>
    <x v="2"/>
    <n v="159.36000000000001"/>
    <x v="253"/>
    <x v="266"/>
    <n v="0.35999999999999993"/>
    <n v="637.44000000000005"/>
  </r>
  <r>
    <s v="ORD-12865"/>
    <x v="220"/>
    <x v="391"/>
    <x v="2"/>
    <x v="51"/>
    <x v="3"/>
    <x v="2"/>
    <x v="2"/>
    <x v="1"/>
    <n v="1"/>
    <n v="1469.02"/>
    <n v="0.05"/>
    <x v="0"/>
    <n v="989.34"/>
    <x v="700"/>
    <x v="1010"/>
    <n v="0.32653061224489793"/>
    <n v="989.34"/>
  </r>
  <r>
    <s v="ORD-12866"/>
    <x v="240"/>
    <x v="116"/>
    <x v="5"/>
    <x v="52"/>
    <x v="4"/>
    <x v="2"/>
    <x v="2"/>
    <x v="1"/>
    <n v="2"/>
    <n v="763.98"/>
    <n v="0"/>
    <x v="1"/>
    <n v="531.79"/>
    <x v="775"/>
    <x v="917"/>
    <n v="0.30392156862745107"/>
    <n v="1063.58"/>
  </r>
  <r>
    <s v="ORD-12867"/>
    <x v="150"/>
    <x v="115"/>
    <x v="0"/>
    <x v="15"/>
    <x v="1"/>
    <x v="1"/>
    <x v="20"/>
    <x v="0"/>
    <n v="2"/>
    <n v="162.18"/>
    <n v="0.2"/>
    <x v="2"/>
    <n v="116.07"/>
    <x v="141"/>
    <x v="146"/>
    <n v="0.28431372549019612"/>
    <n v="232.14"/>
  </r>
  <r>
    <s v="ORD-12868"/>
    <x v="71"/>
    <x v="16"/>
    <x v="0"/>
    <x v="15"/>
    <x v="1"/>
    <x v="2"/>
    <x v="11"/>
    <x v="0"/>
    <n v="1"/>
    <n v="159"/>
    <n v="0.2"/>
    <x v="0"/>
    <n v="116.07"/>
    <x v="233"/>
    <x v="244"/>
    <n v="0.27"/>
    <n v="116.07"/>
  </r>
  <r>
    <s v="ORD-12869"/>
    <x v="294"/>
    <x v="708"/>
    <x v="1"/>
    <x v="11"/>
    <x v="0"/>
    <x v="2"/>
    <x v="11"/>
    <x v="1"/>
    <n v="8"/>
    <n v="241.53"/>
    <n v="0.02"/>
    <x v="2"/>
    <n v="171.81"/>
    <x v="1168"/>
    <x v="1513"/>
    <n v="0.28865979381443296"/>
    <n v="1374.48"/>
  </r>
  <r>
    <s v="ORD-12870"/>
    <x v="139"/>
    <x v="312"/>
    <x v="0"/>
    <x v="11"/>
    <x v="0"/>
    <x v="4"/>
    <x v="6"/>
    <x v="0"/>
    <n v="5"/>
    <n v="244.02"/>
    <n v="0.15"/>
    <x v="0"/>
    <n v="171.81"/>
    <x v="848"/>
    <x v="1021"/>
    <n v="0.29591836734693888"/>
    <n v="859.05"/>
  </r>
  <r>
    <s v="ORD-12871"/>
    <x v="49"/>
    <x v="439"/>
    <x v="1"/>
    <x v="1"/>
    <x v="0"/>
    <x v="4"/>
    <x v="15"/>
    <x v="1"/>
    <n v="3"/>
    <n v="97.02"/>
    <n v="0"/>
    <x v="1"/>
    <n v="71.28"/>
    <x v="92"/>
    <x v="93"/>
    <n v="0.26530612244897961"/>
    <n v="213.84"/>
  </r>
  <r>
    <s v="ORD-12872"/>
    <x v="200"/>
    <x v="533"/>
    <x v="1"/>
    <x v="10"/>
    <x v="2"/>
    <x v="2"/>
    <x v="2"/>
    <x v="0"/>
    <n v="1"/>
    <n v="1234.97"/>
    <n v="0"/>
    <x v="0"/>
    <n v="875.27"/>
    <x v="10"/>
    <x v="10"/>
    <n v="0.29126213592233013"/>
    <n v="875.27"/>
  </r>
  <r>
    <s v="ORD-12873"/>
    <x v="192"/>
    <x v="391"/>
    <x v="2"/>
    <x v="2"/>
    <x v="0"/>
    <x v="2"/>
    <x v="2"/>
    <x v="1"/>
    <n v="1"/>
    <n v="79.790000000000006"/>
    <n v="0"/>
    <x v="0"/>
    <n v="57.67"/>
    <x v="229"/>
    <x v="239"/>
    <n v="0.27722772277227725"/>
    <n v="57.67"/>
  </r>
  <r>
    <s v="ORD-12874"/>
    <x v="0"/>
    <x v="517"/>
    <x v="1"/>
    <x v="18"/>
    <x v="0"/>
    <x v="5"/>
    <x v="16"/>
    <x v="0"/>
    <n v="5"/>
    <n v="304.98"/>
    <n v="0"/>
    <x v="0"/>
    <n v="191.36"/>
    <x v="354"/>
    <x v="1514"/>
    <n v="0.37254901960784315"/>
    <n v="956.80000000000007"/>
  </r>
  <r>
    <s v="ORD-12875"/>
    <x v="35"/>
    <x v="750"/>
    <x v="1"/>
    <x v="13"/>
    <x v="0"/>
    <x v="5"/>
    <x v="16"/>
    <x v="0"/>
    <n v="3"/>
    <n v="120.19"/>
    <n v="0.2"/>
    <x v="0"/>
    <n v="82.11"/>
    <x v="945"/>
    <x v="1515"/>
    <n v="0.31683168316831684"/>
    <n v="246.32999999999998"/>
  </r>
  <r>
    <s v="ORD-12876"/>
    <x v="4"/>
    <x v="360"/>
    <x v="1"/>
    <x v="5"/>
    <x v="3"/>
    <x v="5"/>
    <x v="9"/>
    <x v="0"/>
    <n v="4"/>
    <n v="1955.97"/>
    <n v="0.2"/>
    <x v="0"/>
    <n v="1177.3800000000001"/>
    <x v="1169"/>
    <x v="1516"/>
    <n v="0.3980582524271844"/>
    <n v="4709.5200000000004"/>
  </r>
  <r>
    <s v="ORD-12877"/>
    <x v="227"/>
    <x v="784"/>
    <x v="1"/>
    <x v="45"/>
    <x v="0"/>
    <x v="2"/>
    <x v="10"/>
    <x v="1"/>
    <n v="6"/>
    <n v="144.53"/>
    <n v="0"/>
    <x v="0"/>
    <n v="90.89"/>
    <x v="825"/>
    <x v="985"/>
    <n v="0.37113402061855671"/>
    <n v="545.34"/>
  </r>
  <r>
    <s v="ORD-12878"/>
    <x v="176"/>
    <x v="13"/>
    <x v="1"/>
    <x v="20"/>
    <x v="3"/>
    <x v="1"/>
    <x v="1"/>
    <x v="0"/>
    <n v="4"/>
    <n v="1385.01"/>
    <n v="0.2"/>
    <x v="0"/>
    <n v="1007.28"/>
    <x v="29"/>
    <x v="23"/>
    <n v="0.27272727272727276"/>
    <n v="4029.12"/>
  </r>
  <r>
    <s v="ORD-12879"/>
    <x v="262"/>
    <x v="116"/>
    <x v="5"/>
    <x v="33"/>
    <x v="1"/>
    <x v="1"/>
    <x v="1"/>
    <x v="1"/>
    <n v="2"/>
    <n v="79"/>
    <n v="0.02"/>
    <x v="0"/>
    <n v="54.51"/>
    <x v="837"/>
    <x v="1004"/>
    <n v="0.31"/>
    <n v="109.02"/>
  </r>
  <r>
    <s v="ORD-12880"/>
    <x v="282"/>
    <x v="575"/>
    <x v="1"/>
    <x v="21"/>
    <x v="2"/>
    <x v="1"/>
    <x v="8"/>
    <x v="0"/>
    <n v="4"/>
    <n v="1834.98"/>
    <n v="0.05"/>
    <x v="0"/>
    <n v="1295.28"/>
    <x v="771"/>
    <x v="290"/>
    <n v="0.29411764705882354"/>
    <n v="5181.12"/>
  </r>
  <r>
    <s v="ORD-12881"/>
    <x v="16"/>
    <x v="112"/>
    <x v="1"/>
    <x v="31"/>
    <x v="1"/>
    <x v="0"/>
    <x v="3"/>
    <x v="1"/>
    <n v="2"/>
    <n v="89.89"/>
    <n v="0"/>
    <x v="0"/>
    <n v="55.18"/>
    <x v="687"/>
    <x v="795"/>
    <n v="0.38613861386138615"/>
    <n v="110.36"/>
  </r>
  <r>
    <s v="ORD-12882"/>
    <x v="253"/>
    <x v="148"/>
    <x v="0"/>
    <x v="6"/>
    <x v="3"/>
    <x v="1"/>
    <x v="1"/>
    <x v="1"/>
    <n v="4"/>
    <n v="1745.03"/>
    <n v="0"/>
    <x v="2"/>
    <n v="1097.3900000000001"/>
    <x v="541"/>
    <x v="986"/>
    <n v="0.37113402061855666"/>
    <n v="4389.5600000000004"/>
  </r>
  <r>
    <s v="ORD-12883"/>
    <x v="360"/>
    <x v="159"/>
    <x v="0"/>
    <x v="32"/>
    <x v="4"/>
    <x v="3"/>
    <x v="12"/>
    <x v="1"/>
    <n v="4"/>
    <n v="1273.02"/>
    <n v="0.02"/>
    <x v="0"/>
    <n v="883.32"/>
    <x v="1059"/>
    <x v="1517"/>
    <n v="0.30612244897959179"/>
    <n v="3533.28"/>
  </r>
  <r>
    <s v="ORD-12884"/>
    <x v="334"/>
    <x v="716"/>
    <x v="1"/>
    <x v="48"/>
    <x v="3"/>
    <x v="0"/>
    <x v="3"/>
    <x v="0"/>
    <n v="3"/>
    <n v="1324.98"/>
    <n v="0"/>
    <x v="0"/>
    <n v="948.27"/>
    <x v="248"/>
    <x v="787"/>
    <n v="0.28431372549019612"/>
    <n v="2844.81"/>
  </r>
  <r>
    <s v="ORD-12885"/>
    <x v="251"/>
    <x v="55"/>
    <x v="2"/>
    <x v="45"/>
    <x v="0"/>
    <x v="1"/>
    <x v="18"/>
    <x v="1"/>
    <n v="2"/>
    <n v="147.51"/>
    <n v="0"/>
    <x v="0"/>
    <n v="90.89"/>
    <x v="732"/>
    <x v="854"/>
    <n v="0.38383838383838381"/>
    <n v="181.78"/>
  </r>
  <r>
    <s v="ORD-12886"/>
    <x v="220"/>
    <x v="143"/>
    <x v="1"/>
    <x v="10"/>
    <x v="2"/>
    <x v="3"/>
    <x v="12"/>
    <x v="0"/>
    <n v="3"/>
    <n v="1222.98"/>
    <n v="0.02"/>
    <x v="0"/>
    <n v="875.27"/>
    <x v="443"/>
    <x v="484"/>
    <n v="0.28431372549019612"/>
    <n v="2625.81"/>
  </r>
  <r>
    <s v="ORD-12887"/>
    <x v="121"/>
    <x v="731"/>
    <x v="1"/>
    <x v="22"/>
    <x v="1"/>
    <x v="2"/>
    <x v="2"/>
    <x v="1"/>
    <n v="4"/>
    <n v="53.35"/>
    <n v="0.2"/>
    <x v="1"/>
    <n v="39.049999999999997"/>
    <x v="415"/>
    <x v="447"/>
    <n v="0.26804123711340211"/>
    <n v="156.19999999999999"/>
  </r>
  <r>
    <s v="ORD-12888"/>
    <x v="183"/>
    <x v="160"/>
    <x v="1"/>
    <x v="57"/>
    <x v="4"/>
    <x v="1"/>
    <x v="5"/>
    <x v="0"/>
    <n v="1"/>
    <n v="253.98"/>
    <n v="0"/>
    <x v="1"/>
    <n v="159.36000000000001"/>
    <x v="754"/>
    <x v="890"/>
    <n v="0.37254901960784303"/>
    <n v="159.36000000000001"/>
  </r>
  <r>
    <s v="ORD-12889"/>
    <x v="193"/>
    <x v="196"/>
    <x v="1"/>
    <x v="31"/>
    <x v="1"/>
    <x v="4"/>
    <x v="15"/>
    <x v="1"/>
    <n v="1"/>
    <n v="91.67"/>
    <n v="0"/>
    <x v="0"/>
    <n v="55.18"/>
    <x v="1170"/>
    <x v="1518"/>
    <n v="0.39805825242718446"/>
    <n v="55.18"/>
  </r>
  <r>
    <s v="ORD-12890"/>
    <x v="170"/>
    <x v="695"/>
    <x v="2"/>
    <x v="43"/>
    <x v="3"/>
    <x v="2"/>
    <x v="2"/>
    <x v="0"/>
    <n v="1"/>
    <n v="2018.99"/>
    <n v="0.15"/>
    <x v="1"/>
    <n v="1299.3499999999999"/>
    <x v="925"/>
    <x v="1138"/>
    <n v="0.35643564356435647"/>
    <n v="1299.3499999999999"/>
  </r>
  <r>
    <s v="ORD-12891"/>
    <x v="171"/>
    <x v="746"/>
    <x v="1"/>
    <x v="40"/>
    <x v="0"/>
    <x v="5"/>
    <x v="16"/>
    <x v="0"/>
    <n v="4"/>
    <n v="406.98"/>
    <n v="0"/>
    <x v="0"/>
    <n v="263.33999999999997"/>
    <x v="933"/>
    <x v="1519"/>
    <n v="0.35294117647058831"/>
    <n v="1053.3599999999999"/>
  </r>
  <r>
    <s v="ORD-12892"/>
    <x v="153"/>
    <x v="732"/>
    <x v="1"/>
    <x v="7"/>
    <x v="4"/>
    <x v="2"/>
    <x v="2"/>
    <x v="1"/>
    <n v="5"/>
    <n v="307.97000000000003"/>
    <n v="0.05"/>
    <x v="2"/>
    <n v="194.35"/>
    <x v="1171"/>
    <x v="1520"/>
    <n v="0.36893203883495151"/>
    <n v="971.75"/>
  </r>
  <r>
    <s v="ORD-12893"/>
    <x v="38"/>
    <x v="678"/>
    <x v="5"/>
    <x v="54"/>
    <x v="2"/>
    <x v="1"/>
    <x v="1"/>
    <x v="0"/>
    <n v="6"/>
    <n v="1699"/>
    <n v="0.2"/>
    <x v="2"/>
    <n v="1240.27"/>
    <x v="1172"/>
    <x v="1521"/>
    <n v="0.27"/>
    <n v="7441.62"/>
  </r>
  <r>
    <s v="ORD-12894"/>
    <x v="80"/>
    <x v="501"/>
    <x v="1"/>
    <x v="54"/>
    <x v="2"/>
    <x v="1"/>
    <x v="5"/>
    <x v="0"/>
    <n v="0"/>
    <n v="1732.98"/>
    <n v="0.1"/>
    <x v="0"/>
    <n v="1240.27"/>
    <x v="12"/>
    <x v="12"/>
    <n v="0"/>
    <n v="0"/>
  </r>
  <r>
    <s v="ORD-12895"/>
    <x v="213"/>
    <x v="78"/>
    <x v="2"/>
    <x v="45"/>
    <x v="0"/>
    <x v="0"/>
    <x v="0"/>
    <x v="1"/>
    <n v="2"/>
    <n v="144.53"/>
    <n v="0"/>
    <x v="1"/>
    <n v="90.89"/>
    <x v="538"/>
    <x v="603"/>
    <n v="0.37113402061855671"/>
    <n v="181.78"/>
  </r>
  <r>
    <s v="ORD-12896"/>
    <x v="61"/>
    <x v="469"/>
    <x v="5"/>
    <x v="26"/>
    <x v="2"/>
    <x v="2"/>
    <x v="2"/>
    <x v="0"/>
    <n v="1"/>
    <n v="989.01"/>
    <n v="0.05"/>
    <x v="0"/>
    <n v="659.34"/>
    <x v="423"/>
    <x v="1167"/>
    <n v="0.33333333333333331"/>
    <n v="659.34"/>
  </r>
  <r>
    <s v="ORD-12897"/>
    <x v="142"/>
    <x v="729"/>
    <x v="3"/>
    <x v="48"/>
    <x v="3"/>
    <x v="2"/>
    <x v="2"/>
    <x v="0"/>
    <n v="4"/>
    <n v="1311.99"/>
    <n v="0.02"/>
    <x v="0"/>
    <n v="948.27"/>
    <x v="747"/>
    <x v="882"/>
    <n v="0.27722772277227725"/>
    <n v="3793.08"/>
  </r>
  <r>
    <s v="ORD-12898"/>
    <x v="269"/>
    <x v="311"/>
    <x v="0"/>
    <x v="37"/>
    <x v="3"/>
    <x v="2"/>
    <x v="10"/>
    <x v="0"/>
    <n v="4"/>
    <n v="2140.98"/>
    <n v="0"/>
    <x v="1"/>
    <n v="1427.32"/>
    <x v="60"/>
    <x v="59"/>
    <n v="0.33333333333333337"/>
    <n v="5709.28"/>
  </r>
  <r>
    <s v="ORD-12899"/>
    <x v="80"/>
    <x v="210"/>
    <x v="1"/>
    <x v="23"/>
    <x v="4"/>
    <x v="2"/>
    <x v="11"/>
    <x v="1"/>
    <n v="3"/>
    <n v="705.99"/>
    <n v="0.02"/>
    <x v="0"/>
    <n v="510.27"/>
    <x v="585"/>
    <x v="663"/>
    <n v="0.27722772277227736"/>
    <n v="1530.81"/>
  </r>
  <r>
    <s v="ORD-12900"/>
    <x v="36"/>
    <x v="40"/>
    <x v="2"/>
    <x v="21"/>
    <x v="2"/>
    <x v="1"/>
    <x v="8"/>
    <x v="1"/>
    <n v="3"/>
    <n v="1834.98"/>
    <n v="0.15"/>
    <x v="0"/>
    <n v="1295.28"/>
    <x v="235"/>
    <x v="246"/>
    <n v="0.29411764705882359"/>
    <n v="3885.84"/>
  </r>
  <r>
    <s v="ORD-12901"/>
    <x v="130"/>
    <x v="530"/>
    <x v="2"/>
    <x v="32"/>
    <x v="4"/>
    <x v="0"/>
    <x v="0"/>
    <x v="0"/>
    <n v="1"/>
    <n v="1324.98"/>
    <n v="0"/>
    <x v="0"/>
    <n v="883.32"/>
    <x v="878"/>
    <x v="1067"/>
    <n v="0.33333333333333331"/>
    <n v="883.32"/>
  </r>
  <r>
    <s v="ORD-12902"/>
    <x v="117"/>
    <x v="45"/>
    <x v="2"/>
    <x v="51"/>
    <x v="3"/>
    <x v="3"/>
    <x v="12"/>
    <x v="1"/>
    <n v="1"/>
    <n v="1513.99"/>
    <n v="0"/>
    <x v="0"/>
    <n v="989.34"/>
    <x v="737"/>
    <x v="859"/>
    <n v="0.34653465346534651"/>
    <n v="989.34"/>
  </r>
  <r>
    <s v="ORD-12903"/>
    <x v="29"/>
    <x v="317"/>
    <x v="5"/>
    <x v="55"/>
    <x v="4"/>
    <x v="6"/>
    <x v="14"/>
    <x v="0"/>
    <n v="3"/>
    <n v="453.49"/>
    <n v="0.05"/>
    <x v="0"/>
    <n v="278.38"/>
    <x v="1173"/>
    <x v="1522"/>
    <n v="0.38613861386138615"/>
    <n v="835.14"/>
  </r>
  <r>
    <s v="ORD-12904"/>
    <x v="93"/>
    <x v="732"/>
    <x v="1"/>
    <x v="50"/>
    <x v="4"/>
    <x v="1"/>
    <x v="20"/>
    <x v="1"/>
    <n v="1"/>
    <n v="1426.98"/>
    <n v="0"/>
    <x v="2"/>
    <n v="993.29"/>
    <x v="721"/>
    <x v="746"/>
    <n v="0.30392156862745101"/>
    <n v="993.29"/>
  </r>
  <r>
    <s v="ORD-12905"/>
    <x v="334"/>
    <x v="211"/>
    <x v="1"/>
    <x v="46"/>
    <x v="3"/>
    <x v="0"/>
    <x v="3"/>
    <x v="1"/>
    <n v="2"/>
    <n v="705.99"/>
    <n v="0.02"/>
    <x v="0"/>
    <n v="433.38"/>
    <x v="137"/>
    <x v="1523"/>
    <n v="0.38613861386138615"/>
    <n v="866.76"/>
  </r>
  <r>
    <s v="ORD-12906"/>
    <x v="30"/>
    <x v="83"/>
    <x v="0"/>
    <x v="15"/>
    <x v="1"/>
    <x v="1"/>
    <x v="20"/>
    <x v="0"/>
    <n v="3"/>
    <n v="163.77000000000001"/>
    <n v="0.05"/>
    <x v="0"/>
    <n v="116.07"/>
    <x v="821"/>
    <x v="982"/>
    <n v="0.29126213592233025"/>
    <n v="348.21"/>
  </r>
  <r>
    <s v="ORD-12907"/>
    <x v="276"/>
    <x v="788"/>
    <x v="1"/>
    <x v="41"/>
    <x v="1"/>
    <x v="4"/>
    <x v="15"/>
    <x v="1"/>
    <n v="3"/>
    <n v="69.69"/>
    <n v="0.02"/>
    <x v="1"/>
    <n v="44.85"/>
    <x v="976"/>
    <x v="1450"/>
    <n v="0.35643564356435636"/>
    <n v="134.55000000000001"/>
  </r>
  <r>
    <s v="ORD-12908"/>
    <x v="193"/>
    <x v="320"/>
    <x v="1"/>
    <x v="45"/>
    <x v="0"/>
    <x v="1"/>
    <x v="7"/>
    <x v="0"/>
    <n v="3"/>
    <n v="144.53"/>
    <n v="0.05"/>
    <x v="0"/>
    <n v="90.89"/>
    <x v="475"/>
    <x v="522"/>
    <n v="0.37113402061855671"/>
    <n v="272.67"/>
  </r>
  <r>
    <s v="ORD-12909"/>
    <x v="61"/>
    <x v="748"/>
    <x v="1"/>
    <x v="56"/>
    <x v="1"/>
    <x v="1"/>
    <x v="8"/>
    <x v="1"/>
    <n v="1"/>
    <n v="150.49"/>
    <n v="0.05"/>
    <x v="0"/>
    <n v="96.85"/>
    <x v="484"/>
    <x v="1132"/>
    <n v="0.35643564356435653"/>
    <n v="96.85"/>
  </r>
  <r>
    <s v="ORD-12910"/>
    <x v="286"/>
    <x v="592"/>
    <x v="2"/>
    <x v="41"/>
    <x v="1"/>
    <x v="0"/>
    <x v="3"/>
    <x v="0"/>
    <n v="4"/>
    <n v="69"/>
    <n v="0.1"/>
    <x v="1"/>
    <n v="44.85"/>
    <x v="847"/>
    <x v="1315"/>
    <n v="0.35"/>
    <n v="179.4"/>
  </r>
  <r>
    <s v="ORD-12911"/>
    <x v="9"/>
    <x v="183"/>
    <x v="2"/>
    <x v="22"/>
    <x v="1"/>
    <x v="2"/>
    <x v="2"/>
    <x v="0"/>
    <n v="1"/>
    <n v="55.55"/>
    <n v="0.2"/>
    <x v="1"/>
    <n v="39.049999999999997"/>
    <x v="1174"/>
    <x v="1524"/>
    <n v="0.29702970297029707"/>
    <n v="39.049999999999997"/>
  </r>
  <r>
    <s v="ORD-12912"/>
    <x v="96"/>
    <x v="781"/>
    <x v="1"/>
    <x v="29"/>
    <x v="1"/>
    <x v="6"/>
    <x v="14"/>
    <x v="1"/>
    <n v="3"/>
    <n v="127.71"/>
    <n v="0.15"/>
    <x v="0"/>
    <n v="78.69"/>
    <x v="54"/>
    <x v="53"/>
    <n v="0.38383838383838387"/>
    <n v="236.07"/>
  </r>
  <r>
    <s v="ORD-12913"/>
    <x v="12"/>
    <x v="522"/>
    <x v="2"/>
    <x v="31"/>
    <x v="1"/>
    <x v="1"/>
    <x v="20"/>
    <x v="0"/>
    <n v="5"/>
    <n v="87.22"/>
    <n v="0.05"/>
    <x v="1"/>
    <n v="55.18"/>
    <x v="1175"/>
    <x v="1525"/>
    <n v="0.36734693877551028"/>
    <n v="275.89999999999998"/>
  </r>
  <r>
    <s v="ORD-12914"/>
    <x v="245"/>
    <x v="564"/>
    <x v="1"/>
    <x v="52"/>
    <x v="4"/>
    <x v="4"/>
    <x v="15"/>
    <x v="1"/>
    <n v="3"/>
    <n v="741.51"/>
    <n v="0.02"/>
    <x v="0"/>
    <n v="531.79"/>
    <x v="1176"/>
    <x v="1526"/>
    <n v="0.28282828282828282"/>
    <n v="1595.37"/>
  </r>
  <r>
    <s v="ORD-12915"/>
    <x v="79"/>
    <x v="455"/>
    <x v="1"/>
    <x v="62"/>
    <x v="0"/>
    <x v="2"/>
    <x v="10"/>
    <x v="1"/>
    <n v="4"/>
    <n v="126.42"/>
    <n v="0.02"/>
    <x v="0"/>
    <n v="87.72"/>
    <x v="934"/>
    <x v="864"/>
    <n v="0.30612244897959184"/>
    <n v="350.88"/>
  </r>
  <r>
    <s v="ORD-12916"/>
    <x v="25"/>
    <x v="41"/>
    <x v="0"/>
    <x v="34"/>
    <x v="2"/>
    <x v="3"/>
    <x v="4"/>
    <x v="1"/>
    <n v="4"/>
    <n v="1567.02"/>
    <n v="0"/>
    <x v="2"/>
    <n v="991.38"/>
    <x v="140"/>
    <x v="145"/>
    <n v="0.36734693877551022"/>
    <n v="3965.52"/>
  </r>
  <r>
    <s v="ORD-12917"/>
    <x v="231"/>
    <x v="454"/>
    <x v="1"/>
    <x v="46"/>
    <x v="3"/>
    <x v="4"/>
    <x v="6"/>
    <x v="1"/>
    <n v="6"/>
    <n v="712.98"/>
    <n v="0.1"/>
    <x v="2"/>
    <n v="433.38"/>
    <x v="224"/>
    <x v="1527"/>
    <n v="0.39215686274509809"/>
    <n v="2600.2799999999997"/>
  </r>
  <r>
    <s v="ORD-12918"/>
    <x v="150"/>
    <x v="398"/>
    <x v="5"/>
    <x v="15"/>
    <x v="1"/>
    <x v="3"/>
    <x v="12"/>
    <x v="1"/>
    <n v="0"/>
    <n v="155.82"/>
    <n v="0"/>
    <x v="0"/>
    <n v="116.07"/>
    <x v="12"/>
    <x v="12"/>
    <n v="0"/>
    <n v="0"/>
  </r>
  <r>
    <s v="ORD-12919"/>
    <x v="30"/>
    <x v="538"/>
    <x v="5"/>
    <x v="8"/>
    <x v="4"/>
    <x v="1"/>
    <x v="18"/>
    <x v="1"/>
    <n v="6"/>
    <n v="979.02"/>
    <n v="0"/>
    <x v="2"/>
    <n v="609.39"/>
    <x v="631"/>
    <x v="1458"/>
    <n v="0.37755102040816324"/>
    <n v="3656.34"/>
  </r>
  <r>
    <s v="ORD-12920"/>
    <x v="192"/>
    <x v="385"/>
    <x v="2"/>
    <x v="1"/>
    <x v="0"/>
    <x v="1"/>
    <x v="7"/>
    <x v="0"/>
    <n v="2"/>
    <n v="100.98"/>
    <n v="0"/>
    <x v="1"/>
    <n v="71.28"/>
    <x v="184"/>
    <x v="192"/>
    <n v="0.29411764705882354"/>
    <n v="142.56"/>
  </r>
  <r>
    <s v="ORD-12921"/>
    <x v="310"/>
    <x v="730"/>
    <x v="1"/>
    <x v="35"/>
    <x v="4"/>
    <x v="1"/>
    <x v="1"/>
    <x v="1"/>
    <n v="1"/>
    <n v="865.98"/>
    <n v="0.2"/>
    <x v="0"/>
    <n v="585.80999999999995"/>
    <x v="170"/>
    <x v="178"/>
    <n v="0.32352941176470595"/>
    <n v="585.80999999999995"/>
  </r>
  <r>
    <s v="ORD-12922"/>
    <x v="174"/>
    <x v="7"/>
    <x v="2"/>
    <x v="6"/>
    <x v="3"/>
    <x v="4"/>
    <x v="15"/>
    <x v="1"/>
    <n v="1"/>
    <n v="1834.98"/>
    <n v="0.1"/>
    <x v="2"/>
    <n v="1097.3900000000001"/>
    <x v="645"/>
    <x v="1528"/>
    <n v="0.40196078431372545"/>
    <n v="1097.3900000000001"/>
  </r>
  <r>
    <s v="ORD-12923"/>
    <x v="157"/>
    <x v="166"/>
    <x v="1"/>
    <x v="51"/>
    <x v="3"/>
    <x v="1"/>
    <x v="7"/>
    <x v="0"/>
    <n v="4"/>
    <n v="1528.98"/>
    <n v="0.05"/>
    <x v="1"/>
    <n v="989.34"/>
    <x v="1100"/>
    <x v="1529"/>
    <n v="0.3529411764705882"/>
    <n v="3957.36"/>
  </r>
  <r>
    <s v="ORD-12924"/>
    <x v="205"/>
    <x v="583"/>
    <x v="1"/>
    <x v="20"/>
    <x v="3"/>
    <x v="0"/>
    <x v="3"/>
    <x v="0"/>
    <n v="1"/>
    <n v="1357.03"/>
    <n v="0.2"/>
    <x v="2"/>
    <n v="1007.28"/>
    <x v="980"/>
    <x v="1226"/>
    <n v="0.25773195876288663"/>
    <n v="1007.28"/>
  </r>
  <r>
    <s v="ORD-12925"/>
    <x v="35"/>
    <x v="303"/>
    <x v="0"/>
    <x v="15"/>
    <x v="1"/>
    <x v="4"/>
    <x v="15"/>
    <x v="0"/>
    <n v="1"/>
    <n v="157.41"/>
    <n v="0"/>
    <x v="0"/>
    <n v="116.07"/>
    <x v="1162"/>
    <x v="1503"/>
    <n v="0.26262626262626265"/>
    <n v="116.07"/>
  </r>
  <r>
    <s v="ORD-12926"/>
    <x v="122"/>
    <x v="236"/>
    <x v="0"/>
    <x v="22"/>
    <x v="1"/>
    <x v="0"/>
    <x v="13"/>
    <x v="1"/>
    <n v="1"/>
    <n v="56.1"/>
    <n v="0"/>
    <x v="0"/>
    <n v="39.049999999999997"/>
    <x v="1177"/>
    <x v="1530"/>
    <n v="0.30392156862745107"/>
    <n v="39.049999999999997"/>
  </r>
  <r>
    <s v="ORD-12927"/>
    <x v="219"/>
    <x v="215"/>
    <x v="0"/>
    <x v="0"/>
    <x v="0"/>
    <x v="6"/>
    <x v="14"/>
    <x v="1"/>
    <n v="2"/>
    <n v="489.02"/>
    <n v="0"/>
    <x v="0"/>
    <n v="354.29"/>
    <x v="1178"/>
    <x v="1531"/>
    <n v="0.27551020408163257"/>
    <n v="708.58"/>
  </r>
  <r>
    <s v="ORD-12928"/>
    <x v="37"/>
    <x v="744"/>
    <x v="1"/>
    <x v="61"/>
    <x v="3"/>
    <x v="6"/>
    <x v="14"/>
    <x v="0"/>
    <n v="2"/>
    <n v="1175.02"/>
    <n v="0.15"/>
    <x v="1"/>
    <n v="767.36"/>
    <x v="513"/>
    <x v="565"/>
    <n v="0.34693877551020408"/>
    <n v="1534.72"/>
  </r>
  <r>
    <s v="ORD-12929"/>
    <x v="275"/>
    <x v="101"/>
    <x v="2"/>
    <x v="52"/>
    <x v="4"/>
    <x v="1"/>
    <x v="7"/>
    <x v="0"/>
    <n v="1"/>
    <n v="771.47"/>
    <n v="0.15"/>
    <x v="0"/>
    <n v="531.79"/>
    <x v="570"/>
    <x v="639"/>
    <n v="0.31067961165048552"/>
    <n v="531.79"/>
  </r>
  <r>
    <s v="ORD-12930"/>
    <x v="219"/>
    <x v="616"/>
    <x v="5"/>
    <x v="5"/>
    <x v="3"/>
    <x v="1"/>
    <x v="7"/>
    <x v="1"/>
    <n v="4"/>
    <n v="1842.03"/>
    <n v="0"/>
    <x v="0"/>
    <n v="1177.3800000000001"/>
    <x v="290"/>
    <x v="309"/>
    <n v="0.36082474226804118"/>
    <n v="4709.5200000000004"/>
  </r>
  <r>
    <s v="ORD-12931"/>
    <x v="330"/>
    <x v="411"/>
    <x v="1"/>
    <x v="31"/>
    <x v="1"/>
    <x v="0"/>
    <x v="0"/>
    <x v="0"/>
    <n v="5"/>
    <n v="88.11"/>
    <n v="0.15"/>
    <x v="2"/>
    <n v="55.18"/>
    <x v="1179"/>
    <x v="1532"/>
    <n v="0.37373737373737381"/>
    <n v="275.89999999999998"/>
  </r>
  <r>
    <s v="ORD-12932"/>
    <x v="344"/>
    <x v="671"/>
    <x v="1"/>
    <x v="50"/>
    <x v="4"/>
    <x v="6"/>
    <x v="14"/>
    <x v="0"/>
    <n v="6"/>
    <n v="1399"/>
    <n v="0"/>
    <x v="1"/>
    <n v="993.29"/>
    <x v="1180"/>
    <x v="521"/>
    <n v="0.29000000000000004"/>
    <n v="5959.74"/>
  </r>
  <r>
    <s v="ORD-12933"/>
    <x v="144"/>
    <x v="696"/>
    <x v="1"/>
    <x v="34"/>
    <x v="2"/>
    <x v="4"/>
    <x v="6"/>
    <x v="0"/>
    <n v="1"/>
    <n v="1646.97"/>
    <n v="0"/>
    <x v="0"/>
    <n v="991.38"/>
    <x v="584"/>
    <x v="662"/>
    <n v="0.39805825242718446"/>
    <n v="991.38"/>
  </r>
  <r>
    <s v="ORD-12934"/>
    <x v="197"/>
    <x v="312"/>
    <x v="0"/>
    <x v="32"/>
    <x v="4"/>
    <x v="4"/>
    <x v="15"/>
    <x v="1"/>
    <n v="1"/>
    <n v="1299"/>
    <n v="0.2"/>
    <x v="2"/>
    <n v="883.32"/>
    <x v="243"/>
    <x v="1141"/>
    <n v="0.31999999999999995"/>
    <n v="883.32"/>
  </r>
  <r>
    <s v="ORD-12935"/>
    <x v="232"/>
    <x v="317"/>
    <x v="5"/>
    <x v="48"/>
    <x v="3"/>
    <x v="6"/>
    <x v="14"/>
    <x v="1"/>
    <n v="3"/>
    <n v="1286.01"/>
    <n v="0"/>
    <x v="2"/>
    <n v="948.27"/>
    <x v="189"/>
    <x v="197"/>
    <n v="0.2626262626262626"/>
    <n v="2844.81"/>
  </r>
  <r>
    <s v="ORD-12936"/>
    <x v="353"/>
    <x v="466"/>
    <x v="1"/>
    <x v="52"/>
    <x v="4"/>
    <x v="5"/>
    <x v="9"/>
    <x v="0"/>
    <n v="3"/>
    <n v="749"/>
    <n v="0.2"/>
    <x v="1"/>
    <n v="531.79"/>
    <x v="991"/>
    <x v="1245"/>
    <n v="0.29000000000000004"/>
    <n v="1595.37"/>
  </r>
  <r>
    <s v="ORD-12937"/>
    <x v="97"/>
    <x v="496"/>
    <x v="5"/>
    <x v="60"/>
    <x v="2"/>
    <x v="1"/>
    <x v="5"/>
    <x v="1"/>
    <n v="1"/>
    <n v="2133.0300000000002"/>
    <n v="0.05"/>
    <x v="0"/>
    <n v="1495.32"/>
    <x v="1181"/>
    <x v="1533"/>
    <n v="0.29896907216494856"/>
    <n v="1495.32"/>
  </r>
  <r>
    <s v="ORD-12938"/>
    <x v="222"/>
    <x v="294"/>
    <x v="1"/>
    <x v="35"/>
    <x v="4"/>
    <x v="3"/>
    <x v="12"/>
    <x v="1"/>
    <n v="10"/>
    <n v="823.53"/>
    <n v="0"/>
    <x v="0"/>
    <n v="585.80999999999995"/>
    <x v="1182"/>
    <x v="1534"/>
    <n v="0.28865979381443302"/>
    <n v="5858.0999999999995"/>
  </r>
  <r>
    <s v="ORD-12939"/>
    <x v="81"/>
    <x v="565"/>
    <x v="5"/>
    <x v="49"/>
    <x v="1"/>
    <x v="1"/>
    <x v="1"/>
    <x v="0"/>
    <n v="5"/>
    <n v="37.83"/>
    <n v="0.2"/>
    <x v="0"/>
    <n v="26.52"/>
    <x v="717"/>
    <x v="832"/>
    <n v="0.29896907216494839"/>
    <n v="132.6"/>
  </r>
  <r>
    <s v="ORD-12940"/>
    <x v="313"/>
    <x v="754"/>
    <x v="1"/>
    <x v="19"/>
    <x v="2"/>
    <x v="1"/>
    <x v="7"/>
    <x v="1"/>
    <n v="4"/>
    <n v="1357.03"/>
    <n v="0.05"/>
    <x v="0"/>
    <n v="853.39"/>
    <x v="665"/>
    <x v="763"/>
    <n v="0.37113402061855671"/>
    <n v="3413.56"/>
  </r>
  <r>
    <s v="ORD-12941"/>
    <x v="320"/>
    <x v="726"/>
    <x v="2"/>
    <x v="50"/>
    <x v="4"/>
    <x v="1"/>
    <x v="5"/>
    <x v="1"/>
    <n v="3"/>
    <n v="1426.98"/>
    <n v="0"/>
    <x v="2"/>
    <n v="993.29"/>
    <x v="351"/>
    <x v="495"/>
    <n v="0.30392156862745107"/>
    <n v="2979.87"/>
  </r>
  <r>
    <s v="ORD-12942"/>
    <x v="215"/>
    <x v="624"/>
    <x v="2"/>
    <x v="52"/>
    <x v="4"/>
    <x v="4"/>
    <x v="15"/>
    <x v="0"/>
    <n v="4"/>
    <n v="734.02"/>
    <n v="0"/>
    <x v="1"/>
    <n v="531.79"/>
    <x v="279"/>
    <x v="296"/>
    <n v="0.27551020408163268"/>
    <n v="2127.16"/>
  </r>
  <r>
    <s v="ORD-12943"/>
    <x v="351"/>
    <x v="7"/>
    <x v="2"/>
    <x v="14"/>
    <x v="4"/>
    <x v="3"/>
    <x v="4"/>
    <x v="0"/>
    <n v="5"/>
    <n v="395.01"/>
    <n v="0.15"/>
    <x v="0"/>
    <n v="287.27999999999997"/>
    <x v="82"/>
    <x v="82"/>
    <n v="0.27272727272727276"/>
    <n v="1436.3999999999999"/>
  </r>
  <r>
    <s v="ORD-12944"/>
    <x v="187"/>
    <x v="683"/>
    <x v="1"/>
    <x v="0"/>
    <x v="0"/>
    <x v="1"/>
    <x v="18"/>
    <x v="0"/>
    <n v="3"/>
    <n v="513.97"/>
    <n v="0.1"/>
    <x v="0"/>
    <n v="354.29"/>
    <x v="374"/>
    <x v="404"/>
    <n v="0.31067961165048541"/>
    <n v="1062.8700000000001"/>
  </r>
  <r>
    <s v="ORD-12945"/>
    <x v="303"/>
    <x v="341"/>
    <x v="1"/>
    <x v="3"/>
    <x v="1"/>
    <x v="1"/>
    <x v="5"/>
    <x v="0"/>
    <n v="2"/>
    <n v="112.27"/>
    <n v="0.2"/>
    <x v="0"/>
    <n v="78.48"/>
    <x v="283"/>
    <x v="301"/>
    <n v="0.30097087378640769"/>
    <n v="156.96"/>
  </r>
  <r>
    <s v="ORD-12946"/>
    <x v="5"/>
    <x v="55"/>
    <x v="2"/>
    <x v="10"/>
    <x v="2"/>
    <x v="1"/>
    <x v="8"/>
    <x v="1"/>
    <n v="2"/>
    <n v="1163.03"/>
    <n v="0.1"/>
    <x v="0"/>
    <n v="875.27"/>
    <x v="125"/>
    <x v="303"/>
    <n v="0.24742268041237114"/>
    <n v="1750.54"/>
  </r>
  <r>
    <s v="ORD-12947"/>
    <x v="317"/>
    <x v="491"/>
    <x v="1"/>
    <x v="64"/>
    <x v="4"/>
    <x v="1"/>
    <x v="20"/>
    <x v="0"/>
    <n v="1"/>
    <n v="1614.99"/>
    <n v="0"/>
    <x v="1"/>
    <n v="1023.36"/>
    <x v="794"/>
    <x v="443"/>
    <n v="0.36633663366336633"/>
    <n v="1023.36"/>
  </r>
  <r>
    <s v="ORD-12948"/>
    <x v="193"/>
    <x v="374"/>
    <x v="2"/>
    <x v="16"/>
    <x v="3"/>
    <x v="2"/>
    <x v="2"/>
    <x v="1"/>
    <n v="1"/>
    <n v="2367.9699999999998"/>
    <n v="0.15"/>
    <x v="0"/>
    <n v="1586.31"/>
    <x v="789"/>
    <x v="933"/>
    <n v="0.33009708737864074"/>
    <n v="1586.31"/>
  </r>
  <r>
    <s v="ORD-12949"/>
    <x v="247"/>
    <x v="501"/>
    <x v="1"/>
    <x v="40"/>
    <x v="0"/>
    <x v="0"/>
    <x v="13"/>
    <x v="0"/>
    <n v="2"/>
    <n v="387.03"/>
    <n v="0.15"/>
    <x v="0"/>
    <n v="263.33999999999997"/>
    <x v="600"/>
    <x v="684"/>
    <n v="0.31958762886597941"/>
    <n v="526.67999999999995"/>
  </r>
  <r>
    <s v="ORD-12950"/>
    <x v="367"/>
    <x v="539"/>
    <x v="0"/>
    <x v="43"/>
    <x v="3"/>
    <x v="6"/>
    <x v="14"/>
    <x v="0"/>
    <n v="2"/>
    <n v="1959.02"/>
    <n v="0"/>
    <x v="1"/>
    <n v="1299.3499999999999"/>
    <x v="808"/>
    <x v="958"/>
    <n v="0.33673469387755106"/>
    <n v="2598.6999999999998"/>
  </r>
  <r>
    <s v="ORD-12951"/>
    <x v="203"/>
    <x v="757"/>
    <x v="0"/>
    <x v="35"/>
    <x v="4"/>
    <x v="0"/>
    <x v="13"/>
    <x v="0"/>
    <n v="2"/>
    <n v="857.49"/>
    <n v="0.02"/>
    <x v="0"/>
    <n v="585.80999999999995"/>
    <x v="1183"/>
    <x v="1535"/>
    <n v="0.31683168316831689"/>
    <n v="1171.6199999999999"/>
  </r>
  <r>
    <s v="ORD-12952"/>
    <x v="251"/>
    <x v="462"/>
    <x v="2"/>
    <x v="48"/>
    <x v="3"/>
    <x v="4"/>
    <x v="15"/>
    <x v="1"/>
    <n v="3"/>
    <n v="1337.97"/>
    <n v="0.2"/>
    <x v="0"/>
    <n v="948.27"/>
    <x v="206"/>
    <x v="88"/>
    <n v="0.29126213592233008"/>
    <n v="2844.81"/>
  </r>
  <r>
    <s v="ORD-12953"/>
    <x v="281"/>
    <x v="658"/>
    <x v="2"/>
    <x v="43"/>
    <x v="3"/>
    <x v="1"/>
    <x v="1"/>
    <x v="0"/>
    <n v="2"/>
    <n v="1979.01"/>
    <n v="0"/>
    <x v="0"/>
    <n v="1299.3499999999999"/>
    <x v="99"/>
    <x v="101"/>
    <n v="0.34343434343434348"/>
    <n v="2598.6999999999998"/>
  </r>
  <r>
    <s v="ORD-12954"/>
    <x v="127"/>
    <x v="412"/>
    <x v="0"/>
    <x v="58"/>
    <x v="0"/>
    <x v="5"/>
    <x v="16"/>
    <x v="1"/>
    <n v="2"/>
    <n v="153.47"/>
    <n v="0"/>
    <x v="2"/>
    <n v="90.89"/>
    <x v="714"/>
    <x v="1109"/>
    <n v="0.40776699029126212"/>
    <n v="181.78"/>
  </r>
  <r>
    <s v="ORD-12955"/>
    <x v="113"/>
    <x v="581"/>
    <x v="0"/>
    <x v="35"/>
    <x v="4"/>
    <x v="5"/>
    <x v="9"/>
    <x v="0"/>
    <n v="3"/>
    <n v="849"/>
    <n v="0.05"/>
    <x v="0"/>
    <n v="585.80999999999995"/>
    <x v="638"/>
    <x v="732"/>
    <n v="0.31000000000000005"/>
    <n v="1757.4299999999998"/>
  </r>
  <r>
    <s v="ORD-12956"/>
    <x v="169"/>
    <x v="793"/>
    <x v="1"/>
    <x v="5"/>
    <x v="3"/>
    <x v="1"/>
    <x v="20"/>
    <x v="1"/>
    <n v="3"/>
    <n v="1936.98"/>
    <n v="0.15"/>
    <x v="0"/>
    <n v="1177.3800000000001"/>
    <x v="456"/>
    <x v="500"/>
    <n v="0.39215686274509803"/>
    <n v="3532.1400000000003"/>
  </r>
  <r>
    <s v="ORD-12957"/>
    <x v="229"/>
    <x v="577"/>
    <x v="1"/>
    <x v="37"/>
    <x v="3"/>
    <x v="1"/>
    <x v="5"/>
    <x v="1"/>
    <n v="1"/>
    <n v="2078.0100000000002"/>
    <n v="0"/>
    <x v="2"/>
    <n v="1427.32"/>
    <x v="725"/>
    <x v="841"/>
    <n v="0.31313131313131326"/>
    <n v="1427.32"/>
  </r>
  <r>
    <s v="ORD-12958"/>
    <x v="334"/>
    <x v="657"/>
    <x v="1"/>
    <x v="13"/>
    <x v="0"/>
    <x v="1"/>
    <x v="5"/>
    <x v="1"/>
    <n v="2"/>
    <n v="116.62"/>
    <n v="0.1"/>
    <x v="1"/>
    <n v="82.11"/>
    <x v="380"/>
    <x v="410"/>
    <n v="0.29591836734693883"/>
    <n v="164.22"/>
  </r>
  <r>
    <s v="ORD-12959"/>
    <x v="196"/>
    <x v="41"/>
    <x v="0"/>
    <x v="52"/>
    <x v="4"/>
    <x v="1"/>
    <x v="8"/>
    <x v="1"/>
    <n v="1"/>
    <n v="741.51"/>
    <n v="0.15"/>
    <x v="2"/>
    <n v="531.79"/>
    <x v="472"/>
    <x v="519"/>
    <n v="0.28282828282828287"/>
    <n v="531.79"/>
  </r>
  <r>
    <s v="ORD-12960"/>
    <x v="71"/>
    <x v="169"/>
    <x v="1"/>
    <x v="2"/>
    <x v="0"/>
    <x v="2"/>
    <x v="11"/>
    <x v="0"/>
    <n v="2"/>
    <n v="79.790000000000006"/>
    <n v="0"/>
    <x v="0"/>
    <n v="57.67"/>
    <x v="2"/>
    <x v="2"/>
    <n v="0.27722772277227725"/>
    <n v="115.34"/>
  </r>
  <r>
    <s v="ORD-12961"/>
    <x v="375"/>
    <x v="460"/>
    <x v="1"/>
    <x v="36"/>
    <x v="2"/>
    <x v="5"/>
    <x v="16"/>
    <x v="1"/>
    <n v="1"/>
    <n v="719.97"/>
    <n v="0"/>
    <x v="0"/>
    <n v="496.29"/>
    <x v="723"/>
    <x v="838"/>
    <n v="0.31067961165048541"/>
    <n v="496.29"/>
  </r>
  <r>
    <s v="ORD-12962"/>
    <x v="8"/>
    <x v="510"/>
    <x v="2"/>
    <x v="11"/>
    <x v="0"/>
    <x v="1"/>
    <x v="1"/>
    <x v="0"/>
    <n v="3"/>
    <n v="251.49"/>
    <n v="0"/>
    <x v="2"/>
    <n v="171.81"/>
    <x v="366"/>
    <x v="395"/>
    <n v="0.31683168316831678"/>
    <n v="515.43000000000006"/>
  </r>
  <r>
    <s v="ORD-12963"/>
    <x v="156"/>
    <x v="189"/>
    <x v="0"/>
    <x v="60"/>
    <x v="2"/>
    <x v="6"/>
    <x v="14"/>
    <x v="0"/>
    <n v="4"/>
    <n v="2220.9899999999998"/>
    <n v="0.2"/>
    <x v="0"/>
    <n v="1495.32"/>
    <x v="952"/>
    <x v="1184"/>
    <n v="0.32673267326732669"/>
    <n v="5981.28"/>
  </r>
  <r>
    <s v="ORD-12964"/>
    <x v="355"/>
    <x v="346"/>
    <x v="1"/>
    <x v="46"/>
    <x v="3"/>
    <x v="5"/>
    <x v="9"/>
    <x v="0"/>
    <n v="2"/>
    <n v="699"/>
    <n v="0"/>
    <x v="0"/>
    <n v="433.38"/>
    <x v="175"/>
    <x v="1536"/>
    <n v="0.38"/>
    <n v="866.76"/>
  </r>
  <r>
    <s v="ORD-12965"/>
    <x v="336"/>
    <x v="321"/>
    <x v="1"/>
    <x v="8"/>
    <x v="4"/>
    <x v="2"/>
    <x v="11"/>
    <x v="0"/>
    <n v="1"/>
    <n v="1008.99"/>
    <n v="0"/>
    <x v="0"/>
    <n v="609.39"/>
    <x v="435"/>
    <x v="471"/>
    <n v="0.39603960396039606"/>
    <n v="609.39"/>
  </r>
  <r>
    <s v="ORD-12966"/>
    <x v="54"/>
    <x v="25"/>
    <x v="1"/>
    <x v="35"/>
    <x v="4"/>
    <x v="0"/>
    <x v="0"/>
    <x v="1"/>
    <n v="2"/>
    <n v="849"/>
    <n v="0"/>
    <x v="2"/>
    <n v="585.80999999999995"/>
    <x v="1094"/>
    <x v="1395"/>
    <n v="0.31000000000000005"/>
    <n v="1171.6199999999999"/>
  </r>
  <r>
    <s v="ORD-12967"/>
    <x v="185"/>
    <x v="256"/>
    <x v="0"/>
    <x v="3"/>
    <x v="1"/>
    <x v="1"/>
    <x v="20"/>
    <x v="1"/>
    <n v="2"/>
    <n v="107.91"/>
    <n v="0.1"/>
    <x v="0"/>
    <n v="78.48"/>
    <x v="1001"/>
    <x v="1260"/>
    <n v="0.27272727272727265"/>
    <n v="156.96"/>
  </r>
  <r>
    <s v="ORD-12969"/>
    <x v="227"/>
    <x v="512"/>
    <x v="2"/>
    <x v="71"/>
    <x v="5"/>
    <x v="1"/>
    <x v="8"/>
    <x v="1"/>
    <n v="2"/>
    <n v="39"/>
    <n v="0.1"/>
    <x v="2"/>
    <n v="0"/>
    <x v="12"/>
    <x v="12"/>
    <n v="0"/>
    <n v="0"/>
  </r>
  <r>
    <s v="ORD-12970"/>
    <x v="338"/>
    <x v="246"/>
    <x v="2"/>
    <x v="19"/>
    <x v="2"/>
    <x v="1"/>
    <x v="8"/>
    <x v="0"/>
    <n v="2"/>
    <n v="1385.01"/>
    <n v="0.05"/>
    <x v="0"/>
    <n v="853.39"/>
    <x v="363"/>
    <x v="1537"/>
    <n v="0.38383838383838387"/>
    <n v="1706.78"/>
  </r>
  <r>
    <s v="ORD-12971"/>
    <x v="326"/>
    <x v="179"/>
    <x v="1"/>
    <x v="35"/>
    <x v="4"/>
    <x v="2"/>
    <x v="11"/>
    <x v="0"/>
    <n v="2"/>
    <n v="823.53"/>
    <n v="0"/>
    <x v="1"/>
    <n v="585.80999999999995"/>
    <x v="791"/>
    <x v="936"/>
    <n v="0.28865979381443302"/>
    <n v="1171.6199999999999"/>
  </r>
  <r>
    <s v="ORD-12972"/>
    <x v="319"/>
    <x v="541"/>
    <x v="2"/>
    <x v="43"/>
    <x v="3"/>
    <x v="0"/>
    <x v="3"/>
    <x v="1"/>
    <n v="4"/>
    <n v="1939.03"/>
    <n v="0"/>
    <x v="0"/>
    <n v="1299.3499999999999"/>
    <x v="1184"/>
    <x v="1538"/>
    <n v="0.32989690721649489"/>
    <n v="5197.3999999999996"/>
  </r>
  <r>
    <s v="ORD-12973"/>
    <x v="33"/>
    <x v="447"/>
    <x v="2"/>
    <x v="62"/>
    <x v="0"/>
    <x v="0"/>
    <x v="0"/>
    <x v="0"/>
    <n v="3"/>
    <n v="127.71"/>
    <n v="0.05"/>
    <x v="1"/>
    <n v="87.72"/>
    <x v="54"/>
    <x v="1181"/>
    <n v="0.3131313131313132"/>
    <n v="263.15999999999997"/>
  </r>
  <r>
    <s v="ORD-12974"/>
    <x v="59"/>
    <x v="269"/>
    <x v="1"/>
    <x v="20"/>
    <x v="3"/>
    <x v="1"/>
    <x v="7"/>
    <x v="0"/>
    <n v="3"/>
    <n v="1412.99"/>
    <n v="0"/>
    <x v="0"/>
    <n v="1007.28"/>
    <x v="216"/>
    <x v="676"/>
    <n v="0.28712871287128716"/>
    <n v="3021.84"/>
  </r>
  <r>
    <s v="ORD-12975"/>
    <x v="236"/>
    <x v="647"/>
    <x v="0"/>
    <x v="55"/>
    <x v="4"/>
    <x v="1"/>
    <x v="5"/>
    <x v="0"/>
    <n v="1"/>
    <n v="449"/>
    <n v="0.1"/>
    <x v="2"/>
    <n v="278.38"/>
    <x v="349"/>
    <x v="377"/>
    <n v="0.38"/>
    <n v="278.38"/>
  </r>
  <r>
    <s v="ORD-12976"/>
    <x v="108"/>
    <x v="749"/>
    <x v="2"/>
    <x v="5"/>
    <x v="3"/>
    <x v="0"/>
    <x v="0"/>
    <x v="0"/>
    <n v="10"/>
    <n v="1842.03"/>
    <n v="0"/>
    <x v="1"/>
    <n v="1177.3800000000001"/>
    <x v="1185"/>
    <x v="1539"/>
    <n v="0.36082474226804118"/>
    <n v="11773.800000000001"/>
  </r>
  <r>
    <s v="ORD-12977"/>
    <x v="147"/>
    <x v="330"/>
    <x v="0"/>
    <x v="5"/>
    <x v="3"/>
    <x v="4"/>
    <x v="6"/>
    <x v="1"/>
    <n v="10"/>
    <n v="1917.99"/>
    <n v="0"/>
    <x v="0"/>
    <n v="1177.3800000000001"/>
    <x v="1186"/>
    <x v="1540"/>
    <n v="0.38613861386138615"/>
    <n v="11773.800000000001"/>
  </r>
  <r>
    <s v="ORD-12978"/>
    <x v="53"/>
    <x v="337"/>
    <x v="5"/>
    <x v="6"/>
    <x v="3"/>
    <x v="5"/>
    <x v="9"/>
    <x v="1"/>
    <n v="3"/>
    <n v="1781.01"/>
    <n v="0"/>
    <x v="2"/>
    <n v="1097.3900000000001"/>
    <x v="171"/>
    <x v="179"/>
    <n v="0.38383838383838381"/>
    <n v="3292.17"/>
  </r>
  <r>
    <s v="ORD-12979"/>
    <x v="225"/>
    <x v="194"/>
    <x v="1"/>
    <x v="64"/>
    <x v="4"/>
    <x v="4"/>
    <x v="15"/>
    <x v="1"/>
    <n v="2"/>
    <n v="1583.01"/>
    <n v="0.15"/>
    <x v="1"/>
    <n v="1023.36"/>
    <x v="917"/>
    <x v="1066"/>
    <n v="0.35353535353535354"/>
    <n v="2046.72"/>
  </r>
  <r>
    <s v="ORD-12980"/>
    <x v="189"/>
    <x v="443"/>
    <x v="2"/>
    <x v="21"/>
    <x v="2"/>
    <x v="4"/>
    <x v="6"/>
    <x v="1"/>
    <n v="1"/>
    <n v="1852.97"/>
    <n v="0.05"/>
    <x v="0"/>
    <n v="1295.28"/>
    <x v="503"/>
    <x v="1541"/>
    <n v="0.3009708737864078"/>
    <n v="1295.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420AF1-7FB4-4BCB-B917-0881E60D7D2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23:G36" firstHeaderRow="1" firstDataRow="1"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pivotField showAll="0">
      <items count="7">
        <item x="1"/>
        <item x="0"/>
        <item x="2"/>
        <item x="4"/>
        <item x="3"/>
        <item x="5"/>
        <item t="default"/>
      </items>
    </pivotField>
    <pivotField showAll="0">
      <items count="8">
        <item x="1"/>
        <item x="0"/>
        <item x="6"/>
        <item x="2"/>
        <item x="3"/>
        <item x="4"/>
        <item x="5"/>
        <item t="default"/>
      </items>
    </pivotField>
    <pivotField showAll="0"/>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numFmtId="5" showAll="0"/>
    <pivotField dataField="1" numFmtId="7" showAll="0"/>
    <pivotField showAll="0"/>
    <pivotField numFmtId="7"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Profit" fld="15" baseField="0" baseItem="0"/>
  </dataFields>
  <formats count="2">
    <format dxfId="40">
      <pivotArea collapsedLevelsAreSubtotals="1" fieldPosition="0">
        <references count="1">
          <reference field="18" count="1">
            <x v="1"/>
          </reference>
        </references>
      </pivotArea>
    </format>
    <format dxfId="39">
      <pivotArea collapsedLevelsAreSubtotals="1" fieldPosition="0">
        <references count="1">
          <reference field="18" count="11">
            <x v="2"/>
            <x v="3"/>
            <x v="4"/>
            <x v="5"/>
            <x v="6"/>
            <x v="7"/>
            <x v="8"/>
            <x v="9"/>
            <x v="10"/>
            <x v="11"/>
            <x v="12"/>
          </reference>
        </references>
      </pivotArea>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2CD5BF-47CE-454A-A691-DD1B7C415A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hannel">
  <location ref="CI5:CL9" firstHeaderRow="1" firstDataRow="2"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pivotField showAll="0">
      <items count="7">
        <item x="1"/>
        <item x="0"/>
        <item x="2"/>
        <item x="4"/>
        <item x="3"/>
        <item x="5"/>
        <item t="default"/>
      </items>
    </pivotField>
    <pivotField showAll="0">
      <items count="8">
        <item x="1"/>
        <item x="0"/>
        <item x="6"/>
        <item x="2"/>
        <item x="3"/>
        <item x="4"/>
        <item x="5"/>
        <item t="default"/>
      </items>
    </pivotField>
    <pivotField showAll="0"/>
    <pivotField axis="axisCol" multipleItemSelectionAllowed="1" showAll="0">
      <items count="3">
        <item n="Online Store" x="1"/>
        <item x="0"/>
        <item t="default"/>
      </items>
    </pivotField>
    <pivotField showAll="0"/>
    <pivotField numFmtId="5" showAll="0"/>
    <pivotField numFmtId="2" showAll="0"/>
    <pivotField showAll="0">
      <items count="5">
        <item x="1"/>
        <item x="2"/>
        <item x="0"/>
        <item x="3"/>
        <item t="default"/>
      </items>
    </pivotField>
    <pivotField numFmtId="7" showAll="0"/>
    <pivotField dataField="1" numFmtId="5" showAll="0"/>
    <pivotField numFmtId="7" showAll="0"/>
    <pivotField showAll="0"/>
    <pivotField numFmtId="7"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multipleItemSelectionAllowed="1" showAll="0">
      <items count="5">
        <item sd="0" x="0"/>
        <item sd="0" x="1"/>
        <item sd="0" x="2"/>
        <item sd="0" x="3"/>
        <item t="default"/>
      </items>
    </pivotField>
  </pivotFields>
  <rowFields count="1">
    <field x="20"/>
  </rowFields>
  <rowItems count="3">
    <i>
      <x v="1"/>
    </i>
    <i>
      <x v="2"/>
    </i>
    <i t="grand">
      <x/>
    </i>
  </rowItems>
  <colFields count="1">
    <field x="8"/>
  </colFields>
  <colItems count="3">
    <i>
      <x/>
    </i>
    <i>
      <x v="1"/>
    </i>
    <i t="grand">
      <x/>
    </i>
  </colItems>
  <dataFields count="1">
    <dataField name="Sum of Revenue" fld="14" baseField="0" baseItem="0"/>
  </dataFields>
  <formats count="1">
    <format dxfId="45">
      <pivotArea collapsedLevelsAreSubtotals="1" fieldPosition="0">
        <references count="2">
          <reference field="8" count="1" selected="0">
            <x v="0"/>
          </reference>
          <reference field="20" count="1">
            <x v="1"/>
          </reference>
        </references>
      </pivotArea>
    </format>
  </formats>
  <chartFormats count="4">
    <chartFormat chart="8" format="12" series="1">
      <pivotArea type="data" outline="0" fieldPosition="0">
        <references count="1">
          <reference field="8" count="1" selected="0">
            <x v="0"/>
          </reference>
        </references>
      </pivotArea>
    </chartFormat>
    <chartFormat chart="8" format="13" series="1">
      <pivotArea type="data" outline="0" fieldPosition="0">
        <references count="1">
          <reference field="8" count="1" selected="0">
            <x v="1"/>
          </reference>
        </references>
      </pivotArea>
    </chartFormat>
    <chartFormat chart="22" format="0" series="1">
      <pivotArea type="data" outline="0" fieldPosition="0">
        <references count="2">
          <reference field="4294967294" count="1" selected="0">
            <x v="0"/>
          </reference>
          <reference field="8" count="1" selected="0">
            <x v="0"/>
          </reference>
        </references>
      </pivotArea>
    </chartFormat>
    <chartFormat chart="22"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3C5E26-F5A7-4016-B646-CACE1FE140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hannel">
  <location ref="CE5:CH9" firstHeaderRow="1" firstDataRow="2"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pivotField showAll="0">
      <items count="7">
        <item x="1"/>
        <item x="0"/>
        <item x="2"/>
        <item x="4"/>
        <item x="3"/>
        <item x="5"/>
        <item t="default"/>
      </items>
    </pivotField>
    <pivotField showAll="0">
      <items count="8">
        <item x="1"/>
        <item x="0"/>
        <item x="6"/>
        <item x="2"/>
        <item x="3"/>
        <item x="4"/>
        <item x="5"/>
        <item t="default"/>
      </items>
    </pivotField>
    <pivotField showAll="0"/>
    <pivotField axis="axisCol" multipleItemSelectionAllowed="1" showAll="0">
      <items count="3">
        <item n="Online Store" x="1"/>
        <item x="0"/>
        <item t="default"/>
      </items>
    </pivotField>
    <pivotField showAll="0"/>
    <pivotField numFmtId="5" showAll="0"/>
    <pivotField numFmtId="2" showAll="0"/>
    <pivotField showAll="0">
      <items count="5">
        <item x="1"/>
        <item x="2"/>
        <item x="0"/>
        <item x="3"/>
        <item t="default"/>
      </items>
    </pivotField>
    <pivotField numFmtId="7" showAll="0"/>
    <pivotField numFmtId="5" showAll="0"/>
    <pivotField dataField="1" numFmtId="7" showAll="0"/>
    <pivotField showAll="0"/>
    <pivotField numFmtId="7"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multipleItemSelectionAllowed="1" showAll="0">
      <items count="5">
        <item sd="0" x="0"/>
        <item sd="0" x="1"/>
        <item sd="0" x="2"/>
        <item sd="0" x="3"/>
        <item t="default"/>
      </items>
    </pivotField>
  </pivotFields>
  <rowFields count="1">
    <field x="20"/>
  </rowFields>
  <rowItems count="3">
    <i>
      <x v="1"/>
    </i>
    <i>
      <x v="2"/>
    </i>
    <i t="grand">
      <x/>
    </i>
  </rowItems>
  <colFields count="1">
    <field x="8"/>
  </colFields>
  <colItems count="3">
    <i>
      <x/>
    </i>
    <i>
      <x v="1"/>
    </i>
    <i t="grand">
      <x/>
    </i>
  </colItems>
  <dataFields count="1">
    <dataField name=".Profit" fld="15" baseField="19" baseItem="0" numFmtId="7"/>
  </dataFields>
  <formats count="2">
    <format dxfId="47">
      <pivotArea collapsedLevelsAreSubtotals="1" fieldPosition="0">
        <references count="2">
          <reference field="8" count="1" selected="0">
            <x v="0"/>
          </reference>
          <reference field="20" count="1">
            <x v="1"/>
          </reference>
        </references>
      </pivotArea>
    </format>
    <format dxfId="46">
      <pivotArea outline="0" fieldPosition="0">
        <references count="1">
          <reference field="4294967294" count="1">
            <x v="0"/>
          </reference>
        </references>
      </pivotArea>
    </format>
  </formats>
  <chartFormats count="11">
    <chartFormat chart="8" format="12" series="1">
      <pivotArea type="data" outline="0" fieldPosition="0">
        <references count="1">
          <reference field="8" count="1" selected="0">
            <x v="0"/>
          </reference>
        </references>
      </pivotArea>
    </chartFormat>
    <chartFormat chart="8" format="13" series="1">
      <pivotArea type="data" outline="0" fieldPosition="0">
        <references count="1">
          <reference field="8" count="1" selected="0">
            <x v="1"/>
          </reference>
        </references>
      </pivotArea>
    </chartFormat>
    <chartFormat chart="12" format="2" series="1">
      <pivotArea type="data" outline="0" fieldPosition="0">
        <references count="2">
          <reference field="4294967294" count="1" selected="0">
            <x v="0"/>
          </reference>
          <reference field="8" count="1" selected="0">
            <x v="1"/>
          </reference>
        </references>
      </pivotArea>
    </chartFormat>
    <chartFormat chart="12" format="3" series="1">
      <pivotArea type="data" outline="0" fieldPosition="0">
        <references count="2">
          <reference field="4294967294" count="1" selected="0">
            <x v="0"/>
          </reference>
          <reference field="8" count="1" selected="0">
            <x v="0"/>
          </reference>
        </references>
      </pivotArea>
    </chartFormat>
    <chartFormat chart="8" format="15" series="1">
      <pivotArea type="data" outline="0" fieldPosition="0">
        <references count="2">
          <reference field="4294967294" count="1" selected="0">
            <x v="0"/>
          </reference>
          <reference field="8" count="1" selected="0">
            <x v="1"/>
          </reference>
        </references>
      </pivotArea>
    </chartFormat>
    <chartFormat chart="20" format="0" series="1">
      <pivotArea type="data" outline="0" fieldPosition="0">
        <references count="2">
          <reference field="4294967294" count="1" selected="0">
            <x v="0"/>
          </reference>
          <reference field="8" count="1" selected="0">
            <x v="0"/>
          </reference>
        </references>
      </pivotArea>
    </chartFormat>
    <chartFormat chart="20" format="1" series="1">
      <pivotArea type="data" outline="0" fieldPosition="0">
        <references count="2">
          <reference field="4294967294" count="1" selected="0">
            <x v="0"/>
          </reference>
          <reference field="8" count="1" selected="0">
            <x v="1"/>
          </reference>
        </references>
      </pivotArea>
    </chartFormat>
    <chartFormat chart="23" format="2" series="1">
      <pivotArea type="data" outline="0" fieldPosition="0">
        <references count="2">
          <reference field="4294967294" count="1" selected="0">
            <x v="0"/>
          </reference>
          <reference field="8" count="1" selected="0">
            <x v="0"/>
          </reference>
        </references>
      </pivotArea>
    </chartFormat>
    <chartFormat chart="23" format="3" series="1">
      <pivotArea type="data" outline="0" fieldPosition="0">
        <references count="2">
          <reference field="4294967294" count="1" selected="0">
            <x v="0"/>
          </reference>
          <reference field="8" count="1" selected="0">
            <x v="1"/>
          </reference>
        </references>
      </pivotArea>
    </chartFormat>
    <chartFormat chart="28" format="10" series="1">
      <pivotArea type="data" outline="0" fieldPosition="0">
        <references count="2">
          <reference field="4294967294" count="1" selected="0">
            <x v="0"/>
          </reference>
          <reference field="8" count="1" selected="0">
            <x v="0"/>
          </reference>
        </references>
      </pivotArea>
    </chartFormat>
    <chartFormat chart="28" format="1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DBEE87-091D-4667-A627-831E900791A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ement">
  <location ref="BD5:BF16" firstHeaderRow="0" firstDataRow="1"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axis="axisRow" showAll="0" measureFilter="1">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axis="axisRow" showAll="0" measureFilter="1">
      <items count="91">
        <item x="83"/>
        <item x="88"/>
        <item x="73"/>
        <item x="68"/>
        <item x="53"/>
        <item x="80"/>
        <item x="89"/>
        <item x="84"/>
        <item x="79"/>
        <item x="87"/>
        <item x="69"/>
        <item x="74"/>
        <item x="75"/>
        <item x="63"/>
        <item x="85"/>
        <item x="71"/>
        <item x="86"/>
        <item x="59"/>
        <item x="46"/>
        <item x="27"/>
        <item x="61"/>
        <item x="28"/>
        <item x="51"/>
        <item x="48"/>
        <item x="6"/>
        <item x="16"/>
        <item x="43"/>
        <item x="20"/>
        <item x="5"/>
        <item x="37"/>
        <item x="57"/>
        <item x="52"/>
        <item x="38"/>
        <item x="23"/>
        <item x="8"/>
        <item x="35"/>
        <item x="7"/>
        <item x="14"/>
        <item x="55"/>
        <item x="32"/>
        <item x="64"/>
        <item x="50"/>
        <item x="24"/>
        <item x="54"/>
        <item x="19"/>
        <item x="17"/>
        <item x="39"/>
        <item x="21"/>
        <item x="34"/>
        <item x="60"/>
        <item x="4"/>
        <item x="36"/>
        <item x="26"/>
        <item x="10"/>
        <item x="45"/>
        <item x="11"/>
        <item x="44"/>
        <item x="1"/>
        <item x="47"/>
        <item x="62"/>
        <item x="18"/>
        <item x="0"/>
        <item x="40"/>
        <item x="2"/>
        <item x="58"/>
        <item x="13"/>
        <item x="41"/>
        <item x="9"/>
        <item x="31"/>
        <item x="49"/>
        <item x="42"/>
        <item x="22"/>
        <item x="25"/>
        <item x="15"/>
        <item x="29"/>
        <item x="33"/>
        <item x="56"/>
        <item x="3"/>
        <item x="12"/>
        <item x="30"/>
        <item x="65"/>
        <item x="66"/>
        <item x="67"/>
        <item x="70"/>
        <item x="72"/>
        <item x="76"/>
        <item x="77"/>
        <item x="78"/>
        <item x="81"/>
        <item x="82"/>
        <item t="default"/>
      </items>
    </pivotField>
    <pivotField showAll="0">
      <items count="7">
        <item x="1"/>
        <item x="0"/>
        <item x="2"/>
        <item x="4"/>
        <item x="3"/>
        <item x="5"/>
        <item t="default"/>
      </items>
    </pivotField>
    <pivotField showAll="0">
      <items count="8">
        <item x="1"/>
        <item x="0"/>
        <item x="6"/>
        <item x="2"/>
        <item x="3"/>
        <item x="4"/>
        <item x="5"/>
        <item t="default"/>
      </items>
    </pivotField>
    <pivotField showAll="0"/>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dataField="1" numFmtId="5" showAll="0"/>
    <pivotField dataField="1" numFmtId="7" showAll="0"/>
    <pivotField showAll="0"/>
    <pivotField numFmtId="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3"/>
    <field x="4"/>
  </rowFields>
  <rowItems count="11">
    <i>
      <x/>
    </i>
    <i r="1">
      <x v="29"/>
    </i>
    <i>
      <x v="1"/>
    </i>
    <i r="1">
      <x v="43"/>
    </i>
    <i>
      <x v="3"/>
    </i>
    <i r="1">
      <x v="50"/>
    </i>
    <i>
      <x v="5"/>
    </i>
    <i r="1">
      <x v="25"/>
    </i>
    <i>
      <x v="26"/>
    </i>
    <i r="1">
      <x v="49"/>
    </i>
    <i t="grand">
      <x/>
    </i>
  </rowItems>
  <colFields count="1">
    <field x="-2"/>
  </colFields>
  <colItems count="2">
    <i>
      <x/>
    </i>
    <i i="1">
      <x v="1"/>
    </i>
  </colItems>
  <dataFields count="2">
    <dataField name=" Revenue" fld="14" baseField="0" baseItem="0" numFmtId="7"/>
    <dataField name="Profit." fld="15" baseField="0" baseItem="0" numFmtId="7"/>
  </dataFields>
  <formats count="2">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4" type="count" evalOrder="-1" id="8" iMeasureFld="0">
      <autoFilter ref="A1">
        <filterColumn colId="0">
          <top10 val="1" filterVal="1"/>
        </filterColumn>
      </autoFilter>
    </filter>
    <filter fld="3"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27A434-6FA3-4C91-A235-A190AC78F11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4:G17" firstHeaderRow="1" firstDataRow="1"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pivotField showAll="0">
      <items count="7">
        <item x="1"/>
        <item x="0"/>
        <item x="2"/>
        <item x="4"/>
        <item x="3"/>
        <item x="5"/>
        <item t="default"/>
      </items>
    </pivotField>
    <pivotField showAll="0">
      <items count="8">
        <item x="1"/>
        <item x="0"/>
        <item x="6"/>
        <item x="2"/>
        <item x="3"/>
        <item x="4"/>
        <item x="5"/>
        <item t="default"/>
      </items>
    </pivotField>
    <pivotField showAll="0"/>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dataField="1" numFmtId="5" showAll="0"/>
    <pivotField numFmtId="7" showAll="0"/>
    <pivotField showAll="0"/>
    <pivotField numFmtId="7"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 Revenue" fld="14" baseField="0" baseItem="0" numFmtId="7"/>
  </dataFields>
  <formats count="1">
    <format dxfId="50">
      <pivotArea outline="0" collapsedLevelsAreSubtotals="1" fieldPosition="0">
        <references count="1">
          <reference field="4294967294" count="1" selected="0">
            <x v="0"/>
          </reference>
        </references>
      </pivotArea>
    </format>
  </formats>
  <chartFormats count="4">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FFA688-9145-4535-AB7A-18A8193301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pivotField showAll="0">
      <items count="7">
        <item x="1"/>
        <item x="0"/>
        <item x="2"/>
        <item x="4"/>
        <item x="3"/>
        <item x="5"/>
        <item t="default"/>
      </items>
    </pivotField>
    <pivotField showAll="0">
      <items count="8">
        <item x="1"/>
        <item x="0"/>
        <item x="6"/>
        <item x="2"/>
        <item x="3"/>
        <item x="4"/>
        <item x="5"/>
        <item t="default"/>
      </items>
    </pivotField>
    <pivotField showAll="0"/>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dataField="1" numFmtId="5" showAll="0"/>
    <pivotField dataField="1" numFmtId="7" showAll="0"/>
    <pivotField dataField="1" showAll="0"/>
    <pivotField dataField="1" numFmtId="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 Revenue" fld="14" baseField="0" baseItem="1" numFmtId="7"/>
    <dataField name="Average of Profit Margin" fld="16" subtotal="average" baseField="0" baseItem="2" numFmtId="10"/>
    <dataField name="Sum of Profit" fld="15" baseField="0" baseItem="0" numFmtId="7"/>
    <dataField name="Sum of COGS" fld="17" baseField="0" baseItem="0"/>
  </dataFields>
  <formats count="3">
    <format dxfId="53">
      <pivotArea outline="0" collapsedLevelsAreSubtotals="1" fieldPosition="0">
        <references count="1">
          <reference field="4294967294" count="1" selected="0">
            <x v="0"/>
          </reference>
        </references>
      </pivotArea>
    </format>
    <format dxfId="52">
      <pivotArea outline="0" fieldPosition="0">
        <references count="1">
          <reference field="4294967294" count="1">
            <x v="1"/>
          </reference>
        </references>
      </pivotArea>
    </format>
    <format dxfId="5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596167-C5E6-43C5-AB88-52694DC2D9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s">
  <location ref="O4:R10" firstHeaderRow="0" firstDataRow="1"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axis="axisRow" showAll="0" measureFilter="1" sortType="descending">
      <items count="91">
        <item x="83"/>
        <item x="88"/>
        <item x="73"/>
        <item x="68"/>
        <item x="53"/>
        <item x="80"/>
        <item x="89"/>
        <item x="84"/>
        <item x="79"/>
        <item x="87"/>
        <item x="69"/>
        <item x="74"/>
        <item x="75"/>
        <item x="63"/>
        <item x="85"/>
        <item x="71"/>
        <item x="86"/>
        <item x="59"/>
        <item x="46"/>
        <item x="27"/>
        <item x="61"/>
        <item x="28"/>
        <item x="51"/>
        <item x="48"/>
        <item x="6"/>
        <item x="16"/>
        <item x="43"/>
        <item x="20"/>
        <item x="5"/>
        <item x="37"/>
        <item x="57"/>
        <item x="52"/>
        <item x="38"/>
        <item x="23"/>
        <item x="8"/>
        <item x="35"/>
        <item x="7"/>
        <item x="14"/>
        <item x="55"/>
        <item x="32"/>
        <item x="64"/>
        <item x="50"/>
        <item x="24"/>
        <item x="54"/>
        <item x="19"/>
        <item x="17"/>
        <item x="39"/>
        <item x="21"/>
        <item x="34"/>
        <item x="60"/>
        <item x="4"/>
        <item x="36"/>
        <item x="26"/>
        <item x="10"/>
        <item x="45"/>
        <item x="11"/>
        <item x="44"/>
        <item x="1"/>
        <item x="47"/>
        <item x="62"/>
        <item x="18"/>
        <item x="0"/>
        <item x="40"/>
        <item x="2"/>
        <item x="58"/>
        <item x="13"/>
        <item x="41"/>
        <item x="9"/>
        <item x="31"/>
        <item x="49"/>
        <item x="42"/>
        <item x="22"/>
        <item x="25"/>
        <item x="15"/>
        <item x="29"/>
        <item x="33"/>
        <item x="56"/>
        <item x="3"/>
        <item x="12"/>
        <item x="30"/>
        <item x="65"/>
        <item x="66"/>
        <item x="67"/>
        <item x="70"/>
        <item x="72"/>
        <item x="76"/>
        <item x="77"/>
        <item x="78"/>
        <item x="81"/>
        <item x="82"/>
        <item t="default"/>
      </items>
      <autoSortScope>
        <pivotArea dataOnly="0" outline="0" fieldPosition="0">
          <references count="1">
            <reference field="4294967294" count="1" selected="0">
              <x v="0"/>
            </reference>
          </references>
        </pivotArea>
      </autoSortScope>
    </pivotField>
    <pivotField showAll="0">
      <items count="7">
        <item x="1"/>
        <item x="0"/>
        <item x="2"/>
        <item x="4"/>
        <item x="3"/>
        <item x="5"/>
        <item t="default"/>
      </items>
    </pivotField>
    <pivotField showAll="0">
      <items count="8">
        <item x="1"/>
        <item x="0"/>
        <item x="6"/>
        <item x="2"/>
        <item x="3"/>
        <item x="4"/>
        <item x="5"/>
        <item t="default"/>
      </items>
    </pivotField>
    <pivotField showAll="0"/>
    <pivotField showAll="0">
      <items count="3">
        <item x="1"/>
        <item x="0"/>
        <item t="default"/>
      </items>
    </pivotField>
    <pivotField showAll="0"/>
    <pivotField dataField="1" numFmtId="5" showAll="0"/>
    <pivotField numFmtId="2" showAll="0"/>
    <pivotField showAll="0">
      <items count="5">
        <item x="1"/>
        <item x="2"/>
        <item x="0"/>
        <item x="3"/>
        <item t="default"/>
      </items>
    </pivotField>
    <pivotField numFmtId="7" showAll="0"/>
    <pivotField dataField="1" numFmtId="5" showAll="0"/>
    <pivotField dataField="1" numFmtId="7" showAll="0"/>
    <pivotField showAll="0"/>
    <pivotField numFmtId="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50"/>
    </i>
    <i>
      <x v="26"/>
    </i>
    <i>
      <x v="24"/>
    </i>
    <i>
      <x v="29"/>
    </i>
    <i>
      <x v="49"/>
    </i>
    <i t="grand">
      <x/>
    </i>
  </rowItems>
  <colFields count="1">
    <field x="-2"/>
  </colFields>
  <colItems count="3">
    <i>
      <x/>
    </i>
    <i i="1">
      <x v="1"/>
    </i>
    <i i="2">
      <x v="2"/>
    </i>
  </colItems>
  <dataFields count="3">
    <dataField name="P-Revenue" fld="14" baseField="0" baseItem="0" numFmtId="7"/>
    <dataField name="P-Profit" fld="15" baseField="3" baseItem="24" numFmtId="7"/>
    <dataField name="P-Unit_Price" fld="10" baseField="0" baseItem="0"/>
  </dataFields>
  <formats count="4">
    <format dxfId="57">
      <pivotArea outline="0" collapsedLevelsAreSubtotals="1" fieldPosition="0">
        <references count="1">
          <reference field="4294967294" count="1" selected="0">
            <x v="0"/>
          </reference>
        </references>
      </pivotArea>
    </format>
    <format dxfId="56">
      <pivotArea outline="0" collapsedLevelsAreSubtotals="1" fieldPosition="0">
        <references count="1">
          <reference field="4294967294" count="1" selected="0">
            <x v="1"/>
          </reference>
        </references>
      </pivotArea>
    </format>
    <format dxfId="55">
      <pivotArea collapsedLevelsAreSubtotals="1" fieldPosition="0">
        <references count="2">
          <reference field="4294967294" count="1" selected="0">
            <x v="2"/>
          </reference>
          <reference field="4" count="5">
            <x v="24"/>
            <x v="26"/>
            <x v="29"/>
            <x v="49"/>
            <x v="50"/>
          </reference>
        </references>
      </pivotArea>
    </format>
    <format dxfId="54">
      <pivotArea field="4" grandRow="1" outline="0" collapsedLevelsAreSubtotals="1" axis="axisRow"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1A0D57-09BB-4293-9FC0-9D70424F3E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Q5:CX12" firstHeaderRow="1" firstDataRow="2"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axis="axisRow" showAll="0" measureFilter="1">
      <items count="91">
        <item x="83"/>
        <item x="88"/>
        <item x="73"/>
        <item x="68"/>
        <item x="53"/>
        <item x="80"/>
        <item x="89"/>
        <item x="84"/>
        <item x="79"/>
        <item x="87"/>
        <item x="69"/>
        <item x="74"/>
        <item x="75"/>
        <item x="63"/>
        <item x="85"/>
        <item x="71"/>
        <item x="86"/>
        <item x="59"/>
        <item x="46"/>
        <item x="27"/>
        <item x="61"/>
        <item x="28"/>
        <item x="51"/>
        <item x="48"/>
        <item x="6"/>
        <item x="16"/>
        <item x="43"/>
        <item x="20"/>
        <item x="5"/>
        <item x="37"/>
        <item x="57"/>
        <item x="52"/>
        <item x="38"/>
        <item x="23"/>
        <item x="8"/>
        <item x="35"/>
        <item x="7"/>
        <item x="14"/>
        <item x="55"/>
        <item x="32"/>
        <item x="64"/>
        <item x="50"/>
        <item x="24"/>
        <item x="54"/>
        <item x="19"/>
        <item x="17"/>
        <item x="39"/>
        <item x="21"/>
        <item x="34"/>
        <item x="60"/>
        <item x="4"/>
        <item x="36"/>
        <item x="26"/>
        <item x="10"/>
        <item x="45"/>
        <item x="11"/>
        <item x="44"/>
        <item x="1"/>
        <item x="47"/>
        <item x="62"/>
        <item x="18"/>
        <item x="0"/>
        <item x="40"/>
        <item x="2"/>
        <item x="58"/>
        <item x="13"/>
        <item x="41"/>
        <item x="9"/>
        <item x="31"/>
        <item x="49"/>
        <item x="42"/>
        <item x="22"/>
        <item x="25"/>
        <item x="15"/>
        <item x="29"/>
        <item x="33"/>
        <item x="56"/>
        <item x="3"/>
        <item x="12"/>
        <item x="30"/>
        <item x="65"/>
        <item x="66"/>
        <item x="67"/>
        <item x="70"/>
        <item x="72"/>
        <item x="76"/>
        <item x="77"/>
        <item x="78"/>
        <item x="81"/>
        <item x="82"/>
        <item t="default"/>
      </items>
    </pivotField>
    <pivotField axis="axisCol" multipleItemSelectionAllowed="1" showAll="0">
      <items count="7">
        <item x="1"/>
        <item x="0"/>
        <item x="2"/>
        <item x="4"/>
        <item x="3"/>
        <item x="5"/>
        <item t="default"/>
      </items>
    </pivotField>
    <pivotField showAll="0">
      <items count="8">
        <item x="1"/>
        <item x="0"/>
        <item x="6"/>
        <item x="2"/>
        <item x="3"/>
        <item x="4"/>
        <item x="5"/>
        <item t="default"/>
      </items>
    </pivotField>
    <pivotField showAll="0"/>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numFmtId="5" showAll="0"/>
    <pivotField numFmtId="7" showAll="0"/>
    <pivotField dataField="1" showAll="0"/>
    <pivotField numFmtId="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24"/>
    </i>
    <i>
      <x v="26"/>
    </i>
    <i>
      <x v="30"/>
    </i>
    <i>
      <x v="44"/>
    </i>
    <i>
      <x v="68"/>
    </i>
    <i t="grand">
      <x/>
    </i>
  </rowItems>
  <colFields count="1">
    <field x="5"/>
  </colFields>
  <colItems count="7">
    <i>
      <x/>
    </i>
    <i>
      <x v="1"/>
    </i>
    <i>
      <x v="2"/>
    </i>
    <i>
      <x v="3"/>
    </i>
    <i>
      <x v="4"/>
    </i>
    <i>
      <x v="5"/>
    </i>
    <i t="grand">
      <x/>
    </i>
  </colItems>
  <dataFields count="1">
    <dataField name="Sum of Profit Margin" fld="16" baseField="0" baseItem="0"/>
  </dataFields>
  <chartFormats count="93">
    <chartFormat chart="2" format="1" series="1">
      <pivotArea type="data" outline="0" fieldPosition="0">
        <references count="1">
          <reference field="5" count="1" selected="0">
            <x v="0"/>
          </reference>
        </references>
      </pivotArea>
    </chartFormat>
    <chartFormat chart="2" format="2" series="1">
      <pivotArea type="data" outline="0" fieldPosition="0">
        <references count="1">
          <reference field="5" count="1" selected="0">
            <x v="1"/>
          </reference>
        </references>
      </pivotArea>
    </chartFormat>
    <chartFormat chart="2" format="3" series="1">
      <pivotArea type="data" outline="0" fieldPosition="0">
        <references count="1">
          <reference field="5" count="1" selected="0">
            <x v="2"/>
          </reference>
        </references>
      </pivotArea>
    </chartFormat>
    <chartFormat chart="2" format="4" series="1">
      <pivotArea type="data" outline="0" fieldPosition="0">
        <references count="1">
          <reference field="5" count="1" selected="0">
            <x v="3"/>
          </reference>
        </references>
      </pivotArea>
    </chartFormat>
    <chartFormat chart="2" format="5" series="1">
      <pivotArea type="data" outline="0" fieldPosition="0">
        <references count="1">
          <reference field="5" count="1" selected="0">
            <x v="4"/>
          </reference>
        </references>
      </pivotArea>
    </chartFormat>
    <chartFormat chart="2" format="6" series="1">
      <pivotArea type="data" outline="0" fieldPosition="0">
        <references count="1">
          <reference field="4" count="1" selected="0">
            <x v="18"/>
          </reference>
        </references>
      </pivotArea>
    </chartFormat>
    <chartFormat chart="2" format="7" series="1">
      <pivotArea type="data" outline="0" fieldPosition="0">
        <references count="1">
          <reference field="4" count="1" selected="0">
            <x v="19"/>
          </reference>
        </references>
      </pivotArea>
    </chartFormat>
    <chartFormat chart="2" format="8" series="1">
      <pivotArea type="data" outline="0" fieldPosition="0">
        <references count="1">
          <reference field="4" count="1" selected="0">
            <x v="20"/>
          </reference>
        </references>
      </pivotArea>
    </chartFormat>
    <chartFormat chart="2" format="9" series="1">
      <pivotArea type="data" outline="0" fieldPosition="0">
        <references count="1">
          <reference field="4" count="1" selected="0">
            <x v="21"/>
          </reference>
        </references>
      </pivotArea>
    </chartFormat>
    <chartFormat chart="2" format="10" series="1">
      <pivotArea type="data" outline="0" fieldPosition="0">
        <references count="1">
          <reference field="4" count="1" selected="0">
            <x v="22"/>
          </reference>
        </references>
      </pivotArea>
    </chartFormat>
    <chartFormat chart="2" format="11" series="1">
      <pivotArea type="data" outline="0" fieldPosition="0">
        <references count="1">
          <reference field="4" count="1" selected="0">
            <x v="23"/>
          </reference>
        </references>
      </pivotArea>
    </chartFormat>
    <chartFormat chart="2" format="12" series="1">
      <pivotArea type="data" outline="0" fieldPosition="0">
        <references count="1">
          <reference field="4" count="1" selected="0">
            <x v="24"/>
          </reference>
        </references>
      </pivotArea>
    </chartFormat>
    <chartFormat chart="2" format="13" series="1">
      <pivotArea type="data" outline="0" fieldPosition="0">
        <references count="1">
          <reference field="4" count="1" selected="0">
            <x v="25"/>
          </reference>
        </references>
      </pivotArea>
    </chartFormat>
    <chartFormat chart="2" format="14" series="1">
      <pivotArea type="data" outline="0" fieldPosition="0">
        <references count="1">
          <reference field="4" count="1" selected="0">
            <x v="26"/>
          </reference>
        </references>
      </pivotArea>
    </chartFormat>
    <chartFormat chart="2" format="15" series="1">
      <pivotArea type="data" outline="0" fieldPosition="0">
        <references count="1">
          <reference field="4" count="1" selected="0">
            <x v="27"/>
          </reference>
        </references>
      </pivotArea>
    </chartFormat>
    <chartFormat chart="2" format="16" series="1">
      <pivotArea type="data" outline="0" fieldPosition="0">
        <references count="1">
          <reference field="4" count="1" selected="0">
            <x v="28"/>
          </reference>
        </references>
      </pivotArea>
    </chartFormat>
    <chartFormat chart="2" format="17" series="1">
      <pivotArea type="data" outline="0" fieldPosition="0">
        <references count="1">
          <reference field="4" count="1" selected="0">
            <x v="29"/>
          </reference>
        </references>
      </pivotArea>
    </chartFormat>
    <chartFormat chart="2" format="18" series="1">
      <pivotArea type="data" outline="0" fieldPosition="0">
        <references count="1">
          <reference field="4" count="1" selected="0">
            <x v="30"/>
          </reference>
        </references>
      </pivotArea>
    </chartFormat>
    <chartFormat chart="2" format="19" series="1">
      <pivotArea type="data" outline="0" fieldPosition="0">
        <references count="1">
          <reference field="4" count="1" selected="0">
            <x v="31"/>
          </reference>
        </references>
      </pivotArea>
    </chartFormat>
    <chartFormat chart="2" format="20" series="1">
      <pivotArea type="data" outline="0" fieldPosition="0">
        <references count="1">
          <reference field="4" count="1" selected="0">
            <x v="32"/>
          </reference>
        </references>
      </pivotArea>
    </chartFormat>
    <chartFormat chart="2" format="21" series="1">
      <pivotArea type="data" outline="0" fieldPosition="0">
        <references count="1">
          <reference field="4" count="1" selected="0">
            <x v="33"/>
          </reference>
        </references>
      </pivotArea>
    </chartFormat>
    <chartFormat chart="2" format="22" series="1">
      <pivotArea type="data" outline="0" fieldPosition="0">
        <references count="1">
          <reference field="4" count="1" selected="0">
            <x v="34"/>
          </reference>
        </references>
      </pivotArea>
    </chartFormat>
    <chartFormat chart="2" format="23" series="1">
      <pivotArea type="data" outline="0" fieldPosition="0">
        <references count="1">
          <reference field="4" count="1" selected="0">
            <x v="35"/>
          </reference>
        </references>
      </pivotArea>
    </chartFormat>
    <chartFormat chart="2" format="24" series="1">
      <pivotArea type="data" outline="0" fieldPosition="0">
        <references count="1">
          <reference field="4" count="1" selected="0">
            <x v="36"/>
          </reference>
        </references>
      </pivotArea>
    </chartFormat>
    <chartFormat chart="2" format="25" series="1">
      <pivotArea type="data" outline="0" fieldPosition="0">
        <references count="1">
          <reference field="4" count="1" selected="0">
            <x v="37"/>
          </reference>
        </references>
      </pivotArea>
    </chartFormat>
    <chartFormat chart="2" format="26" series="1">
      <pivotArea type="data" outline="0" fieldPosition="0">
        <references count="1">
          <reference field="4" count="1" selected="0">
            <x v="38"/>
          </reference>
        </references>
      </pivotArea>
    </chartFormat>
    <chartFormat chart="2" format="27" series="1">
      <pivotArea type="data" outline="0" fieldPosition="0">
        <references count="1">
          <reference field="4" count="1" selected="0">
            <x v="39"/>
          </reference>
        </references>
      </pivotArea>
    </chartFormat>
    <chartFormat chart="2" format="28" series="1">
      <pivotArea type="data" outline="0" fieldPosition="0">
        <references count="1">
          <reference field="4" count="1" selected="0">
            <x v="40"/>
          </reference>
        </references>
      </pivotArea>
    </chartFormat>
    <chartFormat chart="2" format="29" series="1">
      <pivotArea type="data" outline="0" fieldPosition="0">
        <references count="1">
          <reference field="4" count="1" selected="0">
            <x v="41"/>
          </reference>
        </references>
      </pivotArea>
    </chartFormat>
    <chartFormat chart="2" format="30" series="1">
      <pivotArea type="data" outline="0" fieldPosition="0">
        <references count="1">
          <reference field="4" count="1" selected="0">
            <x v="42"/>
          </reference>
        </references>
      </pivotArea>
    </chartFormat>
    <chartFormat chart="2" format="31" series="1">
      <pivotArea type="data" outline="0" fieldPosition="0">
        <references count="1">
          <reference field="4" count="1" selected="0">
            <x v="43"/>
          </reference>
        </references>
      </pivotArea>
    </chartFormat>
    <chartFormat chart="2" format="32" series="1">
      <pivotArea type="data" outline="0" fieldPosition="0">
        <references count="1">
          <reference field="4" count="1" selected="0">
            <x v="44"/>
          </reference>
        </references>
      </pivotArea>
    </chartFormat>
    <chartFormat chart="2" format="33" series="1">
      <pivotArea type="data" outline="0" fieldPosition="0">
        <references count="1">
          <reference field="4" count="1" selected="0">
            <x v="45"/>
          </reference>
        </references>
      </pivotArea>
    </chartFormat>
    <chartFormat chart="2" format="34" series="1">
      <pivotArea type="data" outline="0" fieldPosition="0">
        <references count="1">
          <reference field="4" count="1" selected="0">
            <x v="46"/>
          </reference>
        </references>
      </pivotArea>
    </chartFormat>
    <chartFormat chart="2" format="35" series="1">
      <pivotArea type="data" outline="0" fieldPosition="0">
        <references count="1">
          <reference field="4" count="1" selected="0">
            <x v="47"/>
          </reference>
        </references>
      </pivotArea>
    </chartFormat>
    <chartFormat chart="2" format="36" series="1">
      <pivotArea type="data" outline="0" fieldPosition="0">
        <references count="1">
          <reference field="4" count="1" selected="0">
            <x v="48"/>
          </reference>
        </references>
      </pivotArea>
    </chartFormat>
    <chartFormat chart="2" format="37" series="1">
      <pivotArea type="data" outline="0" fieldPosition="0">
        <references count="1">
          <reference field="4" count="1" selected="0">
            <x v="49"/>
          </reference>
        </references>
      </pivotArea>
    </chartFormat>
    <chartFormat chart="2" format="38" series="1">
      <pivotArea type="data" outline="0" fieldPosition="0">
        <references count="1">
          <reference field="4" count="1" selected="0">
            <x v="50"/>
          </reference>
        </references>
      </pivotArea>
    </chartFormat>
    <chartFormat chart="2" format="39" series="1">
      <pivotArea type="data" outline="0" fieldPosition="0">
        <references count="1">
          <reference field="4" count="1" selected="0">
            <x v="51"/>
          </reference>
        </references>
      </pivotArea>
    </chartFormat>
    <chartFormat chart="2" format="40" series="1">
      <pivotArea type="data" outline="0" fieldPosition="0">
        <references count="1">
          <reference field="4" count="1" selected="0">
            <x v="52"/>
          </reference>
        </references>
      </pivotArea>
    </chartFormat>
    <chartFormat chart="2" format="41" series="1">
      <pivotArea type="data" outline="0" fieldPosition="0">
        <references count="1">
          <reference field="4" count="1" selected="0">
            <x v="53"/>
          </reference>
        </references>
      </pivotArea>
    </chartFormat>
    <chartFormat chart="2" format="42" series="1">
      <pivotArea type="data" outline="0" fieldPosition="0">
        <references count="1">
          <reference field="4" count="1" selected="0">
            <x v="54"/>
          </reference>
        </references>
      </pivotArea>
    </chartFormat>
    <chartFormat chart="2" format="43" series="1">
      <pivotArea type="data" outline="0" fieldPosition="0">
        <references count="1">
          <reference field="4" count="1" selected="0">
            <x v="55"/>
          </reference>
        </references>
      </pivotArea>
    </chartFormat>
    <chartFormat chart="2" format="44" series="1">
      <pivotArea type="data" outline="0" fieldPosition="0">
        <references count="1">
          <reference field="4" count="1" selected="0">
            <x v="56"/>
          </reference>
        </references>
      </pivotArea>
    </chartFormat>
    <chartFormat chart="2" format="45" series="1">
      <pivotArea type="data" outline="0" fieldPosition="0">
        <references count="1">
          <reference field="4" count="1" selected="0">
            <x v="57"/>
          </reference>
        </references>
      </pivotArea>
    </chartFormat>
    <chartFormat chart="2" format="46" series="1">
      <pivotArea type="data" outline="0" fieldPosition="0">
        <references count="1">
          <reference field="4" count="1" selected="0">
            <x v="58"/>
          </reference>
        </references>
      </pivotArea>
    </chartFormat>
    <chartFormat chart="2" format="47" series="1">
      <pivotArea type="data" outline="0" fieldPosition="0">
        <references count="1">
          <reference field="4" count="1" selected="0">
            <x v="59"/>
          </reference>
        </references>
      </pivotArea>
    </chartFormat>
    <chartFormat chart="2" format="48" series="1">
      <pivotArea type="data" outline="0" fieldPosition="0">
        <references count="1">
          <reference field="4" count="1" selected="0">
            <x v="60"/>
          </reference>
        </references>
      </pivotArea>
    </chartFormat>
    <chartFormat chart="2" format="49" series="1">
      <pivotArea type="data" outline="0" fieldPosition="0">
        <references count="1">
          <reference field="4" count="1" selected="0">
            <x v="61"/>
          </reference>
        </references>
      </pivotArea>
    </chartFormat>
    <chartFormat chart="2" format="50" series="1">
      <pivotArea type="data" outline="0" fieldPosition="0">
        <references count="1">
          <reference field="4" count="1" selected="0">
            <x v="62"/>
          </reference>
        </references>
      </pivotArea>
    </chartFormat>
    <chartFormat chart="2" format="51" series="1">
      <pivotArea type="data" outline="0" fieldPosition="0">
        <references count="1">
          <reference field="4" count="1" selected="0">
            <x v="63"/>
          </reference>
        </references>
      </pivotArea>
    </chartFormat>
    <chartFormat chart="2" format="52" series="1">
      <pivotArea type="data" outline="0" fieldPosition="0">
        <references count="1">
          <reference field="4" count="1" selected="0">
            <x v="64"/>
          </reference>
        </references>
      </pivotArea>
    </chartFormat>
    <chartFormat chart="2" format="53" series="1">
      <pivotArea type="data" outline="0" fieldPosition="0">
        <references count="1">
          <reference field="4" count="1" selected="0">
            <x v="65"/>
          </reference>
        </references>
      </pivotArea>
    </chartFormat>
    <chartFormat chart="2" format="54" series="1">
      <pivotArea type="data" outline="0" fieldPosition="0">
        <references count="1">
          <reference field="4" count="1" selected="0">
            <x v="66"/>
          </reference>
        </references>
      </pivotArea>
    </chartFormat>
    <chartFormat chart="2" format="55" series="1">
      <pivotArea type="data" outline="0" fieldPosition="0">
        <references count="1">
          <reference field="4" count="1" selected="0">
            <x v="67"/>
          </reference>
        </references>
      </pivotArea>
    </chartFormat>
    <chartFormat chart="2" format="56" series="1">
      <pivotArea type="data" outline="0" fieldPosition="0">
        <references count="1">
          <reference field="4" count="1" selected="0">
            <x v="68"/>
          </reference>
        </references>
      </pivotArea>
    </chartFormat>
    <chartFormat chart="2" format="57" series="1">
      <pivotArea type="data" outline="0" fieldPosition="0">
        <references count="1">
          <reference field="4" count="1" selected="0">
            <x v="69"/>
          </reference>
        </references>
      </pivotArea>
    </chartFormat>
    <chartFormat chart="2" format="58" series="1">
      <pivotArea type="data" outline="0" fieldPosition="0">
        <references count="1">
          <reference field="4" count="1" selected="0">
            <x v="70"/>
          </reference>
        </references>
      </pivotArea>
    </chartFormat>
    <chartFormat chart="2" format="59" series="1">
      <pivotArea type="data" outline="0" fieldPosition="0">
        <references count="1">
          <reference field="4" count="1" selected="0">
            <x v="71"/>
          </reference>
        </references>
      </pivotArea>
    </chartFormat>
    <chartFormat chart="2" format="60" series="1">
      <pivotArea type="data" outline="0" fieldPosition="0">
        <references count="1">
          <reference field="4" count="1" selected="0">
            <x v="72"/>
          </reference>
        </references>
      </pivotArea>
    </chartFormat>
    <chartFormat chart="2" format="61" series="1">
      <pivotArea type="data" outline="0" fieldPosition="0">
        <references count="1">
          <reference field="4" count="1" selected="0">
            <x v="73"/>
          </reference>
        </references>
      </pivotArea>
    </chartFormat>
    <chartFormat chart="2" format="62" series="1">
      <pivotArea type="data" outline="0" fieldPosition="0">
        <references count="1">
          <reference field="4" count="1" selected="0">
            <x v="74"/>
          </reference>
        </references>
      </pivotArea>
    </chartFormat>
    <chartFormat chart="2" format="63" series="1">
      <pivotArea type="data" outline="0" fieldPosition="0">
        <references count="1">
          <reference field="4" count="1" selected="0">
            <x v="75"/>
          </reference>
        </references>
      </pivotArea>
    </chartFormat>
    <chartFormat chart="2" format="64" series="1">
      <pivotArea type="data" outline="0" fieldPosition="0">
        <references count="1">
          <reference field="4" count="1" selected="0">
            <x v="76"/>
          </reference>
        </references>
      </pivotArea>
    </chartFormat>
    <chartFormat chart="2" format="65" series="1">
      <pivotArea type="data" outline="0" fieldPosition="0">
        <references count="1">
          <reference field="4" count="1" selected="0">
            <x v="77"/>
          </reference>
        </references>
      </pivotArea>
    </chartFormat>
    <chartFormat chart="2" format="66" series="1">
      <pivotArea type="data" outline="0" fieldPosition="0">
        <references count="1">
          <reference field="4294967294" count="1" selected="0">
            <x v="0"/>
          </reference>
        </references>
      </pivotArea>
    </chartFormat>
    <chartFormat chart="2" format="67" series="1">
      <pivotArea type="data" outline="0" fieldPosition="0">
        <references count="2">
          <reference field="4294967294" count="1" selected="0">
            <x v="0"/>
          </reference>
          <reference field="5" count="1" selected="0">
            <x v="1"/>
          </reference>
        </references>
      </pivotArea>
    </chartFormat>
    <chartFormat chart="2" format="68" series="1">
      <pivotArea type="data" outline="0" fieldPosition="0">
        <references count="2">
          <reference field="4294967294" count="1" selected="0">
            <x v="0"/>
          </reference>
          <reference field="5" count="1" selected="0">
            <x v="2"/>
          </reference>
        </references>
      </pivotArea>
    </chartFormat>
    <chartFormat chart="2" format="69" series="1">
      <pivotArea type="data" outline="0" fieldPosition="0">
        <references count="2">
          <reference field="4294967294" count="1" selected="0">
            <x v="0"/>
          </reference>
          <reference field="5" count="1" selected="0">
            <x v="3"/>
          </reference>
        </references>
      </pivotArea>
    </chartFormat>
    <chartFormat chart="2" format="70" series="1">
      <pivotArea type="data" outline="0" fieldPosition="0">
        <references count="2">
          <reference field="4294967294" count="1" selected="0">
            <x v="0"/>
          </reference>
          <reference field="5" count="1" selected="0">
            <x v="4"/>
          </reference>
        </references>
      </pivotArea>
    </chartFormat>
    <chartFormat chart="2" format="71" series="1">
      <pivotArea type="data" outline="0" fieldPosition="0">
        <references count="2">
          <reference field="4294967294" count="1" selected="0">
            <x v="0"/>
          </reference>
          <reference field="5" count="1" selected="0">
            <x v="0"/>
          </reference>
        </references>
      </pivotArea>
    </chartFormat>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4" format="3" series="1">
      <pivotArea type="data" outline="0" fieldPosition="0">
        <references count="2">
          <reference field="4294967294" count="1" selected="0">
            <x v="0"/>
          </reference>
          <reference field="5" count="1" selected="0">
            <x v="3"/>
          </reference>
        </references>
      </pivotArea>
    </chartFormat>
    <chartFormat chart="4" format="4" series="1">
      <pivotArea type="data" outline="0" fieldPosition="0">
        <references count="2">
          <reference field="4294967294" count="1" selected="0">
            <x v="0"/>
          </reference>
          <reference field="5" count="1" selected="0">
            <x v="4"/>
          </reference>
        </references>
      </pivotArea>
    </chartFormat>
    <chartFormat chart="4" format="5" series="1">
      <pivotArea type="data" outline="0" fieldPosition="0">
        <references count="2">
          <reference field="4294967294" count="1" selected="0">
            <x v="0"/>
          </reference>
          <reference field="5" count="1" selected="0">
            <x v="5"/>
          </reference>
        </references>
      </pivotArea>
    </chartFormat>
    <chartFormat chart="2" format="72" series="1">
      <pivotArea type="data" outline="0" fieldPosition="0">
        <references count="2">
          <reference field="4294967294" count="1" selected="0">
            <x v="0"/>
          </reference>
          <reference field="5" count="1" selected="0">
            <x v="5"/>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4" count="1" selected="0">
            <x v="29"/>
          </reference>
        </references>
      </pivotArea>
    </chartFormat>
    <chartFormat chart="4" format="8" series="1">
      <pivotArea type="data" outline="0" fieldPosition="0">
        <references count="2">
          <reference field="4294967294" count="1" selected="0">
            <x v="0"/>
          </reference>
          <reference field="4" count="1" selected="0">
            <x v="30"/>
          </reference>
        </references>
      </pivotArea>
    </chartFormat>
    <chartFormat chart="4" format="9" series="1">
      <pivotArea type="data" outline="0" fieldPosition="0">
        <references count="2">
          <reference field="4294967294" count="1" selected="0">
            <x v="0"/>
          </reference>
          <reference field="4" count="1" selected="0">
            <x v="58"/>
          </reference>
        </references>
      </pivotArea>
    </chartFormat>
    <chartFormat chart="4" format="10" series="1">
      <pivotArea type="data" outline="0" fieldPosition="0">
        <references count="2">
          <reference field="4294967294" count="1" selected="0">
            <x v="0"/>
          </reference>
          <reference field="4" count="1" selected="0">
            <x v="68"/>
          </reference>
        </references>
      </pivotArea>
    </chartFormat>
    <chartFormat chart="2" format="73" series="1">
      <pivotArea type="data" outline="0" fieldPosition="0">
        <references count="2">
          <reference field="4294967294" count="1" selected="0">
            <x v="0"/>
          </reference>
          <reference field="4" count="1" selected="0">
            <x v="29"/>
          </reference>
        </references>
      </pivotArea>
    </chartFormat>
    <chartFormat chart="2" format="74" series="1">
      <pivotArea type="data" outline="0" fieldPosition="0">
        <references count="2">
          <reference field="4294967294" count="1" selected="0">
            <x v="0"/>
          </reference>
          <reference field="4" count="1" selected="0">
            <x v="30"/>
          </reference>
        </references>
      </pivotArea>
    </chartFormat>
    <chartFormat chart="2" format="75" series="1">
      <pivotArea type="data" outline="0" fieldPosition="0">
        <references count="2">
          <reference field="4294967294" count="1" selected="0">
            <x v="0"/>
          </reference>
          <reference field="4" count="1" selected="0">
            <x v="58"/>
          </reference>
        </references>
      </pivotArea>
    </chartFormat>
    <chartFormat chart="2" format="76" series="1">
      <pivotArea type="data" outline="0" fieldPosition="0">
        <references count="2">
          <reference field="4294967294" count="1" selected="0">
            <x v="0"/>
          </reference>
          <reference field="4" count="1" selected="0">
            <x v="68"/>
          </reference>
        </references>
      </pivotArea>
    </chartFormat>
    <chartFormat chart="10" format="28" series="1">
      <pivotArea type="data" outline="0" fieldPosition="0">
        <references count="2">
          <reference field="4294967294" count="1" selected="0">
            <x v="0"/>
          </reference>
          <reference field="5" count="1" selected="0">
            <x v="0"/>
          </reference>
        </references>
      </pivotArea>
    </chartFormat>
    <chartFormat chart="10" format="29" series="1">
      <pivotArea type="data" outline="0" fieldPosition="0">
        <references count="2">
          <reference field="4294967294" count="1" selected="0">
            <x v="0"/>
          </reference>
          <reference field="5" count="1" selected="0">
            <x v="1"/>
          </reference>
        </references>
      </pivotArea>
    </chartFormat>
    <chartFormat chart="10" format="30" series="1">
      <pivotArea type="data" outline="0" fieldPosition="0">
        <references count="2">
          <reference field="4294967294" count="1" selected="0">
            <x v="0"/>
          </reference>
          <reference field="5" count="1" selected="0">
            <x v="2"/>
          </reference>
        </references>
      </pivotArea>
    </chartFormat>
    <chartFormat chart="10" format="31" series="1">
      <pivotArea type="data" outline="0" fieldPosition="0">
        <references count="2">
          <reference field="4294967294" count="1" selected="0">
            <x v="0"/>
          </reference>
          <reference field="5" count="1" selected="0">
            <x v="3"/>
          </reference>
        </references>
      </pivotArea>
    </chartFormat>
    <chartFormat chart="10" format="32" series="1">
      <pivotArea type="data" outline="0" fieldPosition="0">
        <references count="2">
          <reference field="4294967294" count="1" selected="0">
            <x v="0"/>
          </reference>
          <reference field="5" count="1" selected="0">
            <x v="4"/>
          </reference>
        </references>
      </pivotArea>
    </chartFormat>
    <chartFormat chart="10" format="33"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569EA6-3800-4E17-8120-7C61016E02A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s">
  <location ref="AC5:AE13" firstHeaderRow="0" firstDataRow="1"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pivotField showAll="0">
      <items count="7">
        <item x="1"/>
        <item x="0"/>
        <item x="2"/>
        <item x="4"/>
        <item x="3"/>
        <item x="5"/>
        <item t="default"/>
      </items>
    </pivotField>
    <pivotField axis="axisRow" showAll="0">
      <items count="8">
        <item x="1"/>
        <item x="0"/>
        <item x="6"/>
        <item x="2"/>
        <item x="3"/>
        <item x="4"/>
        <item x="5"/>
        <item t="default"/>
      </items>
    </pivotField>
    <pivotField showAll="0"/>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dataField="1" numFmtId="5" showAll="0"/>
    <pivotField dataField="1" numFmtId="7" showAll="0"/>
    <pivotField showAll="0"/>
    <pivotField numFmtId="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8">
    <i>
      <x/>
    </i>
    <i>
      <x v="1"/>
    </i>
    <i>
      <x v="2"/>
    </i>
    <i>
      <x v="3"/>
    </i>
    <i>
      <x v="4"/>
    </i>
    <i>
      <x v="5"/>
    </i>
    <i>
      <x v="6"/>
    </i>
    <i t="grand">
      <x/>
    </i>
  </rowItems>
  <colFields count="1">
    <field x="-2"/>
  </colFields>
  <colItems count="2">
    <i>
      <x/>
    </i>
    <i i="1">
      <x v="1"/>
    </i>
  </colItems>
  <dataFields count="2">
    <dataField name=" Revenue" fld="14" baseField="0" baseItem="0" numFmtId="7"/>
    <dataField name="R-Profit" fld="15" baseField="0" baseItem="0" numFmtId="7"/>
  </dataFields>
  <formats count="2">
    <format dxfId="59">
      <pivotArea outline="0" collapsedLevelsAreSubtotals="1" fieldPosition="0">
        <references count="1">
          <reference field="4294967294" count="1" selected="0">
            <x v="0"/>
          </reference>
        </references>
      </pivotArea>
    </format>
    <format dxfId="58">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81D68D-F290-4175-A756-41A8827244FC}" name="PivotTable12"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4" rowHeaderCaption="Products">
  <location ref="O23:Q32" firstHeaderRow="0" firstDataRow="1"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axis="axisRow"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items count="91">
        <item x="83"/>
        <item x="88"/>
        <item x="73"/>
        <item x="68"/>
        <item x="53"/>
        <item x="80"/>
        <item x="89"/>
        <item x="84"/>
        <item x="79"/>
        <item x="87"/>
        <item x="69"/>
        <item x="74"/>
        <item x="75"/>
        <item x="63"/>
        <item x="85"/>
        <item x="71"/>
        <item x="86"/>
        <item x="59"/>
        <item x="46"/>
        <item x="27"/>
        <item x="61"/>
        <item x="28"/>
        <item x="51"/>
        <item x="48"/>
        <item x="6"/>
        <item x="16"/>
        <item x="43"/>
        <item x="20"/>
        <item x="5"/>
        <item x="37"/>
        <item x="57"/>
        <item x="52"/>
        <item x="38"/>
        <item x="23"/>
        <item x="8"/>
        <item x="35"/>
        <item x="7"/>
        <item x="14"/>
        <item x="55"/>
        <item x="32"/>
        <item x="64"/>
        <item x="50"/>
        <item x="24"/>
        <item x="54"/>
        <item x="19"/>
        <item x="17"/>
        <item x="39"/>
        <item x="21"/>
        <item x="34"/>
        <item x="60"/>
        <item x="4"/>
        <item x="36"/>
        <item x="26"/>
        <item x="10"/>
        <item x="45"/>
        <item x="11"/>
        <item x="44"/>
        <item x="1"/>
        <item x="47"/>
        <item x="62"/>
        <item x="18"/>
        <item x="0"/>
        <item x="40"/>
        <item x="2"/>
        <item x="58"/>
        <item x="13"/>
        <item x="41"/>
        <item x="9"/>
        <item x="31"/>
        <item x="49"/>
        <item x="42"/>
        <item x="22"/>
        <item x="25"/>
        <item x="15"/>
        <item x="29"/>
        <item x="33"/>
        <item x="56"/>
        <item x="3"/>
        <item x="12"/>
        <item x="30"/>
        <item x="65"/>
        <item x="66"/>
        <item x="67"/>
        <item x="70"/>
        <item x="72"/>
        <item x="76"/>
        <item x="77"/>
        <item x="78"/>
        <item x="81"/>
        <item x="82"/>
        <item t="default"/>
      </items>
    </pivotField>
    <pivotField showAll="0">
      <items count="7">
        <item x="1"/>
        <item x="0"/>
        <item x="2"/>
        <item x="4"/>
        <item x="3"/>
        <item x="5"/>
        <item t="default"/>
      </items>
    </pivotField>
    <pivotField showAll="0">
      <items count="8">
        <item x="1"/>
        <item x="0"/>
        <item x="6"/>
        <item x="2"/>
        <item x="3"/>
        <item x="4"/>
        <item x="5"/>
        <item t="default"/>
      </items>
    </pivotField>
    <pivotField showAll="0"/>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dataField="1" numFmtId="5" showAll="0">
      <items count="1188">
        <item x="12"/>
        <item x="362"/>
        <item x="661"/>
        <item x="461"/>
        <item x="734"/>
        <item x="361"/>
        <item x="992"/>
        <item x="357"/>
        <item x="331"/>
        <item x="1174"/>
        <item x="1177"/>
        <item x="1134"/>
        <item x="534"/>
        <item x="1119"/>
        <item x="370"/>
        <item x="304"/>
        <item x="441"/>
        <item x="346"/>
        <item x="797"/>
        <item x="313"/>
        <item x="691"/>
        <item x="521"/>
        <item x="257"/>
        <item x="320"/>
        <item x="786"/>
        <item x="143"/>
        <item x="699"/>
        <item x="229"/>
        <item x="857"/>
        <item x="927"/>
        <item x="1123"/>
        <item x="834"/>
        <item x="298"/>
        <item x="263"/>
        <item x="776"/>
        <item x="324"/>
        <item x="1170"/>
        <item x="651"/>
        <item x="291"/>
        <item x="1007"/>
        <item x="1033"/>
        <item x="236"/>
        <item x="180"/>
        <item x="118"/>
        <item x="328"/>
        <item x="941"/>
        <item x="1159"/>
        <item x="465"/>
        <item x="1093"/>
        <item x="985"/>
        <item x="195"/>
        <item x="838"/>
        <item x="515"/>
        <item x="903"/>
        <item x="884"/>
        <item x="685"/>
        <item x="949"/>
        <item x="317"/>
        <item x="9"/>
        <item x="526"/>
        <item x="97"/>
        <item x="329"/>
        <item x="319"/>
        <item x="828"/>
        <item x="473"/>
        <item x="656"/>
        <item x="533"/>
        <item x="727"/>
        <item x="338"/>
        <item x="375"/>
        <item x="827"/>
        <item x="300"/>
        <item x="1131"/>
        <item x="537"/>
        <item x="419"/>
        <item x="866"/>
        <item x="777"/>
        <item x="385"/>
        <item x="413"/>
        <item x="74"/>
        <item x="693"/>
        <item x="801"/>
        <item x="249"/>
        <item x="657"/>
        <item x="484"/>
        <item x="208"/>
        <item x="101"/>
        <item x="490"/>
        <item x="506"/>
        <item x="111"/>
        <item x="260"/>
        <item x="1148"/>
        <item x="289"/>
        <item x="543"/>
        <item x="1162"/>
        <item x="642"/>
        <item x="837"/>
        <item x="233"/>
        <item x="636"/>
        <item x="2"/>
        <item x="146"/>
        <item x="939"/>
        <item x="955"/>
        <item x="50"/>
        <item x="438"/>
        <item x="795"/>
        <item x="1145"/>
        <item x="627"/>
        <item x="135"/>
        <item x="956"/>
        <item x="270"/>
        <item x="412"/>
        <item x="864"/>
        <item x="495"/>
        <item x="187"/>
        <item x="719"/>
        <item x="907"/>
        <item x="805"/>
        <item x="687"/>
        <item x="662"/>
        <item x="496"/>
        <item x="611"/>
        <item x="183"/>
        <item x="256"/>
        <item x="717"/>
        <item x="144"/>
        <item x="1070"/>
        <item x="53"/>
        <item x="596"/>
        <item x="802"/>
        <item x="37"/>
        <item x="861"/>
        <item x="402"/>
        <item x="871"/>
        <item x="588"/>
        <item x="634"/>
        <item x="114"/>
        <item x="184"/>
        <item x="616"/>
        <item x="130"/>
        <item x="501"/>
        <item x="72"/>
        <item x="911"/>
        <item x="976"/>
        <item x="376"/>
        <item x="415"/>
        <item x="309"/>
        <item x="832"/>
        <item x="1001"/>
        <item x="457"/>
        <item x="1074"/>
        <item x="529"/>
        <item x="431"/>
        <item x="3"/>
        <item x="283"/>
        <item x="205"/>
        <item x="664"/>
        <item x="278"/>
        <item x="644"/>
        <item x="554"/>
        <item x="380"/>
        <item x="355"/>
        <item x="712"/>
        <item x="1078"/>
        <item x="215"/>
        <item x="1022"/>
        <item x="577"/>
        <item x="247"/>
        <item x="220"/>
        <item x="222"/>
        <item x="722"/>
        <item x="705"/>
        <item x="182"/>
        <item x="741"/>
        <item x="200"/>
        <item x="365"/>
        <item x="255"/>
        <item x="228"/>
        <item x="995"/>
        <item x="754"/>
        <item x="468"/>
        <item x="367"/>
        <item x="48"/>
        <item x="690"/>
        <item x="100"/>
        <item x="1121"/>
        <item x="293"/>
        <item x="378"/>
        <item x="1046"/>
        <item x="424"/>
        <item x="619"/>
        <item x="32"/>
        <item x="344"/>
        <item x="872"/>
        <item x="697"/>
        <item x="847"/>
        <item x="1030"/>
        <item x="499"/>
        <item x="1101"/>
        <item x="538"/>
        <item x="770"/>
        <item x="92"/>
        <item x="199"/>
        <item x="115"/>
        <item x="732"/>
        <item x="26"/>
        <item x="1"/>
        <item x="493"/>
        <item x="353"/>
        <item x="669"/>
        <item x="891"/>
        <item x="109"/>
        <item x="823"/>
        <item x="239"/>
        <item x="517"/>
        <item x="677"/>
        <item x="714"/>
        <item x="599"/>
        <item x="1099"/>
        <item x="358"/>
        <item x="98"/>
        <item x="494"/>
        <item x="628"/>
        <item x="17"/>
        <item x="659"/>
        <item x="674"/>
        <item x="788"/>
        <item x="1143"/>
        <item x="738"/>
        <item x="843"/>
        <item x="106"/>
        <item x="141"/>
        <item x="653"/>
        <item x="898"/>
        <item x="1111"/>
        <item x="950"/>
        <item x="578"/>
        <item x="411"/>
        <item x="1073"/>
        <item x="119"/>
        <item x="711"/>
        <item x="689"/>
        <item x="682"/>
        <item x="887"/>
        <item x="410"/>
        <item x="686"/>
        <item x="221"/>
        <item x="386"/>
        <item x="761"/>
        <item x="567"/>
        <item x="1029"/>
        <item x="945"/>
        <item x="641"/>
        <item x="428"/>
        <item x="163"/>
        <item x="46"/>
        <item x="615"/>
        <item x="149"/>
        <item x="485"/>
        <item x="54"/>
        <item x="1086"/>
        <item x="742"/>
        <item x="1095"/>
        <item x="442"/>
        <item x="401"/>
        <item x="650"/>
        <item x="739"/>
        <item x="105"/>
        <item x="1154"/>
        <item x="77"/>
        <item x="337"/>
        <item x="422"/>
        <item x="889"/>
        <item x="1004"/>
        <item x="470"/>
        <item x="16"/>
        <item x="953"/>
        <item x="79"/>
        <item x="63"/>
        <item x="138"/>
        <item x="894"/>
        <item x="575"/>
        <item x="609"/>
        <item x="390"/>
        <item x="921"/>
        <item x="359"/>
        <item x="1057"/>
        <item x="155"/>
        <item x="217"/>
        <item x="868"/>
        <item x="157"/>
        <item x="536"/>
        <item x="1011"/>
        <item x="475"/>
        <item x="1063"/>
        <item x="1175"/>
        <item x="151"/>
        <item x="718"/>
        <item x="1179"/>
        <item x="1096"/>
        <item x="781"/>
        <item x="1071"/>
        <item x="321"/>
        <item x="349"/>
        <item x="696"/>
        <item x="133"/>
        <item x="193"/>
        <item x="1152"/>
        <item x="774"/>
        <item x="1072"/>
        <item x="1118"/>
        <item x="522"/>
        <item x="14"/>
        <item x="760"/>
        <item x="597"/>
        <item x="731"/>
        <item x="822"/>
        <item x="492"/>
        <item x="800"/>
        <item x="258"/>
        <item x="426"/>
        <item x="1097"/>
        <item x="11"/>
        <item x="811"/>
        <item x="388"/>
        <item x="951"/>
        <item x="821"/>
        <item x="813"/>
        <item x="910"/>
        <item x="444"/>
        <item x="201"/>
        <item x="844"/>
        <item x="1140"/>
        <item x="525"/>
        <item x="0"/>
        <item x="901"/>
        <item x="934"/>
        <item x="580"/>
        <item x="174"/>
        <item x="13"/>
        <item x="42"/>
        <item x="716"/>
        <item x="523"/>
        <item x="728"/>
        <item x="568"/>
        <item x="930"/>
        <item x="483"/>
        <item x="678"/>
        <item x="1068"/>
        <item x="207"/>
        <item x="102"/>
        <item x="452"/>
        <item x="936"/>
        <item x="1010"/>
        <item x="703"/>
        <item x="965"/>
        <item x="845"/>
        <item x="384"/>
        <item x="1009"/>
        <item x="81"/>
        <item x="89"/>
        <item x="226"/>
        <item x="824"/>
        <item x="555"/>
        <item x="928"/>
        <item x="882"/>
        <item x="1067"/>
        <item x="755"/>
        <item x="284"/>
        <item x="673"/>
        <item x="227"/>
        <item x="34"/>
        <item x="1142"/>
        <item x="391"/>
        <item x="876"/>
        <item x="591"/>
        <item x="281"/>
        <item x="448"/>
        <item x="393"/>
        <item x="427"/>
        <item x="963"/>
        <item x="902"/>
        <item x="439"/>
        <item x="160"/>
        <item x="633"/>
        <item x="511"/>
        <item x="629"/>
        <item x="22"/>
        <item x="897"/>
        <item x="938"/>
        <item x="273"/>
        <item x="314"/>
        <item x="773"/>
        <item x="820"/>
        <item x="900"/>
        <item x="1019"/>
        <item x="590"/>
        <item x="392"/>
        <item x="504"/>
        <item x="244"/>
        <item x="970"/>
        <item x="830"/>
        <item x="186"/>
        <item x="860"/>
        <item x="997"/>
        <item x="282"/>
        <item x="826"/>
        <item x="875"/>
        <item x="643"/>
        <item x="164"/>
        <item x="1025"/>
        <item x="764"/>
        <item x="1062"/>
        <item x="740"/>
        <item x="757"/>
        <item x="723"/>
        <item x="44"/>
        <item x="126"/>
        <item x="142"/>
        <item x="547"/>
        <item x="979"/>
        <item x="1167"/>
        <item x="1081"/>
        <item x="604"/>
        <item x="982"/>
        <item x="272"/>
        <item x="472"/>
        <item x="381"/>
        <item x="516"/>
        <item x="749"/>
        <item x="972"/>
        <item x="366"/>
        <item x="158"/>
        <item x="730"/>
        <item x="297"/>
        <item x="47"/>
        <item x="197"/>
        <item x="334"/>
        <item x="84"/>
        <item x="592"/>
        <item x="783"/>
        <item x="570"/>
        <item x="307"/>
        <item x="600"/>
        <item x="1112"/>
        <item x="756"/>
        <item x="396"/>
        <item x="784"/>
        <item x="237"/>
        <item x="1128"/>
        <item x="152"/>
        <item x="90"/>
        <item x="262"/>
        <item x="646"/>
        <item x="368"/>
        <item x="532"/>
        <item x="799"/>
        <item x="24"/>
        <item x="569"/>
        <item x="58"/>
        <item x="518"/>
        <item x="170"/>
        <item x="825"/>
        <item x="487"/>
        <item x="999"/>
        <item x="807"/>
        <item x="430"/>
        <item x="932"/>
        <item x="129"/>
        <item x="527"/>
        <item x="916"/>
        <item x="1076"/>
        <item x="181"/>
        <item x="626"/>
        <item x="623"/>
        <item x="1157"/>
        <item x="418"/>
        <item x="708"/>
        <item x="883"/>
        <item x="683"/>
        <item x="56"/>
        <item x="1013"/>
        <item x="751"/>
        <item x="856"/>
        <item x="983"/>
        <item x="829"/>
        <item x="947"/>
        <item x="21"/>
        <item x="614"/>
        <item x="405"/>
        <item x="120"/>
        <item x="608"/>
        <item x="713"/>
        <item x="20"/>
        <item x="720"/>
        <item x="954"/>
        <item x="1178"/>
        <item x="316"/>
        <item x="264"/>
        <item x="127"/>
        <item x="423"/>
        <item x="253"/>
        <item x="561"/>
        <item x="71"/>
        <item x="563"/>
        <item x="550"/>
        <item x="435"/>
        <item x="246"/>
        <item x="892"/>
        <item x="336"/>
        <item x="40"/>
        <item x="702"/>
        <item x="132"/>
        <item x="1104"/>
        <item x="400"/>
        <item x="1135"/>
        <item x="1166"/>
        <item x="863"/>
        <item x="64"/>
        <item x="681"/>
        <item x="1032"/>
        <item x="735"/>
        <item x="389"/>
        <item x="1103"/>
        <item x="271"/>
        <item x="301"/>
        <item x="35"/>
        <item x="166"/>
        <item x="67"/>
        <item x="552"/>
        <item x="885"/>
        <item x="572"/>
        <item x="841"/>
        <item x="369"/>
        <item x="668"/>
        <item x="445"/>
        <item x="333"/>
        <item x="736"/>
        <item x="466"/>
        <item x="7"/>
        <item x="848"/>
        <item x="65"/>
        <item x="202"/>
        <item x="469"/>
        <item x="621"/>
        <item x="500"/>
        <item x="10"/>
        <item x="617"/>
        <item x="162"/>
        <item x="139"/>
        <item x="586"/>
        <item x="243"/>
        <item x="818"/>
        <item x="913"/>
        <item x="398"/>
        <item x="715"/>
        <item x="630"/>
        <item x="878"/>
        <item x="131"/>
        <item x="520"/>
        <item x="528"/>
        <item x="326"/>
        <item x="980"/>
        <item x="1173"/>
        <item x="161"/>
        <item x="498"/>
        <item x="1077"/>
        <item x="488"/>
        <item x="356"/>
        <item x="745"/>
        <item x="175"/>
        <item x="489"/>
        <item x="137"/>
        <item x="394"/>
        <item x="565"/>
        <item x="721"/>
        <item x="996"/>
        <item x="793"/>
        <item x="185"/>
        <item x="869"/>
        <item x="769"/>
        <item x="198"/>
        <item x="425"/>
        <item x="798"/>
        <item x="379"/>
        <item x="214"/>
        <item x="790"/>
        <item x="700"/>
        <item x="123"/>
        <item x="1051"/>
        <item x="603"/>
        <item x="95"/>
        <item x="873"/>
        <item x="924"/>
        <item x="692"/>
        <item x="168"/>
        <item x="287"/>
        <item x="395"/>
        <item x="737"/>
        <item x="354"/>
        <item x="775"/>
        <item x="695"/>
        <item x="1082"/>
        <item x="971"/>
        <item x="1171"/>
        <item x="374"/>
        <item x="753"/>
        <item x="862"/>
        <item x="421"/>
        <item x="1034"/>
        <item x="404"/>
        <item x="706"/>
        <item x="397"/>
        <item x="241"/>
        <item x="325"/>
        <item x="1045"/>
        <item x="295"/>
        <item x="854"/>
        <item x="794"/>
        <item x="933"/>
        <item x="1040"/>
        <item x="542"/>
        <item x="1149"/>
        <item x="584"/>
        <item x="969"/>
        <item x="791"/>
        <item x="191"/>
        <item x="512"/>
        <item x="975"/>
        <item x="491"/>
        <item x="926"/>
        <item x="377"/>
        <item x="134"/>
        <item x="1094"/>
        <item x="1183"/>
        <item x="70"/>
        <item x="352"/>
        <item x="467"/>
        <item x="904"/>
        <item x="348"/>
        <item x="519"/>
        <item x="432"/>
        <item x="408"/>
        <item x="31"/>
        <item x="935"/>
        <item x="858"/>
        <item x="576"/>
        <item x="733"/>
        <item x="6"/>
        <item x="724"/>
        <item x="1137"/>
        <item x="645"/>
        <item x="1127"/>
        <item x="639"/>
        <item x="503"/>
        <item x="551"/>
        <item x="637"/>
        <item x="812"/>
        <item x="1168"/>
        <item x="606"/>
        <item x="1018"/>
        <item x="350"/>
        <item x="38"/>
        <item x="1088"/>
        <item x="610"/>
        <item x="25"/>
        <item x="172"/>
        <item x="292"/>
        <item x="957"/>
        <item x="82"/>
        <item x="647"/>
        <item x="675"/>
        <item x="481"/>
        <item x="19"/>
        <item x="1141"/>
        <item x="881"/>
        <item x="360"/>
        <item x="530"/>
        <item x="925"/>
        <item x="75"/>
        <item x="959"/>
        <item x="1155"/>
        <item x="785"/>
        <item x="108"/>
        <item x="204"/>
        <item x="509"/>
        <item x="648"/>
        <item x="744"/>
        <item x="342"/>
        <item x="268"/>
        <item x="1122"/>
        <item x="879"/>
        <item x="725"/>
        <item x="471"/>
        <item x="280"/>
        <item x="585"/>
        <item x="112"/>
        <item x="1181"/>
        <item x="45"/>
        <item x="343"/>
        <item x="318"/>
        <item x="33"/>
        <item x="310"/>
        <item x="196"/>
        <item x="1120"/>
        <item x="1056"/>
        <item x="382"/>
        <item x="833"/>
        <item x="978"/>
        <item x="752"/>
        <item x="1176"/>
        <item x="1005"/>
        <item x="587"/>
        <item x="1083"/>
        <item x="1150"/>
        <item x="991"/>
        <item x="294"/>
        <item x="919"/>
        <item x="598"/>
        <item x="929"/>
        <item x="1136"/>
        <item x="238"/>
        <item x="531"/>
        <item x="218"/>
        <item x="125"/>
        <item x="502"/>
        <item x="513"/>
        <item x="789"/>
        <item x="57"/>
        <item x="323"/>
        <item x="245"/>
        <item x="406"/>
        <item x="560"/>
        <item x="188"/>
        <item x="306"/>
        <item x="1012"/>
        <item x="213"/>
        <item x="817"/>
        <item x="993"/>
        <item x="893"/>
        <item x="931"/>
        <item x="1117"/>
        <item x="842"/>
        <item x="252"/>
        <item x="212"/>
        <item x="831"/>
        <item x="173"/>
        <item x="624"/>
        <item x="667"/>
        <item x="638"/>
        <item x="990"/>
        <item x="1113"/>
        <item x="557"/>
        <item x="1043"/>
        <item x="416"/>
        <item x="1015"/>
        <item x="666"/>
        <item x="546"/>
        <item x="312"/>
        <item x="83"/>
        <item x="303"/>
        <item x="966"/>
        <item x="622"/>
        <item x="865"/>
        <item x="946"/>
        <item x="345"/>
        <item x="446"/>
        <item x="363"/>
        <item x="583"/>
        <item x="259"/>
        <item x="1052"/>
        <item x="765"/>
        <item x="1102"/>
        <item x="625"/>
        <item x="694"/>
        <item x="870"/>
        <item x="27"/>
        <item x="920"/>
        <item x="510"/>
        <item x="671"/>
        <item x="632"/>
        <item x="433"/>
        <item x="279"/>
        <item x="267"/>
        <item x="41"/>
        <item x="767"/>
        <item x="91"/>
        <item x="116"/>
        <item x="778"/>
        <item x="176"/>
        <item x="414"/>
        <item x="8"/>
        <item x="514"/>
        <item x="768"/>
        <item x="478"/>
        <item x="66"/>
        <item x="1016"/>
        <item x="429"/>
        <item x="1079"/>
        <item x="68"/>
        <item x="451"/>
        <item x="877"/>
        <item x="558"/>
        <item x="917"/>
        <item x="986"/>
        <item x="261"/>
        <item x="78"/>
        <item x="564"/>
        <item x="855"/>
        <item x="192"/>
        <item x="787"/>
        <item x="1064"/>
        <item x="341"/>
        <item x="372"/>
        <item x="1006"/>
        <item x="167"/>
        <item x="1091"/>
        <item x="1092"/>
        <item x="888"/>
        <item x="1139"/>
        <item x="852"/>
        <item x="779"/>
        <item x="914"/>
        <item x="308"/>
        <item x="276"/>
        <item x="1133"/>
        <item x="52"/>
        <item x="944"/>
        <item x="61"/>
        <item x="1039"/>
        <item x="87"/>
        <item x="311"/>
        <item x="73"/>
        <item x="1065"/>
        <item x="211"/>
        <item x="571"/>
        <item x="658"/>
        <item x="1037"/>
        <item x="987"/>
        <item x="277"/>
        <item x="443"/>
        <item x="620"/>
        <item x="117"/>
        <item x="69"/>
        <item x="729"/>
        <item x="984"/>
        <item x="679"/>
        <item x="1084"/>
        <item x="1038"/>
        <item x="88"/>
        <item x="210"/>
        <item x="988"/>
        <item x="189"/>
        <item x="594"/>
        <item x="726"/>
        <item x="912"/>
        <item x="562"/>
        <item x="450"/>
        <item x="234"/>
        <item x="808"/>
        <item x="302"/>
        <item x="680"/>
        <item x="99"/>
        <item x="248"/>
        <item x="835"/>
        <item x="148"/>
        <item x="206"/>
        <item x="113"/>
        <item x="549"/>
        <item x="23"/>
        <item x="223"/>
        <item x="1003"/>
        <item x="242"/>
        <item x="977"/>
        <item x="581"/>
        <item x="1160"/>
        <item x="1108"/>
        <item x="874"/>
        <item x="177"/>
        <item x="704"/>
        <item x="477"/>
        <item x="55"/>
        <item x="750"/>
        <item x="96"/>
        <item x="216"/>
        <item x="710"/>
        <item x="895"/>
        <item x="224"/>
        <item x="351"/>
        <item x="792"/>
        <item x="122"/>
        <item x="601"/>
        <item x="409"/>
        <item x="899"/>
        <item x="1089"/>
        <item x="595"/>
        <item x="179"/>
        <item x="676"/>
        <item x="1124"/>
        <item x="154"/>
        <item x="383"/>
        <item x="107"/>
        <item x="1114"/>
        <item x="62"/>
        <item x="1080"/>
        <item x="553"/>
        <item x="1138"/>
        <item x="159"/>
        <item x="209"/>
        <item x="104"/>
        <item x="1058"/>
        <item x="462"/>
        <item x="203"/>
        <item x="266"/>
        <item x="566"/>
        <item x="803"/>
        <item x="746"/>
        <item x="1049"/>
        <item x="417"/>
        <item x="371"/>
        <item x="701"/>
        <item x="507"/>
        <item x="618"/>
        <item x="449"/>
        <item x="39"/>
        <item x="1035"/>
        <item x="1000"/>
        <item x="758"/>
        <item x="915"/>
        <item x="654"/>
        <item x="225"/>
        <item x="635"/>
        <item x="1109"/>
        <item x="219"/>
        <item x="810"/>
        <item x="1059"/>
        <item x="299"/>
        <item x="836"/>
        <item x="49"/>
        <item x="339"/>
        <item x="286"/>
        <item x="1126"/>
        <item x="145"/>
        <item x="923"/>
        <item x="440"/>
        <item x="747"/>
        <item x="1061"/>
        <item x="437"/>
        <item x="1021"/>
        <item x="171"/>
        <item x="840"/>
        <item x="1147"/>
        <item x="665"/>
        <item x="275"/>
        <item x="128"/>
        <item x="235"/>
        <item x="819"/>
        <item x="29"/>
        <item x="574"/>
        <item x="464"/>
        <item x="110"/>
        <item x="28"/>
        <item x="455"/>
        <item x="59"/>
        <item x="505"/>
        <item x="748"/>
        <item x="1098"/>
        <item x="5"/>
        <item x="232"/>
        <item x="456"/>
        <item x="458"/>
        <item x="486"/>
        <item x="548"/>
        <item x="454"/>
        <item x="631"/>
        <item x="918"/>
        <item x="1041"/>
        <item x="762"/>
        <item x="867"/>
        <item x="335"/>
        <item x="772"/>
        <item x="539"/>
        <item x="373"/>
        <item x="332"/>
        <item x="387"/>
        <item x="672"/>
        <item x="943"/>
        <item x="806"/>
        <item x="961"/>
        <item x="322"/>
        <item x="1100"/>
        <item x="315"/>
        <item x="612"/>
        <item x="1129"/>
        <item x="240"/>
        <item x="663"/>
        <item x="165"/>
        <item x="140"/>
        <item x="535"/>
        <item x="684"/>
        <item x="453"/>
        <item x="593"/>
        <item x="909"/>
        <item x="51"/>
        <item x="285"/>
        <item x="922"/>
        <item x="605"/>
        <item x="347"/>
        <item x="850"/>
        <item x="1026"/>
        <item x="544"/>
        <item x="1115"/>
        <item x="327"/>
        <item x="269"/>
        <item x="190"/>
        <item x="649"/>
        <item x="998"/>
        <item x="36"/>
        <item x="1107"/>
        <item x="556"/>
        <item x="905"/>
        <item x="573"/>
        <item x="103"/>
        <item x="652"/>
        <item x="880"/>
        <item x="846"/>
        <item x="153"/>
        <item x="541"/>
        <item x="973"/>
        <item x="124"/>
        <item x="1105"/>
        <item x="1044"/>
        <item x="602"/>
        <item x="1024"/>
        <item x="18"/>
        <item x="809"/>
        <item x="958"/>
        <item x="613"/>
        <item x="940"/>
        <item x="1060"/>
        <item x="796"/>
        <item x="194"/>
        <item x="640"/>
        <item x="274"/>
        <item x="771"/>
        <item x="305"/>
        <item x="230"/>
        <item x="290"/>
        <item x="853"/>
        <item x="121"/>
        <item x="1008"/>
        <item x="804"/>
        <item x="1014"/>
        <item x="707"/>
        <item x="150"/>
        <item x="288"/>
        <item x="782"/>
        <item x="1087"/>
        <item x="250"/>
        <item x="908"/>
        <item x="1184"/>
        <item x="655"/>
        <item x="1169"/>
        <item x="607"/>
        <item x="962"/>
        <item x="1066"/>
        <item x="497"/>
        <item x="763"/>
        <item x="463"/>
        <item x="1146"/>
        <item x="1042"/>
        <item x="524"/>
        <item x="849"/>
        <item x="80"/>
        <item x="942"/>
        <item x="582"/>
        <item x="330"/>
        <item x="1151"/>
        <item x="1182"/>
        <item x="251"/>
        <item x="147"/>
        <item x="1153"/>
        <item x="1180"/>
        <item x="364"/>
        <item x="474"/>
        <item x="60"/>
        <item x="886"/>
        <item x="540"/>
        <item x="698"/>
        <item x="1090"/>
        <item x="660"/>
        <item x="399"/>
        <item x="434"/>
        <item x="952"/>
        <item x="1106"/>
        <item x="816"/>
        <item x="296"/>
        <item x="814"/>
        <item x="15"/>
        <item x="896"/>
        <item x="1047"/>
        <item x="1048"/>
        <item x="1036"/>
        <item x="743"/>
        <item x="231"/>
        <item x="447"/>
        <item x="1144"/>
        <item x="759"/>
        <item x="981"/>
        <item x="1027"/>
        <item x="1132"/>
        <item x="1017"/>
        <item x="815"/>
        <item x="1125"/>
        <item x="1028"/>
        <item x="420"/>
        <item x="968"/>
        <item x="974"/>
        <item x="460"/>
        <item x="43"/>
        <item x="1085"/>
        <item x="76"/>
        <item x="559"/>
        <item x="1075"/>
        <item x="1172"/>
        <item x="1163"/>
        <item x="1116"/>
        <item x="178"/>
        <item x="265"/>
        <item x="688"/>
        <item x="1050"/>
        <item x="545"/>
        <item x="589"/>
        <item x="948"/>
        <item x="459"/>
        <item x="1069"/>
        <item x="851"/>
        <item x="1020"/>
        <item x="30"/>
        <item x="436"/>
        <item x="670"/>
        <item x="1110"/>
        <item x="967"/>
        <item x="93"/>
        <item x="890"/>
        <item x="1161"/>
        <item x="964"/>
        <item x="479"/>
        <item x="136"/>
        <item x="508"/>
        <item x="709"/>
        <item x="1164"/>
        <item x="169"/>
        <item x="1158"/>
        <item x="476"/>
        <item x="407"/>
        <item x="906"/>
        <item x="989"/>
        <item x="85"/>
        <item x="579"/>
        <item x="482"/>
        <item x="86"/>
        <item x="340"/>
        <item x="1156"/>
        <item x="839"/>
        <item x="1023"/>
        <item x="994"/>
        <item x="156"/>
        <item x="480"/>
        <item x="1165"/>
        <item x="859"/>
        <item x="780"/>
        <item x="1002"/>
        <item x="4"/>
        <item x="1055"/>
        <item x="1054"/>
        <item x="937"/>
        <item x="254"/>
        <item x="960"/>
        <item x="766"/>
        <item x="94"/>
        <item x="403"/>
        <item x="1185"/>
        <item x="1186"/>
        <item x="1031"/>
        <item x="1053"/>
        <item x="1130"/>
        <item t="default"/>
      </items>
    </pivotField>
    <pivotField dataField="1" numFmtId="7" showAll="0">
      <items count="1543">
        <item x="12"/>
        <item x="391"/>
        <item x="757"/>
        <item x="505"/>
        <item x="856"/>
        <item x="390"/>
        <item x="1246"/>
        <item x="386"/>
        <item x="352"/>
        <item x="1524"/>
        <item x="1530"/>
        <item x="1467"/>
        <item x="800"/>
        <item x="465"/>
        <item x="148"/>
        <item x="1191"/>
        <item x="1033"/>
        <item x="239"/>
        <item x="1432"/>
        <item x="598"/>
        <item x="1142"/>
        <item x="270"/>
        <item x="333"/>
        <item x="1114"/>
        <item x="931"/>
        <item x="868"/>
        <item x="400"/>
        <item x="581"/>
        <item x="717"/>
        <item x="1324"/>
        <item x="324"/>
        <item x="340"/>
        <item x="1327"/>
        <item x="479"/>
        <item x="1121"/>
        <item x="1457"/>
        <item x="373"/>
        <item x="809"/>
        <item x="944"/>
        <item x="122"/>
        <item x="1031"/>
        <item x="1266"/>
        <item x="1163"/>
        <item x="349"/>
        <item x="1466"/>
        <item x="509"/>
        <item x="248"/>
        <item x="9"/>
        <item x="1234"/>
        <item x="483"/>
        <item x="1394"/>
        <item x="1441"/>
        <item x="203"/>
        <item x="311"/>
        <item x="999"/>
        <item x="568"/>
        <item x="318"/>
        <item x="1005"/>
        <item x="350"/>
        <item x="1076"/>
        <item x="276"/>
        <item x="1179"/>
        <item x="1103"/>
        <item x="338"/>
        <item x="587"/>
        <item x="1301"/>
        <item x="919"/>
        <item x="336"/>
        <item x="792"/>
        <item x="344"/>
        <item x="651"/>
        <item x="646"/>
        <item x="1518"/>
        <item x="188"/>
        <item x="1164"/>
        <item x="979"/>
        <item x="821"/>
        <item x="539"/>
        <item x="572"/>
        <item x="114"/>
        <item x="99"/>
        <item x="1451"/>
        <item x="520"/>
        <item x="575"/>
        <item x="1487"/>
        <item x="964"/>
        <item x="752"/>
        <item x="991"/>
        <item x="405"/>
        <item x="1503"/>
        <item x="990"/>
        <item x="1053"/>
        <item x="152"/>
        <item x="244"/>
        <item x="320"/>
        <item x="602"/>
        <item x="655"/>
        <item x="2"/>
        <item x="1161"/>
        <item x="474"/>
        <item x="1462"/>
        <item x="451"/>
        <item x="664"/>
        <item x="1077"/>
        <item x="273"/>
        <item x="942"/>
        <item x="716"/>
        <item x="597"/>
        <item x="103"/>
        <item x="1393"/>
        <item x="622"/>
        <item x="609"/>
        <item x="1482"/>
        <item x="140"/>
        <item x="845"/>
        <item x="1188"/>
        <item x="920"/>
        <item x="1042"/>
        <item x="1004"/>
        <item x="359"/>
        <item x="285"/>
        <item x="149"/>
        <item x="415"/>
        <item x="1159"/>
        <item x="308"/>
        <item x="678"/>
        <item x="783"/>
        <item x="1046"/>
        <item x="935"/>
        <item x="736"/>
        <item x="1093"/>
        <item x="49"/>
        <item x="1486"/>
        <item x="590"/>
        <item x="445"/>
        <item x="444"/>
        <item x="1201"/>
        <item x="729"/>
        <item x="116"/>
        <item x="802"/>
        <item x="1132"/>
        <item x="74"/>
        <item x="1187"/>
        <item x="698"/>
        <item x="949"/>
        <item x="434"/>
        <item x="832"/>
        <item x="262"/>
        <item x="329"/>
        <item x="447"/>
        <item x="753"/>
        <item x="1260"/>
        <item x="620"/>
        <item x="192"/>
        <item x="1057"/>
        <item x="533"/>
        <item x="1363"/>
        <item x="216"/>
        <item x="570"/>
        <item x="501"/>
        <item x="514"/>
        <item x="1350"/>
        <item x="680"/>
        <item x="555"/>
        <item x="1040"/>
        <item x="466"/>
        <item x="52"/>
        <item x="1357"/>
        <item x="591"/>
        <item x="1370"/>
        <item x="544"/>
        <item x="1136"/>
        <item x="1037"/>
        <item x="195"/>
        <item x="36"/>
        <item x="3"/>
        <item x="950"/>
        <item x="834"/>
        <item x="727"/>
        <item x="762"/>
        <item x="793"/>
        <item x="997"/>
        <item x="295"/>
        <item x="707"/>
        <item x="301"/>
        <item x="1107"/>
        <item x="952"/>
        <item x="1367"/>
        <item x="410"/>
        <item x="667"/>
        <item x="795"/>
        <item x="1052"/>
        <item x="759"/>
        <item x="72"/>
        <item x="702"/>
        <item x="213"/>
        <item x="384"/>
        <item x="190"/>
        <item x="545"/>
        <item x="599"/>
        <item x="837"/>
        <item x="825"/>
        <item x="696"/>
        <item x="118"/>
        <item x="817"/>
        <item x="1180"/>
        <item x="739"/>
        <item x="191"/>
        <item x="550"/>
        <item x="269"/>
        <item x="135"/>
        <item x="866"/>
        <item x="223"/>
        <item x="1322"/>
        <item x="1410"/>
        <item x="1450"/>
        <item x="1115"/>
        <item x="593"/>
        <item x="268"/>
        <item x="650"/>
        <item x="260"/>
        <item x="1408"/>
        <item x="583"/>
        <item x="1221"/>
        <item x="31"/>
        <item x="394"/>
        <item x="93"/>
        <item x="231"/>
        <item x="406"/>
        <item x="462"/>
        <item x="543"/>
        <item x="1286"/>
        <item x="1056"/>
        <item x="1390"/>
        <item x="719"/>
        <item x="229"/>
        <item x="1297"/>
        <item x="491"/>
        <item x="17"/>
        <item x="1"/>
        <item x="877"/>
        <item x="1480"/>
        <item x="799"/>
        <item x="755"/>
        <item x="775"/>
        <item x="767"/>
        <item x="208"/>
        <item x="408"/>
        <item x="932"/>
        <item x="860"/>
        <item x="110"/>
        <item x="1028"/>
        <item x="706"/>
        <item x="1012"/>
        <item x="100"/>
        <item x="781"/>
        <item x="238"/>
        <item x="146"/>
        <item x="1096"/>
        <item x="1080"/>
        <item x="47"/>
        <item x="890"/>
        <item x="749"/>
        <item x="1158"/>
        <item x="1249"/>
        <item x="973"/>
        <item x="1420"/>
        <item x="102"/>
        <item x="974"/>
        <item x="1315"/>
        <item x="387"/>
        <item x="512"/>
        <item x="977"/>
        <item x="910"/>
        <item x="119"/>
        <item x="1437"/>
        <item x="1017"/>
        <item x="482"/>
        <item x="636"/>
        <item x="123"/>
        <item x="396"/>
        <item x="1356"/>
        <item x="652"/>
        <item x="313"/>
        <item x="872"/>
        <item x="1139"/>
        <item x="863"/>
        <item x="1172"/>
        <item x="108"/>
        <item x="826"/>
        <item x="457"/>
        <item x="26"/>
        <item x="382"/>
        <item x="548"/>
        <item x="455"/>
        <item x="369"/>
        <item x="1443"/>
        <item x="1496"/>
        <item x="647"/>
        <item x="230"/>
        <item x="603"/>
        <item x="1085"/>
        <item x="1055"/>
        <item x="851"/>
        <item x="1082"/>
        <item x="226"/>
        <item x="806"/>
        <item x="207"/>
        <item x="1233"/>
        <item x="112"/>
        <item x="573"/>
        <item x="45"/>
        <item x="16"/>
        <item x="853"/>
        <item x="854"/>
        <item x="829"/>
        <item x="164"/>
        <item x="1444"/>
        <item x="683"/>
        <item x="1182"/>
        <item x="1515"/>
        <item x="1047"/>
        <item x="79"/>
        <item x="1283"/>
        <item x="62"/>
        <item x="534"/>
        <item x="542"/>
        <item x="710"/>
        <item x="601"/>
        <item x="461"/>
        <item x="1242"/>
        <item x="694"/>
        <item x="1181"/>
        <item x="879"/>
        <item x="535"/>
        <item x="1345"/>
        <item x="251"/>
        <item x="1377"/>
        <item x="1399"/>
        <item x="896"/>
        <item x="797"/>
        <item x="442"/>
        <item x="1361"/>
        <item x="1109"/>
        <item x="824"/>
        <item x="432"/>
        <item x="867"/>
        <item x="785"/>
        <item x="918"/>
        <item x="790"/>
        <item x="271"/>
        <item x="441"/>
        <item x="745"/>
        <item x="1255"/>
        <item x="794"/>
        <item x="416"/>
        <item x="852"/>
        <item x="582"/>
        <item x="644"/>
        <item x="418"/>
        <item x="897"/>
        <item x="77"/>
        <item x="1094"/>
        <item x="1070"/>
        <item x="1353"/>
        <item x="143"/>
        <item x="541"/>
        <item x="1406"/>
        <item x="1185"/>
        <item x="1295"/>
        <item x="1263"/>
        <item x="155"/>
        <item x="948"/>
        <item x="735"/>
        <item x="370"/>
        <item x="1112"/>
        <item x="420"/>
        <item x="962"/>
        <item x="1083"/>
        <item x="14"/>
        <item x="982"/>
        <item x="1504"/>
        <item x="171"/>
        <item x="1013"/>
        <item x="11"/>
        <item x="209"/>
        <item x="988"/>
        <item x="701"/>
        <item x="681"/>
        <item x="53"/>
        <item x="1089"/>
        <item x="1379"/>
        <item x="1289"/>
        <item x="1240"/>
        <item x="1100"/>
        <item x="388"/>
        <item x="0"/>
        <item x="1128"/>
        <item x="983"/>
        <item x="1401"/>
        <item x="1200"/>
        <item x="1339"/>
        <item x="13"/>
        <item x="485"/>
        <item x="302"/>
        <item x="182"/>
        <item x="864"/>
        <item x="1270"/>
        <item x="1223"/>
        <item x="459"/>
        <item x="162"/>
        <item x="976"/>
        <item x="358"/>
        <item x="1097"/>
        <item x="584"/>
        <item x="691"/>
        <item x="1525"/>
        <item x="522"/>
        <item x="138"/>
        <item x="1456"/>
        <item x="833"/>
        <item x="1183"/>
        <item x="516"/>
        <item x="554"/>
        <item x="984"/>
        <item x="1274"/>
        <item x="1532"/>
        <item x="157"/>
        <item x="925"/>
        <item x="299"/>
        <item x="490"/>
        <item x="1143"/>
        <item x="300"/>
        <item x="1359"/>
        <item x="782"/>
        <item x="1325"/>
        <item x="1434"/>
        <item x="194"/>
        <item x="104"/>
        <item x="377"/>
        <item x="256"/>
        <item x="1196"/>
        <item x="773"/>
        <item x="804"/>
        <item x="966"/>
        <item x="341"/>
        <item x="201"/>
        <item x="784"/>
        <item x="1036"/>
        <item x="1211"/>
        <item x="1493"/>
        <item x="1426"/>
        <item x="371"/>
        <item x="1464"/>
        <item x="1360"/>
        <item x="215"/>
        <item x="1269"/>
        <item x="724"/>
        <item x="843"/>
        <item x="1431"/>
        <item x="433"/>
        <item x="916"/>
        <item x="1333"/>
        <item x="586"/>
        <item x="1477"/>
        <item x="1268"/>
        <item x="1014"/>
        <item x="637"/>
        <item x="172"/>
        <item x="656"/>
        <item x="669"/>
        <item x="1102"/>
        <item x="1073"/>
        <item x="1352"/>
        <item x="236"/>
        <item x="532"/>
        <item x="422"/>
        <item x="831"/>
        <item x="613"/>
        <item x="738"/>
        <item x="1479"/>
        <item x="41"/>
        <item x="237"/>
        <item x="891"/>
        <item x="33"/>
        <item x="1296"/>
        <item x="892"/>
        <item x="1175"/>
        <item x="1366"/>
        <item x="847"/>
        <item x="1156"/>
        <item x="1218"/>
        <item x="718"/>
        <item x="893"/>
        <item x="1064"/>
        <item x="671"/>
        <item x="494"/>
        <item x="621"/>
        <item x="1145"/>
        <item x="43"/>
        <item x="929"/>
        <item x="1368"/>
        <item x="423"/>
        <item x="460"/>
        <item x="1154"/>
        <item x="900"/>
        <item x="519"/>
        <item x="815"/>
        <item x="1329"/>
        <item x="1344"/>
        <item x="414"/>
        <item x="168"/>
        <item x="158"/>
        <item x="995"/>
        <item x="884"/>
        <item x="81"/>
        <item x="1252"/>
        <item x="1095"/>
        <item x="89"/>
        <item x="807"/>
        <item x="720"/>
        <item x="726"/>
        <item x="688"/>
        <item x="838"/>
        <item x="287"/>
        <item x="166"/>
        <item x="421"/>
        <item x="288"/>
        <item x="334"/>
        <item x="22"/>
        <item x="741"/>
        <item x="91"/>
        <item x="205"/>
        <item x="1282"/>
        <item x="849"/>
        <item x="915"/>
        <item x="1225"/>
        <item x="275"/>
        <item x="638"/>
        <item x="477"/>
        <item x="596"/>
        <item x="1068"/>
        <item x="395"/>
        <item x="398"/>
        <item x="639"/>
        <item x="355"/>
        <item x="562"/>
        <item x="1317"/>
        <item x="993"/>
        <item x="672"/>
        <item x="57"/>
        <item x="46"/>
        <item x="147"/>
        <item x="684"/>
        <item x="24"/>
        <item x="436"/>
        <item x="1062"/>
        <item x="941"/>
        <item x="987"/>
        <item x="1422"/>
        <item x="970"/>
        <item x="327"/>
        <item x="124"/>
        <item x="1290"/>
        <item x="827"/>
        <item x="411"/>
        <item x="453"/>
        <item x="865"/>
        <item x="426"/>
        <item x="165"/>
        <item x="774"/>
        <item x="131"/>
        <item x="1213"/>
        <item x="569"/>
        <item x="1404"/>
        <item x="1531"/>
        <item x="249"/>
        <item x="574"/>
        <item x="1309"/>
        <item x="1421"/>
        <item x="1512"/>
        <item x="567"/>
        <item x="132"/>
        <item x="1470"/>
        <item x="1232"/>
        <item x="178"/>
        <item x="1228"/>
        <item x="360"/>
        <item x="1506"/>
        <item x="1250"/>
        <item x="1091"/>
        <item x="778"/>
        <item x="527"/>
        <item x="464"/>
        <item x="1186"/>
        <item x="628"/>
        <item x="960"/>
        <item x="608"/>
        <item x="928"/>
        <item x="1048"/>
        <item x="128"/>
        <item x="1256"/>
        <item x="134"/>
        <item x="1219"/>
        <item x="277"/>
        <item x="857"/>
        <item x="616"/>
        <item x="1063"/>
        <item x="810"/>
        <item x="947"/>
        <item x="1415"/>
        <item x="805"/>
        <item x="427"/>
        <item x="317"/>
        <item x="357"/>
        <item x="456"/>
        <item x="632"/>
        <item x="321"/>
        <item x="618"/>
        <item x="761"/>
        <item x="84"/>
        <item x="537"/>
        <item x="189"/>
        <item x="957"/>
        <item x="1453"/>
        <item x="693"/>
        <item x="631"/>
        <item x="362"/>
        <item x="1402"/>
        <item x="985"/>
        <item x="1074"/>
        <item x="450"/>
        <item x="55"/>
        <item x="861"/>
        <item x="588"/>
        <item x="1231"/>
        <item x="170"/>
        <item x="835"/>
        <item x="1122"/>
        <item x="1167"/>
        <item x="1380"/>
        <item x="1460"/>
        <item x="1150"/>
        <item x="109"/>
        <item x="715"/>
        <item x="907"/>
        <item x="354"/>
        <item x="996"/>
        <item x="814"/>
        <item x="39"/>
        <item x="1365"/>
        <item x="992"/>
        <item x="1499"/>
        <item x="1030"/>
        <item x="480"/>
        <item x="820"/>
        <item x="210"/>
        <item x="1445"/>
        <item x="798"/>
        <item x="712"/>
        <item x="791"/>
        <item x="475"/>
        <item x="1226"/>
        <item x="21"/>
        <item x="255"/>
        <item x="431"/>
        <item x="886"/>
        <item x="266"/>
        <item x="64"/>
        <item x="1229"/>
        <item x="20"/>
        <item x="10"/>
        <item x="1021"/>
        <item x="346"/>
        <item x="876"/>
        <item x="547"/>
        <item x="1273"/>
        <item x="1177"/>
        <item x="258"/>
        <item x="700"/>
        <item x="1215"/>
        <item x="137"/>
        <item x="1098"/>
        <item x="903"/>
        <item x="419"/>
        <item x="1511"/>
        <item x="704"/>
        <item x="1510"/>
        <item x="366"/>
        <item x="183"/>
        <item x="939"/>
        <item x="1086"/>
        <item x="789"/>
        <item x="1300"/>
        <item x="1355"/>
        <item x="34"/>
        <item x="206"/>
        <item x="458"/>
        <item x="71"/>
        <item x="1407"/>
        <item x="653"/>
        <item x="946"/>
        <item x="538"/>
        <item x="142"/>
        <item x="385"/>
        <item x="67"/>
        <item x="1039"/>
        <item x="812"/>
        <item x="471"/>
        <item x="665"/>
        <item x="934"/>
        <item x="811"/>
        <item x="828"/>
        <item x="634"/>
        <item x="481"/>
        <item x="63"/>
        <item x="286"/>
        <item x="174"/>
        <item x="641"/>
        <item x="199"/>
        <item x="234"/>
        <item x="399"/>
        <item x="1302"/>
        <item x="1141"/>
        <item x="487"/>
        <item x="127"/>
        <item x="1125"/>
        <item x="1205"/>
        <item x="1332"/>
        <item x="721"/>
        <item x="1117"/>
        <item x="842"/>
        <item x="144"/>
        <item x="540"/>
        <item x="972"/>
        <item x="429"/>
        <item x="1468"/>
        <item x="1078"/>
        <item x="766"/>
        <item x="563"/>
        <item x="595"/>
        <item x="1439"/>
        <item x="1413"/>
        <item x="746"/>
        <item x="1131"/>
        <item x="801"/>
        <item x="176"/>
        <item x="1412"/>
        <item x="1067"/>
        <item x="139"/>
        <item x="510"/>
        <item x="7"/>
        <item x="549"/>
        <item x="629"/>
        <item x="253"/>
        <item x="1294"/>
        <item x="1454"/>
        <item x="425"/>
        <item x="1400"/>
        <item x="576"/>
        <item x="515"/>
        <item x="1169"/>
        <item x="580"/>
        <item x="499"/>
        <item x="917"/>
        <item x="1257"/>
        <item x="803"/>
        <item x="709"/>
        <item x="439"/>
        <item x="1118"/>
        <item x="936"/>
        <item x="1008"/>
        <item x="1151"/>
        <item x="404"/>
        <item x="888"/>
        <item x="1010"/>
        <item x="1038"/>
        <item x="723"/>
        <item x="1032"/>
        <item x="858"/>
        <item x="571"/>
        <item x="1217"/>
        <item x="381"/>
        <item x="1050"/>
        <item x="908"/>
        <item x="909"/>
        <item x="454"/>
        <item x="136"/>
        <item x="169"/>
        <item x="980"/>
        <item x="222"/>
        <item x="407"/>
        <item x="627"/>
        <item x="468"/>
        <item x="589"/>
        <item x="1449"/>
        <item x="1280"/>
        <item x="840"/>
        <item x="1147"/>
        <item x="859"/>
        <item x="1522"/>
        <item x="1395"/>
        <item x="818"/>
        <item x="1027"/>
        <item x="830"/>
        <item x="1536"/>
        <item x="1058"/>
        <item x="82"/>
        <item x="1369"/>
        <item x="25"/>
        <item x="1148"/>
        <item x="740"/>
        <item x="397"/>
        <item x="1535"/>
        <item x="1313"/>
        <item x="953"/>
        <item x="1251"/>
        <item x="75"/>
        <item x="1523"/>
        <item x="409"/>
        <item x="875"/>
        <item x="383"/>
        <item x="1243"/>
        <item x="1541"/>
        <item x="1513"/>
        <item x="315"/>
        <item x="424"/>
        <item x="428"/>
        <item x="1209"/>
        <item x="70"/>
        <item x="1298"/>
        <item x="517"/>
        <item x="1373"/>
        <item x="1514"/>
        <item x="1520"/>
        <item x="1054"/>
        <item x="1321"/>
        <item x="938"/>
        <item x="836"/>
        <item x="511"/>
        <item x="1519"/>
        <item x="303"/>
        <item x="345"/>
        <item x="564"/>
        <item x="578"/>
        <item x="1382"/>
        <item x="389"/>
        <item x="180"/>
        <item x="97"/>
        <item x="1212"/>
        <item x="1338"/>
        <item x="663"/>
        <item x="193"/>
        <item x="1488"/>
        <item x="443"/>
        <item x="1149"/>
        <item x="1140"/>
        <item x="306"/>
        <item x="1189"/>
        <item x="227"/>
        <item x="1192"/>
        <item x="1019"/>
        <item x="1244"/>
        <item x="607"/>
        <item x="551"/>
        <item x="44"/>
        <item x="930"/>
        <item x="690"/>
        <item x="743"/>
        <item x="1497"/>
        <item x="37"/>
        <item x="19"/>
        <item x="56"/>
        <item x="1461"/>
        <item x="703"/>
        <item x="30"/>
        <item x="1104"/>
        <item x="32"/>
        <item x="1362"/>
        <item x="1526"/>
        <item x="365"/>
        <item x="1533"/>
        <item x="259"/>
        <item x="770"/>
        <item x="1264"/>
        <item x="645"/>
        <item x="343"/>
        <item x="376"/>
        <item x="437"/>
        <item x="1198"/>
        <item x="467"/>
        <item x="841"/>
        <item x="1245"/>
        <item x="662"/>
        <item x="873"/>
        <item x="924"/>
        <item x="312"/>
        <item x="337"/>
        <item x="1152"/>
        <item x="298"/>
        <item x="1153"/>
        <item x="626"/>
        <item x="297"/>
        <item x="1124"/>
        <item x="310"/>
        <item x="282"/>
        <item x="776"/>
        <item x="204"/>
        <item x="855"/>
        <item x="617"/>
        <item x="682"/>
        <item x="115"/>
        <item x="257"/>
        <item x="1144"/>
        <item x="971"/>
        <item x="1323"/>
        <item x="592"/>
        <item x="1478"/>
        <item x="1452"/>
        <item x="764"/>
        <item x="6"/>
        <item x="731"/>
        <item x="998"/>
        <item x="1247"/>
        <item x="367"/>
        <item x="1072"/>
        <item x="530"/>
        <item x="1472"/>
        <item x="250"/>
        <item x="65"/>
        <item x="529"/>
        <item x="1138"/>
        <item x="965"/>
        <item x="1430"/>
        <item x="887"/>
        <item x="577"/>
        <item x="332"/>
        <item x="372"/>
        <item x="1202"/>
        <item x="330"/>
        <item x="594"/>
        <item x="733"/>
        <item x="1528"/>
        <item x="1011"/>
        <item x="561"/>
        <item x="212"/>
        <item x="130"/>
        <item x="412"/>
        <item x="1374"/>
        <item x="220"/>
        <item x="994"/>
        <item x="161"/>
        <item x="1176"/>
        <item x="874"/>
        <item x="392"/>
        <item x="553"/>
        <item x="559"/>
        <item x="552"/>
        <item x="742"/>
        <item x="379"/>
        <item x="1440"/>
        <item x="181"/>
        <item x="579"/>
        <item x="1146"/>
        <item x="695"/>
        <item x="560"/>
        <item x="765"/>
        <item x="323"/>
        <item x="1347"/>
        <item x="933"/>
        <item x="1334"/>
        <item x="272"/>
        <item x="1435"/>
        <item x="732"/>
        <item x="666"/>
        <item x="284"/>
        <item x="1272"/>
        <item x="1009"/>
        <item x="624"/>
        <item x="1224"/>
        <item x="296"/>
        <item x="40"/>
        <item x="1165"/>
        <item x="1306"/>
        <item x="675"/>
        <item x="1318"/>
        <item x="565"/>
        <item x="402"/>
        <item x="1438"/>
        <item x="196"/>
        <item x="889"/>
        <item x="1389"/>
        <item x="1455"/>
        <item x="904"/>
        <item x="769"/>
        <item x="658"/>
        <item x="1060"/>
        <item x="657"/>
        <item x="1276"/>
        <item x="175"/>
        <item x="1271"/>
        <item x="1490"/>
        <item x="674"/>
        <item x="326"/>
        <item x="989"/>
        <item x="612"/>
        <item x="714"/>
        <item x="27"/>
        <item x="1126"/>
        <item x="348"/>
        <item x="1087"/>
        <item x="314"/>
        <item x="83"/>
        <item x="850"/>
        <item x="1258"/>
        <item x="106"/>
        <item x="446"/>
        <item x="92"/>
        <item x="60"/>
        <item x="566"/>
        <item x="291"/>
        <item x="265"/>
        <item x="1424"/>
        <item x="1110"/>
        <item x="339"/>
        <item x="1081"/>
        <item x="1471"/>
        <item x="713"/>
        <item x="905"/>
        <item x="1485"/>
        <item x="1385"/>
        <item x="1398"/>
        <item x="1101"/>
        <item x="221"/>
        <item x="1241"/>
        <item x="364"/>
        <item x="1127"/>
        <item x="1029"/>
        <item x="463"/>
        <item x="1371"/>
        <item x="1348"/>
        <item x="378"/>
        <item x="1425"/>
        <item x="219"/>
        <item x="772"/>
        <item x="1310"/>
        <item x="151"/>
        <item x="448"/>
        <item x="711"/>
        <item x="1119"/>
        <item x="469"/>
        <item x="1436"/>
        <item x="525"/>
        <item x="737"/>
        <item x="1207"/>
        <item x="1279"/>
        <item x="1041"/>
        <item x="640"/>
        <item x="197"/>
        <item x="1465"/>
        <item x="1411"/>
        <item x="1387"/>
        <item x="68"/>
        <item x="120"/>
        <item x="1171"/>
        <item x="1236"/>
        <item x="1203"/>
        <item x="488"/>
        <item x="630"/>
        <item x="484"/>
        <item x="292"/>
        <item x="754"/>
        <item x="1473"/>
        <item x="649"/>
        <item x="184"/>
        <item x="78"/>
        <item x="1392"/>
        <item x="661"/>
        <item x="1537"/>
        <item x="1235"/>
        <item x="486"/>
        <item x="881"/>
        <item x="848"/>
        <item x="1476"/>
        <item x="670"/>
        <item x="901"/>
        <item x="375"/>
        <item x="687"/>
        <item x="281"/>
        <item x="66"/>
        <item x="328"/>
        <item x="1099"/>
        <item x="1308"/>
        <item x="779"/>
        <item x="1066"/>
        <item x="1346"/>
        <item x="922"/>
        <item x="1375"/>
        <item x="787"/>
        <item x="524"/>
        <item x="241"/>
        <item x="760"/>
        <item x="1051"/>
        <item x="978"/>
        <item x="274"/>
        <item x="1265"/>
        <item x="51"/>
        <item x="846"/>
        <item x="218"/>
        <item x="1277"/>
        <item x="921"/>
        <item x="88"/>
        <item x="185"/>
        <item x="1045"/>
        <item x="633"/>
        <item x="1494"/>
        <item x="1238"/>
        <item x="1049"/>
        <item x="8"/>
        <item x="839"/>
        <item x="225"/>
        <item x="730"/>
        <item x="233"/>
        <item x="676"/>
        <item x="232"/>
        <item x="513"/>
        <item x="1259"/>
        <item x="1160"/>
        <item x="816"/>
        <item x="677"/>
        <item x="1000"/>
        <item x="1116"/>
        <item x="777"/>
        <item x="1446"/>
        <item x="94"/>
        <item x="331"/>
        <item x="1237"/>
        <item x="981"/>
        <item x="160"/>
        <item x="98"/>
        <item x="235"/>
        <item x="1090"/>
        <item x="1222"/>
        <item x="245"/>
        <item x="117"/>
        <item x="200"/>
        <item x="844"/>
        <item x="322"/>
        <item x="413"/>
        <item x="1026"/>
        <item x="648"/>
        <item x="786"/>
        <item x="1341"/>
        <item x="1088"/>
        <item x="495"/>
        <item x="111"/>
        <item x="1405"/>
        <item x="1262"/>
        <item x="958"/>
        <item x="261"/>
        <item x="961"/>
        <item x="1254"/>
        <item x="1312"/>
        <item x="61"/>
        <item x="126"/>
        <item x="885"/>
        <item x="1372"/>
        <item x="722"/>
        <item x="1133"/>
        <item x="90"/>
        <item x="1403"/>
        <item x="1501"/>
        <item x="101"/>
        <item x="87"/>
        <item x="440"/>
        <item x="214"/>
        <item x="1349"/>
        <item x="914"/>
        <item x="73"/>
        <item x="69"/>
        <item x="1475"/>
        <item x="823"/>
        <item x="556"/>
        <item x="1134"/>
        <item x="167"/>
        <item x="1024"/>
        <item x="1174"/>
        <item x="154"/>
        <item x="945"/>
        <item x="1303"/>
        <item x="1230"/>
        <item x="679"/>
        <item x="217"/>
        <item x="1448"/>
        <item x="937"/>
        <item x="1170"/>
        <item x="963"/>
        <item x="1287"/>
        <item x="926"/>
        <item x="911"/>
        <item x="615"/>
        <item x="1311"/>
        <item x="401"/>
        <item x="685"/>
        <item x="780"/>
        <item x="882"/>
        <item x="862"/>
        <item x="708"/>
        <item x="1130"/>
        <item x="1069"/>
        <item x="254"/>
        <item x="187"/>
        <item x="368"/>
        <item x="1383"/>
        <item x="1285"/>
        <item x="23"/>
        <item x="121"/>
        <item x="506"/>
        <item x="788"/>
        <item x="1418"/>
        <item x="1002"/>
        <item x="1343"/>
        <item x="1043"/>
        <item x="894"/>
        <item x="1059"/>
        <item x="659"/>
        <item x="493"/>
        <item x="1423"/>
        <item x="1517"/>
        <item x="1007"/>
        <item x="294"/>
        <item x="955"/>
        <item x="1427"/>
        <item x="619"/>
        <item x="558"/>
        <item x="750"/>
        <item x="1386"/>
        <item x="48"/>
        <item x="476"/>
        <item x="1433"/>
        <item x="518"/>
        <item x="246"/>
        <item x="1018"/>
        <item x="1111"/>
        <item x="211"/>
        <item x="279"/>
        <item x="54"/>
        <item x="1469"/>
        <item x="319"/>
        <item x="813"/>
        <item x="150"/>
        <item x="107"/>
        <item x="1396"/>
        <item x="1391"/>
        <item x="58"/>
        <item x="1527"/>
        <item x="1330"/>
        <item x="224"/>
        <item x="356"/>
        <item x="1035"/>
        <item x="1340"/>
        <item x="1003"/>
        <item x="283"/>
        <item x="492"/>
        <item x="380"/>
        <item x="956"/>
        <item x="1397"/>
        <item x="1016"/>
        <item x="1113"/>
        <item x="353"/>
        <item x="228"/>
        <item x="1492"/>
        <item x="1120"/>
        <item x="38"/>
        <item x="635"/>
        <item x="1210"/>
        <item x="1484"/>
        <item x="606"/>
        <item x="728"/>
        <item x="758"/>
        <item x="623"/>
        <item x="1065"/>
        <item x="880"/>
        <item x="954"/>
        <item x="1417"/>
        <item x="361"/>
        <item x="747"/>
        <item x="1409"/>
        <item x="959"/>
        <item x="1157"/>
        <item x="951"/>
        <item x="449"/>
        <item x="686"/>
        <item x="347"/>
        <item x="697"/>
        <item x="1001"/>
        <item x="610"/>
        <item x="642"/>
        <item x="304"/>
        <item x="725"/>
        <item x="614"/>
        <item x="252"/>
        <item x="705"/>
        <item x="744"/>
        <item x="478"/>
        <item x="202"/>
        <item x="305"/>
        <item x="173"/>
        <item x="1214"/>
        <item x="1304"/>
        <item x="1071"/>
        <item x="1044"/>
        <item x="536"/>
        <item x="1314"/>
        <item x="898"/>
        <item x="975"/>
        <item x="473"/>
        <item x="1253"/>
        <item x="689"/>
        <item x="763"/>
        <item x="600"/>
        <item x="1194"/>
        <item x="403"/>
        <item x="1123"/>
        <item x="1137"/>
        <item x="129"/>
        <item x="913"/>
        <item x="1291"/>
        <item x="940"/>
        <item x="179"/>
        <item x="508"/>
        <item x="133"/>
        <item x="673"/>
        <item x="417"/>
        <item x="80"/>
        <item x="1381"/>
        <item x="751"/>
        <item x="1489"/>
        <item x="498"/>
        <item x="1428"/>
        <item x="113"/>
        <item x="280"/>
        <item x="105"/>
        <item x="1129"/>
        <item x="502"/>
        <item x="1529"/>
        <item x="290"/>
        <item x="1168"/>
        <item x="883"/>
        <item x="699"/>
        <item x="1105"/>
        <item x="1075"/>
        <item x="198"/>
        <item x="1220"/>
        <item x="546"/>
        <item x="1206"/>
        <item x="28"/>
        <item x="1358"/>
        <item x="1015"/>
        <item x="393"/>
        <item x="293"/>
        <item x="1458"/>
        <item x="771"/>
        <item x="871"/>
        <item x="335"/>
        <item x="5"/>
        <item x="159"/>
        <item x="496"/>
        <item x="1275"/>
        <item x="1316"/>
        <item x="247"/>
        <item x="643"/>
        <item x="1414"/>
        <item x="342"/>
        <item x="500"/>
        <item x="1319"/>
        <item x="145"/>
        <item x="1388"/>
        <item x="497"/>
        <item x="604"/>
        <item x="756"/>
        <item x="18"/>
        <item x="153"/>
        <item x="243"/>
        <item x="374"/>
        <item x="1534"/>
        <item x="1079"/>
        <item x="870"/>
        <item x="878"/>
        <item x="263"/>
        <item x="1378"/>
        <item x="50"/>
        <item x="521"/>
        <item x="1166"/>
        <item x="1442"/>
        <item x="325"/>
        <item x="734"/>
        <item x="1320"/>
        <item x="1474"/>
        <item x="35"/>
        <item x="1376"/>
        <item x="240"/>
        <item x="692"/>
        <item x="1023"/>
        <item x="1538"/>
        <item x="1061"/>
        <item x="986"/>
        <item x="1495"/>
        <item x="967"/>
        <item x="1267"/>
        <item x="125"/>
        <item x="899"/>
        <item x="1351"/>
        <item x="605"/>
        <item x="748"/>
        <item x="309"/>
        <item x="943"/>
        <item x="1505"/>
        <item x="1092"/>
        <item x="1292"/>
        <item x="1135"/>
        <item x="1195"/>
        <item x="1483"/>
        <item x="1384"/>
        <item x="289"/>
        <item x="1190"/>
        <item x="1521"/>
        <item x="1307"/>
        <item x="307"/>
        <item x="819"/>
        <item x="869"/>
        <item x="1284"/>
        <item x="507"/>
        <item x="1331"/>
        <item x="1162"/>
        <item x="430"/>
        <item x="927"/>
        <item x="1429"/>
        <item x="59"/>
        <item x="1022"/>
        <item x="156"/>
        <item x="1184"/>
        <item x="1342"/>
        <item x="808"/>
        <item x="1481"/>
        <item x="912"/>
        <item x="1491"/>
        <item x="660"/>
        <item x="470"/>
        <item x="1416"/>
        <item x="316"/>
        <item x="1293"/>
        <item x="1364"/>
        <item x="1025"/>
        <item x="1108"/>
        <item x="264"/>
        <item x="1326"/>
        <item x="1216"/>
        <item x="351"/>
        <item x="1516"/>
        <item x="585"/>
        <item x="29"/>
        <item x="1197"/>
        <item x="1328"/>
        <item x="906"/>
        <item x="668"/>
        <item x="42"/>
        <item x="1419"/>
        <item x="186"/>
        <item x="452"/>
        <item x="1354"/>
        <item x="968"/>
        <item x="242"/>
        <item x="768"/>
        <item x="895"/>
        <item x="504"/>
        <item x="1173"/>
        <item x="969"/>
        <item x="796"/>
        <item x="1227"/>
        <item x="611"/>
        <item x="76"/>
        <item x="15"/>
        <item x="1248"/>
        <item x="1463"/>
        <item x="1204"/>
        <item x="503"/>
        <item x="1084"/>
        <item x="1278"/>
        <item x="625"/>
        <item x="472"/>
        <item x="1178"/>
        <item x="1447"/>
        <item x="1199"/>
        <item x="1208"/>
        <item x="163"/>
        <item x="489"/>
        <item x="141"/>
        <item x="1507"/>
        <item x="526"/>
        <item x="1288"/>
        <item x="278"/>
        <item x="1281"/>
        <item x="822"/>
        <item x="1508"/>
        <item x="654"/>
        <item x="177"/>
        <item x="1006"/>
        <item x="523"/>
        <item x="1034"/>
        <item x="1500"/>
        <item x="1305"/>
        <item x="438"/>
        <item x="923"/>
        <item x="1239"/>
        <item x="1106"/>
        <item x="95"/>
        <item x="85"/>
        <item x="1502"/>
        <item x="267"/>
        <item x="363"/>
        <item x="531"/>
        <item x="1337"/>
        <item x="557"/>
        <item x="96"/>
        <item x="86"/>
        <item x="1498"/>
        <item x="902"/>
        <item x="1261"/>
        <item x="1193"/>
        <item x="528"/>
        <item x="435"/>
        <item x="4"/>
        <item x="1509"/>
        <item x="1336"/>
        <item x="1020"/>
        <item x="1155"/>
        <item x="1335"/>
        <item x="1539"/>
        <item x="1299"/>
        <item x="1459"/>
        <item x="1540"/>
        <item t="default"/>
      </items>
    </pivotField>
    <pivotField showAll="0"/>
    <pivotField numFmtId="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26"/>
    </i>
    <i t="grand">
      <x/>
    </i>
  </rowItems>
  <colFields count="1">
    <field x="-2"/>
  </colFields>
  <colItems count="2">
    <i>
      <x/>
    </i>
    <i i="1">
      <x v="1"/>
    </i>
  </colItems>
  <dataFields count="2">
    <dataField name="Sum of Revenue" fld="14" baseField="0" baseItem="0"/>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872355-0A9A-4FF0-8BAA-8BF6A1776C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R5:BS11" firstHeaderRow="1" firstDataRow="1"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axis="axisRow" showAll="0" measureFilter="1">
      <items count="795">
        <item x="23"/>
        <item x="753"/>
        <item x="686"/>
        <item x="460"/>
        <item x="530"/>
        <item x="553"/>
        <item x="502"/>
        <item x="594"/>
        <item x="579"/>
        <item x="217"/>
        <item x="268"/>
        <item x="223"/>
        <item x="316"/>
        <item x="378"/>
        <item x="219"/>
        <item x="710"/>
        <item x="117"/>
        <item x="247"/>
        <item x="152"/>
        <item x="437"/>
        <item x="36"/>
        <item x="511"/>
        <item x="768"/>
        <item x="510"/>
        <item x="468"/>
        <item x="688"/>
        <item x="456"/>
        <item x="17"/>
        <item x="38"/>
        <item x="758"/>
        <item x="188"/>
        <item x="473"/>
        <item x="281"/>
        <item x="506"/>
        <item x="786"/>
        <item x="497"/>
        <item x="167"/>
        <item x="110"/>
        <item x="747"/>
        <item x="1"/>
        <item x="75"/>
        <item x="585"/>
        <item x="732"/>
        <item x="165"/>
        <item x="476"/>
        <item x="202"/>
        <item x="363"/>
        <item x="653"/>
        <item x="354"/>
        <item x="134"/>
        <item x="756"/>
        <item x="744"/>
        <item x="439"/>
        <item x="692"/>
        <item x="62"/>
        <item x="250"/>
        <item x="641"/>
        <item x="746"/>
        <item x="72"/>
        <item x="443"/>
        <item x="778"/>
        <item x="712"/>
        <item x="429"/>
        <item x="701"/>
        <item x="601"/>
        <item x="175"/>
        <item x="0"/>
        <item x="43"/>
        <item x="20"/>
        <item x="713"/>
        <item x="144"/>
        <item x="251"/>
        <item x="47"/>
        <item x="302"/>
        <item x="306"/>
        <item x="97"/>
        <item x="409"/>
        <item x="249"/>
        <item x="575"/>
        <item x="256"/>
        <item x="402"/>
        <item x="549"/>
        <item x="385"/>
        <item x="52"/>
        <item x="330"/>
        <item x="327"/>
        <item x="258"/>
        <item x="547"/>
        <item x="114"/>
        <item x="474"/>
        <item x="56"/>
        <item x="149"/>
        <item x="221"/>
        <item x="125"/>
        <item x="104"/>
        <item x="563"/>
        <item x="112"/>
        <item x="213"/>
        <item x="444"/>
        <item x="257"/>
        <item x="351"/>
        <item x="430"/>
        <item x="580"/>
        <item x="192"/>
        <item x="375"/>
        <item x="46"/>
        <item x="466"/>
        <item x="531"/>
        <item x="135"/>
        <item x="738"/>
        <item x="773"/>
        <item x="140"/>
        <item x="79"/>
        <item x="680"/>
        <item x="275"/>
        <item x="365"/>
        <item x="522"/>
        <item x="162"/>
        <item x="536"/>
        <item x="660"/>
        <item x="608"/>
        <item x="438"/>
        <item x="90"/>
        <item x="480"/>
        <item x="524"/>
        <item x="184"/>
        <item x="290"/>
        <item x="623"/>
        <item x="106"/>
        <item x="371"/>
        <item x="339"/>
        <item x="180"/>
        <item x="312"/>
        <item x="681"/>
        <item x="447"/>
        <item x="483"/>
        <item x="345"/>
        <item x="779"/>
        <item x="552"/>
        <item x="640"/>
        <item x="583"/>
        <item x="463"/>
        <item x="261"/>
        <item x="659"/>
        <item x="143"/>
        <item x="237"/>
        <item x="632"/>
        <item x="638"/>
        <item x="44"/>
        <item x="155"/>
        <item x="607"/>
        <item x="700"/>
        <item x="364"/>
        <item x="214"/>
        <item x="642"/>
        <item x="224"/>
        <item x="540"/>
        <item x="684"/>
        <item x="708"/>
        <item x="457"/>
        <item x="295"/>
        <item x="361"/>
        <item x="440"/>
        <item x="244"/>
        <item x="260"/>
        <item x="654"/>
        <item x="479"/>
        <item x="690"/>
        <item x="600"/>
        <item x="674"/>
        <item x="595"/>
        <item x="216"/>
        <item x="263"/>
        <item x="230"/>
        <item x="13"/>
        <item x="322"/>
        <item x="624"/>
        <item x="40"/>
        <item x="760"/>
        <item x="726"/>
        <item x="527"/>
        <item x="691"/>
        <item x="397"/>
        <item x="80"/>
        <item x="435"/>
        <item x="19"/>
        <item x="734"/>
        <item x="22"/>
        <item x="603"/>
        <item x="775"/>
        <item x="679"/>
        <item x="242"/>
        <item x="187"/>
        <item x="71"/>
        <item x="26"/>
        <item x="518"/>
        <item x="478"/>
        <item x="357"/>
        <item x="495"/>
        <item x="297"/>
        <item x="604"/>
        <item x="227"/>
        <item x="678"/>
        <item x="208"/>
        <item x="683"/>
        <item x="349"/>
        <item x="668"/>
        <item x="68"/>
        <item x="551"/>
        <item x="4"/>
        <item x="211"/>
        <item x="132"/>
        <item x="763"/>
        <item x="372"/>
        <item x="544"/>
        <item x="399"/>
        <item x="436"/>
        <item x="118"/>
        <item x="158"/>
        <item x="789"/>
        <item x="353"/>
        <item x="341"/>
        <item x="153"/>
        <item x="587"/>
        <item x="672"/>
        <item x="755"/>
        <item x="581"/>
        <item x="34"/>
        <item x="393"/>
        <item x="705"/>
        <item x="780"/>
        <item x="417"/>
        <item x="423"/>
        <item x="183"/>
        <item x="543"/>
        <item x="88"/>
        <item x="582"/>
        <item x="196"/>
        <item x="598"/>
        <item x="28"/>
        <item x="754"/>
        <item x="558"/>
        <item x="729"/>
        <item x="431"/>
        <item x="627"/>
        <item x="576"/>
        <item x="100"/>
        <item x="382"/>
        <item x="265"/>
        <item x="689"/>
        <item x="424"/>
        <item x="303"/>
        <item x="45"/>
        <item x="413"/>
        <item x="415"/>
        <item x="699"/>
        <item x="512"/>
        <item x="537"/>
        <item x="550"/>
        <item x="388"/>
        <item x="198"/>
        <item x="92"/>
        <item x="781"/>
        <item x="285"/>
        <item x="648"/>
        <item x="741"/>
        <item x="636"/>
        <item x="702"/>
        <item x="7"/>
        <item x="130"/>
        <item x="597"/>
        <item x="280"/>
        <item x="509"/>
        <item x="750"/>
        <item x="574"/>
        <item x="16"/>
        <item x="54"/>
        <item x="573"/>
        <item x="631"/>
        <item x="70"/>
        <item x="561"/>
        <item x="5"/>
        <item x="670"/>
        <item x="228"/>
        <item x="451"/>
        <item x="515"/>
        <item x="137"/>
        <item x="210"/>
        <item x="259"/>
        <item x="673"/>
        <item x="737"/>
        <item x="487"/>
        <item x="270"/>
        <item x="626"/>
        <item x="751"/>
        <item x="231"/>
        <item x="434"/>
        <item x="238"/>
        <item x="526"/>
        <item x="453"/>
        <item x="516"/>
        <item x="519"/>
        <item x="564"/>
        <item x="387"/>
        <item x="695"/>
        <item x="459"/>
        <item x="21"/>
        <item x="774"/>
        <item x="749"/>
        <item x="792"/>
        <item x="313"/>
        <item x="704"/>
        <item x="3"/>
        <item x="93"/>
        <item x="379"/>
        <item x="160"/>
        <item x="181"/>
        <item x="171"/>
        <item x="120"/>
        <item x="186"/>
        <item x="764"/>
        <item x="628"/>
        <item x="264"/>
        <item x="728"/>
        <item x="194"/>
        <item x="715"/>
        <item x="492"/>
        <item x="590"/>
        <item x="337"/>
        <item x="239"/>
        <item x="469"/>
        <item x="262"/>
        <item x="301"/>
        <item x="344"/>
        <item x="338"/>
        <item x="513"/>
        <item x="201"/>
        <item x="568"/>
        <item x="554"/>
        <item x="348"/>
        <item x="147"/>
        <item x="331"/>
        <item x="87"/>
        <item x="232"/>
        <item x="714"/>
        <item x="450"/>
        <item x="538"/>
        <item x="15"/>
        <item x="284"/>
        <item x="528"/>
        <item x="416"/>
        <item x="126"/>
        <item x="323"/>
        <item x="418"/>
        <item x="762"/>
        <item x="706"/>
        <item x="352"/>
        <item x="465"/>
        <item x="61"/>
        <item x="403"/>
        <item x="634"/>
        <item x="366"/>
        <item x="324"/>
        <item x="508"/>
        <item x="765"/>
        <item x="113"/>
        <item x="204"/>
        <item x="11"/>
        <item x="111"/>
        <item x="446"/>
        <item x="559"/>
        <item x="248"/>
        <item x="96"/>
        <item x="329"/>
        <item x="342"/>
        <item x="578"/>
        <item x="394"/>
        <item x="620"/>
        <item x="138"/>
        <item x="101"/>
        <item x="318"/>
        <item x="222"/>
        <item x="278"/>
        <item x="401"/>
        <item x="380"/>
        <item x="332"/>
        <item x="346"/>
        <item x="472"/>
        <item x="496"/>
        <item x="269"/>
        <item x="287"/>
        <item x="791"/>
        <item x="136"/>
        <item x="102"/>
        <item x="733"/>
        <item x="606"/>
        <item x="769"/>
        <item x="448"/>
        <item x="78"/>
        <item x="119"/>
        <item x="73"/>
        <item x="484"/>
        <item x="389"/>
        <item x="395"/>
        <item x="12"/>
        <item x="709"/>
        <item x="69"/>
        <item x="517"/>
        <item x="662"/>
        <item x="320"/>
        <item x="246"/>
        <item x="235"/>
        <item x="649"/>
        <item x="190"/>
        <item x="464"/>
        <item x="697"/>
        <item x="276"/>
        <item x="37"/>
        <item x="707"/>
        <item x="539"/>
        <item x="556"/>
        <item x="404"/>
        <item x="381"/>
        <item x="525"/>
        <item x="31"/>
        <item x="10"/>
        <item x="283"/>
        <item x="67"/>
        <item x="122"/>
        <item x="625"/>
        <item x="577"/>
        <item x="350"/>
        <item x="173"/>
        <item x="770"/>
        <item x="141"/>
        <item x="360"/>
        <item x="743"/>
        <item x="396"/>
        <item x="610"/>
        <item x="24"/>
        <item x="455"/>
        <item x="279"/>
        <item x="720"/>
        <item x="319"/>
        <item x="233"/>
        <item x="783"/>
        <item x="229"/>
        <item x="588"/>
        <item x="277"/>
        <item x="718"/>
        <item x="271"/>
        <item x="58"/>
        <item x="592"/>
        <item x="27"/>
        <item x="91"/>
        <item x="274"/>
        <item x="646"/>
        <item x="139"/>
        <item x="471"/>
        <item x="317"/>
        <item x="711"/>
        <item x="314"/>
        <item x="30"/>
        <item x="696"/>
        <item x="35"/>
        <item x="195"/>
        <item x="782"/>
        <item x="486"/>
        <item x="42"/>
        <item x="408"/>
        <item x="161"/>
        <item x="57"/>
        <item x="687"/>
        <item x="333"/>
        <item x="293"/>
        <item x="64"/>
        <item x="266"/>
        <item x="321"/>
        <item x="358"/>
        <item x="107"/>
        <item x="717"/>
        <item x="475"/>
        <item x="682"/>
        <item x="644"/>
        <item x="557"/>
        <item x="288"/>
        <item x="8"/>
        <item x="273"/>
        <item x="630"/>
        <item x="520"/>
        <item x="419"/>
        <item x="53"/>
        <item x="236"/>
        <item x="326"/>
        <item x="467"/>
        <item x="422"/>
        <item x="163"/>
        <item x="347"/>
        <item x="390"/>
        <item x="159"/>
        <item x="656"/>
        <item x="793"/>
        <item x="226"/>
        <item x="675"/>
        <item x="203"/>
        <item x="452"/>
        <item x="83"/>
        <item x="555"/>
        <item x="400"/>
        <item x="315"/>
        <item x="767"/>
        <item x="25"/>
        <item x="307"/>
        <item x="334"/>
        <item x="29"/>
        <item x="170"/>
        <item x="721"/>
        <item x="343"/>
        <item x="505"/>
        <item x="148"/>
        <item x="433"/>
        <item x="742"/>
        <item x="757"/>
        <item x="661"/>
        <item x="225"/>
        <item x="788"/>
        <item x="177"/>
        <item x="121"/>
        <item x="567"/>
        <item x="209"/>
        <item x="39"/>
        <item x="591"/>
        <item x="493"/>
        <item x="109"/>
        <item x="589"/>
        <item x="716"/>
        <item x="234"/>
        <item x="491"/>
        <item x="309"/>
        <item x="373"/>
        <item x="664"/>
        <item x="383"/>
        <item x="99"/>
        <item x="565"/>
        <item x="432"/>
        <item x="81"/>
        <item x="541"/>
        <item x="84"/>
        <item x="405"/>
        <item x="305"/>
        <item x="570"/>
        <item x="384"/>
        <item x="128"/>
        <item x="462"/>
        <item x="766"/>
        <item x="685"/>
        <item x="425"/>
        <item x="752"/>
        <item x="199"/>
        <item x="65"/>
        <item x="785"/>
        <item x="115"/>
        <item x="48"/>
        <item x="658"/>
        <item x="311"/>
        <item x="340"/>
        <item x="671"/>
        <item x="612"/>
        <item x="703"/>
        <item x="63"/>
        <item x="593"/>
        <item x="507"/>
        <item x="605"/>
        <item x="127"/>
        <item x="645"/>
        <item x="523"/>
        <item x="421"/>
        <item x="441"/>
        <item x="677"/>
        <item x="652"/>
        <item x="489"/>
        <item x="76"/>
        <item x="771"/>
        <item x="252"/>
        <item x="336"/>
        <item x="369"/>
        <item x="362"/>
        <item x="482"/>
        <item x="503"/>
        <item x="693"/>
        <item x="655"/>
        <item x="533"/>
        <item x="18"/>
        <item x="759"/>
        <item x="739"/>
        <item x="521"/>
        <item x="367"/>
        <item x="694"/>
        <item x="542"/>
        <item x="777"/>
        <item x="74"/>
        <item x="454"/>
        <item x="426"/>
        <item x="103"/>
        <item x="461"/>
        <item x="776"/>
        <item x="504"/>
        <item x="571"/>
        <item x="298"/>
        <item x="267"/>
        <item x="129"/>
        <item x="663"/>
        <item x="212"/>
        <item x="619"/>
        <item x="723"/>
        <item x="66"/>
        <item x="386"/>
        <item x="719"/>
        <item x="676"/>
        <item x="356"/>
        <item x="200"/>
        <item x="560"/>
        <item x="292"/>
        <item x="291"/>
        <item x="335"/>
        <item x="731"/>
        <item x="205"/>
        <item x="82"/>
        <item x="650"/>
        <item x="499"/>
        <item x="142"/>
        <item x="629"/>
        <item x="50"/>
        <item x="566"/>
        <item x="398"/>
        <item x="98"/>
        <item x="220"/>
        <item x="736"/>
        <item x="218"/>
        <item x="245"/>
        <item x="166"/>
        <item x="359"/>
        <item x="145"/>
        <item x="215"/>
        <item x="494"/>
        <item x="49"/>
        <item x="481"/>
        <item x="666"/>
        <item x="146"/>
        <item x="616"/>
        <item x="197"/>
        <item x="243"/>
        <item x="286"/>
        <item x="735"/>
        <item x="131"/>
        <item x="596"/>
        <item x="392"/>
        <item x="116"/>
        <item x="633"/>
        <item x="572"/>
        <item x="6"/>
        <item x="289"/>
        <item x="445"/>
        <item x="535"/>
        <item x="374"/>
        <item x="164"/>
        <item x="2"/>
        <item x="77"/>
        <item x="546"/>
        <item x="470"/>
        <item x="427"/>
        <item x="410"/>
        <item x="377"/>
        <item x="156"/>
        <item x="253"/>
        <item x="611"/>
        <item x="176"/>
        <item x="255"/>
        <item x="639"/>
        <item x="622"/>
        <item x="296"/>
        <item x="391"/>
        <item x="189"/>
        <item x="657"/>
        <item x="124"/>
        <item x="458"/>
        <item x="647"/>
        <item x="449"/>
        <item x="207"/>
        <item x="748"/>
        <item x="370"/>
        <item x="95"/>
        <item x="790"/>
        <item x="240"/>
        <item x="407"/>
        <item x="665"/>
        <item x="420"/>
        <item x="406"/>
        <item x="206"/>
        <item x="14"/>
        <item x="151"/>
        <item x="179"/>
        <item x="272"/>
        <item x="488"/>
        <item x="618"/>
        <item x="299"/>
        <item x="150"/>
        <item x="615"/>
        <item x="784"/>
        <item x="182"/>
        <item x="584"/>
        <item x="33"/>
        <item x="599"/>
        <item x="613"/>
        <item x="514"/>
        <item x="172"/>
        <item x="724"/>
        <item x="761"/>
        <item x="55"/>
        <item x="300"/>
        <item x="241"/>
        <item x="667"/>
        <item x="442"/>
        <item x="698"/>
        <item x="86"/>
        <item x="614"/>
        <item x="428"/>
        <item x="772"/>
        <item x="123"/>
        <item x="485"/>
        <item x="105"/>
        <item x="328"/>
        <item x="191"/>
        <item x="548"/>
        <item x="178"/>
        <item x="412"/>
        <item x="500"/>
        <item x="154"/>
        <item x="308"/>
        <item x="498"/>
        <item x="532"/>
        <item x="59"/>
        <item x="169"/>
        <item x="89"/>
        <item x="254"/>
        <item x="94"/>
        <item x="310"/>
        <item x="609"/>
        <item x="174"/>
        <item x="376"/>
        <item x="32"/>
        <item x="569"/>
        <item x="617"/>
        <item x="108"/>
        <item x="562"/>
        <item x="501"/>
        <item x="730"/>
        <item x="60"/>
        <item x="41"/>
        <item x="787"/>
        <item x="529"/>
        <item x="490"/>
        <item x="534"/>
        <item x="477"/>
        <item x="602"/>
        <item x="643"/>
        <item x="185"/>
        <item x="414"/>
        <item x="325"/>
        <item x="669"/>
        <item x="85"/>
        <item x="294"/>
        <item x="51"/>
        <item x="282"/>
        <item x="133"/>
        <item x="157"/>
        <item x="635"/>
        <item x="411"/>
        <item x="168"/>
        <item x="9"/>
        <item x="193"/>
        <item x="304"/>
        <item x="355"/>
        <item x="368"/>
        <item x="545"/>
        <item x="586"/>
        <item x="621"/>
        <item x="637"/>
        <item x="651"/>
        <item x="722"/>
        <item x="725"/>
        <item x="727"/>
        <item x="740"/>
        <item x="745"/>
        <item t="default"/>
      </items>
    </pivotField>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pivotField showAll="0">
      <items count="7">
        <item x="1"/>
        <item x="0"/>
        <item x="2"/>
        <item x="4"/>
        <item x="3"/>
        <item x="5"/>
        <item t="default"/>
      </items>
    </pivotField>
    <pivotField showAll="0">
      <items count="8">
        <item x="1"/>
        <item x="0"/>
        <item x="6"/>
        <item x="2"/>
        <item x="3"/>
        <item x="4"/>
        <item x="5"/>
        <item t="default"/>
      </items>
    </pivotField>
    <pivotField showAll="0"/>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dataField="1" numFmtId="5" showAll="0"/>
    <pivotField numFmtId="7" showAll="0"/>
    <pivotField showAll="0"/>
    <pivotField numFmtId="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246"/>
    </i>
    <i>
      <x v="372"/>
    </i>
    <i>
      <x v="383"/>
    </i>
    <i>
      <x v="459"/>
    </i>
    <i>
      <x v="642"/>
    </i>
    <i t="grand">
      <x/>
    </i>
  </rowItems>
  <colItems count="1">
    <i/>
  </colItems>
  <dataFields count="1">
    <dataField name=" Revenue" fld="14" baseField="0" baseItem="0" numFmtId="7"/>
  </dataFields>
  <formats count="1">
    <format dxfId="60">
      <pivotArea outline="0" collapsedLevelsAreSubtotals="1" fieldPosition="0">
        <references count="1">
          <reference field="4294967294" count="1" selected="0">
            <x v="0"/>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46"/>
          </reference>
        </references>
      </pivotArea>
    </chartFormat>
    <chartFormat chart="0" format="2">
      <pivotArea type="data" outline="0" fieldPosition="0">
        <references count="2">
          <reference field="4294967294" count="1" selected="0">
            <x v="0"/>
          </reference>
          <reference field="2" count="1" selected="0">
            <x v="372"/>
          </reference>
        </references>
      </pivotArea>
    </chartFormat>
    <chartFormat chart="0" format="3">
      <pivotArea type="data" outline="0" fieldPosition="0">
        <references count="2">
          <reference field="4294967294" count="1" selected="0">
            <x v="0"/>
          </reference>
          <reference field="2" count="1" selected="0">
            <x v="383"/>
          </reference>
        </references>
      </pivotArea>
    </chartFormat>
    <chartFormat chart="0" format="4">
      <pivotArea type="data" outline="0" fieldPosition="0">
        <references count="2">
          <reference field="4294967294" count="1" selected="0">
            <x v="0"/>
          </reference>
          <reference field="2" count="1" selected="0">
            <x v="459"/>
          </reference>
        </references>
      </pivotArea>
    </chartFormat>
    <chartFormat chart="0" format="5">
      <pivotArea type="data" outline="0" fieldPosition="0">
        <references count="2">
          <reference field="4294967294" count="1" selected="0">
            <x v="0"/>
          </reference>
          <reference field="2" count="1" selected="0">
            <x v="642"/>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2" count="1" selected="0">
            <x v="246"/>
          </reference>
        </references>
      </pivotArea>
    </chartFormat>
    <chartFormat chart="4" format="20">
      <pivotArea type="data" outline="0" fieldPosition="0">
        <references count="2">
          <reference field="4294967294" count="1" selected="0">
            <x v="0"/>
          </reference>
          <reference field="2" count="1" selected="0">
            <x v="372"/>
          </reference>
        </references>
      </pivotArea>
    </chartFormat>
    <chartFormat chart="4" format="21">
      <pivotArea type="data" outline="0" fieldPosition="0">
        <references count="2">
          <reference field="4294967294" count="1" selected="0">
            <x v="0"/>
          </reference>
          <reference field="2" count="1" selected="0">
            <x v="383"/>
          </reference>
        </references>
      </pivotArea>
    </chartFormat>
    <chartFormat chart="4" format="22">
      <pivotArea type="data" outline="0" fieldPosition="0">
        <references count="2">
          <reference field="4294967294" count="1" selected="0">
            <x v="0"/>
          </reference>
          <reference field="2" count="1" selected="0">
            <x v="459"/>
          </reference>
        </references>
      </pivotArea>
    </chartFormat>
    <chartFormat chart="4" format="23">
      <pivotArea type="data" outline="0" fieldPosition="0">
        <references count="2">
          <reference field="4294967294" count="1" selected="0">
            <x v="0"/>
          </reference>
          <reference field="2" count="1" selected="0">
            <x v="642"/>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2" count="1" selected="0">
            <x v="246"/>
          </reference>
        </references>
      </pivotArea>
    </chartFormat>
    <chartFormat chart="5" format="26">
      <pivotArea type="data" outline="0" fieldPosition="0">
        <references count="2">
          <reference field="4294967294" count="1" selected="0">
            <x v="0"/>
          </reference>
          <reference field="2" count="1" selected="0">
            <x v="372"/>
          </reference>
        </references>
      </pivotArea>
    </chartFormat>
    <chartFormat chart="5" format="27">
      <pivotArea type="data" outline="0" fieldPosition="0">
        <references count="2">
          <reference field="4294967294" count="1" selected="0">
            <x v="0"/>
          </reference>
          <reference field="2" count="1" selected="0">
            <x v="383"/>
          </reference>
        </references>
      </pivotArea>
    </chartFormat>
    <chartFormat chart="5" format="28">
      <pivotArea type="data" outline="0" fieldPosition="0">
        <references count="2">
          <reference field="4294967294" count="1" selected="0">
            <x v="0"/>
          </reference>
          <reference field="2" count="1" selected="0">
            <x v="459"/>
          </reference>
        </references>
      </pivotArea>
    </chartFormat>
    <chartFormat chart="5" format="29">
      <pivotArea type="data" outline="0" fieldPosition="0">
        <references count="2">
          <reference field="4294967294" count="1" selected="0">
            <x v="0"/>
          </reference>
          <reference field="2" count="1" selected="0">
            <x v="64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8B0103-75A8-4CCC-B78A-1954A170B13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Q3:AR24" firstHeaderRow="1" firstDataRow="1" firstDataCol="1"/>
  <pivotFields count="21">
    <pivotField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pivotField showAll="0">
      <items count="7">
        <item x="1"/>
        <item x="0"/>
        <item x="2"/>
        <item x="4"/>
        <item x="3"/>
        <item x="5"/>
        <item t="default"/>
      </items>
    </pivotField>
    <pivotField showAll="0">
      <items count="8">
        <item x="1"/>
        <item x="0"/>
        <item x="6"/>
        <item x="2"/>
        <item x="3"/>
        <item x="4"/>
        <item x="5"/>
        <item t="default"/>
      </items>
    </pivotField>
    <pivotField axis="axisRow" showAll="0" sortType="descending">
      <items count="37">
        <item x="8"/>
        <item x="7"/>
        <item x="1"/>
        <item x="20"/>
        <item x="5"/>
        <item x="18"/>
        <item x="14"/>
        <item x="0"/>
        <item x="3"/>
        <item x="13"/>
        <item x="2"/>
        <item x="10"/>
        <item x="11"/>
        <item x="12"/>
        <item x="4"/>
        <item x="17"/>
        <item x="16"/>
        <item x="9"/>
        <item x="15"/>
        <item x="6"/>
        <item h="1" x="19"/>
        <item h="1" x="21"/>
        <item h="1" x="22"/>
        <item h="1" x="23"/>
        <item h="1" x="24"/>
        <item h="1" x="25"/>
        <item h="1" x="26"/>
        <item h="1" x="27"/>
        <item h="1" x="28"/>
        <item h="1" x="29"/>
        <item h="1" x="30"/>
        <item h="1" x="31"/>
        <item h="1" x="32"/>
        <item h="1" x="33"/>
        <item h="1" x="34"/>
        <item h="1" x="3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dataField="1" numFmtId="5" showAll="0"/>
    <pivotField numFmtId="7" showAll="0"/>
    <pivotField showAll="0"/>
    <pivotField numFmtId="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21">
    <i>
      <x v="12"/>
    </i>
    <i>
      <x v="3"/>
    </i>
    <i>
      <x v="4"/>
    </i>
    <i>
      <x v="17"/>
    </i>
    <i>
      <x v="5"/>
    </i>
    <i>
      <x v="19"/>
    </i>
    <i>
      <x v="8"/>
    </i>
    <i>
      <x v="9"/>
    </i>
    <i>
      <x/>
    </i>
    <i>
      <x v="16"/>
    </i>
    <i>
      <x v="2"/>
    </i>
    <i>
      <x v="11"/>
    </i>
    <i>
      <x v="14"/>
    </i>
    <i>
      <x v="13"/>
    </i>
    <i>
      <x v="6"/>
    </i>
    <i>
      <x v="1"/>
    </i>
    <i>
      <x v="7"/>
    </i>
    <i>
      <x v="18"/>
    </i>
    <i>
      <x v="10"/>
    </i>
    <i>
      <x v="15"/>
    </i>
    <i t="grand">
      <x/>
    </i>
  </rowItems>
  <colItems count="1">
    <i/>
  </colItems>
  <dataFields count="1">
    <dataField name=" Revenue" fld="14" baseField="0" baseItem="0" numFmtId="7"/>
  </dataFields>
  <formats count="1">
    <format dxfId="61">
      <pivotArea outline="0" collapsedLevelsAreSubtotals="1" fieldPosition="0">
        <references count="1">
          <reference field="4294967294" count="1" selected="0">
            <x v="0"/>
          </reference>
        </references>
      </pivotArea>
    </format>
  </formats>
  <chartFormats count="2">
    <chartFormat chart="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304589-3260-467F-A065-CE99D6BFD79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1">
    <pivotField dataField="1" showAll="0"/>
    <pivotField numFmtId="166" showAll="0">
      <items count="377">
        <item x="347"/>
        <item x="258"/>
        <item x="45"/>
        <item x="65"/>
        <item x="234"/>
        <item x="8"/>
        <item x="267"/>
        <item x="153"/>
        <item x="340"/>
        <item x="50"/>
        <item x="216"/>
        <item x="248"/>
        <item x="137"/>
        <item x="289"/>
        <item x="197"/>
        <item x="199"/>
        <item x="143"/>
        <item x="99"/>
        <item x="206"/>
        <item x="47"/>
        <item x="231"/>
        <item x="344"/>
        <item x="22"/>
        <item x="337"/>
        <item x="356"/>
        <item x="307"/>
        <item x="63"/>
        <item x="118"/>
        <item x="270"/>
        <item x="264"/>
        <item x="57"/>
        <item x="27"/>
        <item x="320"/>
        <item x="132"/>
        <item x="160"/>
        <item x="375"/>
        <item x="359"/>
        <item x="298"/>
        <item x="226"/>
        <item x="30"/>
        <item x="221"/>
        <item x="58"/>
        <item x="13"/>
        <item x="151"/>
        <item x="48"/>
        <item x="238"/>
        <item x="189"/>
        <item x="191"/>
        <item x="10"/>
        <item x="179"/>
        <item x="169"/>
        <item x="161"/>
        <item x="355"/>
        <item x="56"/>
        <item x="341"/>
        <item x="314"/>
        <item x="176"/>
        <item x="68"/>
        <item x="333"/>
        <item x="319"/>
        <item x="348"/>
        <item x="51"/>
        <item x="32"/>
        <item x="309"/>
        <item x="291"/>
        <item x="117"/>
        <item x="365"/>
        <item x="315"/>
        <item x="121"/>
        <item x="138"/>
        <item x="353"/>
        <item x="303"/>
        <item x="255"/>
        <item x="198"/>
        <item x="357"/>
        <item x="128"/>
        <item x="109"/>
        <item x="210"/>
        <item x="18"/>
        <item x="101"/>
        <item x="321"/>
        <item x="277"/>
        <item x="276"/>
        <item x="190"/>
        <item x="119"/>
        <item x="122"/>
        <item x="136"/>
        <item x="44"/>
        <item x="91"/>
        <item x="323"/>
        <item x="175"/>
        <item x="100"/>
        <item x="59"/>
        <item x="33"/>
        <item x="106"/>
        <item x="6"/>
        <item x="155"/>
        <item x="14"/>
        <item x="159"/>
        <item x="352"/>
        <item x="332"/>
        <item x="81"/>
        <item x="297"/>
        <item x="257"/>
        <item x="325"/>
        <item x="83"/>
        <item x="328"/>
        <item x="287"/>
        <item x="181"/>
        <item x="370"/>
        <item x="263"/>
        <item x="40"/>
        <item x="156"/>
        <item x="90"/>
        <item x="31"/>
        <item x="1"/>
        <item x="233"/>
        <item x="196"/>
        <item x="349"/>
        <item x="374"/>
        <item x="230"/>
        <item x="104"/>
        <item x="322"/>
        <item x="116"/>
        <item x="95"/>
        <item x="239"/>
        <item x="26"/>
        <item x="55"/>
        <item x="88"/>
        <item x="316"/>
        <item x="192"/>
        <item x="259"/>
        <item x="86"/>
        <item x="187"/>
        <item x="304"/>
        <item x="92"/>
        <item x="245"/>
        <item x="152"/>
        <item x="236"/>
        <item x="93"/>
        <item x="69"/>
        <item x="310"/>
        <item x="207"/>
        <item x="305"/>
        <item x="229"/>
        <item x="73"/>
        <item x="338"/>
        <item x="167"/>
        <item x="74"/>
        <item x="25"/>
        <item x="140"/>
        <item x="299"/>
        <item x="120"/>
        <item x="71"/>
        <item x="147"/>
        <item x="311"/>
        <item x="224"/>
        <item x="5"/>
        <item x="290"/>
        <item x="105"/>
        <item x="202"/>
        <item x="135"/>
        <item x="0"/>
        <item x="293"/>
        <item x="369"/>
        <item x="331"/>
        <item x="64"/>
        <item x="113"/>
        <item x="240"/>
        <item x="16"/>
        <item x="17"/>
        <item x="358"/>
        <item x="330"/>
        <item x="39"/>
        <item x="144"/>
        <item x="49"/>
        <item x="215"/>
        <item x="188"/>
        <item x="279"/>
        <item x="335"/>
        <item x="110"/>
        <item x="217"/>
        <item x="363"/>
        <item x="146"/>
        <item x="82"/>
        <item x="141"/>
        <item x="46"/>
        <item x="178"/>
        <item x="308"/>
        <item x="261"/>
        <item x="60"/>
        <item x="97"/>
        <item x="354"/>
        <item x="329"/>
        <item x="218"/>
        <item x="35"/>
        <item x="253"/>
        <item x="244"/>
        <item x="139"/>
        <item x="362"/>
        <item x="28"/>
        <item x="300"/>
        <item x="364"/>
        <item x="247"/>
        <item x="70"/>
        <item x="130"/>
        <item x="108"/>
        <item x="172"/>
        <item x="241"/>
        <item x="11"/>
        <item x="318"/>
        <item x="103"/>
        <item x="3"/>
        <item x="213"/>
        <item x="251"/>
        <item x="366"/>
        <item x="212"/>
        <item x="126"/>
        <item x="24"/>
        <item x="302"/>
        <item x="185"/>
        <item x="283"/>
        <item x="158"/>
        <item x="282"/>
        <item x="96"/>
        <item x="72"/>
        <item x="2"/>
        <item x="15"/>
        <item x="38"/>
        <item x="265"/>
        <item x="246"/>
        <item x="180"/>
        <item x="79"/>
        <item x="250"/>
        <item x="170"/>
        <item x="313"/>
        <item x="272"/>
        <item x="296"/>
        <item x="295"/>
        <item x="133"/>
        <item x="350"/>
        <item x="87"/>
        <item x="372"/>
        <item x="249"/>
        <item x="203"/>
        <item x="102"/>
        <item x="7"/>
        <item x="21"/>
        <item x="286"/>
        <item x="123"/>
        <item x="150"/>
        <item x="165"/>
        <item x="237"/>
        <item x="173"/>
        <item x="208"/>
        <item x="274"/>
        <item x="129"/>
        <item x="78"/>
        <item x="360"/>
        <item x="112"/>
        <item x="200"/>
        <item x="184"/>
        <item x="52"/>
        <item x="266"/>
        <item x="75"/>
        <item x="34"/>
        <item x="148"/>
        <item x="62"/>
        <item x="371"/>
        <item x="373"/>
        <item x="195"/>
        <item x="12"/>
        <item x="164"/>
        <item x="125"/>
        <item x="111"/>
        <item x="260"/>
        <item x="166"/>
        <item x="127"/>
        <item x="171"/>
        <item x="193"/>
        <item x="19"/>
        <item x="292"/>
        <item x="326"/>
        <item x="351"/>
        <item x="317"/>
        <item x="342"/>
        <item x="54"/>
        <item x="252"/>
        <item x="243"/>
        <item x="145"/>
        <item x="4"/>
        <item x="336"/>
        <item x="36"/>
        <item x="285"/>
        <item x="204"/>
        <item x="67"/>
        <item x="114"/>
        <item x="281"/>
        <item x="37"/>
        <item x="273"/>
        <item x="61"/>
        <item x="89"/>
        <item x="343"/>
        <item x="225"/>
        <item x="205"/>
        <item x="227"/>
        <item x="268"/>
        <item x="162"/>
        <item x="312"/>
        <item x="280"/>
        <item x="124"/>
        <item x="214"/>
        <item x="41"/>
        <item x="339"/>
        <item x="43"/>
        <item x="346"/>
        <item x="256"/>
        <item x="269"/>
        <item x="235"/>
        <item x="115"/>
        <item x="142"/>
        <item x="368"/>
        <item x="84"/>
        <item x="301"/>
        <item x="186"/>
        <item x="154"/>
        <item x="201"/>
        <item x="98"/>
        <item x="275"/>
        <item x="85"/>
        <item x="254"/>
        <item x="219"/>
        <item x="29"/>
        <item x="76"/>
        <item x="42"/>
        <item x="53"/>
        <item x="174"/>
        <item x="9"/>
        <item x="284"/>
        <item x="222"/>
        <item x="242"/>
        <item x="211"/>
        <item x="168"/>
        <item x="228"/>
        <item x="271"/>
        <item x="23"/>
        <item x="262"/>
        <item x="361"/>
        <item x="220"/>
        <item x="134"/>
        <item x="20"/>
        <item x="334"/>
        <item x="177"/>
        <item x="182"/>
        <item x="183"/>
        <item x="77"/>
        <item x="294"/>
        <item x="107"/>
        <item x="209"/>
        <item x="157"/>
        <item x="278"/>
        <item x="131"/>
        <item x="163"/>
        <item x="80"/>
        <item x="306"/>
        <item x="223"/>
        <item x="288"/>
        <item x="149"/>
        <item x="345"/>
        <item x="66"/>
        <item x="94"/>
        <item x="324"/>
        <item x="327"/>
        <item x="194"/>
        <item x="232"/>
        <item x="367"/>
        <item t="default"/>
      </items>
    </pivotField>
    <pivotField showAll="0"/>
    <pivotField showAll="0">
      <items count="28">
        <item x="0"/>
        <item x="2"/>
        <item x="16"/>
        <item x="1"/>
        <item x="3"/>
        <item x="5"/>
        <item x="8"/>
        <item h="1" x="4"/>
        <item h="1" x="10"/>
        <item h="1" x="12"/>
        <item h="1" x="13"/>
        <item h="1" x="14"/>
        <item h="1" x="17"/>
        <item h="1" x="18"/>
        <item h="1" x="19"/>
        <item h="1" x="20"/>
        <item h="1" x="21"/>
        <item h="1" x="22"/>
        <item h="1" x="23"/>
        <item h="1" x="24"/>
        <item h="1" x="25"/>
        <item h="1" x="26"/>
        <item h="1" x="9"/>
        <item h="1" x="7"/>
        <item h="1" x="15"/>
        <item h="1" x="11"/>
        <item x="6"/>
        <item t="default"/>
      </items>
    </pivotField>
    <pivotField showAll="0"/>
    <pivotField showAll="0">
      <items count="7">
        <item x="1"/>
        <item x="0"/>
        <item x="2"/>
        <item x="4"/>
        <item x="3"/>
        <item x="5"/>
        <item t="default"/>
      </items>
    </pivotField>
    <pivotField showAll="0">
      <items count="8">
        <item x="1"/>
        <item x="0"/>
        <item x="6"/>
        <item x="2"/>
        <item x="3"/>
        <item x="4"/>
        <item x="5"/>
        <item t="default"/>
      </items>
    </pivotField>
    <pivotField showAll="0"/>
    <pivotField showAll="0">
      <items count="3">
        <item x="1"/>
        <item x="0"/>
        <item t="default"/>
      </items>
    </pivotField>
    <pivotField showAll="0"/>
    <pivotField numFmtId="5" showAll="0"/>
    <pivotField numFmtId="2" showAll="0"/>
    <pivotField showAll="0">
      <items count="5">
        <item x="1"/>
        <item x="2"/>
        <item x="0"/>
        <item x="3"/>
        <item t="default"/>
      </items>
    </pivotField>
    <pivotField numFmtId="7" showAll="0"/>
    <pivotField numFmtId="5" showAll="0"/>
    <pivotField numFmtId="7" showAll="0"/>
    <pivotField showAll="0"/>
    <pivotField numFmtId="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EA1CA3-D687-4412-A987-D727D7B9303C}" sourceName="Category">
  <pivotTables>
    <pivotTable tabId="8" name="PivotTable9"/>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7"/>
    <pivotTable tabId="8" name="PivotTable8"/>
    <pivotTable tabId="8" name="PivotTable12"/>
    <pivotTable tabId="8" name="PivotTable13"/>
  </pivotTables>
  <data>
    <tabular pivotCacheId="1024046305">
      <items count="6">
        <i x="1" s="1"/>
        <i x="0" s="1"/>
        <i x="2" s="1"/>
        <i x="4"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7D4D88FD-DB2A-4693-8EE6-3FDF66602AD6}" sourceName="Regions">
  <pivotTables>
    <pivotTable tabId="8" name="PivotTable7"/>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8"/>
    <pivotTable tabId="8" name="PivotTable9"/>
    <pivotTable tabId="8" name="PivotTable12"/>
    <pivotTable tabId="8" name="PivotTable13"/>
  </pivotTables>
  <data>
    <tabular pivotCacheId="1024046305">
      <items count="7">
        <i x="1" s="1"/>
        <i x="0" s="1"/>
        <i x="6"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3F538E8-668A-4C80-8D5C-3DB68E26599F}" sourceName="Years (Order_Date)">
  <pivotTables>
    <pivotTable tabId="8" name="PivotTable7"/>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8"/>
    <pivotTable tabId="8" name="PivotTable9"/>
    <pivotTable tabId="8" name="PivotTable12"/>
    <pivotTable tabId="8" name="PivotTable13"/>
  </pivotTables>
  <data>
    <tabular pivotCacheId="1024046305">
      <items count="4">
        <i x="1" s="1"/>
        <i x="2" s="1"/>
        <i x="0"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AEB07A6-B7A7-4EF3-8F70-5DBA0BBACA3F}" sourceName="Months (Order_Date)">
  <pivotTables>
    <pivotTable tabId="8" name="PivotTable7"/>
    <pivotTable tabId="8" name="PivotTable1"/>
    <pivotTable tabId="8" name="PivotTable10"/>
    <pivotTable tabId="8" name="PivotTable11"/>
    <pivotTable tabId="8" name="PivotTable12"/>
    <pivotTable tabId="8" name="PivotTable13"/>
    <pivotTable tabId="8" name="PivotTable2"/>
    <pivotTable tabId="8" name="PivotTable3"/>
    <pivotTable tabId="8" name="PivotTable4"/>
    <pivotTable tabId="8" name="PivotTable5"/>
    <pivotTable tabId="8" name="PivotTable6"/>
    <pivotTable tabId="8" name="PivotTable8"/>
    <pivotTable tabId="8" name="PivotTable9"/>
  </pivotTables>
  <data>
    <tabular pivotCacheId="1024046305">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8F1A4DD-7EF2-4345-AAEA-1C4733AACD58}" sourceName="Channel">
  <pivotTables>
    <pivotTable tabId="8" name="PivotTable2"/>
    <pivotTable tabId="8" name="PivotTable1"/>
    <pivotTable tabId="8" name="PivotTable10"/>
    <pivotTable tabId="8" name="PivotTable11"/>
    <pivotTable tabId="8" name="PivotTable12"/>
    <pivotTable tabId="8" name="PivotTable13"/>
    <pivotTable tabId="8" name="PivotTable3"/>
    <pivotTable tabId="8" name="PivotTable4"/>
    <pivotTable tabId="8" name="PivotTable5"/>
    <pivotTable tabId="8" name="PivotTable6"/>
    <pivotTable tabId="8" name="PivotTable7"/>
    <pivotTable tabId="8" name="PivotTable8"/>
    <pivotTable tabId="8" name="PivotTable9"/>
  </pivotTables>
  <data>
    <tabular pivotCacheId="102404630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8C46DD9-C778-4B0A-9A3D-491625FBF9F1}" cache="Slicer_Category" caption="Category" showCaption="0" style="Slicer Style 1" rowHeight="241300"/>
  <slicer name="Regions 1" xr10:uid="{E5B8FFCF-81CC-4DCA-A955-4D9D03E449D0}" cache="Slicer_Regions" caption="Regions" showCaption="0" style="Slicer Style 1" rowHeight="241300"/>
  <slicer name="Years (Order_Date) 1" xr10:uid="{4910825D-6242-47A1-9C02-647E80EBECD1}" cache="Slicer_Years__Order_Date" caption="Years (Order_Date)" startItem="1" showCaption="0" style="Slicer Style 1" rowHeight="241300"/>
  <slicer name="Months (Order_Date)" xr10:uid="{59F46246-FBEA-4CF4-954D-92C0EB252666}" cache="Slicer_Months__Order_Date" caption="Months (Order_Date)" startItem="11" showCaption="0" style="Slicer Style 1" rowHeight="241300"/>
  <slicer name="Channel" xr10:uid="{42349E30-7C3B-4E08-94B1-4775D41D281B}" cache="Slicer_Channel" caption="Channel" startItem="1"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FE291CC6-D1E3-4663-BFB8-8A99EE1CD1B3}" cache="Slicer_Category" caption="Category" showCaption="0" style="Slicer Style 1" rowHeight="241300"/>
  <slicer name="Regions 2" xr10:uid="{1269FD16-B28A-4858-A9ED-A0FECBBC7FA8}" cache="Slicer_Regions" caption="Regions" startItem="2" showCaption="0" style="Slicer Style 1" rowHeight="241300"/>
  <slicer name="Years (Order_Date) 2" xr10:uid="{94D9C389-699E-43C0-98EB-6301FD316641}" cache="Slicer_Years__Order_Date" caption="Years (Order_Date)" startItem="1" showCaption="0" style="Slicer Style 1" rowHeight="241300"/>
  <slicer name="Months (Order_Date) 1" xr10:uid="{00187879-8FCB-4D1A-AA68-68C11A8ED911}" cache="Slicer_Months__Order_Date" caption="Months (Order_Date)" startItem="11" showCaption="0" style="Slicer Style 1" rowHeight="241300"/>
  <slicer name="Channel 1" xr10:uid="{6B1BE670-992C-4083-861E-E01C7BBAE75D}" cache="Slicer_Channel" caption="Channel" startItem="1"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EB8732-27B4-4108-9829-0BAD0627F974}" name="Table1" displayName="Table1" ref="A1:R2961" totalsRowShown="0" headerRowDxfId="80">
  <autoFilter ref="A1:R2961" xr:uid="{B3EB8732-27B4-4108-9829-0BAD0627F974}"/>
  <tableColumns count="18">
    <tableColumn id="1" xr3:uid="{C2A7ECD1-1F7A-4646-9AF1-749FCEE40DDC}" name="Order_ID"/>
    <tableColumn id="2" xr3:uid="{B83B15A0-8E35-4A73-A911-F830097E3AB8}" name="Order_Date" dataDxfId="79"/>
    <tableColumn id="3" xr3:uid="{83258E8A-BDBD-4853-86F7-61CBA95BBE90}" name="Customer_ID"/>
    <tableColumn id="12" xr3:uid="{2F5C7126-BCAD-405E-B9B5-EAC023FF5DB5}" name="Customer Segement" dataDxfId="78">
      <calculatedColumnFormula>VLOOKUP(C2,Customers!A:E,5,FALSE)</calculatedColumnFormula>
    </tableColumn>
    <tableColumn id="4" xr3:uid="{0ED3F91E-351E-492E-B070-8C3F9CB235D5}" name="Product_ID"/>
    <tableColumn id="11" xr3:uid="{9F6A5EDA-8228-4AF2-BC29-EF0737133A0C}" name="Category" dataDxfId="77">
      <calculatedColumnFormula>VLOOKUP(Table1[[#This Row],[Product_ID]],Products!A:D,4,FALSE)</calculatedColumnFormula>
    </tableColumn>
    <tableColumn id="19" xr3:uid="{5A201295-58A4-45A6-968D-588EF5E76486}" name="Regions" dataDxfId="76">
      <calculatedColumnFormula>VLOOKUP(H2,Stores!A:E,5,FALSE)</calculatedColumnFormula>
    </tableColumn>
    <tableColumn id="5" xr3:uid="{8419428F-C107-4C76-A29B-DA13F23BD14E}" name="Store_ID"/>
    <tableColumn id="6" xr3:uid="{123C0985-F2B9-491E-906B-D9D448E9F136}" name="Channel" dataDxfId="75"/>
    <tableColumn id="7" xr3:uid="{03D1604A-C429-4F92-A361-02F518D88B45}" name="Quantity" dataDxfId="74"/>
    <tableColumn id="8" xr3:uid="{F20AF93B-746B-4F6B-A0AC-7C08634F1547}" name="Unit_Price" dataDxfId="73"/>
    <tableColumn id="9" xr3:uid="{02FDA362-9972-474E-8FFE-992B170C340E}" name="Discount" dataDxfId="72" dataCellStyle="Per cent"/>
    <tableColumn id="10" xr3:uid="{50E378ED-F7C5-4327-A31A-887A21758BE3}" name="Payment_Method"/>
    <tableColumn id="13" xr3:uid="{ABCF4917-D94C-47C6-9D29-0180217B783A}" name="Cost Price" dataDxfId="71"/>
    <tableColumn id="16" xr3:uid="{7B7335A2-52A7-496A-849E-83F991946D83}" name="Revenue" dataDxfId="70">
      <calculatedColumnFormula>Table1[[#This Row],[Unit_Price]]*Table1[[#This Row],[Quantity]]</calculatedColumnFormula>
    </tableColumn>
    <tableColumn id="15" xr3:uid="{494C396E-BB45-4361-B636-B14556A669D9}" name="Profit" dataDxfId="69">
      <calculatedColumnFormula>Table1[[#This Row],[Revenue]]-Table1[[#This Row],[COGS]]</calculatedColumnFormula>
    </tableColumn>
    <tableColumn id="17" xr3:uid="{C96D3760-22DC-460D-87C9-242534B12F1A}" name="Profit Margin" dataCellStyle="Per cent">
      <calculatedColumnFormula>Table1[[#This Row],[Profit]]/Table1[[#This Row],[Revenue]]</calculatedColumnFormula>
    </tableColumn>
    <tableColumn id="14" xr3:uid="{FCB5BC97-A91E-498B-B315-F30F1EAEF0F9}" name="COGS" dataDxfId="68">
      <calculatedColumnFormula>Table1[[#This Row],[Cost Price]]*Table1[[#This Row],[Quantity]]</calculatedColumnFormula>
    </tableColumn>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32A96B-DF32-4E67-A1A9-0A442AB7C12E}" name="Table3" displayName="Table3" ref="A1:H801" totalsRowShown="0" headerRowDxfId="67">
  <autoFilter ref="A1:H801" xr:uid="{6832A96B-DF32-4E67-A1A9-0A442AB7C12E}"/>
  <tableColumns count="8">
    <tableColumn id="1" xr3:uid="{D68726FB-1ADA-4111-AECF-04BFEB1BFA7B}" name="Customer_ID"/>
    <tableColumn id="2" xr3:uid="{D94FC230-69D5-4C6E-9188-3C39FF096FFE}" name="Customer_Name"/>
    <tableColumn id="3" xr3:uid="{816DA4A7-D290-44E5-A579-116ED221935D}" name="Gender"/>
    <tableColumn id="4" xr3:uid="{19E37557-E43B-428C-BB32-ABFEB6A1DA88}" name="Age"/>
    <tableColumn id="5" xr3:uid="{15D1997C-C0F3-4829-B147-F85F611E6BA5}" name="Customer_Segment"/>
    <tableColumn id="6" xr3:uid="{111C2226-1D25-49E7-9DB8-36C82FC7343E}" name="Country"/>
    <tableColumn id="7" xr3:uid="{65444DEB-A8F5-4D6B-8429-B19181F482D0}" name="Region"/>
    <tableColumn id="8" xr3:uid="{2D7077C4-1855-423A-B028-DF26C21DDFCF}" name="Registration_Date" dataDxfId="6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019D7-3EC9-4B94-B5CC-86D3B68E0951}" name="Table2" displayName="Table2" ref="A1:F61" totalsRowShown="0" headerRowDxfId="65" headerRowBorderDxfId="64" tableBorderDxfId="63">
  <autoFilter ref="A1:F61" xr:uid="{689019D7-3EC9-4B94-B5CC-86D3B68E0951}"/>
  <tableColumns count="6">
    <tableColumn id="1" xr3:uid="{6CE082BA-CB00-4AC3-8FF1-FEA4778588F3}" name="Product_ID"/>
    <tableColumn id="2" xr3:uid="{48F49F17-6857-4436-931A-B52384EB92A2}" name="Product_Name"/>
    <tableColumn id="3" xr3:uid="{2EFA05A5-246C-48EA-95D7-5994E12202F0}" name="Category"/>
    <tableColumn id="4" xr3:uid="{8F7D1008-131E-4896-A65A-C1A7368F5912}" name="Sub_Category"/>
    <tableColumn id="5" xr3:uid="{2E6B1EDA-AF91-47FB-B904-9432CF5D2208}" name="Cost_Price"/>
    <tableColumn id="6" xr3:uid="{BF578C6E-71FC-43A0-8EFF-49A0249D49EB}" name="Supplier"/>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71389E-4E41-4988-B7E4-20C6C2AC70A6}" name="Table4" displayName="Table4" ref="A1:G21" totalsRowShown="0" headerRowDxfId="62">
  <autoFilter ref="A1:G21" xr:uid="{A571389E-4E41-4988-B7E4-20C6C2AC70A6}"/>
  <tableColumns count="7">
    <tableColumn id="1" xr3:uid="{87101084-FA77-4B0F-9D3F-4741962A262A}" name="Store_ID"/>
    <tableColumn id="2" xr3:uid="{5DFB3449-1210-42E1-BE3E-835E85EAE981}" name="Store_Name"/>
    <tableColumn id="3" xr3:uid="{C3CE2D29-F536-4575-AE3C-EC698519790B}" name="City"/>
    <tableColumn id="4" xr3:uid="{4D6825CA-0281-4000-9723-B6AC02ACF050}" name="Country"/>
    <tableColumn id="5" xr3:uid="{61A5AB18-129C-482D-87AE-5DD3BB9C9ACE}" name="Region"/>
    <tableColumn id="6" xr3:uid="{CED1C320-88D3-4774-A795-A7693038BC66}" name="Store_Type"/>
    <tableColumn id="7" xr3:uid="{5C679AD0-3367-4F32-A8F7-A6D47DF49F18}" name="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01"/>
  <sheetViews>
    <sheetView workbookViewId="0">
      <selection activeCell="C15" sqref="C15"/>
    </sheetView>
  </sheetViews>
  <sheetFormatPr defaultRowHeight="15" x14ac:dyDescent="0.25"/>
  <cols>
    <col min="1" max="1" width="14" customWidth="1"/>
    <col min="2" max="3" width="16" customWidth="1"/>
    <col min="4" max="4" width="14" customWidth="1"/>
    <col min="5" max="5" width="12" customWidth="1"/>
    <col min="6" max="6" width="18" customWidth="1"/>
    <col min="7" max="7" width="12" customWidth="1"/>
    <col min="8" max="8" width="15" customWidth="1"/>
    <col min="9" max="9" width="12" customWidth="1"/>
    <col min="10" max="10" width="18"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s="2">
        <v>46174</v>
      </c>
      <c r="C2" t="s">
        <v>11</v>
      </c>
      <c r="D2" t="s">
        <v>12</v>
      </c>
      <c r="E2" t="s">
        <v>13</v>
      </c>
      <c r="F2" t="s">
        <v>14</v>
      </c>
      <c r="G2">
        <v>1</v>
      </c>
      <c r="H2">
        <v>503.99</v>
      </c>
      <c r="I2">
        <v>0.02</v>
      </c>
      <c r="J2" t="s">
        <v>15</v>
      </c>
    </row>
    <row r="3" spans="1:10" x14ac:dyDescent="0.25">
      <c r="A3" t="s">
        <v>16</v>
      </c>
      <c r="B3" s="2">
        <v>46174</v>
      </c>
      <c r="C3" t="s">
        <v>17</v>
      </c>
      <c r="D3" t="s">
        <v>18</v>
      </c>
      <c r="E3" t="s">
        <v>19</v>
      </c>
      <c r="F3" t="s">
        <v>14</v>
      </c>
      <c r="G3">
        <v>3</v>
      </c>
      <c r="H3">
        <v>99</v>
      </c>
      <c r="I3">
        <v>0.1</v>
      </c>
      <c r="J3" t="s">
        <v>20</v>
      </c>
    </row>
    <row r="4" spans="1:10" x14ac:dyDescent="0.25">
      <c r="A4" t="s">
        <v>21</v>
      </c>
      <c r="B4" s="2">
        <v>45974</v>
      </c>
      <c r="C4" t="s">
        <v>22</v>
      </c>
      <c r="D4" t="s">
        <v>23</v>
      </c>
      <c r="E4" t="s">
        <v>24</v>
      </c>
      <c r="F4" t="s">
        <v>25</v>
      </c>
      <c r="G4">
        <v>2</v>
      </c>
      <c r="H4">
        <v>79.790000000000006</v>
      </c>
      <c r="I4" t="s">
        <v>26</v>
      </c>
      <c r="J4" t="s">
        <v>20</v>
      </c>
    </row>
    <row r="5" spans="1:10" x14ac:dyDescent="0.25">
      <c r="A5" t="s">
        <v>27</v>
      </c>
      <c r="B5" s="2">
        <v>46104</v>
      </c>
      <c r="C5" t="s">
        <v>28</v>
      </c>
      <c r="D5" t="s">
        <v>29</v>
      </c>
      <c r="E5" t="s">
        <v>19</v>
      </c>
      <c r="F5" t="s">
        <v>25</v>
      </c>
      <c r="G5">
        <v>2</v>
      </c>
      <c r="H5">
        <v>111.18</v>
      </c>
      <c r="I5">
        <v>0</v>
      </c>
      <c r="J5" t="s">
        <v>30</v>
      </c>
    </row>
    <row r="6" spans="1:10" x14ac:dyDescent="0.25">
      <c r="A6" t="s">
        <v>31</v>
      </c>
      <c r="B6" s="2">
        <v>46145</v>
      </c>
      <c r="C6" t="s">
        <v>32</v>
      </c>
      <c r="D6" t="s">
        <v>33</v>
      </c>
      <c r="E6" t="s">
        <v>34</v>
      </c>
      <c r="F6" t="s">
        <v>25</v>
      </c>
      <c r="G6">
        <v>6</v>
      </c>
      <c r="H6">
        <v>2523.9899999999998</v>
      </c>
      <c r="I6">
        <v>0</v>
      </c>
      <c r="J6" t="s">
        <v>35</v>
      </c>
    </row>
    <row r="7" spans="1:10" x14ac:dyDescent="0.25">
      <c r="A7" t="s">
        <v>36</v>
      </c>
      <c r="B7" s="2">
        <v>46059</v>
      </c>
      <c r="C7" t="s">
        <v>37</v>
      </c>
      <c r="D7" t="s">
        <v>38</v>
      </c>
      <c r="E7" t="s">
        <v>39</v>
      </c>
      <c r="F7" t="s">
        <v>14</v>
      </c>
      <c r="G7">
        <v>3</v>
      </c>
      <c r="H7">
        <v>1917.99</v>
      </c>
      <c r="I7">
        <v>0</v>
      </c>
      <c r="J7" t="s">
        <v>40</v>
      </c>
    </row>
    <row r="8" spans="1:10" x14ac:dyDescent="0.25">
      <c r="A8" t="s">
        <v>41</v>
      </c>
      <c r="B8" s="2">
        <v>46023</v>
      </c>
      <c r="C8" t="s">
        <v>42</v>
      </c>
      <c r="D8" t="s">
        <v>43</v>
      </c>
      <c r="E8" t="s">
        <v>44</v>
      </c>
      <c r="F8" t="s">
        <v>14</v>
      </c>
      <c r="G8">
        <v>1</v>
      </c>
      <c r="H8">
        <v>1799</v>
      </c>
      <c r="I8">
        <v>0</v>
      </c>
      <c r="J8" t="s">
        <v>15</v>
      </c>
    </row>
    <row r="9" spans="1:10" x14ac:dyDescent="0.25">
      <c r="A9" t="s">
        <v>45</v>
      </c>
      <c r="B9" s="2">
        <v>45949</v>
      </c>
      <c r="C9" t="s">
        <v>46</v>
      </c>
      <c r="D9" t="s">
        <v>47</v>
      </c>
      <c r="E9" t="s">
        <v>48</v>
      </c>
      <c r="F9" t="s">
        <v>25</v>
      </c>
      <c r="G9">
        <v>4</v>
      </c>
      <c r="H9">
        <v>304.98</v>
      </c>
      <c r="I9">
        <v>0.02</v>
      </c>
      <c r="J9" t="s">
        <v>20</v>
      </c>
    </row>
    <row r="10" spans="1:10" x14ac:dyDescent="0.25">
      <c r="A10" t="s">
        <v>49</v>
      </c>
      <c r="B10" s="2">
        <v>46128</v>
      </c>
      <c r="C10" t="s">
        <v>50</v>
      </c>
      <c r="D10" t="s">
        <v>51</v>
      </c>
      <c r="E10" t="s">
        <v>52</v>
      </c>
      <c r="F10" t="s">
        <v>25</v>
      </c>
      <c r="G10">
        <v>3</v>
      </c>
      <c r="H10">
        <v>1008.99</v>
      </c>
      <c r="I10">
        <v>0.05</v>
      </c>
      <c r="J10" t="s">
        <v>30</v>
      </c>
    </row>
    <row r="11" spans="1:10" x14ac:dyDescent="0.25">
      <c r="A11" t="s">
        <v>53</v>
      </c>
      <c r="B11" s="2">
        <v>45871</v>
      </c>
      <c r="D11" t="s">
        <v>54</v>
      </c>
      <c r="E11" t="s">
        <v>44</v>
      </c>
      <c r="F11" t="s">
        <v>14</v>
      </c>
      <c r="G11">
        <v>1</v>
      </c>
      <c r="H11">
        <v>115.43</v>
      </c>
      <c r="I11">
        <v>0.2</v>
      </c>
      <c r="J11" t="s">
        <v>15</v>
      </c>
    </row>
    <row r="12" spans="1:10" x14ac:dyDescent="0.25">
      <c r="A12" t="s">
        <v>55</v>
      </c>
      <c r="B12" s="2">
        <v>46231</v>
      </c>
      <c r="C12" t="s">
        <v>56</v>
      </c>
      <c r="D12" t="s">
        <v>57</v>
      </c>
      <c r="E12" t="s">
        <v>58</v>
      </c>
      <c r="F12" t="s">
        <v>25</v>
      </c>
      <c r="G12">
        <v>1</v>
      </c>
      <c r="H12">
        <v>1234.97</v>
      </c>
      <c r="I12">
        <v>0</v>
      </c>
      <c r="J12" t="s">
        <v>15</v>
      </c>
    </row>
    <row r="13" spans="1:10" x14ac:dyDescent="0.25">
      <c r="A13" t="s">
        <v>59</v>
      </c>
      <c r="B13" s="2">
        <v>45888</v>
      </c>
      <c r="C13" t="s">
        <v>60</v>
      </c>
      <c r="D13" t="s">
        <v>61</v>
      </c>
      <c r="E13" t="s">
        <v>62</v>
      </c>
      <c r="F13" t="s">
        <v>25</v>
      </c>
      <c r="G13">
        <v>2</v>
      </c>
      <c r="H13">
        <v>244.02</v>
      </c>
      <c r="I13">
        <v>0</v>
      </c>
      <c r="J13" t="s">
        <v>20</v>
      </c>
    </row>
    <row r="14" spans="1:10" x14ac:dyDescent="0.25">
      <c r="A14" t="s">
        <v>63</v>
      </c>
      <c r="B14" s="2">
        <v>46056</v>
      </c>
      <c r="C14" t="s">
        <v>17</v>
      </c>
      <c r="E14" t="s">
        <v>64</v>
      </c>
      <c r="F14" t="s">
        <v>25</v>
      </c>
      <c r="G14">
        <v>3</v>
      </c>
      <c r="H14" t="s">
        <v>65</v>
      </c>
      <c r="I14">
        <v>0</v>
      </c>
      <c r="J14" t="s">
        <v>20</v>
      </c>
    </row>
    <row r="15" spans="1:10" x14ac:dyDescent="0.25">
      <c r="A15" t="s">
        <v>66</v>
      </c>
      <c r="B15" s="2">
        <v>46156</v>
      </c>
      <c r="C15" t="s">
        <v>67</v>
      </c>
      <c r="D15" t="s">
        <v>18</v>
      </c>
      <c r="E15" t="s">
        <v>44</v>
      </c>
      <c r="F15" t="s">
        <v>25</v>
      </c>
      <c r="G15">
        <v>5</v>
      </c>
      <c r="H15">
        <v>101.97</v>
      </c>
      <c r="I15">
        <v>0</v>
      </c>
      <c r="J15" t="s">
        <v>68</v>
      </c>
    </row>
    <row r="16" spans="1:10" x14ac:dyDescent="0.25">
      <c r="A16" t="s">
        <v>69</v>
      </c>
      <c r="B16" s="2">
        <v>45882</v>
      </c>
      <c r="C16" t="s">
        <v>70</v>
      </c>
      <c r="D16" t="s">
        <v>71</v>
      </c>
      <c r="E16" t="s">
        <v>24</v>
      </c>
      <c r="F16" t="s">
        <v>14</v>
      </c>
      <c r="G16">
        <v>4</v>
      </c>
      <c r="H16">
        <v>117.81</v>
      </c>
      <c r="I16">
        <v>0.02</v>
      </c>
      <c r="J16" t="s">
        <v>20</v>
      </c>
    </row>
    <row r="17" spans="1:10" x14ac:dyDescent="0.25">
      <c r="A17" t="s">
        <v>72</v>
      </c>
      <c r="B17" s="2">
        <v>45951</v>
      </c>
      <c r="C17" t="s">
        <v>73</v>
      </c>
      <c r="D17" t="s">
        <v>43</v>
      </c>
      <c r="E17" t="s">
        <v>74</v>
      </c>
      <c r="F17" t="s">
        <v>25</v>
      </c>
      <c r="G17">
        <v>5</v>
      </c>
      <c r="H17">
        <v>1799</v>
      </c>
      <c r="I17">
        <v>0.02</v>
      </c>
      <c r="J17" t="s">
        <v>35</v>
      </c>
    </row>
    <row r="18" spans="1:10" x14ac:dyDescent="0.25">
      <c r="A18" t="s">
        <v>75</v>
      </c>
      <c r="B18" s="2">
        <v>46105</v>
      </c>
      <c r="C18" t="s">
        <v>76</v>
      </c>
      <c r="D18" t="s">
        <v>77</v>
      </c>
      <c r="E18" t="s">
        <v>13</v>
      </c>
      <c r="F18" t="s">
        <v>25</v>
      </c>
      <c r="G18">
        <v>1</v>
      </c>
      <c r="H18">
        <v>399</v>
      </c>
      <c r="I18">
        <v>0.02</v>
      </c>
      <c r="J18" t="s">
        <v>68</v>
      </c>
    </row>
    <row r="19" spans="1:10" x14ac:dyDescent="0.25">
      <c r="A19" t="s">
        <v>78</v>
      </c>
      <c r="B19" s="2">
        <v>46038</v>
      </c>
      <c r="C19" t="s">
        <v>79</v>
      </c>
      <c r="D19" t="s">
        <v>80</v>
      </c>
      <c r="E19" t="s">
        <v>19</v>
      </c>
      <c r="F19" t="s">
        <v>14</v>
      </c>
      <c r="G19">
        <v>2</v>
      </c>
      <c r="H19">
        <v>157.41</v>
      </c>
      <c r="I19">
        <v>0.15</v>
      </c>
      <c r="J19" t="s">
        <v>15</v>
      </c>
    </row>
    <row r="20" spans="1:10" x14ac:dyDescent="0.25">
      <c r="A20" t="s">
        <v>81</v>
      </c>
      <c r="B20" s="2">
        <v>46039</v>
      </c>
      <c r="C20" t="s">
        <v>82</v>
      </c>
      <c r="D20" t="s">
        <v>83</v>
      </c>
      <c r="E20" t="s">
        <v>34</v>
      </c>
      <c r="F20" t="s">
        <v>25</v>
      </c>
      <c r="G20">
        <v>3</v>
      </c>
      <c r="H20">
        <v>2367.9699999999998</v>
      </c>
      <c r="I20">
        <v>0.05</v>
      </c>
      <c r="J20" t="s">
        <v>84</v>
      </c>
    </row>
    <row r="21" spans="1:10" x14ac:dyDescent="0.25">
      <c r="A21" t="s">
        <v>85</v>
      </c>
      <c r="B21" s="2">
        <v>45925</v>
      </c>
      <c r="C21" t="s">
        <v>86</v>
      </c>
      <c r="D21" t="s">
        <v>87</v>
      </c>
      <c r="E21" t="s">
        <v>64</v>
      </c>
      <c r="F21" t="s">
        <v>14</v>
      </c>
      <c r="G21">
        <v>2</v>
      </c>
      <c r="H21">
        <v>999</v>
      </c>
      <c r="I21">
        <v>0</v>
      </c>
      <c r="J21" t="s">
        <v>68</v>
      </c>
    </row>
    <row r="22" spans="1:10" x14ac:dyDescent="0.25">
      <c r="A22" t="s">
        <v>88</v>
      </c>
      <c r="B22" s="2">
        <v>46165</v>
      </c>
      <c r="C22" t="s">
        <v>89</v>
      </c>
      <c r="D22" t="s">
        <v>51</v>
      </c>
      <c r="E22" t="s">
        <v>52</v>
      </c>
      <c r="F22" t="s">
        <v>14</v>
      </c>
      <c r="G22">
        <v>1</v>
      </c>
      <c r="H22">
        <v>969.03</v>
      </c>
      <c r="I22">
        <v>0.02</v>
      </c>
      <c r="J22" t="s">
        <v>20</v>
      </c>
    </row>
    <row r="23" spans="1:10" x14ac:dyDescent="0.25">
      <c r="A23" t="s">
        <v>90</v>
      </c>
      <c r="B23" s="2">
        <v>46090</v>
      </c>
      <c r="C23" t="s">
        <v>91</v>
      </c>
      <c r="D23" t="s">
        <v>92</v>
      </c>
      <c r="E23" t="s">
        <v>24</v>
      </c>
      <c r="F23" t="s">
        <v>14</v>
      </c>
      <c r="G23">
        <v>3</v>
      </c>
      <c r="H23">
        <v>307.97000000000003</v>
      </c>
      <c r="I23">
        <v>0</v>
      </c>
      <c r="J23" t="s">
        <v>20</v>
      </c>
    </row>
    <row r="24" spans="1:10" x14ac:dyDescent="0.25">
      <c r="A24" t="s">
        <v>93</v>
      </c>
      <c r="B24" s="2">
        <v>46129</v>
      </c>
      <c r="C24" t="s">
        <v>94</v>
      </c>
      <c r="D24" t="s">
        <v>92</v>
      </c>
      <c r="E24" t="s">
        <v>95</v>
      </c>
      <c r="F24" t="s">
        <v>14</v>
      </c>
      <c r="G24">
        <v>2</v>
      </c>
      <c r="H24">
        <v>304.98</v>
      </c>
      <c r="I24">
        <v>0.05</v>
      </c>
      <c r="J24" t="s">
        <v>15</v>
      </c>
    </row>
    <row r="25" spans="1:10" x14ac:dyDescent="0.25">
      <c r="A25" t="s">
        <v>96</v>
      </c>
      <c r="B25" s="2">
        <v>45935</v>
      </c>
      <c r="C25" t="s">
        <v>97</v>
      </c>
      <c r="D25" t="s">
        <v>98</v>
      </c>
      <c r="E25" t="s">
        <v>74</v>
      </c>
      <c r="F25" t="s">
        <v>25</v>
      </c>
      <c r="G25">
        <v>3</v>
      </c>
      <c r="H25">
        <v>1357.03</v>
      </c>
      <c r="I25">
        <v>0.05</v>
      </c>
      <c r="J25" t="s">
        <v>68</v>
      </c>
    </row>
    <row r="26" spans="1:10" x14ac:dyDescent="0.25">
      <c r="A26" t="s">
        <v>99</v>
      </c>
      <c r="B26" s="2">
        <v>46150</v>
      </c>
      <c r="C26" t="s">
        <v>100</v>
      </c>
      <c r="D26" t="s">
        <v>77</v>
      </c>
      <c r="E26" t="s">
        <v>101</v>
      </c>
      <c r="F26" t="s">
        <v>25</v>
      </c>
      <c r="G26">
        <v>2</v>
      </c>
      <c r="H26">
        <v>410.97</v>
      </c>
      <c r="I26">
        <v>0.1</v>
      </c>
      <c r="J26" t="s">
        <v>68</v>
      </c>
    </row>
    <row r="27" spans="1:10" x14ac:dyDescent="0.25">
      <c r="A27" t="s">
        <v>102</v>
      </c>
      <c r="B27" s="2">
        <v>46096</v>
      </c>
      <c r="C27" t="s">
        <v>103</v>
      </c>
      <c r="D27" t="s">
        <v>12</v>
      </c>
      <c r="E27" t="s">
        <v>104</v>
      </c>
      <c r="F27" t="s">
        <v>14</v>
      </c>
      <c r="G27">
        <v>4</v>
      </c>
      <c r="H27">
        <v>489.02</v>
      </c>
      <c r="I27">
        <v>0</v>
      </c>
      <c r="J27" t="s">
        <v>30</v>
      </c>
    </row>
    <row r="28" spans="1:10" x14ac:dyDescent="0.25">
      <c r="A28" t="s">
        <v>105</v>
      </c>
      <c r="B28" s="2">
        <v>46015</v>
      </c>
      <c r="C28" t="s">
        <v>106</v>
      </c>
      <c r="D28" t="s">
        <v>92</v>
      </c>
      <c r="E28" t="s">
        <v>48</v>
      </c>
      <c r="F28" t="s">
        <v>14</v>
      </c>
      <c r="G28">
        <v>1</v>
      </c>
      <c r="H28">
        <v>296.01</v>
      </c>
      <c r="I28">
        <v>0.02</v>
      </c>
      <c r="J28" t="s">
        <v>20</v>
      </c>
    </row>
    <row r="29" spans="1:10" x14ac:dyDescent="0.25">
      <c r="A29" t="s">
        <v>107</v>
      </c>
      <c r="B29" s="2">
        <v>45985</v>
      </c>
      <c r="C29" t="s">
        <v>108</v>
      </c>
      <c r="D29" t="s">
        <v>109</v>
      </c>
      <c r="E29" t="s">
        <v>58</v>
      </c>
      <c r="F29" t="s">
        <v>25</v>
      </c>
      <c r="G29">
        <v>2</v>
      </c>
      <c r="H29">
        <v>1440.97</v>
      </c>
      <c r="I29">
        <v>0.2</v>
      </c>
      <c r="J29" t="s">
        <v>15</v>
      </c>
    </row>
    <row r="30" spans="1:10" x14ac:dyDescent="0.25">
      <c r="A30" t="s">
        <v>110</v>
      </c>
      <c r="B30" s="2">
        <v>45907</v>
      </c>
      <c r="C30" t="s">
        <v>111</v>
      </c>
      <c r="D30" t="s">
        <v>98</v>
      </c>
      <c r="E30" t="s">
        <v>112</v>
      </c>
      <c r="F30" t="s">
        <v>25</v>
      </c>
      <c r="G30">
        <v>4</v>
      </c>
      <c r="H30">
        <v>1399</v>
      </c>
      <c r="I30">
        <v>0.15</v>
      </c>
      <c r="J30" t="s">
        <v>68</v>
      </c>
    </row>
    <row r="31" spans="1:10" x14ac:dyDescent="0.25">
      <c r="A31" t="s">
        <v>113</v>
      </c>
      <c r="B31" s="2">
        <v>46074</v>
      </c>
      <c r="C31" t="s">
        <v>114</v>
      </c>
      <c r="D31" t="s">
        <v>109</v>
      </c>
      <c r="E31" t="s">
        <v>58</v>
      </c>
      <c r="F31" t="s">
        <v>25</v>
      </c>
      <c r="G31">
        <v>4</v>
      </c>
      <c r="H31">
        <v>1385.01</v>
      </c>
      <c r="I31">
        <v>0.02</v>
      </c>
      <c r="J31" t="s">
        <v>35</v>
      </c>
    </row>
    <row r="32" spans="1:10" x14ac:dyDescent="0.25">
      <c r="A32" t="s">
        <v>115</v>
      </c>
      <c r="B32" s="2">
        <v>46226</v>
      </c>
      <c r="C32" t="s">
        <v>116</v>
      </c>
      <c r="D32" t="s">
        <v>117</v>
      </c>
      <c r="E32" t="s">
        <v>52</v>
      </c>
      <c r="F32" t="s">
        <v>25</v>
      </c>
      <c r="G32">
        <v>6</v>
      </c>
      <c r="H32">
        <v>1816.99</v>
      </c>
      <c r="I32">
        <v>0</v>
      </c>
      <c r="J32" t="s">
        <v>68</v>
      </c>
    </row>
    <row r="33" spans="1:10" x14ac:dyDescent="0.25">
      <c r="A33" t="s">
        <v>118</v>
      </c>
      <c r="B33" s="2">
        <v>45938</v>
      </c>
      <c r="C33" t="s">
        <v>119</v>
      </c>
      <c r="D33" t="s">
        <v>92</v>
      </c>
      <c r="E33" t="s">
        <v>120</v>
      </c>
      <c r="F33" t="s">
        <v>14</v>
      </c>
      <c r="G33">
        <v>6</v>
      </c>
      <c r="H33">
        <v>296.01</v>
      </c>
      <c r="I33">
        <v>0.2</v>
      </c>
      <c r="J33" t="s">
        <v>15</v>
      </c>
    </row>
    <row r="34" spans="1:10" x14ac:dyDescent="0.25">
      <c r="A34" t="s">
        <v>121</v>
      </c>
      <c r="B34" s="2">
        <v>46128</v>
      </c>
      <c r="C34" t="s">
        <v>122</v>
      </c>
      <c r="D34" t="s">
        <v>123</v>
      </c>
      <c r="E34" t="s">
        <v>62</v>
      </c>
      <c r="F34" t="s">
        <v>14</v>
      </c>
      <c r="G34">
        <v>5</v>
      </c>
      <c r="H34">
        <v>54.45</v>
      </c>
      <c r="I34">
        <v>0.2</v>
      </c>
      <c r="J34" t="s">
        <v>68</v>
      </c>
    </row>
    <row r="35" spans="1:10" x14ac:dyDescent="0.25">
      <c r="A35" t="s">
        <v>124</v>
      </c>
      <c r="B35" s="2">
        <v>46002</v>
      </c>
      <c r="C35" t="s">
        <v>125</v>
      </c>
      <c r="D35" t="s">
        <v>126</v>
      </c>
      <c r="E35" t="s">
        <v>127</v>
      </c>
      <c r="F35" t="s">
        <v>14</v>
      </c>
      <c r="G35">
        <v>3</v>
      </c>
      <c r="H35">
        <v>719.97</v>
      </c>
      <c r="I35">
        <v>0.05</v>
      </c>
      <c r="J35" t="s">
        <v>68</v>
      </c>
    </row>
    <row r="36" spans="1:10" x14ac:dyDescent="0.25">
      <c r="A36" t="s">
        <v>128</v>
      </c>
      <c r="B36" s="2">
        <v>45909</v>
      </c>
      <c r="C36" t="s">
        <v>129</v>
      </c>
      <c r="D36" t="s">
        <v>47</v>
      </c>
      <c r="E36" t="s">
        <v>13</v>
      </c>
      <c r="F36" t="s">
        <v>14</v>
      </c>
      <c r="G36">
        <v>2</v>
      </c>
      <c r="H36">
        <v>293.02</v>
      </c>
      <c r="I36">
        <v>0</v>
      </c>
      <c r="J36" t="s">
        <v>35</v>
      </c>
    </row>
    <row r="37" spans="1:10" x14ac:dyDescent="0.25">
      <c r="A37" t="s">
        <v>130</v>
      </c>
      <c r="B37" s="2">
        <v>45947</v>
      </c>
      <c r="C37" t="s">
        <v>131</v>
      </c>
      <c r="D37" t="s">
        <v>132</v>
      </c>
      <c r="E37" t="s">
        <v>44</v>
      </c>
      <c r="F37" t="s">
        <v>25</v>
      </c>
      <c r="G37">
        <v>1</v>
      </c>
      <c r="H37">
        <v>1175.02</v>
      </c>
      <c r="I37">
        <v>0.15</v>
      </c>
      <c r="J37" t="s">
        <v>20</v>
      </c>
    </row>
    <row r="38" spans="1:10" x14ac:dyDescent="0.25">
      <c r="A38" t="s">
        <v>133</v>
      </c>
      <c r="B38" s="2">
        <v>46147</v>
      </c>
      <c r="C38" t="s">
        <v>134</v>
      </c>
      <c r="D38" t="s">
        <v>98</v>
      </c>
      <c r="E38" t="s">
        <v>52</v>
      </c>
      <c r="F38" t="s">
        <v>25</v>
      </c>
      <c r="G38">
        <v>5</v>
      </c>
      <c r="H38">
        <v>1357.03</v>
      </c>
      <c r="I38">
        <v>0.15</v>
      </c>
      <c r="J38" t="s">
        <v>15</v>
      </c>
    </row>
    <row r="39" spans="1:10" x14ac:dyDescent="0.25">
      <c r="A39" t="s">
        <v>135</v>
      </c>
      <c r="B39" s="2">
        <v>46226</v>
      </c>
      <c r="C39" t="s">
        <v>136</v>
      </c>
      <c r="D39" t="s">
        <v>137</v>
      </c>
      <c r="E39" t="s">
        <v>112</v>
      </c>
      <c r="F39" t="s">
        <v>14</v>
      </c>
      <c r="G39">
        <v>2</v>
      </c>
      <c r="H39">
        <v>98.01</v>
      </c>
      <c r="I39">
        <v>0.1</v>
      </c>
      <c r="J39" t="s">
        <v>20</v>
      </c>
    </row>
    <row r="40" spans="1:10" x14ac:dyDescent="0.25">
      <c r="A40" t="s">
        <v>138</v>
      </c>
      <c r="B40" s="2">
        <v>46069</v>
      </c>
      <c r="C40" t="s">
        <v>139</v>
      </c>
      <c r="D40" t="s">
        <v>140</v>
      </c>
      <c r="E40" t="s">
        <v>62</v>
      </c>
      <c r="F40" t="s">
        <v>141</v>
      </c>
      <c r="G40">
        <v>2</v>
      </c>
      <c r="H40">
        <v>969.03</v>
      </c>
      <c r="I40">
        <v>0.05</v>
      </c>
      <c r="J40" t="s">
        <v>68</v>
      </c>
    </row>
    <row r="41" spans="1:10" x14ac:dyDescent="0.25">
      <c r="A41" t="s">
        <v>142</v>
      </c>
      <c r="B41" s="2">
        <v>46118</v>
      </c>
      <c r="C41" t="s">
        <v>143</v>
      </c>
      <c r="D41" t="s">
        <v>132</v>
      </c>
      <c r="E41" t="s">
        <v>24</v>
      </c>
      <c r="F41" t="s">
        <v>14</v>
      </c>
      <c r="G41">
        <v>4</v>
      </c>
      <c r="H41">
        <v>1234.97</v>
      </c>
      <c r="I41">
        <v>0.2</v>
      </c>
      <c r="J41" t="s">
        <v>144</v>
      </c>
    </row>
    <row r="42" spans="1:10" x14ac:dyDescent="0.25">
      <c r="A42" t="s">
        <v>145</v>
      </c>
      <c r="B42" s="2">
        <v>46188</v>
      </c>
      <c r="C42" t="s">
        <v>146</v>
      </c>
      <c r="D42" t="s">
        <v>147</v>
      </c>
      <c r="E42" t="s">
        <v>74</v>
      </c>
      <c r="F42" t="s">
        <v>25</v>
      </c>
      <c r="G42">
        <v>1</v>
      </c>
      <c r="H42">
        <v>1018.98</v>
      </c>
      <c r="I42">
        <v>0.15</v>
      </c>
      <c r="J42" t="s">
        <v>35</v>
      </c>
    </row>
    <row r="43" spans="1:10" x14ac:dyDescent="0.25">
      <c r="A43" t="s">
        <v>148</v>
      </c>
      <c r="B43" s="2">
        <v>46106</v>
      </c>
      <c r="C43" t="s">
        <v>149</v>
      </c>
      <c r="D43" t="s">
        <v>150</v>
      </c>
      <c r="E43" t="s">
        <v>34</v>
      </c>
      <c r="F43" t="s">
        <v>14</v>
      </c>
      <c r="G43">
        <v>2</v>
      </c>
      <c r="H43">
        <v>1469.02</v>
      </c>
      <c r="I43">
        <v>0.2</v>
      </c>
      <c r="J43" t="s">
        <v>20</v>
      </c>
    </row>
    <row r="44" spans="1:10" x14ac:dyDescent="0.25">
      <c r="A44" t="s">
        <v>151</v>
      </c>
      <c r="B44" s="2">
        <v>46042</v>
      </c>
      <c r="C44" t="s">
        <v>152</v>
      </c>
      <c r="D44" t="s">
        <v>153</v>
      </c>
      <c r="E44" t="s">
        <v>74</v>
      </c>
      <c r="F44" t="s">
        <v>14</v>
      </c>
      <c r="G44">
        <v>4</v>
      </c>
      <c r="H44">
        <v>127.71</v>
      </c>
      <c r="I44">
        <v>0.15</v>
      </c>
      <c r="J44" t="s">
        <v>20</v>
      </c>
    </row>
    <row r="45" spans="1:10" x14ac:dyDescent="0.25">
      <c r="A45" t="s">
        <v>154</v>
      </c>
      <c r="B45" s="2">
        <v>45911</v>
      </c>
      <c r="C45" t="s">
        <v>155</v>
      </c>
      <c r="D45" t="s">
        <v>147</v>
      </c>
      <c r="E45" t="s">
        <v>62</v>
      </c>
      <c r="F45" t="s">
        <v>25</v>
      </c>
      <c r="G45">
        <v>10</v>
      </c>
      <c r="H45">
        <v>999</v>
      </c>
      <c r="I45">
        <v>0.1</v>
      </c>
      <c r="J45" t="s">
        <v>35</v>
      </c>
    </row>
    <row r="46" spans="1:10" x14ac:dyDescent="0.25">
      <c r="A46" t="s">
        <v>156</v>
      </c>
      <c r="B46" s="2">
        <v>46202</v>
      </c>
      <c r="C46" t="s">
        <v>157</v>
      </c>
      <c r="D46" t="s">
        <v>54</v>
      </c>
      <c r="E46" t="s">
        <v>52</v>
      </c>
      <c r="F46" t="s">
        <v>25</v>
      </c>
      <c r="G46">
        <v>6</v>
      </c>
      <c r="H46">
        <v>120.19</v>
      </c>
      <c r="I46">
        <v>0.02</v>
      </c>
      <c r="J46" t="s">
        <v>30</v>
      </c>
    </row>
    <row r="47" spans="1:10" x14ac:dyDescent="0.25">
      <c r="A47" t="s">
        <v>158</v>
      </c>
      <c r="B47" s="2">
        <v>46188</v>
      </c>
      <c r="C47" t="s">
        <v>159</v>
      </c>
      <c r="D47" t="s">
        <v>126</v>
      </c>
      <c r="E47" t="s">
        <v>44</v>
      </c>
      <c r="F47" t="s">
        <v>14</v>
      </c>
      <c r="G47">
        <v>3</v>
      </c>
      <c r="H47">
        <v>712.98</v>
      </c>
      <c r="I47">
        <v>0.02</v>
      </c>
      <c r="J47" t="s">
        <v>68</v>
      </c>
    </row>
    <row r="48" spans="1:10" x14ac:dyDescent="0.25">
      <c r="A48" t="s">
        <v>160</v>
      </c>
      <c r="B48" s="2">
        <v>46228</v>
      </c>
      <c r="C48" t="s">
        <v>161</v>
      </c>
      <c r="D48" t="s">
        <v>54</v>
      </c>
      <c r="E48" t="s">
        <v>64</v>
      </c>
      <c r="F48" t="s">
        <v>25</v>
      </c>
      <c r="G48">
        <v>3</v>
      </c>
      <c r="H48">
        <v>122.57</v>
      </c>
      <c r="I48">
        <v>0</v>
      </c>
      <c r="J48" t="s">
        <v>35</v>
      </c>
    </row>
    <row r="49" spans="1:10" x14ac:dyDescent="0.25">
      <c r="A49" t="s">
        <v>162</v>
      </c>
      <c r="B49" s="2">
        <v>46029</v>
      </c>
      <c r="C49" t="s">
        <v>163</v>
      </c>
      <c r="D49" t="s">
        <v>61</v>
      </c>
      <c r="E49" t="s">
        <v>58</v>
      </c>
      <c r="F49" t="s">
        <v>14</v>
      </c>
      <c r="G49">
        <v>3</v>
      </c>
      <c r="H49">
        <v>253.98</v>
      </c>
      <c r="I49">
        <v>0.15</v>
      </c>
      <c r="J49" t="s">
        <v>68</v>
      </c>
    </row>
    <row r="50" spans="1:10" x14ac:dyDescent="0.25">
      <c r="A50" t="s">
        <v>164</v>
      </c>
      <c r="B50" s="2">
        <v>45971</v>
      </c>
      <c r="C50" t="s">
        <v>165</v>
      </c>
      <c r="E50" t="s">
        <v>13</v>
      </c>
      <c r="F50" t="s">
        <v>25</v>
      </c>
      <c r="G50">
        <v>3</v>
      </c>
      <c r="H50">
        <v>375779</v>
      </c>
      <c r="I50">
        <v>0.05</v>
      </c>
      <c r="J50" t="s">
        <v>15</v>
      </c>
    </row>
    <row r="51" spans="1:10" x14ac:dyDescent="0.25">
      <c r="A51" t="s">
        <v>166</v>
      </c>
      <c r="B51" s="2">
        <v>45931</v>
      </c>
      <c r="C51" t="s">
        <v>167</v>
      </c>
      <c r="D51" t="s">
        <v>168</v>
      </c>
      <c r="E51" t="s">
        <v>52</v>
      </c>
      <c r="F51" t="s">
        <v>14</v>
      </c>
      <c r="G51">
        <v>3</v>
      </c>
      <c r="H51">
        <v>86.33</v>
      </c>
      <c r="I51">
        <v>0.1</v>
      </c>
      <c r="J51" t="s">
        <v>30</v>
      </c>
    </row>
    <row r="52" spans="1:10" x14ac:dyDescent="0.25">
      <c r="A52" t="s">
        <v>169</v>
      </c>
      <c r="B52" s="2">
        <v>46129</v>
      </c>
      <c r="C52" t="s">
        <v>170</v>
      </c>
      <c r="D52" t="s">
        <v>171</v>
      </c>
      <c r="E52" t="s">
        <v>58</v>
      </c>
      <c r="F52" t="s">
        <v>14</v>
      </c>
      <c r="G52">
        <v>4</v>
      </c>
      <c r="H52">
        <v>1286.01</v>
      </c>
      <c r="I52">
        <v>0</v>
      </c>
      <c r="J52" t="s">
        <v>68</v>
      </c>
    </row>
    <row r="53" spans="1:10" x14ac:dyDescent="0.25">
      <c r="A53" t="s">
        <v>172</v>
      </c>
      <c r="B53" s="2">
        <v>46055</v>
      </c>
      <c r="C53" t="s">
        <v>173</v>
      </c>
      <c r="D53" t="s">
        <v>174</v>
      </c>
      <c r="E53" t="s">
        <v>39</v>
      </c>
      <c r="F53" t="s">
        <v>25</v>
      </c>
      <c r="G53">
        <v>2</v>
      </c>
      <c r="H53">
        <v>80.58</v>
      </c>
      <c r="I53">
        <v>0.05</v>
      </c>
      <c r="J53" t="s">
        <v>15</v>
      </c>
    </row>
    <row r="54" spans="1:10" x14ac:dyDescent="0.25">
      <c r="A54" t="s">
        <v>175</v>
      </c>
      <c r="B54" s="2">
        <v>46145</v>
      </c>
      <c r="C54" t="s">
        <v>176</v>
      </c>
      <c r="D54" t="s">
        <v>177</v>
      </c>
      <c r="E54" t="s">
        <v>39</v>
      </c>
      <c r="F54" t="s">
        <v>14</v>
      </c>
      <c r="G54">
        <v>4</v>
      </c>
      <c r="H54">
        <v>1599</v>
      </c>
      <c r="I54">
        <v>0.05</v>
      </c>
      <c r="J54" t="s">
        <v>20</v>
      </c>
    </row>
    <row r="55" spans="1:10" x14ac:dyDescent="0.25">
      <c r="A55" t="s">
        <v>178</v>
      </c>
      <c r="B55" s="2">
        <v>45995</v>
      </c>
      <c r="C55" t="s">
        <v>179</v>
      </c>
      <c r="D55" t="s">
        <v>180</v>
      </c>
      <c r="E55" t="s">
        <v>39</v>
      </c>
      <c r="F55" t="s">
        <v>25</v>
      </c>
      <c r="G55">
        <v>4</v>
      </c>
      <c r="H55">
        <v>874.47</v>
      </c>
      <c r="I55">
        <v>0.15</v>
      </c>
      <c r="J55" t="s">
        <v>20</v>
      </c>
    </row>
    <row r="56" spans="1:10" x14ac:dyDescent="0.25">
      <c r="A56" t="s">
        <v>181</v>
      </c>
      <c r="B56" s="2">
        <v>45884</v>
      </c>
      <c r="C56" t="s">
        <v>182</v>
      </c>
      <c r="D56" t="s">
        <v>137</v>
      </c>
      <c r="E56" t="s">
        <v>24</v>
      </c>
      <c r="F56" t="s">
        <v>25</v>
      </c>
      <c r="G56">
        <v>2</v>
      </c>
      <c r="H56">
        <v>97.02</v>
      </c>
      <c r="I56">
        <v>0.1</v>
      </c>
      <c r="J56" t="s">
        <v>20</v>
      </c>
    </row>
    <row r="57" spans="1:10" x14ac:dyDescent="0.25">
      <c r="A57" t="s">
        <v>183</v>
      </c>
      <c r="B57" s="2">
        <v>46044</v>
      </c>
      <c r="C57" t="s">
        <v>184</v>
      </c>
      <c r="D57" t="s">
        <v>153</v>
      </c>
      <c r="E57" t="s">
        <v>48</v>
      </c>
      <c r="F57" t="s">
        <v>14</v>
      </c>
      <c r="G57">
        <v>3</v>
      </c>
      <c r="H57">
        <v>127.71</v>
      </c>
      <c r="I57">
        <v>0.02</v>
      </c>
      <c r="J57" t="s">
        <v>30</v>
      </c>
    </row>
    <row r="58" spans="1:10" x14ac:dyDescent="0.25">
      <c r="A58" t="s">
        <v>185</v>
      </c>
      <c r="B58" s="2">
        <v>45993</v>
      </c>
      <c r="C58" t="s">
        <v>186</v>
      </c>
      <c r="D58" t="s">
        <v>98</v>
      </c>
      <c r="E58" t="s">
        <v>187</v>
      </c>
      <c r="F58" t="s">
        <v>25</v>
      </c>
      <c r="G58">
        <v>3</v>
      </c>
      <c r="H58">
        <v>1399</v>
      </c>
      <c r="I58">
        <v>0.2</v>
      </c>
      <c r="J58" t="s">
        <v>68</v>
      </c>
    </row>
    <row r="59" spans="1:10" x14ac:dyDescent="0.25">
      <c r="A59" t="s">
        <v>188</v>
      </c>
      <c r="B59" s="2">
        <v>45878</v>
      </c>
      <c r="C59" t="s">
        <v>189</v>
      </c>
      <c r="D59" t="s">
        <v>47</v>
      </c>
      <c r="E59" t="s">
        <v>13</v>
      </c>
      <c r="F59" t="s">
        <v>14</v>
      </c>
      <c r="G59">
        <v>3</v>
      </c>
      <c r="H59">
        <v>301.99</v>
      </c>
      <c r="I59">
        <v>0.05</v>
      </c>
      <c r="J59" t="s">
        <v>15</v>
      </c>
    </row>
    <row r="60" spans="1:10" x14ac:dyDescent="0.25">
      <c r="A60" t="s">
        <v>190</v>
      </c>
      <c r="B60" s="2">
        <v>46058</v>
      </c>
      <c r="C60" t="s">
        <v>191</v>
      </c>
      <c r="D60" t="s">
        <v>57</v>
      </c>
      <c r="E60" t="s">
        <v>120</v>
      </c>
      <c r="F60" t="s">
        <v>14</v>
      </c>
      <c r="G60">
        <v>2</v>
      </c>
      <c r="H60">
        <v>1187.01</v>
      </c>
      <c r="I60">
        <v>0.1</v>
      </c>
      <c r="J60" t="s">
        <v>20</v>
      </c>
    </row>
    <row r="61" spans="1:10" x14ac:dyDescent="0.25">
      <c r="A61" t="s">
        <v>192</v>
      </c>
      <c r="B61" s="2">
        <v>46229</v>
      </c>
      <c r="C61" t="s">
        <v>193</v>
      </c>
      <c r="D61" t="s">
        <v>180</v>
      </c>
      <c r="E61" t="s">
        <v>101</v>
      </c>
      <c r="F61" t="s">
        <v>14</v>
      </c>
      <c r="G61">
        <v>1</v>
      </c>
      <c r="H61">
        <v>832.02</v>
      </c>
      <c r="I61">
        <v>0.02</v>
      </c>
      <c r="J61" t="s">
        <v>20</v>
      </c>
    </row>
    <row r="62" spans="1:10" x14ac:dyDescent="0.25">
      <c r="A62" t="s">
        <v>194</v>
      </c>
      <c r="B62" s="2">
        <v>45931</v>
      </c>
      <c r="C62" t="s">
        <v>195</v>
      </c>
      <c r="D62" t="s">
        <v>140</v>
      </c>
      <c r="E62" t="s">
        <v>196</v>
      </c>
      <c r="F62" t="s">
        <v>25</v>
      </c>
      <c r="G62">
        <v>1</v>
      </c>
      <c r="H62">
        <v>1018.98</v>
      </c>
      <c r="I62">
        <v>0.2</v>
      </c>
      <c r="J62" t="s">
        <v>20</v>
      </c>
    </row>
    <row r="63" spans="1:10" x14ac:dyDescent="0.25">
      <c r="A63" t="s">
        <v>197</v>
      </c>
      <c r="B63" s="2">
        <v>46171</v>
      </c>
      <c r="C63" t="s">
        <v>198</v>
      </c>
      <c r="D63" t="s">
        <v>199</v>
      </c>
      <c r="E63" t="s">
        <v>48</v>
      </c>
      <c r="F63" t="s">
        <v>14</v>
      </c>
      <c r="G63">
        <v>8</v>
      </c>
      <c r="H63">
        <v>705.99</v>
      </c>
      <c r="I63">
        <v>0.02</v>
      </c>
      <c r="J63" t="s">
        <v>20</v>
      </c>
    </row>
    <row r="64" spans="1:10" x14ac:dyDescent="0.25">
      <c r="A64" t="s">
        <v>200</v>
      </c>
      <c r="B64" s="2">
        <v>45986</v>
      </c>
      <c r="C64" t="s">
        <v>201</v>
      </c>
      <c r="D64" t="s">
        <v>202</v>
      </c>
      <c r="E64" t="s">
        <v>101</v>
      </c>
      <c r="F64" t="s">
        <v>25</v>
      </c>
      <c r="G64">
        <v>4</v>
      </c>
      <c r="H64">
        <v>2140.98</v>
      </c>
      <c r="I64">
        <v>0</v>
      </c>
      <c r="J64" t="s">
        <v>20</v>
      </c>
    </row>
    <row r="65" spans="1:10" x14ac:dyDescent="0.25">
      <c r="A65" t="s">
        <v>203</v>
      </c>
      <c r="B65" s="2">
        <v>45893</v>
      </c>
      <c r="C65" t="s">
        <v>204</v>
      </c>
      <c r="D65" t="s">
        <v>57</v>
      </c>
      <c r="E65" t="s">
        <v>101</v>
      </c>
      <c r="F65" t="s">
        <v>25</v>
      </c>
      <c r="G65">
        <v>3</v>
      </c>
      <c r="H65">
        <v>1175.02</v>
      </c>
      <c r="I65">
        <v>0.2</v>
      </c>
      <c r="J65" t="s">
        <v>30</v>
      </c>
    </row>
    <row r="66" spans="1:10" x14ac:dyDescent="0.25">
      <c r="A66" t="s">
        <v>205</v>
      </c>
      <c r="B66" s="2">
        <v>45876</v>
      </c>
      <c r="C66" t="s">
        <v>206</v>
      </c>
      <c r="D66" t="s">
        <v>47</v>
      </c>
      <c r="E66" t="s">
        <v>187</v>
      </c>
      <c r="F66" t="s">
        <v>14</v>
      </c>
      <c r="G66">
        <v>2</v>
      </c>
      <c r="H66">
        <v>293.02</v>
      </c>
      <c r="I66">
        <v>0</v>
      </c>
      <c r="J66" t="s">
        <v>30</v>
      </c>
    </row>
    <row r="67" spans="1:10" x14ac:dyDescent="0.25">
      <c r="A67" t="s">
        <v>207</v>
      </c>
      <c r="B67" s="2">
        <v>45999</v>
      </c>
      <c r="C67" t="s">
        <v>208</v>
      </c>
      <c r="D67" t="s">
        <v>83</v>
      </c>
      <c r="E67" t="s">
        <v>19</v>
      </c>
      <c r="F67" t="s">
        <v>14</v>
      </c>
      <c r="G67">
        <v>2</v>
      </c>
      <c r="H67">
        <v>2253.02</v>
      </c>
      <c r="I67">
        <v>0</v>
      </c>
      <c r="J67" t="s">
        <v>35</v>
      </c>
    </row>
    <row r="68" spans="1:10" x14ac:dyDescent="0.25">
      <c r="A68" t="s">
        <v>209</v>
      </c>
      <c r="B68" s="2">
        <v>45946</v>
      </c>
      <c r="C68" t="s">
        <v>210</v>
      </c>
      <c r="D68" t="s">
        <v>77</v>
      </c>
      <c r="E68" t="s">
        <v>19</v>
      </c>
      <c r="F68" t="s">
        <v>25</v>
      </c>
      <c r="G68">
        <v>1</v>
      </c>
      <c r="H68">
        <v>402.99</v>
      </c>
      <c r="I68">
        <v>0.15</v>
      </c>
      <c r="J68" t="s">
        <v>15</v>
      </c>
    </row>
    <row r="69" spans="1:10" x14ac:dyDescent="0.25">
      <c r="A69" t="s">
        <v>211</v>
      </c>
      <c r="B69" s="2">
        <v>46175</v>
      </c>
      <c r="C69" t="s">
        <v>212</v>
      </c>
      <c r="D69" t="s">
        <v>213</v>
      </c>
      <c r="E69" t="s">
        <v>120</v>
      </c>
      <c r="F69" t="s">
        <v>14</v>
      </c>
      <c r="G69">
        <v>2</v>
      </c>
      <c r="H69">
        <v>565.47</v>
      </c>
      <c r="I69">
        <v>0.2</v>
      </c>
      <c r="J69" t="s">
        <v>20</v>
      </c>
    </row>
    <row r="70" spans="1:10" x14ac:dyDescent="0.25">
      <c r="A70" t="s">
        <v>214</v>
      </c>
      <c r="B70" s="2">
        <v>46171</v>
      </c>
      <c r="C70" t="s">
        <v>215</v>
      </c>
      <c r="D70" t="s">
        <v>77</v>
      </c>
      <c r="E70" t="s">
        <v>112</v>
      </c>
      <c r="F70" t="s">
        <v>25</v>
      </c>
      <c r="G70">
        <v>3</v>
      </c>
      <c r="H70">
        <v>406.98</v>
      </c>
      <c r="I70">
        <v>0</v>
      </c>
      <c r="J70" t="s">
        <v>35</v>
      </c>
    </row>
    <row r="71" spans="1:10" x14ac:dyDescent="0.25">
      <c r="A71" t="s">
        <v>216</v>
      </c>
      <c r="B71" s="2">
        <v>46190</v>
      </c>
      <c r="C71" t="s">
        <v>217</v>
      </c>
      <c r="D71" t="s">
        <v>51</v>
      </c>
      <c r="F71" t="s">
        <v>25</v>
      </c>
      <c r="G71">
        <v>2</v>
      </c>
      <c r="H71">
        <v>969.03</v>
      </c>
      <c r="I71">
        <v>0</v>
      </c>
      <c r="J71" t="s">
        <v>35</v>
      </c>
    </row>
    <row r="72" spans="1:10" x14ac:dyDescent="0.25">
      <c r="A72" t="s">
        <v>218</v>
      </c>
      <c r="B72" s="2">
        <v>45871</v>
      </c>
      <c r="C72" t="s">
        <v>219</v>
      </c>
      <c r="D72" t="s">
        <v>220</v>
      </c>
      <c r="E72" t="s">
        <v>48</v>
      </c>
      <c r="F72" t="s">
        <v>14</v>
      </c>
      <c r="G72">
        <v>2</v>
      </c>
      <c r="H72">
        <v>1528.98</v>
      </c>
      <c r="I72">
        <v>0.02</v>
      </c>
      <c r="J72" t="s">
        <v>20</v>
      </c>
    </row>
    <row r="73" spans="1:10" x14ac:dyDescent="0.25">
      <c r="A73" t="s">
        <v>221</v>
      </c>
      <c r="B73" s="2">
        <v>46231</v>
      </c>
      <c r="C73" t="s">
        <v>222</v>
      </c>
      <c r="D73" t="s">
        <v>223</v>
      </c>
      <c r="E73" t="s">
        <v>39</v>
      </c>
      <c r="F73" t="s">
        <v>25</v>
      </c>
      <c r="G73">
        <v>3</v>
      </c>
      <c r="H73">
        <v>395.01</v>
      </c>
      <c r="I73">
        <v>0.05</v>
      </c>
      <c r="J73" t="s">
        <v>15</v>
      </c>
    </row>
    <row r="74" spans="1:10" x14ac:dyDescent="0.25">
      <c r="A74" t="s">
        <v>224</v>
      </c>
      <c r="B74" s="2">
        <v>46208</v>
      </c>
      <c r="C74" t="s">
        <v>225</v>
      </c>
      <c r="D74" t="s">
        <v>87</v>
      </c>
      <c r="E74" t="s">
        <v>226</v>
      </c>
      <c r="F74" t="s">
        <v>25</v>
      </c>
      <c r="G74">
        <v>3</v>
      </c>
      <c r="H74">
        <v>1028.97</v>
      </c>
      <c r="I74">
        <v>0.05</v>
      </c>
      <c r="J74" t="s">
        <v>35</v>
      </c>
    </row>
    <row r="75" spans="1:10" x14ac:dyDescent="0.25">
      <c r="A75" t="s">
        <v>227</v>
      </c>
      <c r="B75" s="2">
        <v>45906</v>
      </c>
      <c r="C75" t="s">
        <v>228</v>
      </c>
      <c r="D75" t="s">
        <v>38</v>
      </c>
      <c r="E75" t="s">
        <v>101</v>
      </c>
      <c r="F75" t="s">
        <v>14</v>
      </c>
      <c r="G75">
        <v>2</v>
      </c>
      <c r="H75">
        <v>1861.02</v>
      </c>
      <c r="I75">
        <v>0.2</v>
      </c>
      <c r="J75" t="s">
        <v>20</v>
      </c>
    </row>
    <row r="76" spans="1:10" x14ac:dyDescent="0.25">
      <c r="A76" t="s">
        <v>229</v>
      </c>
      <c r="B76" s="2">
        <v>46228</v>
      </c>
      <c r="C76" t="s">
        <v>230</v>
      </c>
      <c r="D76" t="s">
        <v>180</v>
      </c>
      <c r="E76" t="s">
        <v>120</v>
      </c>
      <c r="F76" t="s">
        <v>14</v>
      </c>
      <c r="G76">
        <v>2</v>
      </c>
      <c r="H76">
        <v>865.98</v>
      </c>
      <c r="I76">
        <v>0</v>
      </c>
      <c r="J76" t="s">
        <v>68</v>
      </c>
    </row>
    <row r="77" spans="1:10" x14ac:dyDescent="0.25">
      <c r="A77" t="s">
        <v>231</v>
      </c>
      <c r="B77" s="2">
        <v>46035</v>
      </c>
      <c r="C77" t="s">
        <v>232</v>
      </c>
      <c r="D77" t="s">
        <v>51</v>
      </c>
      <c r="E77" t="s">
        <v>58</v>
      </c>
      <c r="F77" t="s">
        <v>25</v>
      </c>
      <c r="G77">
        <v>1</v>
      </c>
      <c r="H77">
        <v>999</v>
      </c>
      <c r="I77">
        <v>0</v>
      </c>
      <c r="J77" t="s">
        <v>20</v>
      </c>
    </row>
    <row r="78" spans="1:10" x14ac:dyDescent="0.25">
      <c r="A78" t="s">
        <v>233</v>
      </c>
      <c r="B78" s="2">
        <v>46165</v>
      </c>
      <c r="C78" t="s">
        <v>234</v>
      </c>
      <c r="D78" t="s">
        <v>235</v>
      </c>
      <c r="E78" t="s">
        <v>196</v>
      </c>
      <c r="F78" t="s">
        <v>14</v>
      </c>
      <c r="G78">
        <v>3</v>
      </c>
      <c r="H78">
        <v>68.31</v>
      </c>
      <c r="I78">
        <v>0.2</v>
      </c>
      <c r="J78" t="s">
        <v>20</v>
      </c>
    </row>
    <row r="79" spans="1:10" x14ac:dyDescent="0.25">
      <c r="A79" t="s">
        <v>236</v>
      </c>
      <c r="B79" s="2">
        <v>45962</v>
      </c>
      <c r="C79" t="s">
        <v>237</v>
      </c>
      <c r="D79" t="s">
        <v>87</v>
      </c>
      <c r="E79" t="s">
        <v>187</v>
      </c>
      <c r="F79" t="s">
        <v>238</v>
      </c>
      <c r="G79">
        <v>2</v>
      </c>
      <c r="H79">
        <v>999</v>
      </c>
      <c r="I79">
        <v>0.15</v>
      </c>
      <c r="J79" t="s">
        <v>20</v>
      </c>
    </row>
    <row r="80" spans="1:10" x14ac:dyDescent="0.25">
      <c r="A80" t="s">
        <v>239</v>
      </c>
      <c r="B80" s="2">
        <v>46034</v>
      </c>
      <c r="C80" t="s">
        <v>240</v>
      </c>
      <c r="D80" t="s">
        <v>43</v>
      </c>
      <c r="E80" t="s">
        <v>196</v>
      </c>
      <c r="F80" t="s">
        <v>14</v>
      </c>
      <c r="G80">
        <v>2</v>
      </c>
      <c r="H80">
        <v>1781.01</v>
      </c>
      <c r="I80">
        <v>0.2</v>
      </c>
      <c r="J80" t="s">
        <v>20</v>
      </c>
    </row>
    <row r="81" spans="1:10" x14ac:dyDescent="0.25">
      <c r="A81" t="s">
        <v>241</v>
      </c>
      <c r="B81" s="2">
        <v>46209</v>
      </c>
      <c r="C81" t="s">
        <v>242</v>
      </c>
      <c r="D81" t="s">
        <v>243</v>
      </c>
      <c r="E81" t="s">
        <v>62</v>
      </c>
      <c r="F81" t="s">
        <v>25</v>
      </c>
      <c r="G81">
        <v>2</v>
      </c>
      <c r="H81">
        <v>71.069999999999993</v>
      </c>
      <c r="I81">
        <v>0.1</v>
      </c>
      <c r="J81" t="s">
        <v>20</v>
      </c>
    </row>
    <row r="82" spans="1:10" x14ac:dyDescent="0.25">
      <c r="A82" t="s">
        <v>244</v>
      </c>
      <c r="B82" s="2">
        <v>46035</v>
      </c>
      <c r="C82" t="s">
        <v>245</v>
      </c>
      <c r="D82" t="s">
        <v>54</v>
      </c>
      <c r="E82" t="s">
        <v>74</v>
      </c>
      <c r="F82" t="s">
        <v>25</v>
      </c>
      <c r="G82">
        <v>3</v>
      </c>
      <c r="H82">
        <v>122.57</v>
      </c>
      <c r="I82">
        <v>0.2</v>
      </c>
      <c r="J82" t="s">
        <v>68</v>
      </c>
    </row>
    <row r="83" spans="1:10" x14ac:dyDescent="0.25">
      <c r="A83" t="s">
        <v>246</v>
      </c>
      <c r="B83" s="2">
        <v>45897</v>
      </c>
      <c r="C83" t="s">
        <v>247</v>
      </c>
      <c r="D83" t="s">
        <v>199</v>
      </c>
      <c r="E83" t="s">
        <v>64</v>
      </c>
      <c r="F83" t="s">
        <v>14</v>
      </c>
      <c r="G83">
        <v>3</v>
      </c>
      <c r="H83">
        <v>678.03</v>
      </c>
      <c r="I83">
        <v>0</v>
      </c>
      <c r="J83" t="s">
        <v>248</v>
      </c>
    </row>
    <row r="84" spans="1:10" x14ac:dyDescent="0.25">
      <c r="A84" t="s">
        <v>249</v>
      </c>
      <c r="B84" s="2">
        <v>46006</v>
      </c>
      <c r="C84" t="s">
        <v>250</v>
      </c>
      <c r="D84" t="s">
        <v>251</v>
      </c>
      <c r="E84" t="s">
        <v>101</v>
      </c>
      <c r="F84" t="s">
        <v>14</v>
      </c>
      <c r="G84">
        <v>5</v>
      </c>
      <c r="H84">
        <v>1999</v>
      </c>
      <c r="I84">
        <v>0.2</v>
      </c>
      <c r="J84" t="s">
        <v>30</v>
      </c>
    </row>
    <row r="85" spans="1:10" x14ac:dyDescent="0.25">
      <c r="A85" t="s">
        <v>252</v>
      </c>
      <c r="B85" s="2">
        <v>45884</v>
      </c>
      <c r="C85" t="s">
        <v>253</v>
      </c>
      <c r="D85" t="s">
        <v>254</v>
      </c>
      <c r="E85" t="s">
        <v>13</v>
      </c>
      <c r="F85" t="s">
        <v>238</v>
      </c>
      <c r="G85">
        <v>2</v>
      </c>
      <c r="H85">
        <v>197.01</v>
      </c>
      <c r="I85">
        <v>0</v>
      </c>
      <c r="J85" t="s">
        <v>15</v>
      </c>
    </row>
    <row r="86" spans="1:10" x14ac:dyDescent="0.25">
      <c r="A86" t="s">
        <v>255</v>
      </c>
      <c r="B86" s="2">
        <v>46078</v>
      </c>
      <c r="C86" t="s">
        <v>189</v>
      </c>
      <c r="D86" t="s">
        <v>213</v>
      </c>
      <c r="E86" t="s">
        <v>226</v>
      </c>
      <c r="F86" t="s">
        <v>14</v>
      </c>
      <c r="G86">
        <v>6</v>
      </c>
      <c r="H86">
        <v>538.02</v>
      </c>
      <c r="I86">
        <v>0</v>
      </c>
      <c r="J86" t="s">
        <v>68</v>
      </c>
    </row>
    <row r="87" spans="1:10" x14ac:dyDescent="0.25">
      <c r="A87" t="s">
        <v>256</v>
      </c>
      <c r="B87" s="2">
        <v>46019</v>
      </c>
      <c r="C87" t="s">
        <v>257</v>
      </c>
      <c r="D87" t="s">
        <v>23</v>
      </c>
      <c r="E87" t="s">
        <v>34</v>
      </c>
      <c r="F87" t="s">
        <v>14</v>
      </c>
      <c r="G87">
        <v>5</v>
      </c>
      <c r="H87">
        <v>80.58</v>
      </c>
      <c r="I87">
        <v>0.2</v>
      </c>
      <c r="J87" t="s">
        <v>35</v>
      </c>
    </row>
    <row r="88" spans="1:10" x14ac:dyDescent="0.25">
      <c r="A88" t="s">
        <v>258</v>
      </c>
      <c r="B88" s="2">
        <v>46103</v>
      </c>
      <c r="C88" t="s">
        <v>259</v>
      </c>
      <c r="D88" t="s">
        <v>109</v>
      </c>
      <c r="E88" t="s">
        <v>74</v>
      </c>
      <c r="F88" t="s">
        <v>25</v>
      </c>
      <c r="G88">
        <v>6</v>
      </c>
      <c r="H88">
        <v>1357.03</v>
      </c>
      <c r="I88">
        <v>0</v>
      </c>
      <c r="J88" t="s">
        <v>30</v>
      </c>
    </row>
    <row r="89" spans="1:10" x14ac:dyDescent="0.25">
      <c r="A89" t="s">
        <v>260</v>
      </c>
      <c r="B89" s="2">
        <v>46011</v>
      </c>
      <c r="C89" t="s">
        <v>261</v>
      </c>
      <c r="D89" t="s">
        <v>168</v>
      </c>
      <c r="E89" t="s">
        <v>95</v>
      </c>
      <c r="F89" t="s">
        <v>14</v>
      </c>
      <c r="G89">
        <v>6</v>
      </c>
      <c r="H89">
        <v>91.67</v>
      </c>
      <c r="I89">
        <v>0.05</v>
      </c>
      <c r="J89" t="s">
        <v>30</v>
      </c>
    </row>
    <row r="90" spans="1:10" x14ac:dyDescent="0.25">
      <c r="A90" t="s">
        <v>262</v>
      </c>
      <c r="B90" s="2">
        <v>46014</v>
      </c>
      <c r="C90" t="s">
        <v>263</v>
      </c>
      <c r="D90" t="s">
        <v>77</v>
      </c>
      <c r="E90" t="s">
        <v>112</v>
      </c>
      <c r="F90" t="s">
        <v>14</v>
      </c>
      <c r="G90">
        <v>5</v>
      </c>
      <c r="H90">
        <v>395.01</v>
      </c>
      <c r="I90">
        <v>0.2</v>
      </c>
      <c r="J90" t="s">
        <v>15</v>
      </c>
    </row>
    <row r="91" spans="1:10" x14ac:dyDescent="0.25">
      <c r="A91" t="s">
        <v>264</v>
      </c>
      <c r="B91" s="2">
        <v>46117</v>
      </c>
      <c r="C91" t="s">
        <v>265</v>
      </c>
      <c r="D91" t="s">
        <v>171</v>
      </c>
      <c r="E91" t="s">
        <v>62</v>
      </c>
      <c r="F91" t="s">
        <v>14</v>
      </c>
      <c r="G91">
        <v>2</v>
      </c>
      <c r="H91">
        <v>1324.98</v>
      </c>
      <c r="I91">
        <v>0.1</v>
      </c>
      <c r="J91" t="s">
        <v>35</v>
      </c>
    </row>
    <row r="92" spans="1:10" x14ac:dyDescent="0.25">
      <c r="A92" t="s">
        <v>266</v>
      </c>
      <c r="B92" s="2">
        <v>46227</v>
      </c>
      <c r="C92" t="s">
        <v>267</v>
      </c>
      <c r="D92" t="s">
        <v>268</v>
      </c>
      <c r="E92" t="s">
        <v>74</v>
      </c>
      <c r="F92" t="s">
        <v>25</v>
      </c>
      <c r="G92">
        <v>5</v>
      </c>
      <c r="H92">
        <v>153.47</v>
      </c>
      <c r="I92">
        <v>0.15</v>
      </c>
      <c r="J92" t="s">
        <v>30</v>
      </c>
    </row>
    <row r="93" spans="1:10" x14ac:dyDescent="0.25">
      <c r="A93" t="s">
        <v>269</v>
      </c>
      <c r="B93" s="2">
        <v>46032</v>
      </c>
      <c r="C93" t="s">
        <v>270</v>
      </c>
      <c r="D93" t="s">
        <v>177</v>
      </c>
      <c r="E93" t="s">
        <v>74</v>
      </c>
      <c r="F93" t="s">
        <v>14</v>
      </c>
      <c r="G93">
        <v>8</v>
      </c>
      <c r="H93">
        <v>1551.03</v>
      </c>
      <c r="I93">
        <v>0</v>
      </c>
      <c r="J93" t="s">
        <v>68</v>
      </c>
    </row>
    <row r="94" spans="1:10" x14ac:dyDescent="0.25">
      <c r="A94" t="s">
        <v>271</v>
      </c>
      <c r="B94" s="2">
        <v>45888</v>
      </c>
      <c r="C94" t="s">
        <v>272</v>
      </c>
      <c r="D94" t="s">
        <v>33</v>
      </c>
      <c r="E94" t="s">
        <v>273</v>
      </c>
      <c r="F94" t="s">
        <v>274</v>
      </c>
      <c r="G94">
        <v>5</v>
      </c>
      <c r="H94">
        <v>2548.98</v>
      </c>
      <c r="I94">
        <v>0.2</v>
      </c>
      <c r="J94" t="s">
        <v>30</v>
      </c>
    </row>
    <row r="95" spans="1:10" x14ac:dyDescent="0.25">
      <c r="A95" t="s">
        <v>275</v>
      </c>
      <c r="B95" s="2">
        <v>46139</v>
      </c>
      <c r="C95" t="s">
        <v>276</v>
      </c>
      <c r="D95" t="s">
        <v>277</v>
      </c>
      <c r="E95" t="s">
        <v>44</v>
      </c>
      <c r="F95" t="s">
        <v>14</v>
      </c>
      <c r="G95">
        <v>5</v>
      </c>
      <c r="H95">
        <v>705.99</v>
      </c>
      <c r="I95">
        <v>0</v>
      </c>
      <c r="J95" t="s">
        <v>30</v>
      </c>
    </row>
    <row r="96" spans="1:10" x14ac:dyDescent="0.25">
      <c r="A96" t="s">
        <v>278</v>
      </c>
      <c r="B96" s="2">
        <v>46110</v>
      </c>
      <c r="C96" t="s">
        <v>279</v>
      </c>
      <c r="D96" t="s">
        <v>171</v>
      </c>
      <c r="E96" t="s">
        <v>48</v>
      </c>
      <c r="F96" t="s">
        <v>14</v>
      </c>
      <c r="G96">
        <v>3</v>
      </c>
      <c r="H96">
        <v>1273.02</v>
      </c>
      <c r="I96">
        <v>0.1</v>
      </c>
      <c r="J96" t="s">
        <v>15</v>
      </c>
    </row>
    <row r="97" spans="1:10" x14ac:dyDescent="0.25">
      <c r="A97" t="s">
        <v>280</v>
      </c>
      <c r="B97" s="2">
        <v>46064</v>
      </c>
      <c r="C97" t="s">
        <v>281</v>
      </c>
      <c r="D97" t="s">
        <v>282</v>
      </c>
      <c r="E97" t="s">
        <v>283</v>
      </c>
      <c r="F97" t="s">
        <v>25</v>
      </c>
      <c r="G97">
        <v>3</v>
      </c>
      <c r="H97">
        <v>184.37</v>
      </c>
      <c r="I97">
        <v>0.02</v>
      </c>
      <c r="J97" t="s">
        <v>20</v>
      </c>
    </row>
    <row r="98" spans="1:10" x14ac:dyDescent="0.25">
      <c r="A98" t="s">
        <v>284</v>
      </c>
      <c r="B98" s="2">
        <v>45986</v>
      </c>
      <c r="C98" t="s">
        <v>285</v>
      </c>
      <c r="D98" t="s">
        <v>286</v>
      </c>
      <c r="E98" t="s">
        <v>95</v>
      </c>
      <c r="F98" t="s">
        <v>25</v>
      </c>
      <c r="G98">
        <v>4</v>
      </c>
      <c r="H98">
        <v>1286.01</v>
      </c>
      <c r="I98">
        <v>0</v>
      </c>
      <c r="J98" t="s">
        <v>68</v>
      </c>
    </row>
    <row r="99" spans="1:10" x14ac:dyDescent="0.25">
      <c r="A99" t="s">
        <v>287</v>
      </c>
      <c r="B99" s="2">
        <v>45955</v>
      </c>
      <c r="C99" t="s">
        <v>288</v>
      </c>
      <c r="D99" t="s">
        <v>77</v>
      </c>
      <c r="E99" t="s">
        <v>58</v>
      </c>
      <c r="F99" t="s">
        <v>25</v>
      </c>
      <c r="G99">
        <v>2</v>
      </c>
      <c r="H99">
        <v>402.99</v>
      </c>
      <c r="I99">
        <v>0</v>
      </c>
      <c r="J99" t="s">
        <v>20</v>
      </c>
    </row>
    <row r="100" spans="1:10" x14ac:dyDescent="0.25">
      <c r="A100" t="s">
        <v>289</v>
      </c>
      <c r="B100" s="2">
        <v>46053</v>
      </c>
      <c r="C100" t="s">
        <v>290</v>
      </c>
      <c r="D100" t="s">
        <v>87</v>
      </c>
      <c r="E100" t="s">
        <v>44</v>
      </c>
      <c r="F100" t="s">
        <v>25</v>
      </c>
      <c r="G100">
        <v>3</v>
      </c>
      <c r="H100">
        <v>989.01</v>
      </c>
      <c r="I100">
        <v>0</v>
      </c>
      <c r="J100" t="s">
        <v>35</v>
      </c>
    </row>
    <row r="101" spans="1:10" x14ac:dyDescent="0.25">
      <c r="A101" t="s">
        <v>291</v>
      </c>
      <c r="B101" s="2">
        <v>45959</v>
      </c>
      <c r="C101" t="s">
        <v>292</v>
      </c>
      <c r="D101" t="s">
        <v>18</v>
      </c>
      <c r="E101" t="s">
        <v>74</v>
      </c>
      <c r="F101" t="s">
        <v>25</v>
      </c>
      <c r="G101">
        <v>3</v>
      </c>
      <c r="H101">
        <v>97.02</v>
      </c>
      <c r="I101">
        <v>0</v>
      </c>
      <c r="J101" t="s">
        <v>35</v>
      </c>
    </row>
    <row r="102" spans="1:10" x14ac:dyDescent="0.25">
      <c r="A102" t="s">
        <v>293</v>
      </c>
      <c r="B102" s="2">
        <v>46106</v>
      </c>
      <c r="C102" t="s">
        <v>294</v>
      </c>
      <c r="D102" t="s">
        <v>51</v>
      </c>
      <c r="E102" t="s">
        <v>39</v>
      </c>
      <c r="F102" t="s">
        <v>14</v>
      </c>
      <c r="G102">
        <v>3</v>
      </c>
      <c r="H102">
        <v>1028.97</v>
      </c>
      <c r="I102">
        <v>0.2</v>
      </c>
      <c r="J102" t="s">
        <v>20</v>
      </c>
    </row>
    <row r="103" spans="1:10" x14ac:dyDescent="0.25">
      <c r="A103" t="s">
        <v>295</v>
      </c>
      <c r="B103" s="2">
        <v>46216</v>
      </c>
      <c r="C103" t="s">
        <v>296</v>
      </c>
      <c r="D103" t="s">
        <v>38</v>
      </c>
      <c r="E103" t="s">
        <v>19</v>
      </c>
      <c r="F103" t="s">
        <v>14</v>
      </c>
      <c r="G103">
        <v>6</v>
      </c>
      <c r="H103">
        <v>1917.99</v>
      </c>
      <c r="I103">
        <v>0.05</v>
      </c>
      <c r="J103" t="s">
        <v>68</v>
      </c>
    </row>
    <row r="104" spans="1:10" x14ac:dyDescent="0.25">
      <c r="A104" t="s">
        <v>297</v>
      </c>
      <c r="B104" s="2">
        <v>46223</v>
      </c>
      <c r="C104" t="s">
        <v>298</v>
      </c>
      <c r="D104" t="s">
        <v>117</v>
      </c>
      <c r="E104" t="s">
        <v>101</v>
      </c>
      <c r="F104" t="s">
        <v>25</v>
      </c>
      <c r="G104">
        <v>10</v>
      </c>
      <c r="H104">
        <v>1763.02</v>
      </c>
      <c r="I104">
        <v>0.2</v>
      </c>
      <c r="J104" t="s">
        <v>30</v>
      </c>
    </row>
    <row r="105" spans="1:10" x14ac:dyDescent="0.25">
      <c r="A105" t="s">
        <v>299</v>
      </c>
      <c r="B105" s="2">
        <v>45991</v>
      </c>
      <c r="C105" t="s">
        <v>300</v>
      </c>
      <c r="D105" t="s">
        <v>268</v>
      </c>
      <c r="E105" t="s">
        <v>64</v>
      </c>
      <c r="F105" t="s">
        <v>14</v>
      </c>
      <c r="G105">
        <v>10</v>
      </c>
      <c r="H105">
        <v>149</v>
      </c>
      <c r="I105">
        <v>0.05</v>
      </c>
      <c r="J105" t="s">
        <v>30</v>
      </c>
    </row>
    <row r="106" spans="1:10" x14ac:dyDescent="0.25">
      <c r="A106" t="s">
        <v>301</v>
      </c>
      <c r="B106" s="2">
        <v>46207</v>
      </c>
      <c r="C106" t="s">
        <v>302</v>
      </c>
      <c r="D106" t="s">
        <v>180</v>
      </c>
      <c r="E106" t="s">
        <v>58</v>
      </c>
      <c r="F106" t="s">
        <v>25</v>
      </c>
      <c r="G106">
        <v>5</v>
      </c>
      <c r="H106">
        <v>840.51</v>
      </c>
      <c r="I106">
        <v>0.2</v>
      </c>
      <c r="J106" t="s">
        <v>20</v>
      </c>
    </row>
    <row r="107" spans="1:10" x14ac:dyDescent="0.25">
      <c r="A107" t="s">
        <v>303</v>
      </c>
      <c r="B107" s="2">
        <v>45987</v>
      </c>
      <c r="C107" t="s">
        <v>304</v>
      </c>
      <c r="D107" t="s">
        <v>305</v>
      </c>
      <c r="E107" t="s">
        <v>64</v>
      </c>
      <c r="F107" t="s">
        <v>25</v>
      </c>
      <c r="G107">
        <v>3</v>
      </c>
      <c r="H107">
        <v>39.39</v>
      </c>
      <c r="I107">
        <v>0.05</v>
      </c>
      <c r="J107" t="s">
        <v>35</v>
      </c>
    </row>
    <row r="108" spans="1:10" x14ac:dyDescent="0.25">
      <c r="A108" t="s">
        <v>306</v>
      </c>
      <c r="B108" s="2">
        <v>46191</v>
      </c>
      <c r="C108" t="s">
        <v>307</v>
      </c>
      <c r="D108" t="s">
        <v>174</v>
      </c>
      <c r="E108" t="s">
        <v>52</v>
      </c>
      <c r="F108" t="s">
        <v>14</v>
      </c>
      <c r="G108">
        <v>4</v>
      </c>
      <c r="H108">
        <v>77.42</v>
      </c>
      <c r="I108">
        <v>0</v>
      </c>
      <c r="J108" t="s">
        <v>15</v>
      </c>
    </row>
    <row r="109" spans="1:10" x14ac:dyDescent="0.25">
      <c r="A109" t="s">
        <v>308</v>
      </c>
      <c r="B109" t="s">
        <v>309</v>
      </c>
      <c r="C109" t="s">
        <v>310</v>
      </c>
      <c r="D109" t="s">
        <v>251</v>
      </c>
      <c r="E109" t="s">
        <v>19</v>
      </c>
      <c r="F109" t="s">
        <v>14</v>
      </c>
      <c r="G109">
        <v>2</v>
      </c>
      <c r="H109">
        <v>1979.01</v>
      </c>
      <c r="I109">
        <v>0.15</v>
      </c>
      <c r="J109" t="s">
        <v>35</v>
      </c>
    </row>
    <row r="110" spans="1:10" x14ac:dyDescent="0.25">
      <c r="A110" t="s">
        <v>311</v>
      </c>
      <c r="B110" s="2">
        <v>45972</v>
      </c>
      <c r="C110" t="s">
        <v>312</v>
      </c>
      <c r="D110" t="s">
        <v>168</v>
      </c>
      <c r="E110" t="s">
        <v>62</v>
      </c>
      <c r="F110" t="s">
        <v>14</v>
      </c>
      <c r="G110">
        <v>3</v>
      </c>
      <c r="H110">
        <v>87.22</v>
      </c>
      <c r="I110">
        <v>0.05</v>
      </c>
      <c r="J110" t="s">
        <v>35</v>
      </c>
    </row>
    <row r="111" spans="1:10" x14ac:dyDescent="0.25">
      <c r="A111" t="s">
        <v>313</v>
      </c>
      <c r="B111" s="2">
        <v>46001</v>
      </c>
      <c r="C111" t="s">
        <v>314</v>
      </c>
      <c r="D111" t="s">
        <v>305</v>
      </c>
      <c r="E111" t="s">
        <v>101</v>
      </c>
      <c r="F111" t="s">
        <v>14</v>
      </c>
      <c r="G111">
        <v>4</v>
      </c>
      <c r="H111">
        <v>38.22</v>
      </c>
      <c r="I111">
        <v>0.2</v>
      </c>
      <c r="J111" t="s">
        <v>30</v>
      </c>
    </row>
    <row r="112" spans="1:10" x14ac:dyDescent="0.25">
      <c r="A112" t="s">
        <v>315</v>
      </c>
      <c r="B112" s="2">
        <v>45942</v>
      </c>
      <c r="C112" t="s">
        <v>316</v>
      </c>
      <c r="D112" t="s">
        <v>213</v>
      </c>
      <c r="E112" t="s">
        <v>74</v>
      </c>
      <c r="F112" t="s">
        <v>14</v>
      </c>
      <c r="G112">
        <v>1</v>
      </c>
      <c r="H112">
        <v>532.53</v>
      </c>
      <c r="I112">
        <v>0.15</v>
      </c>
      <c r="J112" t="s">
        <v>30</v>
      </c>
    </row>
    <row r="113" spans="1:10" x14ac:dyDescent="0.25">
      <c r="A113" t="s">
        <v>317</v>
      </c>
      <c r="B113" t="s">
        <v>318</v>
      </c>
      <c r="C113" t="s">
        <v>319</v>
      </c>
      <c r="D113" t="s">
        <v>83</v>
      </c>
      <c r="E113" t="s">
        <v>39</v>
      </c>
      <c r="F113" t="s">
        <v>14</v>
      </c>
      <c r="G113">
        <v>3</v>
      </c>
      <c r="H113">
        <v>2299</v>
      </c>
      <c r="I113">
        <v>0.05</v>
      </c>
      <c r="J113" t="s">
        <v>15</v>
      </c>
    </row>
    <row r="114" spans="1:10" x14ac:dyDescent="0.25">
      <c r="A114" t="s">
        <v>320</v>
      </c>
      <c r="B114" s="2">
        <v>46065</v>
      </c>
      <c r="C114" t="s">
        <v>294</v>
      </c>
      <c r="D114" t="s">
        <v>321</v>
      </c>
      <c r="E114" t="s">
        <v>226</v>
      </c>
      <c r="F114" t="s">
        <v>25</v>
      </c>
      <c r="G114">
        <v>2</v>
      </c>
      <c r="H114">
        <v>1440.97</v>
      </c>
      <c r="I114">
        <v>0.1</v>
      </c>
      <c r="J114" t="s">
        <v>15</v>
      </c>
    </row>
    <row r="115" spans="1:10" x14ac:dyDescent="0.25">
      <c r="A115" t="s">
        <v>322</v>
      </c>
      <c r="B115" s="2">
        <v>45983</v>
      </c>
      <c r="C115" t="s">
        <v>170</v>
      </c>
      <c r="D115" t="s">
        <v>323</v>
      </c>
      <c r="E115" t="s">
        <v>39</v>
      </c>
      <c r="F115" t="s">
        <v>14</v>
      </c>
      <c r="G115">
        <v>3</v>
      </c>
      <c r="H115">
        <v>1543.97</v>
      </c>
      <c r="I115">
        <v>0</v>
      </c>
      <c r="J115" t="s">
        <v>35</v>
      </c>
    </row>
    <row r="116" spans="1:10" x14ac:dyDescent="0.25">
      <c r="A116" t="s">
        <v>324</v>
      </c>
      <c r="B116" s="2">
        <v>45893</v>
      </c>
      <c r="C116" t="s">
        <v>325</v>
      </c>
      <c r="D116" t="s">
        <v>77</v>
      </c>
      <c r="E116" t="s">
        <v>187</v>
      </c>
      <c r="F116" t="s">
        <v>25</v>
      </c>
      <c r="G116">
        <v>1</v>
      </c>
      <c r="H116">
        <v>391.02</v>
      </c>
      <c r="I116">
        <v>0</v>
      </c>
      <c r="J116" t="s">
        <v>68</v>
      </c>
    </row>
    <row r="117" spans="1:10" x14ac:dyDescent="0.25">
      <c r="A117" t="s">
        <v>326</v>
      </c>
      <c r="B117" s="2">
        <v>46102</v>
      </c>
      <c r="C117" t="s">
        <v>327</v>
      </c>
      <c r="D117" t="s">
        <v>92</v>
      </c>
      <c r="E117" t="s">
        <v>62</v>
      </c>
      <c r="F117" t="s">
        <v>14</v>
      </c>
      <c r="G117">
        <v>3</v>
      </c>
      <c r="H117">
        <v>301.99</v>
      </c>
      <c r="I117">
        <v>0</v>
      </c>
      <c r="J117" t="s">
        <v>68</v>
      </c>
    </row>
    <row r="118" spans="1:10" x14ac:dyDescent="0.25">
      <c r="A118" t="s">
        <v>328</v>
      </c>
      <c r="B118" s="2">
        <v>46205</v>
      </c>
      <c r="C118" t="s">
        <v>329</v>
      </c>
      <c r="D118" t="s">
        <v>123</v>
      </c>
      <c r="E118" t="s">
        <v>187</v>
      </c>
      <c r="F118" t="s">
        <v>14</v>
      </c>
      <c r="G118">
        <v>6</v>
      </c>
      <c r="H118">
        <v>53.9</v>
      </c>
      <c r="I118">
        <v>0.05</v>
      </c>
      <c r="J118" t="s">
        <v>330</v>
      </c>
    </row>
    <row r="119" spans="1:10" x14ac:dyDescent="0.25">
      <c r="A119" t="s">
        <v>331</v>
      </c>
      <c r="B119" s="2">
        <v>46223</v>
      </c>
      <c r="C119" t="s">
        <v>327</v>
      </c>
      <c r="D119" t="s">
        <v>332</v>
      </c>
      <c r="E119" t="s">
        <v>39</v>
      </c>
      <c r="F119" t="s">
        <v>14</v>
      </c>
      <c r="G119">
        <v>6</v>
      </c>
      <c r="H119">
        <v>749</v>
      </c>
      <c r="I119">
        <v>0.1</v>
      </c>
      <c r="J119" t="s">
        <v>30</v>
      </c>
    </row>
    <row r="120" spans="1:10" x14ac:dyDescent="0.25">
      <c r="A120" t="s">
        <v>333</v>
      </c>
      <c r="B120" s="2">
        <v>46221</v>
      </c>
      <c r="C120" t="s">
        <v>334</v>
      </c>
      <c r="D120" t="s">
        <v>140</v>
      </c>
      <c r="E120" t="s">
        <v>64</v>
      </c>
      <c r="F120" t="s">
        <v>25</v>
      </c>
      <c r="G120">
        <v>2</v>
      </c>
      <c r="H120">
        <v>1018.98</v>
      </c>
      <c r="I120">
        <v>0.02</v>
      </c>
      <c r="J120" t="s">
        <v>30</v>
      </c>
    </row>
    <row r="121" spans="1:10" x14ac:dyDescent="0.25">
      <c r="A121" t="s">
        <v>335</v>
      </c>
      <c r="B121" s="2">
        <v>46102</v>
      </c>
      <c r="C121" t="s">
        <v>336</v>
      </c>
      <c r="D121" t="s">
        <v>92</v>
      </c>
      <c r="E121" t="s">
        <v>104</v>
      </c>
      <c r="F121" t="s">
        <v>25</v>
      </c>
      <c r="G121">
        <v>1</v>
      </c>
      <c r="H121">
        <v>301.99</v>
      </c>
      <c r="I121">
        <v>0.1</v>
      </c>
      <c r="J121" t="s">
        <v>35</v>
      </c>
    </row>
    <row r="122" spans="1:10" x14ac:dyDescent="0.25">
      <c r="A122" t="s">
        <v>337</v>
      </c>
      <c r="B122" s="2">
        <v>45934</v>
      </c>
      <c r="C122" t="s">
        <v>338</v>
      </c>
      <c r="D122" t="s">
        <v>339</v>
      </c>
      <c r="E122" t="s">
        <v>19</v>
      </c>
      <c r="F122" t="s">
        <v>25</v>
      </c>
      <c r="G122">
        <v>3</v>
      </c>
      <c r="H122">
        <v>771.47</v>
      </c>
      <c r="I122">
        <v>0.02</v>
      </c>
      <c r="J122" t="s">
        <v>20</v>
      </c>
    </row>
    <row r="123" spans="1:10" x14ac:dyDescent="0.25">
      <c r="A123" t="s">
        <v>340</v>
      </c>
      <c r="B123" s="2">
        <v>45945</v>
      </c>
      <c r="C123" t="s">
        <v>86</v>
      </c>
      <c r="D123" t="s">
        <v>277</v>
      </c>
      <c r="E123" t="s">
        <v>34</v>
      </c>
      <c r="F123" t="s">
        <v>25</v>
      </c>
      <c r="G123">
        <v>8</v>
      </c>
      <c r="H123">
        <v>699</v>
      </c>
      <c r="I123">
        <v>0.05</v>
      </c>
      <c r="J123" t="s">
        <v>35</v>
      </c>
    </row>
    <row r="124" spans="1:10" x14ac:dyDescent="0.25">
      <c r="A124" t="s">
        <v>341</v>
      </c>
      <c r="B124" s="2">
        <v>45926</v>
      </c>
      <c r="C124" t="s">
        <v>342</v>
      </c>
      <c r="D124" t="s">
        <v>80</v>
      </c>
      <c r="E124" t="s">
        <v>58</v>
      </c>
      <c r="F124" t="s">
        <v>25</v>
      </c>
      <c r="G124">
        <v>1</v>
      </c>
      <c r="H124">
        <v>154.22999999999999</v>
      </c>
      <c r="I124">
        <v>0.02</v>
      </c>
      <c r="J124" t="s">
        <v>15</v>
      </c>
    </row>
    <row r="125" spans="1:10" x14ac:dyDescent="0.25">
      <c r="A125" t="s">
        <v>343</v>
      </c>
      <c r="B125" s="2">
        <v>46035</v>
      </c>
      <c r="C125" t="s">
        <v>344</v>
      </c>
      <c r="D125" t="s">
        <v>202</v>
      </c>
      <c r="E125" t="s">
        <v>34</v>
      </c>
      <c r="F125" t="s">
        <v>25</v>
      </c>
      <c r="G125">
        <v>1</v>
      </c>
      <c r="H125">
        <v>2119.9899999999998</v>
      </c>
      <c r="I125">
        <v>0.35</v>
      </c>
      <c r="J125" t="s">
        <v>15</v>
      </c>
    </row>
    <row r="126" spans="1:10" x14ac:dyDescent="0.25">
      <c r="A126" t="s">
        <v>345</v>
      </c>
      <c r="B126" s="2">
        <v>45928</v>
      </c>
      <c r="C126" t="s">
        <v>346</v>
      </c>
      <c r="D126" t="s">
        <v>323</v>
      </c>
      <c r="E126" t="s">
        <v>187</v>
      </c>
      <c r="F126" t="s">
        <v>14</v>
      </c>
      <c r="G126">
        <v>4</v>
      </c>
      <c r="H126">
        <v>1484.01</v>
      </c>
      <c r="I126">
        <v>0</v>
      </c>
      <c r="J126" t="s">
        <v>68</v>
      </c>
    </row>
    <row r="127" spans="1:10" x14ac:dyDescent="0.25">
      <c r="A127" t="s">
        <v>347</v>
      </c>
      <c r="B127" s="2">
        <v>46127</v>
      </c>
      <c r="C127" t="s">
        <v>348</v>
      </c>
      <c r="D127" t="s">
        <v>18</v>
      </c>
      <c r="E127" t="s">
        <v>52</v>
      </c>
      <c r="F127" t="s">
        <v>14</v>
      </c>
      <c r="G127">
        <v>2</v>
      </c>
      <c r="H127">
        <v>98.01</v>
      </c>
      <c r="I127">
        <v>0</v>
      </c>
      <c r="J127" t="s">
        <v>30</v>
      </c>
    </row>
    <row r="128" spans="1:10" x14ac:dyDescent="0.25">
      <c r="A128" t="s">
        <v>349</v>
      </c>
      <c r="B128" s="2">
        <v>46115</v>
      </c>
      <c r="C128" t="s">
        <v>350</v>
      </c>
      <c r="D128" t="s">
        <v>87</v>
      </c>
      <c r="E128" t="s">
        <v>226</v>
      </c>
      <c r="F128" t="s">
        <v>14</v>
      </c>
      <c r="G128">
        <v>4</v>
      </c>
      <c r="H128">
        <v>1008.99</v>
      </c>
      <c r="I128">
        <v>0.2</v>
      </c>
      <c r="J128" t="s">
        <v>30</v>
      </c>
    </row>
    <row r="129" spans="1:10" x14ac:dyDescent="0.25">
      <c r="A129" t="s">
        <v>351</v>
      </c>
      <c r="B129" s="2">
        <v>45911</v>
      </c>
      <c r="C129" t="s">
        <v>352</v>
      </c>
      <c r="D129" t="s">
        <v>254</v>
      </c>
      <c r="E129" t="s">
        <v>44</v>
      </c>
      <c r="F129" t="s">
        <v>25</v>
      </c>
      <c r="G129">
        <v>1</v>
      </c>
      <c r="H129">
        <v>200.99</v>
      </c>
      <c r="I129">
        <v>0.1</v>
      </c>
      <c r="J129" t="s">
        <v>68</v>
      </c>
    </row>
    <row r="130" spans="1:10" x14ac:dyDescent="0.25">
      <c r="A130" t="s">
        <v>353</v>
      </c>
      <c r="B130" s="2">
        <v>46175</v>
      </c>
      <c r="C130" t="s">
        <v>354</v>
      </c>
      <c r="D130" t="s">
        <v>47</v>
      </c>
      <c r="E130" t="s">
        <v>39</v>
      </c>
      <c r="F130" t="s">
        <v>355</v>
      </c>
      <c r="G130">
        <v>1</v>
      </c>
      <c r="H130">
        <v>293.02</v>
      </c>
      <c r="I130">
        <v>0</v>
      </c>
      <c r="J130" t="s">
        <v>15</v>
      </c>
    </row>
    <row r="131" spans="1:10" x14ac:dyDescent="0.25">
      <c r="A131" t="s">
        <v>356</v>
      </c>
      <c r="B131" s="2">
        <v>45980</v>
      </c>
      <c r="C131" t="s">
        <v>357</v>
      </c>
      <c r="D131" t="s">
        <v>220</v>
      </c>
      <c r="E131" t="s">
        <v>13</v>
      </c>
      <c r="F131" t="s">
        <v>14</v>
      </c>
      <c r="G131">
        <v>2</v>
      </c>
      <c r="H131">
        <v>1484.01</v>
      </c>
      <c r="I131">
        <v>0.2</v>
      </c>
      <c r="J131" t="s">
        <v>68</v>
      </c>
    </row>
    <row r="132" spans="1:10" x14ac:dyDescent="0.25">
      <c r="A132" t="s">
        <v>358</v>
      </c>
      <c r="B132" s="2">
        <v>46082</v>
      </c>
      <c r="C132" t="s">
        <v>359</v>
      </c>
      <c r="D132" t="s">
        <v>43</v>
      </c>
      <c r="E132" t="s">
        <v>24</v>
      </c>
      <c r="F132" t="s">
        <v>14</v>
      </c>
      <c r="G132">
        <v>2</v>
      </c>
      <c r="H132">
        <v>1852.97</v>
      </c>
      <c r="I132">
        <v>0.05</v>
      </c>
      <c r="J132" t="s">
        <v>20</v>
      </c>
    </row>
    <row r="133" spans="1:10" x14ac:dyDescent="0.25">
      <c r="A133" t="s">
        <v>360</v>
      </c>
      <c r="B133" s="2">
        <v>45948</v>
      </c>
      <c r="C133" t="s">
        <v>361</v>
      </c>
      <c r="D133" t="s">
        <v>29</v>
      </c>
      <c r="E133" t="s">
        <v>187</v>
      </c>
      <c r="F133" t="s">
        <v>25</v>
      </c>
      <c r="G133">
        <v>1</v>
      </c>
      <c r="H133">
        <v>105.73</v>
      </c>
      <c r="I133">
        <v>0</v>
      </c>
      <c r="J133" t="s">
        <v>30</v>
      </c>
    </row>
    <row r="134" spans="1:10" x14ac:dyDescent="0.25">
      <c r="A134" t="s">
        <v>362</v>
      </c>
      <c r="B134" s="2">
        <v>46091</v>
      </c>
      <c r="C134" t="s">
        <v>363</v>
      </c>
      <c r="D134" t="s">
        <v>71</v>
      </c>
      <c r="E134" t="s">
        <v>64</v>
      </c>
      <c r="F134" t="s">
        <v>25</v>
      </c>
      <c r="G134">
        <v>3</v>
      </c>
      <c r="H134">
        <v>115.43</v>
      </c>
      <c r="I134">
        <v>0.1</v>
      </c>
      <c r="J134" t="s">
        <v>30</v>
      </c>
    </row>
    <row r="135" spans="1:10" x14ac:dyDescent="0.25">
      <c r="A135" t="s">
        <v>364</v>
      </c>
      <c r="B135" s="2">
        <v>46080</v>
      </c>
      <c r="C135" t="s">
        <v>365</v>
      </c>
      <c r="D135" t="s">
        <v>80</v>
      </c>
      <c r="E135" t="s">
        <v>95</v>
      </c>
      <c r="F135" t="s">
        <v>25</v>
      </c>
      <c r="G135">
        <v>6</v>
      </c>
      <c r="H135">
        <v>159</v>
      </c>
      <c r="I135">
        <v>0.05</v>
      </c>
      <c r="J135" t="s">
        <v>20</v>
      </c>
    </row>
    <row r="136" spans="1:10" x14ac:dyDescent="0.25">
      <c r="A136" t="s">
        <v>366</v>
      </c>
      <c r="B136" s="2">
        <v>45923</v>
      </c>
      <c r="C136" t="s">
        <v>367</v>
      </c>
      <c r="D136" t="s">
        <v>33</v>
      </c>
      <c r="E136" t="s">
        <v>104</v>
      </c>
      <c r="F136" t="s">
        <v>25</v>
      </c>
      <c r="G136">
        <v>3</v>
      </c>
      <c r="H136">
        <v>2474.0100000000002</v>
      </c>
      <c r="I136">
        <v>0.02</v>
      </c>
      <c r="J136" t="s">
        <v>30</v>
      </c>
    </row>
    <row r="137" spans="1:10" x14ac:dyDescent="0.25">
      <c r="A137" t="s">
        <v>368</v>
      </c>
      <c r="B137" s="2">
        <v>46049</v>
      </c>
      <c r="C137" t="s">
        <v>369</v>
      </c>
      <c r="D137" t="s">
        <v>321</v>
      </c>
      <c r="E137" t="s">
        <v>226</v>
      </c>
      <c r="F137" t="s">
        <v>14</v>
      </c>
      <c r="G137">
        <v>3</v>
      </c>
      <c r="H137">
        <v>1440.97</v>
      </c>
      <c r="I137">
        <v>0.15</v>
      </c>
      <c r="J137" t="s">
        <v>15</v>
      </c>
    </row>
    <row r="138" spans="1:10" x14ac:dyDescent="0.25">
      <c r="A138" t="s">
        <v>370</v>
      </c>
      <c r="B138" s="2">
        <v>46188</v>
      </c>
      <c r="C138" t="s">
        <v>371</v>
      </c>
      <c r="D138" t="s">
        <v>12</v>
      </c>
      <c r="E138" t="s">
        <v>62</v>
      </c>
      <c r="F138" t="s">
        <v>25</v>
      </c>
      <c r="G138">
        <v>3</v>
      </c>
      <c r="H138">
        <v>494.01</v>
      </c>
      <c r="I138">
        <v>0.05</v>
      </c>
      <c r="J138" t="s">
        <v>30</v>
      </c>
    </row>
    <row r="139" spans="1:10" x14ac:dyDescent="0.25">
      <c r="A139" t="s">
        <v>372</v>
      </c>
      <c r="B139" s="2">
        <v>45962</v>
      </c>
      <c r="C139" t="s">
        <v>373</v>
      </c>
      <c r="D139" t="s">
        <v>223</v>
      </c>
      <c r="E139" t="s">
        <v>101</v>
      </c>
      <c r="F139" t="s">
        <v>14</v>
      </c>
      <c r="G139">
        <v>2</v>
      </c>
      <c r="H139">
        <v>410.97</v>
      </c>
      <c r="I139">
        <v>0</v>
      </c>
      <c r="J139" t="s">
        <v>35</v>
      </c>
    </row>
    <row r="140" spans="1:10" x14ac:dyDescent="0.25">
      <c r="A140" t="s">
        <v>374</v>
      </c>
      <c r="B140" s="2">
        <v>46159</v>
      </c>
      <c r="C140" t="s">
        <v>375</v>
      </c>
      <c r="D140" t="s">
        <v>376</v>
      </c>
      <c r="E140" t="s">
        <v>19</v>
      </c>
      <c r="F140" t="s">
        <v>25</v>
      </c>
      <c r="G140">
        <v>4</v>
      </c>
      <c r="H140">
        <v>1749.97</v>
      </c>
      <c r="I140">
        <v>0</v>
      </c>
      <c r="J140" t="s">
        <v>30</v>
      </c>
    </row>
    <row r="141" spans="1:10" x14ac:dyDescent="0.25">
      <c r="A141" t="s">
        <v>377</v>
      </c>
      <c r="B141" s="2">
        <v>46141</v>
      </c>
      <c r="C141" t="s">
        <v>378</v>
      </c>
      <c r="D141" t="s">
        <v>132</v>
      </c>
      <c r="E141" t="s">
        <v>95</v>
      </c>
      <c r="F141" t="s">
        <v>14</v>
      </c>
      <c r="G141">
        <v>2</v>
      </c>
      <c r="H141">
        <v>1163.03</v>
      </c>
      <c r="I141">
        <v>0.1</v>
      </c>
      <c r="J141" t="s">
        <v>20</v>
      </c>
    </row>
    <row r="142" spans="1:10" x14ac:dyDescent="0.25">
      <c r="A142" t="s">
        <v>379</v>
      </c>
      <c r="B142" s="2">
        <v>46036</v>
      </c>
      <c r="C142" t="s">
        <v>380</v>
      </c>
      <c r="D142" t="s">
        <v>268</v>
      </c>
      <c r="E142" t="s">
        <v>48</v>
      </c>
      <c r="F142" t="s">
        <v>25</v>
      </c>
      <c r="G142">
        <v>5</v>
      </c>
      <c r="H142">
        <v>144.53</v>
      </c>
      <c r="I142">
        <v>0</v>
      </c>
      <c r="J142" t="s">
        <v>35</v>
      </c>
    </row>
    <row r="143" spans="1:10" x14ac:dyDescent="0.25">
      <c r="A143" t="s">
        <v>381</v>
      </c>
      <c r="B143" s="2">
        <v>46186</v>
      </c>
      <c r="C143" t="s">
        <v>382</v>
      </c>
      <c r="D143" t="s">
        <v>12</v>
      </c>
      <c r="E143" t="s">
        <v>19</v>
      </c>
      <c r="F143" t="s">
        <v>14</v>
      </c>
      <c r="G143">
        <v>2</v>
      </c>
      <c r="H143">
        <v>494.01</v>
      </c>
      <c r="I143">
        <v>0.15</v>
      </c>
      <c r="J143" t="s">
        <v>68</v>
      </c>
    </row>
    <row r="144" spans="1:10" x14ac:dyDescent="0.25">
      <c r="A144" t="s">
        <v>383</v>
      </c>
      <c r="B144" s="2">
        <v>46180</v>
      </c>
      <c r="C144" t="s">
        <v>103</v>
      </c>
      <c r="D144" t="s">
        <v>98</v>
      </c>
      <c r="E144" t="s">
        <v>34</v>
      </c>
      <c r="F144" t="s">
        <v>25</v>
      </c>
      <c r="G144">
        <v>4</v>
      </c>
      <c r="H144">
        <v>1371.02</v>
      </c>
      <c r="I144">
        <v>0</v>
      </c>
      <c r="J144" t="s">
        <v>20</v>
      </c>
    </row>
    <row r="145" spans="1:10" x14ac:dyDescent="0.25">
      <c r="A145" t="s">
        <v>384</v>
      </c>
      <c r="B145" s="2">
        <v>46090</v>
      </c>
      <c r="C145" t="s">
        <v>385</v>
      </c>
      <c r="D145" t="s">
        <v>47</v>
      </c>
      <c r="E145" t="s">
        <v>112</v>
      </c>
      <c r="F145" t="s">
        <v>14</v>
      </c>
      <c r="G145">
        <v>3</v>
      </c>
      <c r="H145">
        <v>293.02</v>
      </c>
      <c r="I145">
        <v>0.05</v>
      </c>
      <c r="J145" t="s">
        <v>30</v>
      </c>
    </row>
    <row r="146" spans="1:10" x14ac:dyDescent="0.25">
      <c r="A146" t="s">
        <v>386</v>
      </c>
      <c r="B146" s="2">
        <v>45982</v>
      </c>
      <c r="C146" t="s">
        <v>387</v>
      </c>
      <c r="D146" t="s">
        <v>254</v>
      </c>
      <c r="E146" t="s">
        <v>52</v>
      </c>
      <c r="F146" t="s">
        <v>25</v>
      </c>
      <c r="G146">
        <v>1</v>
      </c>
      <c r="H146">
        <v>202.98</v>
      </c>
      <c r="I146">
        <v>0.02</v>
      </c>
      <c r="J146" t="s">
        <v>35</v>
      </c>
    </row>
    <row r="147" spans="1:10" x14ac:dyDescent="0.25">
      <c r="A147" t="s">
        <v>388</v>
      </c>
      <c r="B147" s="2">
        <v>46000</v>
      </c>
      <c r="C147" t="s">
        <v>389</v>
      </c>
      <c r="D147" t="s">
        <v>390</v>
      </c>
      <c r="E147" t="s">
        <v>226</v>
      </c>
      <c r="F147" t="s">
        <v>25</v>
      </c>
      <c r="G147">
        <v>3</v>
      </c>
      <c r="H147">
        <v>444.51</v>
      </c>
      <c r="I147">
        <v>0.15</v>
      </c>
      <c r="J147" t="s">
        <v>35</v>
      </c>
    </row>
    <row r="148" spans="1:10" x14ac:dyDescent="0.25">
      <c r="A148" t="s">
        <v>391</v>
      </c>
      <c r="B148" s="2">
        <v>45936</v>
      </c>
      <c r="C148" t="s">
        <v>392</v>
      </c>
      <c r="D148" t="s">
        <v>140</v>
      </c>
      <c r="E148" t="s">
        <v>13</v>
      </c>
      <c r="F148" t="s">
        <v>14</v>
      </c>
      <c r="G148">
        <v>1</v>
      </c>
      <c r="H148">
        <v>1028.97</v>
      </c>
      <c r="I148">
        <v>0</v>
      </c>
      <c r="J148" t="s">
        <v>68</v>
      </c>
    </row>
    <row r="149" spans="1:10" x14ac:dyDescent="0.25">
      <c r="A149" t="s">
        <v>393</v>
      </c>
      <c r="B149" s="2">
        <v>45879</v>
      </c>
      <c r="C149" t="s">
        <v>394</v>
      </c>
      <c r="D149" t="s">
        <v>395</v>
      </c>
      <c r="E149" t="s">
        <v>19</v>
      </c>
      <c r="F149" t="s">
        <v>14</v>
      </c>
      <c r="G149">
        <v>3</v>
      </c>
      <c r="H149">
        <v>150.49</v>
      </c>
      <c r="I149">
        <v>0.15</v>
      </c>
      <c r="J149" t="s">
        <v>68</v>
      </c>
    </row>
    <row r="150" spans="1:10" x14ac:dyDescent="0.25">
      <c r="A150" t="s">
        <v>396</v>
      </c>
      <c r="B150" s="2">
        <v>46018</v>
      </c>
      <c r="C150" t="s">
        <v>397</v>
      </c>
      <c r="D150" t="s">
        <v>376</v>
      </c>
      <c r="E150" t="s">
        <v>58</v>
      </c>
      <c r="F150" t="s">
        <v>14</v>
      </c>
      <c r="G150">
        <v>1</v>
      </c>
      <c r="H150">
        <v>1682.01</v>
      </c>
      <c r="I150">
        <v>0.2</v>
      </c>
      <c r="J150" t="s">
        <v>20</v>
      </c>
    </row>
    <row r="151" spans="1:10" x14ac:dyDescent="0.25">
      <c r="A151" t="s">
        <v>398</v>
      </c>
      <c r="B151" s="2">
        <v>45915</v>
      </c>
      <c r="C151" t="s">
        <v>399</v>
      </c>
      <c r="D151" t="s">
        <v>137</v>
      </c>
      <c r="E151" t="s">
        <v>226</v>
      </c>
      <c r="F151" t="s">
        <v>25</v>
      </c>
      <c r="G151">
        <v>2</v>
      </c>
      <c r="H151">
        <v>97.02</v>
      </c>
      <c r="I151">
        <v>0.15</v>
      </c>
      <c r="J151" t="s">
        <v>15</v>
      </c>
    </row>
    <row r="152" spans="1:10" x14ac:dyDescent="0.25">
      <c r="A152" t="s">
        <v>400</v>
      </c>
      <c r="B152" t="s">
        <v>401</v>
      </c>
      <c r="C152" t="s">
        <v>302</v>
      </c>
      <c r="D152" t="s">
        <v>80</v>
      </c>
      <c r="E152" t="s">
        <v>101</v>
      </c>
      <c r="F152" t="s">
        <v>14</v>
      </c>
      <c r="G152">
        <v>1</v>
      </c>
      <c r="H152">
        <v>163.77000000000001</v>
      </c>
      <c r="I152">
        <v>0</v>
      </c>
      <c r="J152" t="s">
        <v>30</v>
      </c>
    </row>
    <row r="153" spans="1:10" x14ac:dyDescent="0.25">
      <c r="A153" t="s">
        <v>402</v>
      </c>
      <c r="B153" s="2">
        <v>46131</v>
      </c>
      <c r="C153" t="s">
        <v>403</v>
      </c>
      <c r="D153" t="s">
        <v>83</v>
      </c>
      <c r="E153" t="s">
        <v>120</v>
      </c>
      <c r="F153" t="s">
        <v>25</v>
      </c>
      <c r="G153">
        <v>5</v>
      </c>
      <c r="H153">
        <v>2344.98</v>
      </c>
      <c r="I153">
        <v>0.1</v>
      </c>
      <c r="J153" t="s">
        <v>20</v>
      </c>
    </row>
    <row r="154" spans="1:10" x14ac:dyDescent="0.25">
      <c r="A154" t="s">
        <v>404</v>
      </c>
      <c r="B154" s="2">
        <v>46200</v>
      </c>
      <c r="C154" t="s">
        <v>405</v>
      </c>
      <c r="D154" t="s">
        <v>126</v>
      </c>
      <c r="E154" t="s">
        <v>226</v>
      </c>
      <c r="F154" t="s">
        <v>25</v>
      </c>
      <c r="G154">
        <v>2</v>
      </c>
      <c r="H154">
        <v>705.99</v>
      </c>
      <c r="I154">
        <v>0</v>
      </c>
      <c r="J154" t="s">
        <v>15</v>
      </c>
    </row>
    <row r="155" spans="1:10" x14ac:dyDescent="0.25">
      <c r="A155" t="s">
        <v>406</v>
      </c>
      <c r="B155" s="2">
        <v>45948</v>
      </c>
      <c r="C155" t="s">
        <v>198</v>
      </c>
      <c r="D155" t="s">
        <v>235</v>
      </c>
      <c r="E155" t="s">
        <v>19</v>
      </c>
      <c r="F155" t="s">
        <v>25</v>
      </c>
      <c r="G155">
        <v>6</v>
      </c>
      <c r="H155">
        <v>67.62</v>
      </c>
      <c r="I155">
        <v>0.2</v>
      </c>
      <c r="J155" t="s">
        <v>68</v>
      </c>
    </row>
    <row r="156" spans="1:10" x14ac:dyDescent="0.25">
      <c r="A156" t="s">
        <v>407</v>
      </c>
      <c r="B156" s="2">
        <v>46158</v>
      </c>
      <c r="C156" t="s">
        <v>198</v>
      </c>
      <c r="D156" t="s">
        <v>61</v>
      </c>
      <c r="E156" t="s">
        <v>39</v>
      </c>
      <c r="F156" t="s">
        <v>14</v>
      </c>
      <c r="G156">
        <v>5</v>
      </c>
      <c r="H156">
        <v>256.47000000000003</v>
      </c>
      <c r="I156">
        <v>0.1</v>
      </c>
      <c r="J156" t="s">
        <v>35</v>
      </c>
    </row>
    <row r="157" spans="1:10" x14ac:dyDescent="0.25">
      <c r="A157" t="s">
        <v>408</v>
      </c>
      <c r="B157" s="2">
        <v>46095</v>
      </c>
      <c r="C157" t="s">
        <v>11</v>
      </c>
      <c r="D157" t="s">
        <v>177</v>
      </c>
      <c r="E157" t="s">
        <v>39</v>
      </c>
      <c r="F157" t="s">
        <v>14</v>
      </c>
      <c r="G157">
        <v>4</v>
      </c>
      <c r="H157">
        <v>1567.02</v>
      </c>
      <c r="I157">
        <v>-0.05</v>
      </c>
      <c r="J157" t="s">
        <v>409</v>
      </c>
    </row>
    <row r="158" spans="1:10" x14ac:dyDescent="0.25">
      <c r="A158" t="s">
        <v>410</v>
      </c>
      <c r="B158" s="2">
        <v>46129</v>
      </c>
      <c r="C158" t="s">
        <v>411</v>
      </c>
      <c r="D158" t="s">
        <v>77</v>
      </c>
      <c r="E158" t="s">
        <v>39</v>
      </c>
      <c r="F158" t="s">
        <v>14</v>
      </c>
      <c r="G158">
        <v>1</v>
      </c>
      <c r="H158">
        <v>399</v>
      </c>
      <c r="I158">
        <v>0.1</v>
      </c>
      <c r="J158" t="s">
        <v>20</v>
      </c>
    </row>
    <row r="159" spans="1:10" x14ac:dyDescent="0.25">
      <c r="A159" t="s">
        <v>412</v>
      </c>
      <c r="B159" s="2">
        <v>45909</v>
      </c>
      <c r="C159" t="s">
        <v>413</v>
      </c>
      <c r="D159" t="s">
        <v>80</v>
      </c>
      <c r="E159" t="s">
        <v>19</v>
      </c>
      <c r="F159" t="s">
        <v>14</v>
      </c>
      <c r="G159">
        <v>2</v>
      </c>
      <c r="H159">
        <v>162.18</v>
      </c>
      <c r="I159">
        <v>0</v>
      </c>
      <c r="J159" t="s">
        <v>68</v>
      </c>
    </row>
    <row r="160" spans="1:10" x14ac:dyDescent="0.25">
      <c r="A160" t="s">
        <v>414</v>
      </c>
      <c r="B160" s="2">
        <v>46162</v>
      </c>
      <c r="C160" t="s">
        <v>415</v>
      </c>
      <c r="D160" t="s">
        <v>416</v>
      </c>
      <c r="E160" t="s">
        <v>24</v>
      </c>
      <c r="F160" t="s">
        <v>14</v>
      </c>
      <c r="G160">
        <v>3</v>
      </c>
      <c r="H160">
        <v>241.53</v>
      </c>
      <c r="I160">
        <v>0</v>
      </c>
      <c r="J160" t="s">
        <v>68</v>
      </c>
    </row>
    <row r="161" spans="1:10" x14ac:dyDescent="0.25">
      <c r="A161" t="s">
        <v>417</v>
      </c>
      <c r="B161" s="2">
        <v>45922</v>
      </c>
      <c r="C161" t="s">
        <v>418</v>
      </c>
      <c r="D161" t="s">
        <v>23</v>
      </c>
      <c r="E161" t="s">
        <v>19</v>
      </c>
      <c r="F161" t="s">
        <v>25</v>
      </c>
      <c r="G161">
        <v>1</v>
      </c>
      <c r="H161">
        <v>79</v>
      </c>
      <c r="I161">
        <v>0.2</v>
      </c>
      <c r="J161" t="s">
        <v>68</v>
      </c>
    </row>
    <row r="162" spans="1:10" x14ac:dyDescent="0.25">
      <c r="A162" t="s">
        <v>419</v>
      </c>
      <c r="B162" s="2">
        <v>46138</v>
      </c>
      <c r="C162" t="s">
        <v>420</v>
      </c>
      <c r="D162" t="s">
        <v>18</v>
      </c>
      <c r="E162" t="s">
        <v>196</v>
      </c>
      <c r="F162" t="s">
        <v>14</v>
      </c>
      <c r="G162">
        <v>2</v>
      </c>
      <c r="H162">
        <v>96.03</v>
      </c>
      <c r="I162">
        <v>0.05</v>
      </c>
      <c r="J162" t="s">
        <v>68</v>
      </c>
    </row>
    <row r="163" spans="1:10" x14ac:dyDescent="0.25">
      <c r="A163" t="s">
        <v>421</v>
      </c>
      <c r="B163" s="2">
        <v>46079</v>
      </c>
      <c r="C163" t="s">
        <v>176</v>
      </c>
      <c r="D163" t="s">
        <v>171</v>
      </c>
      <c r="E163" t="s">
        <v>48</v>
      </c>
      <c r="F163" t="s">
        <v>25</v>
      </c>
      <c r="G163">
        <v>4</v>
      </c>
      <c r="H163">
        <v>1299</v>
      </c>
      <c r="I163">
        <v>0.1</v>
      </c>
      <c r="J163" t="s">
        <v>30</v>
      </c>
    </row>
    <row r="164" spans="1:10" x14ac:dyDescent="0.25">
      <c r="A164" t="s">
        <v>422</v>
      </c>
      <c r="B164" s="2">
        <v>46038</v>
      </c>
      <c r="C164" t="s">
        <v>423</v>
      </c>
      <c r="D164" t="s">
        <v>57</v>
      </c>
      <c r="E164" t="s">
        <v>74</v>
      </c>
      <c r="F164" t="s">
        <v>14</v>
      </c>
      <c r="G164">
        <v>2</v>
      </c>
      <c r="H164">
        <v>1187.01</v>
      </c>
      <c r="I164">
        <v>0</v>
      </c>
      <c r="J164" t="s">
        <v>20</v>
      </c>
    </row>
    <row r="165" spans="1:10" x14ac:dyDescent="0.25">
      <c r="A165" t="s">
        <v>424</v>
      </c>
      <c r="B165" s="2">
        <v>45911</v>
      </c>
      <c r="C165" t="s">
        <v>425</v>
      </c>
      <c r="D165" t="s">
        <v>92</v>
      </c>
      <c r="E165" t="s">
        <v>44</v>
      </c>
      <c r="F165" t="s">
        <v>14</v>
      </c>
      <c r="G165">
        <v>2</v>
      </c>
      <c r="H165">
        <v>307.97000000000003</v>
      </c>
      <c r="I165">
        <v>0.15</v>
      </c>
      <c r="J165" t="s">
        <v>35</v>
      </c>
    </row>
    <row r="166" spans="1:10" x14ac:dyDescent="0.25">
      <c r="A166" t="s">
        <v>426</v>
      </c>
      <c r="B166" s="2">
        <v>46174</v>
      </c>
      <c r="C166" t="s">
        <v>427</v>
      </c>
      <c r="D166" t="s">
        <v>286</v>
      </c>
      <c r="E166" t="s">
        <v>101</v>
      </c>
      <c r="F166" t="s">
        <v>14</v>
      </c>
      <c r="G166">
        <v>3</v>
      </c>
      <c r="H166">
        <v>1273.02</v>
      </c>
      <c r="I166">
        <v>0.1</v>
      </c>
      <c r="J166" t="s">
        <v>35</v>
      </c>
    </row>
    <row r="167" spans="1:10" x14ac:dyDescent="0.25">
      <c r="A167" t="s">
        <v>428</v>
      </c>
      <c r="B167" s="2">
        <v>46213</v>
      </c>
      <c r="C167" t="s">
        <v>429</v>
      </c>
      <c r="D167" t="s">
        <v>123</v>
      </c>
      <c r="E167" t="s">
        <v>120</v>
      </c>
      <c r="F167" t="s">
        <v>25</v>
      </c>
      <c r="G167">
        <v>3</v>
      </c>
      <c r="H167">
        <v>53.35</v>
      </c>
      <c r="I167">
        <v>0.15</v>
      </c>
      <c r="J167" t="s">
        <v>15</v>
      </c>
    </row>
    <row r="168" spans="1:10" x14ac:dyDescent="0.25">
      <c r="A168" t="s">
        <v>430</v>
      </c>
      <c r="B168" s="2">
        <v>46055</v>
      </c>
      <c r="C168" t="s">
        <v>431</v>
      </c>
      <c r="D168" t="s">
        <v>321</v>
      </c>
      <c r="E168" t="s">
        <v>101</v>
      </c>
      <c r="F168" t="s">
        <v>25</v>
      </c>
      <c r="G168">
        <v>6</v>
      </c>
      <c r="H168">
        <v>1385.01</v>
      </c>
      <c r="I168">
        <v>0.1</v>
      </c>
      <c r="J168" t="s">
        <v>68</v>
      </c>
    </row>
    <row r="169" spans="1:10" x14ac:dyDescent="0.25">
      <c r="A169" t="s">
        <v>432</v>
      </c>
      <c r="B169" s="2">
        <v>45968</v>
      </c>
      <c r="C169" t="s">
        <v>433</v>
      </c>
      <c r="D169" t="s">
        <v>251</v>
      </c>
      <c r="E169" t="s">
        <v>44</v>
      </c>
      <c r="F169" t="s">
        <v>25</v>
      </c>
      <c r="G169">
        <v>2</v>
      </c>
      <c r="H169">
        <v>1999</v>
      </c>
      <c r="I169">
        <v>0</v>
      </c>
      <c r="J169" t="s">
        <v>15</v>
      </c>
    </row>
    <row r="170" spans="1:10" x14ac:dyDescent="0.25">
      <c r="A170" t="s">
        <v>434</v>
      </c>
      <c r="B170" s="2">
        <v>46146</v>
      </c>
      <c r="C170" t="s">
        <v>435</v>
      </c>
      <c r="D170" t="s">
        <v>153</v>
      </c>
      <c r="E170" t="s">
        <v>120</v>
      </c>
      <c r="F170" t="s">
        <v>25</v>
      </c>
      <c r="G170">
        <v>3</v>
      </c>
      <c r="H170">
        <v>125.13</v>
      </c>
      <c r="I170">
        <v>0</v>
      </c>
      <c r="J170" t="s">
        <v>15</v>
      </c>
    </row>
    <row r="171" spans="1:10" x14ac:dyDescent="0.25">
      <c r="A171" t="s">
        <v>436</v>
      </c>
      <c r="B171" s="2">
        <v>46062</v>
      </c>
      <c r="C171" t="s">
        <v>437</v>
      </c>
      <c r="D171" t="s">
        <v>38</v>
      </c>
      <c r="E171" t="s">
        <v>196</v>
      </c>
      <c r="F171" t="s">
        <v>25</v>
      </c>
      <c r="G171">
        <v>4</v>
      </c>
      <c r="H171">
        <v>1899</v>
      </c>
      <c r="I171">
        <v>0</v>
      </c>
      <c r="J171" t="s">
        <v>68</v>
      </c>
    </row>
    <row r="172" spans="1:10" x14ac:dyDescent="0.25">
      <c r="A172" t="s">
        <v>438</v>
      </c>
      <c r="B172" s="2">
        <v>46056</v>
      </c>
      <c r="C172" t="s">
        <v>439</v>
      </c>
      <c r="D172" t="s">
        <v>440</v>
      </c>
      <c r="E172" t="s">
        <v>13</v>
      </c>
      <c r="F172" t="s">
        <v>14</v>
      </c>
      <c r="G172">
        <v>3</v>
      </c>
      <c r="H172">
        <v>146.02000000000001</v>
      </c>
      <c r="I172">
        <v>0.2</v>
      </c>
      <c r="J172" t="s">
        <v>35</v>
      </c>
    </row>
    <row r="173" spans="1:10" x14ac:dyDescent="0.25">
      <c r="A173" t="s">
        <v>441</v>
      </c>
      <c r="B173" s="2">
        <v>46143</v>
      </c>
      <c r="C173" t="s">
        <v>267</v>
      </c>
      <c r="D173" t="s">
        <v>77</v>
      </c>
      <c r="E173" t="s">
        <v>187</v>
      </c>
      <c r="F173" t="s">
        <v>25</v>
      </c>
      <c r="G173">
        <v>2</v>
      </c>
      <c r="H173">
        <v>395.01</v>
      </c>
      <c r="I173">
        <v>0.2</v>
      </c>
      <c r="J173" t="s">
        <v>68</v>
      </c>
    </row>
    <row r="174" spans="1:10" x14ac:dyDescent="0.25">
      <c r="A174" t="s">
        <v>442</v>
      </c>
      <c r="B174" s="2">
        <v>46014</v>
      </c>
      <c r="C174" t="s">
        <v>443</v>
      </c>
      <c r="D174" t="s">
        <v>132</v>
      </c>
      <c r="E174" t="s">
        <v>120</v>
      </c>
      <c r="F174" t="s">
        <v>14</v>
      </c>
      <c r="G174">
        <v>6</v>
      </c>
      <c r="H174">
        <v>1163.03</v>
      </c>
      <c r="I174">
        <v>0.02</v>
      </c>
      <c r="J174" t="s">
        <v>15</v>
      </c>
    </row>
    <row r="175" spans="1:10" x14ac:dyDescent="0.25">
      <c r="A175" t="s">
        <v>444</v>
      </c>
      <c r="B175" s="2">
        <v>45940</v>
      </c>
      <c r="C175" t="s">
        <v>298</v>
      </c>
      <c r="D175" t="s">
        <v>150</v>
      </c>
      <c r="E175" t="s">
        <v>187</v>
      </c>
      <c r="F175" t="s">
        <v>14</v>
      </c>
      <c r="G175">
        <v>3</v>
      </c>
      <c r="H175">
        <v>1484.01</v>
      </c>
      <c r="I175">
        <v>0</v>
      </c>
      <c r="J175" t="s">
        <v>15</v>
      </c>
    </row>
    <row r="176" spans="1:10" x14ac:dyDescent="0.25">
      <c r="A176" t="s">
        <v>445</v>
      </c>
      <c r="B176" s="2">
        <v>45933</v>
      </c>
      <c r="C176" t="s">
        <v>37</v>
      </c>
      <c r="D176" t="s">
        <v>286</v>
      </c>
      <c r="E176" t="s">
        <v>196</v>
      </c>
      <c r="F176" t="s">
        <v>14</v>
      </c>
      <c r="G176">
        <v>2</v>
      </c>
      <c r="H176">
        <v>1324.98</v>
      </c>
      <c r="I176">
        <v>0</v>
      </c>
      <c r="J176" t="s">
        <v>68</v>
      </c>
    </row>
    <row r="177" spans="1:10" x14ac:dyDescent="0.25">
      <c r="A177" t="s">
        <v>446</v>
      </c>
      <c r="B177" s="2">
        <v>45916</v>
      </c>
      <c r="C177" t="s">
        <v>447</v>
      </c>
      <c r="D177" t="s">
        <v>243</v>
      </c>
      <c r="E177" t="s">
        <v>39</v>
      </c>
      <c r="F177" t="s">
        <v>14</v>
      </c>
      <c r="G177">
        <v>6</v>
      </c>
      <c r="H177">
        <v>70.38</v>
      </c>
      <c r="I177">
        <v>0.15</v>
      </c>
      <c r="J177" t="s">
        <v>30</v>
      </c>
    </row>
    <row r="178" spans="1:10" x14ac:dyDescent="0.25">
      <c r="A178" t="s">
        <v>448</v>
      </c>
      <c r="B178" s="2">
        <v>46072</v>
      </c>
      <c r="C178" t="s">
        <v>449</v>
      </c>
      <c r="D178" t="s">
        <v>321</v>
      </c>
      <c r="E178" t="s">
        <v>13</v>
      </c>
      <c r="F178" t="s">
        <v>14</v>
      </c>
      <c r="G178">
        <v>10</v>
      </c>
      <c r="H178">
        <v>1371.02</v>
      </c>
      <c r="I178">
        <v>0.1</v>
      </c>
      <c r="J178" t="s">
        <v>35</v>
      </c>
    </row>
    <row r="179" spans="1:10" x14ac:dyDescent="0.25">
      <c r="A179" t="s">
        <v>450</v>
      </c>
      <c r="B179" s="2">
        <v>45884</v>
      </c>
      <c r="C179" t="s">
        <v>451</v>
      </c>
      <c r="D179" t="s">
        <v>29</v>
      </c>
      <c r="E179" t="s">
        <v>226</v>
      </c>
      <c r="F179" t="s">
        <v>14</v>
      </c>
      <c r="G179">
        <v>4</v>
      </c>
      <c r="H179">
        <v>106.82</v>
      </c>
      <c r="I179">
        <v>0</v>
      </c>
      <c r="J179" t="s">
        <v>30</v>
      </c>
    </row>
    <row r="180" spans="1:10" x14ac:dyDescent="0.25">
      <c r="A180" t="s">
        <v>452</v>
      </c>
      <c r="B180" s="2">
        <v>46016</v>
      </c>
      <c r="C180" t="s">
        <v>453</v>
      </c>
      <c r="D180" t="s">
        <v>223</v>
      </c>
      <c r="E180" t="s">
        <v>44</v>
      </c>
      <c r="F180" t="s">
        <v>14</v>
      </c>
      <c r="G180">
        <v>2</v>
      </c>
      <c r="H180">
        <v>395.01</v>
      </c>
      <c r="I180">
        <v>0</v>
      </c>
      <c r="J180" t="s">
        <v>30</v>
      </c>
    </row>
    <row r="181" spans="1:10" x14ac:dyDescent="0.25">
      <c r="A181" t="s">
        <v>454</v>
      </c>
      <c r="B181" s="2">
        <v>45879</v>
      </c>
      <c r="C181" t="s">
        <v>455</v>
      </c>
      <c r="D181" t="s">
        <v>332</v>
      </c>
      <c r="E181" t="s">
        <v>44</v>
      </c>
      <c r="F181" t="s">
        <v>14</v>
      </c>
      <c r="G181">
        <v>1</v>
      </c>
      <c r="H181">
        <v>756.49</v>
      </c>
      <c r="I181">
        <v>0.05</v>
      </c>
      <c r="J181" t="s">
        <v>35</v>
      </c>
    </row>
    <row r="182" spans="1:10" x14ac:dyDescent="0.25">
      <c r="A182" t="s">
        <v>456</v>
      </c>
      <c r="B182" s="2">
        <v>46024</v>
      </c>
      <c r="C182" t="s">
        <v>457</v>
      </c>
      <c r="D182" t="s">
        <v>150</v>
      </c>
      <c r="E182" t="s">
        <v>13</v>
      </c>
      <c r="F182" t="s">
        <v>14</v>
      </c>
      <c r="G182">
        <v>3</v>
      </c>
      <c r="H182">
        <v>1528.98</v>
      </c>
      <c r="I182">
        <v>0.2</v>
      </c>
      <c r="J182" t="s">
        <v>30</v>
      </c>
    </row>
    <row r="183" spans="1:10" x14ac:dyDescent="0.25">
      <c r="A183" t="s">
        <v>458</v>
      </c>
      <c r="B183" s="2">
        <v>45926</v>
      </c>
      <c r="C183" t="s">
        <v>459</v>
      </c>
      <c r="D183" t="s">
        <v>254</v>
      </c>
      <c r="E183" t="s">
        <v>62</v>
      </c>
      <c r="F183" t="s">
        <v>25</v>
      </c>
      <c r="G183">
        <v>3</v>
      </c>
      <c r="H183">
        <v>200.99</v>
      </c>
      <c r="I183">
        <v>0.02</v>
      </c>
      <c r="J183" t="s">
        <v>35</v>
      </c>
    </row>
    <row r="184" spans="1:10" x14ac:dyDescent="0.25">
      <c r="A184" t="s">
        <v>460</v>
      </c>
      <c r="B184" s="2">
        <v>46019</v>
      </c>
      <c r="C184" t="s">
        <v>215</v>
      </c>
      <c r="D184" t="s">
        <v>277</v>
      </c>
      <c r="E184" t="s">
        <v>48</v>
      </c>
      <c r="F184" t="s">
        <v>14</v>
      </c>
      <c r="G184">
        <v>2</v>
      </c>
      <c r="H184">
        <v>685.02</v>
      </c>
      <c r="I184">
        <v>0.15</v>
      </c>
      <c r="J184" t="s">
        <v>35</v>
      </c>
    </row>
    <row r="185" spans="1:10" x14ac:dyDescent="0.25">
      <c r="A185" t="s">
        <v>461</v>
      </c>
      <c r="B185" s="2">
        <v>46210</v>
      </c>
      <c r="C185" t="s">
        <v>462</v>
      </c>
      <c r="D185" t="s">
        <v>286</v>
      </c>
      <c r="E185" t="s">
        <v>120</v>
      </c>
      <c r="F185" t="s">
        <v>14</v>
      </c>
      <c r="G185">
        <v>1</v>
      </c>
      <c r="H185">
        <v>1273.02</v>
      </c>
      <c r="I185">
        <v>0</v>
      </c>
      <c r="J185" t="s">
        <v>68</v>
      </c>
    </row>
    <row r="186" spans="1:10" x14ac:dyDescent="0.25">
      <c r="A186" t="s">
        <v>463</v>
      </c>
      <c r="B186" s="2">
        <v>46110</v>
      </c>
      <c r="C186" t="s">
        <v>464</v>
      </c>
      <c r="D186" t="s">
        <v>282</v>
      </c>
      <c r="E186" t="s">
        <v>74</v>
      </c>
      <c r="F186" t="s">
        <v>14</v>
      </c>
      <c r="G186">
        <v>2</v>
      </c>
      <c r="H186">
        <v>182.58</v>
      </c>
      <c r="I186">
        <v>0</v>
      </c>
      <c r="J186" t="s">
        <v>20</v>
      </c>
    </row>
    <row r="187" spans="1:10" x14ac:dyDescent="0.25">
      <c r="A187" t="s">
        <v>465</v>
      </c>
      <c r="B187" s="2">
        <v>45904</v>
      </c>
      <c r="C187" t="s">
        <v>265</v>
      </c>
      <c r="D187" t="s">
        <v>126</v>
      </c>
      <c r="E187" t="s">
        <v>226</v>
      </c>
      <c r="F187" t="s">
        <v>14</v>
      </c>
      <c r="G187">
        <v>1</v>
      </c>
      <c r="H187">
        <v>699</v>
      </c>
      <c r="I187">
        <v>0.1</v>
      </c>
      <c r="J187" t="s">
        <v>15</v>
      </c>
    </row>
    <row r="188" spans="1:10" x14ac:dyDescent="0.25">
      <c r="A188" t="s">
        <v>466</v>
      </c>
      <c r="B188" s="2">
        <v>46043</v>
      </c>
      <c r="C188" t="s">
        <v>467</v>
      </c>
      <c r="D188" t="s">
        <v>202</v>
      </c>
      <c r="E188" t="s">
        <v>39</v>
      </c>
      <c r="F188" t="s">
        <v>468</v>
      </c>
      <c r="G188">
        <v>3</v>
      </c>
      <c r="H188">
        <v>2078.0100000000002</v>
      </c>
      <c r="I188">
        <v>0</v>
      </c>
      <c r="J188" t="s">
        <v>30</v>
      </c>
    </row>
    <row r="189" spans="1:10" x14ac:dyDescent="0.25">
      <c r="A189" t="s">
        <v>469</v>
      </c>
      <c r="B189" s="2">
        <v>46104</v>
      </c>
      <c r="C189" t="s">
        <v>470</v>
      </c>
      <c r="D189" t="s">
        <v>47</v>
      </c>
      <c r="E189" t="s">
        <v>104</v>
      </c>
      <c r="F189" t="s">
        <v>25</v>
      </c>
      <c r="G189">
        <v>4</v>
      </c>
      <c r="H189">
        <v>296.01</v>
      </c>
      <c r="I189">
        <v>0</v>
      </c>
      <c r="J189" t="s">
        <v>20</v>
      </c>
    </row>
    <row r="190" spans="1:10" x14ac:dyDescent="0.25">
      <c r="A190" t="s">
        <v>471</v>
      </c>
      <c r="B190" s="2">
        <v>46028</v>
      </c>
      <c r="C190" t="s">
        <v>106</v>
      </c>
      <c r="D190" t="s">
        <v>376</v>
      </c>
      <c r="E190" t="s">
        <v>62</v>
      </c>
      <c r="F190" t="s">
        <v>14</v>
      </c>
      <c r="G190">
        <v>2</v>
      </c>
      <c r="H190">
        <v>1665.02</v>
      </c>
      <c r="I190">
        <v>0.02</v>
      </c>
      <c r="J190" t="s">
        <v>20</v>
      </c>
    </row>
    <row r="191" spans="1:10" x14ac:dyDescent="0.25">
      <c r="A191" t="s">
        <v>472</v>
      </c>
      <c r="B191" s="2">
        <v>46052</v>
      </c>
      <c r="C191" t="s">
        <v>473</v>
      </c>
      <c r="D191" t="s">
        <v>150</v>
      </c>
      <c r="E191" t="s">
        <v>24</v>
      </c>
      <c r="F191" t="s">
        <v>14</v>
      </c>
      <c r="G191">
        <v>1</v>
      </c>
      <c r="H191">
        <v>1499</v>
      </c>
      <c r="I191">
        <v>0.1</v>
      </c>
      <c r="J191" t="s">
        <v>68</v>
      </c>
    </row>
    <row r="192" spans="1:10" x14ac:dyDescent="0.25">
      <c r="A192" t="s">
        <v>474</v>
      </c>
      <c r="B192" s="2">
        <v>46074</v>
      </c>
      <c r="C192" t="s">
        <v>475</v>
      </c>
      <c r="D192" t="s">
        <v>220</v>
      </c>
      <c r="E192" t="s">
        <v>74</v>
      </c>
      <c r="F192" t="s">
        <v>14</v>
      </c>
      <c r="G192">
        <v>8</v>
      </c>
      <c r="H192">
        <v>1484.01</v>
      </c>
      <c r="I192">
        <v>0.2</v>
      </c>
      <c r="J192" t="s">
        <v>68</v>
      </c>
    </row>
    <row r="193" spans="1:10" x14ac:dyDescent="0.25">
      <c r="A193" t="s">
        <v>476</v>
      </c>
      <c r="B193" s="2">
        <v>46058</v>
      </c>
      <c r="C193" t="s">
        <v>477</v>
      </c>
      <c r="D193" t="s">
        <v>180</v>
      </c>
      <c r="E193" t="s">
        <v>19</v>
      </c>
      <c r="F193" t="s">
        <v>14</v>
      </c>
      <c r="G193">
        <v>1</v>
      </c>
      <c r="H193">
        <v>865.98</v>
      </c>
      <c r="I193">
        <v>0</v>
      </c>
      <c r="J193" t="s">
        <v>15</v>
      </c>
    </row>
    <row r="194" spans="1:10" x14ac:dyDescent="0.25">
      <c r="A194" t="s">
        <v>478</v>
      </c>
      <c r="B194" s="2">
        <v>46020</v>
      </c>
      <c r="C194" t="s">
        <v>479</v>
      </c>
      <c r="D194" t="s">
        <v>43</v>
      </c>
      <c r="E194" t="s">
        <v>19</v>
      </c>
      <c r="F194" t="s">
        <v>14</v>
      </c>
      <c r="G194">
        <v>3</v>
      </c>
      <c r="H194">
        <v>1781.01</v>
      </c>
      <c r="I194">
        <v>0.05</v>
      </c>
      <c r="J194" t="s">
        <v>68</v>
      </c>
    </row>
    <row r="195" spans="1:10" x14ac:dyDescent="0.25">
      <c r="A195" t="s">
        <v>480</v>
      </c>
      <c r="B195" s="2">
        <v>46178</v>
      </c>
      <c r="C195" t="s">
        <v>481</v>
      </c>
      <c r="D195" t="s">
        <v>87</v>
      </c>
      <c r="E195" t="s">
        <v>196</v>
      </c>
      <c r="F195" t="s">
        <v>274</v>
      </c>
      <c r="G195">
        <v>2</v>
      </c>
      <c r="H195">
        <v>979.02</v>
      </c>
      <c r="I195">
        <v>0</v>
      </c>
      <c r="J195" t="s">
        <v>20</v>
      </c>
    </row>
    <row r="196" spans="1:10" x14ac:dyDescent="0.25">
      <c r="A196" t="s">
        <v>482</v>
      </c>
      <c r="B196" s="2">
        <v>46184</v>
      </c>
      <c r="C196" t="s">
        <v>483</v>
      </c>
      <c r="D196" t="s">
        <v>180</v>
      </c>
      <c r="E196" t="s">
        <v>52</v>
      </c>
      <c r="F196" t="s">
        <v>25</v>
      </c>
      <c r="G196">
        <v>3</v>
      </c>
      <c r="H196">
        <v>840.51</v>
      </c>
      <c r="I196">
        <v>0.15</v>
      </c>
      <c r="J196" t="s">
        <v>484</v>
      </c>
    </row>
    <row r="197" spans="1:10" x14ac:dyDescent="0.25">
      <c r="A197" t="s">
        <v>485</v>
      </c>
      <c r="B197" s="2">
        <v>46132</v>
      </c>
      <c r="C197" t="s">
        <v>486</v>
      </c>
      <c r="D197" t="s">
        <v>12</v>
      </c>
      <c r="E197" t="s">
        <v>196</v>
      </c>
      <c r="F197" t="s">
        <v>25</v>
      </c>
      <c r="G197">
        <v>1</v>
      </c>
      <c r="H197">
        <v>508.98</v>
      </c>
      <c r="I197">
        <v>0.2</v>
      </c>
      <c r="J197" t="s">
        <v>30</v>
      </c>
    </row>
    <row r="198" spans="1:10" x14ac:dyDescent="0.25">
      <c r="A198" t="s">
        <v>487</v>
      </c>
      <c r="B198" s="2">
        <v>45934</v>
      </c>
      <c r="C198" t="s">
        <v>488</v>
      </c>
      <c r="D198" t="s">
        <v>126</v>
      </c>
      <c r="E198" t="s">
        <v>64</v>
      </c>
      <c r="F198" t="s">
        <v>14</v>
      </c>
      <c r="G198">
        <v>2</v>
      </c>
      <c r="H198">
        <v>699</v>
      </c>
      <c r="I198">
        <v>0</v>
      </c>
      <c r="J198" t="s">
        <v>15</v>
      </c>
    </row>
    <row r="199" spans="1:10" x14ac:dyDescent="0.25">
      <c r="A199" t="s">
        <v>489</v>
      </c>
      <c r="B199" s="2">
        <v>45948</v>
      </c>
      <c r="C199" t="s">
        <v>490</v>
      </c>
      <c r="D199" t="s">
        <v>220</v>
      </c>
      <c r="E199" t="s">
        <v>64</v>
      </c>
      <c r="F199" t="s">
        <v>14</v>
      </c>
      <c r="G199">
        <v>2</v>
      </c>
      <c r="H199">
        <v>1499</v>
      </c>
      <c r="I199">
        <v>0</v>
      </c>
      <c r="J199" t="s">
        <v>15</v>
      </c>
    </row>
    <row r="200" spans="1:10" x14ac:dyDescent="0.25">
      <c r="A200" t="s">
        <v>491</v>
      </c>
      <c r="B200" s="2">
        <v>45940</v>
      </c>
      <c r="C200" t="s">
        <v>492</v>
      </c>
      <c r="D200" t="s">
        <v>321</v>
      </c>
      <c r="E200" t="s">
        <v>74</v>
      </c>
      <c r="F200" t="s">
        <v>14</v>
      </c>
      <c r="G200">
        <v>3</v>
      </c>
      <c r="H200">
        <v>1385.01</v>
      </c>
      <c r="I200">
        <v>0.02</v>
      </c>
      <c r="J200" t="s">
        <v>330</v>
      </c>
    </row>
    <row r="201" spans="1:10" x14ac:dyDescent="0.25">
      <c r="A201" t="s">
        <v>493</v>
      </c>
      <c r="B201" s="2">
        <v>45883</v>
      </c>
      <c r="C201" t="s">
        <v>494</v>
      </c>
      <c r="D201" t="s">
        <v>202</v>
      </c>
      <c r="E201" t="s">
        <v>187</v>
      </c>
      <c r="F201" t="s">
        <v>14</v>
      </c>
      <c r="G201">
        <v>5</v>
      </c>
      <c r="H201">
        <v>2078.0100000000002</v>
      </c>
      <c r="I201">
        <v>0</v>
      </c>
      <c r="J201" t="s">
        <v>20</v>
      </c>
    </row>
    <row r="202" spans="1:10" x14ac:dyDescent="0.25">
      <c r="A202" t="s">
        <v>495</v>
      </c>
      <c r="B202" s="2">
        <v>46003</v>
      </c>
      <c r="C202" t="s">
        <v>496</v>
      </c>
      <c r="D202" t="s">
        <v>220</v>
      </c>
      <c r="E202" t="s">
        <v>104</v>
      </c>
      <c r="F202" t="s">
        <v>14</v>
      </c>
      <c r="G202">
        <v>3</v>
      </c>
      <c r="H202">
        <v>1469.02</v>
      </c>
      <c r="I202">
        <v>0.2</v>
      </c>
      <c r="J202" t="s">
        <v>35</v>
      </c>
    </row>
    <row r="203" spans="1:10" x14ac:dyDescent="0.25">
      <c r="A203" t="s">
        <v>497</v>
      </c>
      <c r="B203" s="2">
        <v>45932</v>
      </c>
      <c r="C203" t="s">
        <v>498</v>
      </c>
      <c r="D203" t="s">
        <v>137</v>
      </c>
      <c r="E203" t="s">
        <v>19</v>
      </c>
      <c r="F203" t="s">
        <v>14</v>
      </c>
      <c r="G203">
        <v>1</v>
      </c>
      <c r="H203">
        <v>101.97</v>
      </c>
      <c r="I203">
        <v>0.2</v>
      </c>
      <c r="J203" t="s">
        <v>30</v>
      </c>
    </row>
    <row r="204" spans="1:10" x14ac:dyDescent="0.25">
      <c r="A204" t="s">
        <v>499</v>
      </c>
      <c r="B204" s="2">
        <v>46219</v>
      </c>
      <c r="C204" t="s">
        <v>500</v>
      </c>
      <c r="D204" t="s">
        <v>92</v>
      </c>
      <c r="E204" t="s">
        <v>64</v>
      </c>
      <c r="F204" t="s">
        <v>25</v>
      </c>
      <c r="G204">
        <v>3</v>
      </c>
      <c r="H204">
        <v>296.01</v>
      </c>
      <c r="I204">
        <v>0.05</v>
      </c>
      <c r="J204" t="s">
        <v>20</v>
      </c>
    </row>
    <row r="205" spans="1:10" x14ac:dyDescent="0.25">
      <c r="A205" t="s">
        <v>501</v>
      </c>
      <c r="B205" s="2">
        <v>45950</v>
      </c>
      <c r="C205" t="s">
        <v>502</v>
      </c>
      <c r="D205" t="s">
        <v>23</v>
      </c>
      <c r="E205" t="s">
        <v>196</v>
      </c>
      <c r="F205" t="s">
        <v>14</v>
      </c>
      <c r="G205">
        <v>3</v>
      </c>
      <c r="H205">
        <v>81.37</v>
      </c>
      <c r="I205">
        <v>0</v>
      </c>
      <c r="J205" t="s">
        <v>35</v>
      </c>
    </row>
    <row r="206" spans="1:10" x14ac:dyDescent="0.25">
      <c r="A206" t="s">
        <v>503</v>
      </c>
      <c r="B206" s="2">
        <v>45941</v>
      </c>
      <c r="C206" t="s">
        <v>504</v>
      </c>
      <c r="D206" t="s">
        <v>168</v>
      </c>
      <c r="E206" t="s">
        <v>187</v>
      </c>
      <c r="F206" t="s">
        <v>25</v>
      </c>
      <c r="G206">
        <v>2</v>
      </c>
      <c r="H206">
        <v>91.67</v>
      </c>
      <c r="I206">
        <v>0.1</v>
      </c>
      <c r="J206" t="s">
        <v>68</v>
      </c>
    </row>
    <row r="207" spans="1:10" x14ac:dyDescent="0.25">
      <c r="A207" t="s">
        <v>505</v>
      </c>
      <c r="B207" s="2">
        <v>46152</v>
      </c>
      <c r="C207" t="s">
        <v>506</v>
      </c>
      <c r="D207" t="s">
        <v>18</v>
      </c>
      <c r="E207" t="s">
        <v>19</v>
      </c>
      <c r="F207" t="s">
        <v>25</v>
      </c>
      <c r="G207">
        <v>2</v>
      </c>
      <c r="H207">
        <v>100.98</v>
      </c>
      <c r="I207">
        <v>0.2</v>
      </c>
      <c r="J207" t="s">
        <v>15</v>
      </c>
    </row>
    <row r="208" spans="1:10" x14ac:dyDescent="0.25">
      <c r="A208" t="s">
        <v>507</v>
      </c>
      <c r="B208" s="2">
        <v>46080</v>
      </c>
      <c r="C208" t="s">
        <v>508</v>
      </c>
      <c r="D208" t="s">
        <v>98</v>
      </c>
      <c r="E208" t="s">
        <v>112</v>
      </c>
      <c r="F208" t="s">
        <v>25</v>
      </c>
      <c r="G208">
        <v>1</v>
      </c>
      <c r="H208">
        <v>1440.97</v>
      </c>
      <c r="I208">
        <v>0.1</v>
      </c>
      <c r="J208" t="s">
        <v>30</v>
      </c>
    </row>
    <row r="209" spans="1:10" x14ac:dyDescent="0.25">
      <c r="A209" t="s">
        <v>509</v>
      </c>
      <c r="B209" s="2">
        <v>46100</v>
      </c>
      <c r="C209" t="s">
        <v>134</v>
      </c>
      <c r="D209" t="s">
        <v>12</v>
      </c>
      <c r="E209" t="s">
        <v>120</v>
      </c>
      <c r="F209" t="s">
        <v>14</v>
      </c>
      <c r="G209">
        <v>1</v>
      </c>
      <c r="H209">
        <v>508.98</v>
      </c>
      <c r="I209">
        <v>0</v>
      </c>
      <c r="J209" t="s">
        <v>35</v>
      </c>
    </row>
    <row r="210" spans="1:10" x14ac:dyDescent="0.25">
      <c r="A210" t="s">
        <v>510</v>
      </c>
      <c r="B210" s="2">
        <v>46091</v>
      </c>
      <c r="C210" t="s">
        <v>449</v>
      </c>
      <c r="D210" t="s">
        <v>511</v>
      </c>
      <c r="E210" t="s">
        <v>52</v>
      </c>
      <c r="F210" t="s">
        <v>238</v>
      </c>
      <c r="G210">
        <v>3</v>
      </c>
      <c r="H210">
        <v>149</v>
      </c>
      <c r="I210">
        <v>0.05</v>
      </c>
      <c r="J210" t="s">
        <v>35</v>
      </c>
    </row>
    <row r="211" spans="1:10" x14ac:dyDescent="0.25">
      <c r="A211" t="s">
        <v>512</v>
      </c>
      <c r="B211" s="2">
        <v>45952</v>
      </c>
      <c r="C211" t="s">
        <v>513</v>
      </c>
      <c r="D211" t="s">
        <v>29</v>
      </c>
      <c r="E211" t="s">
        <v>13</v>
      </c>
      <c r="F211" t="s">
        <v>14</v>
      </c>
      <c r="G211">
        <v>6</v>
      </c>
      <c r="H211">
        <v>106.82</v>
      </c>
      <c r="I211">
        <v>0.05</v>
      </c>
      <c r="J211" t="s">
        <v>30</v>
      </c>
    </row>
    <row r="212" spans="1:10" x14ac:dyDescent="0.25">
      <c r="A212" t="s">
        <v>514</v>
      </c>
      <c r="B212" s="2">
        <v>45998</v>
      </c>
      <c r="C212" t="s">
        <v>515</v>
      </c>
      <c r="D212" t="s">
        <v>282</v>
      </c>
      <c r="E212" t="s">
        <v>62</v>
      </c>
      <c r="F212" t="s">
        <v>14</v>
      </c>
      <c r="G212">
        <v>1</v>
      </c>
      <c r="H212">
        <v>175.42</v>
      </c>
      <c r="I212">
        <v>0.05</v>
      </c>
      <c r="J212" t="s">
        <v>15</v>
      </c>
    </row>
    <row r="213" spans="1:10" x14ac:dyDescent="0.25">
      <c r="A213" t="s">
        <v>516</v>
      </c>
      <c r="B213" s="2">
        <v>46143</v>
      </c>
      <c r="C213" t="s">
        <v>189</v>
      </c>
      <c r="D213" t="s">
        <v>33</v>
      </c>
      <c r="E213" t="s">
        <v>196</v>
      </c>
      <c r="F213" t="s">
        <v>25</v>
      </c>
      <c r="G213">
        <v>1</v>
      </c>
      <c r="H213">
        <v>2424.0300000000002</v>
      </c>
      <c r="I213">
        <v>0.1</v>
      </c>
      <c r="J213" t="s">
        <v>15</v>
      </c>
    </row>
    <row r="214" spans="1:10" x14ac:dyDescent="0.25">
      <c r="A214" t="s">
        <v>517</v>
      </c>
      <c r="B214" s="2">
        <v>45891</v>
      </c>
      <c r="C214" t="s">
        <v>143</v>
      </c>
      <c r="D214" t="s">
        <v>286</v>
      </c>
      <c r="E214" t="s">
        <v>52</v>
      </c>
      <c r="F214" t="s">
        <v>14</v>
      </c>
      <c r="G214">
        <v>3</v>
      </c>
      <c r="H214">
        <v>1286.01</v>
      </c>
      <c r="I214">
        <v>0.15</v>
      </c>
      <c r="J214" t="s">
        <v>15</v>
      </c>
    </row>
    <row r="215" spans="1:10" x14ac:dyDescent="0.25">
      <c r="A215" t="s">
        <v>518</v>
      </c>
      <c r="B215" s="2">
        <v>46197</v>
      </c>
      <c r="C215" t="s">
        <v>519</v>
      </c>
      <c r="D215" t="s">
        <v>520</v>
      </c>
      <c r="E215" t="s">
        <v>62</v>
      </c>
      <c r="F215" t="s">
        <v>14</v>
      </c>
      <c r="G215">
        <v>3</v>
      </c>
      <c r="H215">
        <v>2220.9899999999998</v>
      </c>
      <c r="J215" t="s">
        <v>68</v>
      </c>
    </row>
    <row r="216" spans="1:10" x14ac:dyDescent="0.25">
      <c r="A216" t="s">
        <v>521</v>
      </c>
      <c r="B216" s="2">
        <v>45995</v>
      </c>
      <c r="C216" t="s">
        <v>522</v>
      </c>
      <c r="D216" t="s">
        <v>376</v>
      </c>
      <c r="E216" t="s">
        <v>101</v>
      </c>
      <c r="F216" t="s">
        <v>14</v>
      </c>
      <c r="G216">
        <v>1</v>
      </c>
      <c r="H216">
        <v>1648.03</v>
      </c>
      <c r="I216">
        <v>0</v>
      </c>
      <c r="J216" t="s">
        <v>35</v>
      </c>
    </row>
    <row r="217" spans="1:10" x14ac:dyDescent="0.25">
      <c r="A217" t="s">
        <v>523</v>
      </c>
      <c r="B217" s="2">
        <v>46095</v>
      </c>
      <c r="C217" t="s">
        <v>524</v>
      </c>
      <c r="D217" t="s">
        <v>177</v>
      </c>
      <c r="E217" t="s">
        <v>39</v>
      </c>
      <c r="F217" t="s">
        <v>25</v>
      </c>
      <c r="G217">
        <v>2</v>
      </c>
      <c r="H217">
        <v>1630.98</v>
      </c>
      <c r="I217">
        <v>0</v>
      </c>
      <c r="J217" t="s">
        <v>20</v>
      </c>
    </row>
    <row r="218" spans="1:10" x14ac:dyDescent="0.25">
      <c r="A218" t="s">
        <v>525</v>
      </c>
      <c r="B218" s="2">
        <v>46033</v>
      </c>
      <c r="C218" t="s">
        <v>526</v>
      </c>
      <c r="D218" t="s">
        <v>80</v>
      </c>
      <c r="E218" t="s">
        <v>64</v>
      </c>
      <c r="F218" t="s">
        <v>14</v>
      </c>
      <c r="G218">
        <v>1</v>
      </c>
      <c r="H218">
        <v>154.22999999999999</v>
      </c>
      <c r="I218">
        <v>0.1</v>
      </c>
      <c r="J218" t="s">
        <v>15</v>
      </c>
    </row>
    <row r="219" spans="1:10" x14ac:dyDescent="0.25">
      <c r="A219" t="s">
        <v>527</v>
      </c>
      <c r="B219" s="2">
        <v>46157</v>
      </c>
      <c r="C219" t="s">
        <v>528</v>
      </c>
      <c r="D219" t="s">
        <v>390</v>
      </c>
      <c r="E219" t="s">
        <v>13</v>
      </c>
      <c r="F219" t="s">
        <v>14</v>
      </c>
      <c r="G219">
        <v>1</v>
      </c>
      <c r="H219">
        <v>453.49</v>
      </c>
      <c r="I219">
        <v>0.2</v>
      </c>
      <c r="J219" t="s">
        <v>35</v>
      </c>
    </row>
    <row r="220" spans="1:10" x14ac:dyDescent="0.25">
      <c r="A220" t="s">
        <v>529</v>
      </c>
      <c r="B220" s="2">
        <v>45942</v>
      </c>
      <c r="D220" t="s">
        <v>150</v>
      </c>
      <c r="E220" t="s">
        <v>101</v>
      </c>
      <c r="F220" t="s">
        <v>14</v>
      </c>
      <c r="G220">
        <v>5</v>
      </c>
      <c r="H220">
        <v>1454.03</v>
      </c>
      <c r="I220">
        <v>0.15</v>
      </c>
      <c r="J220" t="s">
        <v>35</v>
      </c>
    </row>
    <row r="221" spans="1:10" x14ac:dyDescent="0.25">
      <c r="A221" t="s">
        <v>530</v>
      </c>
      <c r="B221" s="2">
        <v>45951</v>
      </c>
      <c r="C221" t="s">
        <v>531</v>
      </c>
      <c r="D221" t="s">
        <v>29</v>
      </c>
      <c r="E221" t="s">
        <v>112</v>
      </c>
      <c r="F221" t="s">
        <v>14</v>
      </c>
      <c r="G221">
        <v>1</v>
      </c>
      <c r="H221">
        <v>110.09</v>
      </c>
      <c r="I221">
        <v>0</v>
      </c>
      <c r="J221" t="s">
        <v>68</v>
      </c>
    </row>
    <row r="222" spans="1:10" x14ac:dyDescent="0.25">
      <c r="A222" t="s">
        <v>532</v>
      </c>
      <c r="B222" s="2">
        <v>46133</v>
      </c>
      <c r="C222" t="s">
        <v>533</v>
      </c>
      <c r="D222" t="s">
        <v>520</v>
      </c>
      <c r="E222" t="s">
        <v>101</v>
      </c>
      <c r="F222" t="s">
        <v>14</v>
      </c>
      <c r="G222">
        <v>1</v>
      </c>
      <c r="H222">
        <v>2177.0100000000002</v>
      </c>
      <c r="I222">
        <v>0.15</v>
      </c>
      <c r="J222" t="s">
        <v>15</v>
      </c>
    </row>
    <row r="223" spans="1:10" x14ac:dyDescent="0.25">
      <c r="A223" t="s">
        <v>534</v>
      </c>
      <c r="B223" s="2">
        <v>46104</v>
      </c>
      <c r="C223" t="s">
        <v>535</v>
      </c>
      <c r="D223" t="s">
        <v>332</v>
      </c>
      <c r="E223" t="s">
        <v>112</v>
      </c>
      <c r="F223" t="s">
        <v>14</v>
      </c>
      <c r="G223">
        <v>1</v>
      </c>
      <c r="H223">
        <v>763.98</v>
      </c>
      <c r="I223">
        <v>0.05</v>
      </c>
      <c r="J223" t="s">
        <v>68</v>
      </c>
    </row>
    <row r="224" spans="1:10" x14ac:dyDescent="0.25">
      <c r="A224" t="s">
        <v>536</v>
      </c>
      <c r="B224" s="2">
        <v>46175</v>
      </c>
      <c r="C224" t="s">
        <v>537</v>
      </c>
      <c r="D224" t="s">
        <v>12</v>
      </c>
      <c r="E224" t="s">
        <v>187</v>
      </c>
      <c r="F224" t="s">
        <v>14</v>
      </c>
      <c r="G224">
        <v>3</v>
      </c>
      <c r="H224">
        <v>484.03</v>
      </c>
      <c r="I224">
        <v>0</v>
      </c>
      <c r="J224" t="s">
        <v>68</v>
      </c>
    </row>
    <row r="225" spans="1:10" x14ac:dyDescent="0.25">
      <c r="A225" t="s">
        <v>538</v>
      </c>
      <c r="B225" s="2">
        <v>45938</v>
      </c>
      <c r="C225" t="s">
        <v>539</v>
      </c>
      <c r="D225" t="s">
        <v>440</v>
      </c>
      <c r="E225" t="s">
        <v>64</v>
      </c>
      <c r="F225" t="s">
        <v>14</v>
      </c>
      <c r="G225">
        <v>2</v>
      </c>
      <c r="H225">
        <v>146.02000000000001</v>
      </c>
      <c r="I225">
        <v>0.15</v>
      </c>
      <c r="J225" t="s">
        <v>30</v>
      </c>
    </row>
    <row r="226" spans="1:10" x14ac:dyDescent="0.25">
      <c r="A226" t="s">
        <v>540</v>
      </c>
      <c r="B226" s="2">
        <v>46161</v>
      </c>
      <c r="C226" t="s">
        <v>541</v>
      </c>
      <c r="D226" t="s">
        <v>416</v>
      </c>
      <c r="E226" t="s">
        <v>64</v>
      </c>
      <c r="F226" t="s">
        <v>14</v>
      </c>
      <c r="G226">
        <v>1</v>
      </c>
      <c r="H226">
        <v>246.51</v>
      </c>
      <c r="I226">
        <v>0.2</v>
      </c>
      <c r="J226" t="s">
        <v>542</v>
      </c>
    </row>
    <row r="227" spans="1:10" x14ac:dyDescent="0.25">
      <c r="A227" t="s">
        <v>543</v>
      </c>
      <c r="B227" s="2">
        <v>46013</v>
      </c>
      <c r="C227" t="s">
        <v>544</v>
      </c>
      <c r="D227" t="s">
        <v>12</v>
      </c>
      <c r="E227" t="s">
        <v>48</v>
      </c>
      <c r="F227" t="s">
        <v>25</v>
      </c>
      <c r="G227">
        <v>1</v>
      </c>
      <c r="H227">
        <v>499</v>
      </c>
      <c r="I227">
        <v>0</v>
      </c>
      <c r="J227" t="s">
        <v>68</v>
      </c>
    </row>
    <row r="228" spans="1:10" x14ac:dyDescent="0.25">
      <c r="A228" t="s">
        <v>545</v>
      </c>
      <c r="B228" s="2">
        <v>46061</v>
      </c>
      <c r="C228" t="s">
        <v>546</v>
      </c>
      <c r="D228" t="s">
        <v>57</v>
      </c>
      <c r="E228" t="s">
        <v>64</v>
      </c>
      <c r="F228" t="s">
        <v>25</v>
      </c>
      <c r="G228">
        <v>1</v>
      </c>
      <c r="H228">
        <v>1222.98</v>
      </c>
      <c r="I228">
        <v>0.15</v>
      </c>
      <c r="J228" t="s">
        <v>15</v>
      </c>
    </row>
    <row r="229" spans="1:10" x14ac:dyDescent="0.25">
      <c r="A229" t="s">
        <v>547</v>
      </c>
      <c r="B229" s="2">
        <v>45890</v>
      </c>
      <c r="C229" t="s">
        <v>548</v>
      </c>
      <c r="D229" t="s">
        <v>549</v>
      </c>
      <c r="E229" t="s">
        <v>44</v>
      </c>
      <c r="F229" t="s">
        <v>14</v>
      </c>
      <c r="G229">
        <v>4</v>
      </c>
      <c r="H229">
        <v>1175.02</v>
      </c>
      <c r="I229">
        <v>0.2</v>
      </c>
      <c r="J229" t="s">
        <v>35</v>
      </c>
    </row>
    <row r="230" spans="1:10" x14ac:dyDescent="0.25">
      <c r="A230" t="s">
        <v>550</v>
      </c>
      <c r="B230" s="2">
        <v>46180</v>
      </c>
      <c r="C230" t="s">
        <v>106</v>
      </c>
      <c r="D230" t="s">
        <v>251</v>
      </c>
      <c r="E230" t="s">
        <v>24</v>
      </c>
      <c r="F230" t="s">
        <v>14</v>
      </c>
      <c r="G230">
        <v>1</v>
      </c>
      <c r="H230">
        <v>2038.98</v>
      </c>
      <c r="I230">
        <v>0.05</v>
      </c>
      <c r="J230" t="s">
        <v>15</v>
      </c>
    </row>
    <row r="231" spans="1:10" x14ac:dyDescent="0.25">
      <c r="A231" t="s">
        <v>551</v>
      </c>
      <c r="B231" s="2">
        <v>46042</v>
      </c>
      <c r="C231" t="s">
        <v>552</v>
      </c>
      <c r="D231" t="s">
        <v>123</v>
      </c>
      <c r="E231" t="s">
        <v>120</v>
      </c>
      <c r="F231" t="s">
        <v>14</v>
      </c>
      <c r="G231">
        <v>4</v>
      </c>
      <c r="H231">
        <v>56.65</v>
      </c>
      <c r="I231">
        <v>0.05</v>
      </c>
      <c r="J231" t="s">
        <v>68</v>
      </c>
    </row>
    <row r="232" spans="1:10" x14ac:dyDescent="0.25">
      <c r="A232" t="s">
        <v>553</v>
      </c>
      <c r="B232" s="2">
        <v>45878</v>
      </c>
      <c r="C232" t="s">
        <v>554</v>
      </c>
      <c r="D232" t="s">
        <v>171</v>
      </c>
      <c r="E232" t="s">
        <v>226</v>
      </c>
      <c r="F232" t="s">
        <v>14</v>
      </c>
      <c r="G232">
        <v>3</v>
      </c>
      <c r="H232">
        <v>1337.97</v>
      </c>
      <c r="I232">
        <v>0</v>
      </c>
      <c r="J232" t="s">
        <v>15</v>
      </c>
    </row>
    <row r="233" spans="1:10" x14ac:dyDescent="0.25">
      <c r="A233" t="s">
        <v>555</v>
      </c>
      <c r="B233" s="2">
        <v>46112</v>
      </c>
      <c r="C233" t="s">
        <v>279</v>
      </c>
      <c r="D233" t="s">
        <v>556</v>
      </c>
      <c r="E233" t="s">
        <v>112</v>
      </c>
      <c r="F233" t="s">
        <v>25</v>
      </c>
      <c r="G233">
        <v>4</v>
      </c>
      <c r="H233">
        <v>132.87</v>
      </c>
      <c r="I233">
        <v>0.2</v>
      </c>
      <c r="J233" t="s">
        <v>35</v>
      </c>
    </row>
    <row r="234" spans="1:10" x14ac:dyDescent="0.25">
      <c r="A234" t="s">
        <v>557</v>
      </c>
      <c r="B234" s="2">
        <v>46138</v>
      </c>
      <c r="C234" t="s">
        <v>558</v>
      </c>
      <c r="D234" t="s">
        <v>440</v>
      </c>
      <c r="E234" t="s">
        <v>48</v>
      </c>
      <c r="F234" t="s">
        <v>14</v>
      </c>
      <c r="G234">
        <v>1</v>
      </c>
      <c r="H234">
        <v>151.97999999999999</v>
      </c>
      <c r="I234">
        <v>0.02</v>
      </c>
      <c r="J234" t="s">
        <v>30</v>
      </c>
    </row>
    <row r="235" spans="1:10" x14ac:dyDescent="0.25">
      <c r="A235" t="s">
        <v>559</v>
      </c>
      <c r="B235" s="2">
        <v>46163</v>
      </c>
      <c r="C235" t="s">
        <v>560</v>
      </c>
      <c r="D235" t="s">
        <v>83</v>
      </c>
      <c r="E235" t="s">
        <v>104</v>
      </c>
      <c r="F235" t="s">
        <v>25</v>
      </c>
      <c r="G235">
        <v>2</v>
      </c>
      <c r="H235">
        <v>2299</v>
      </c>
      <c r="I235">
        <v>0.15</v>
      </c>
      <c r="J235" t="s">
        <v>35</v>
      </c>
    </row>
    <row r="236" spans="1:10" x14ac:dyDescent="0.25">
      <c r="A236" t="s">
        <v>561</v>
      </c>
      <c r="B236" s="2">
        <v>46081</v>
      </c>
      <c r="C236" t="s">
        <v>562</v>
      </c>
      <c r="D236" t="s">
        <v>332</v>
      </c>
      <c r="E236" t="s">
        <v>95</v>
      </c>
      <c r="F236" t="s">
        <v>14</v>
      </c>
      <c r="G236">
        <v>5</v>
      </c>
      <c r="H236">
        <v>763.98</v>
      </c>
      <c r="I236">
        <v>0</v>
      </c>
      <c r="J236" t="s">
        <v>35</v>
      </c>
    </row>
    <row r="237" spans="1:10" x14ac:dyDescent="0.25">
      <c r="A237" t="s">
        <v>563</v>
      </c>
      <c r="B237" s="2">
        <v>46135</v>
      </c>
      <c r="C237" t="s">
        <v>564</v>
      </c>
      <c r="D237" t="s">
        <v>57</v>
      </c>
      <c r="E237" t="s">
        <v>24</v>
      </c>
      <c r="F237" t="s">
        <v>14</v>
      </c>
      <c r="G237">
        <v>3</v>
      </c>
      <c r="H237">
        <v>1199</v>
      </c>
      <c r="I237">
        <v>0.1</v>
      </c>
      <c r="J237" t="s">
        <v>35</v>
      </c>
    </row>
    <row r="238" spans="1:10" x14ac:dyDescent="0.25">
      <c r="A238" t="s">
        <v>565</v>
      </c>
      <c r="B238" s="2">
        <v>46105</v>
      </c>
      <c r="C238" t="s">
        <v>566</v>
      </c>
      <c r="D238" t="s">
        <v>171</v>
      </c>
      <c r="E238" t="s">
        <v>62</v>
      </c>
      <c r="F238" t="s">
        <v>14</v>
      </c>
      <c r="G238">
        <v>3</v>
      </c>
      <c r="H238">
        <v>1273.02</v>
      </c>
      <c r="I238">
        <v>0.05</v>
      </c>
      <c r="J238" t="s">
        <v>15</v>
      </c>
    </row>
    <row r="239" spans="1:10" x14ac:dyDescent="0.25">
      <c r="A239" t="s">
        <v>567</v>
      </c>
      <c r="B239" s="2">
        <v>46117</v>
      </c>
      <c r="C239" t="s">
        <v>97</v>
      </c>
      <c r="D239" t="s">
        <v>126</v>
      </c>
      <c r="E239" t="s">
        <v>34</v>
      </c>
      <c r="F239" t="s">
        <v>14</v>
      </c>
      <c r="G239">
        <v>1</v>
      </c>
      <c r="H239">
        <v>699</v>
      </c>
      <c r="I239">
        <v>0.05</v>
      </c>
      <c r="J239" t="s">
        <v>20</v>
      </c>
    </row>
    <row r="240" spans="1:10" x14ac:dyDescent="0.25">
      <c r="A240" t="s">
        <v>568</v>
      </c>
      <c r="B240" s="2">
        <v>46230</v>
      </c>
      <c r="C240" t="s">
        <v>564</v>
      </c>
      <c r="D240" t="s">
        <v>223</v>
      </c>
      <c r="E240" t="s">
        <v>187</v>
      </c>
      <c r="F240" t="s">
        <v>14</v>
      </c>
      <c r="G240">
        <v>2</v>
      </c>
      <c r="H240">
        <v>395.01</v>
      </c>
      <c r="I240">
        <v>0.05</v>
      </c>
      <c r="J240" t="s">
        <v>20</v>
      </c>
    </row>
    <row r="241" spans="1:10" x14ac:dyDescent="0.25">
      <c r="A241" t="s">
        <v>569</v>
      </c>
      <c r="B241" s="2">
        <v>45932</v>
      </c>
      <c r="C241" t="s">
        <v>206</v>
      </c>
      <c r="D241" t="s">
        <v>12</v>
      </c>
      <c r="E241" t="s">
        <v>62</v>
      </c>
      <c r="F241" t="s">
        <v>14</v>
      </c>
      <c r="G241">
        <v>5</v>
      </c>
      <c r="H241">
        <v>503.99</v>
      </c>
      <c r="I241">
        <v>0.15</v>
      </c>
      <c r="J241" t="s">
        <v>20</v>
      </c>
    </row>
    <row r="242" spans="1:10" x14ac:dyDescent="0.25">
      <c r="A242" t="s">
        <v>570</v>
      </c>
      <c r="B242" s="2">
        <v>45944</v>
      </c>
      <c r="C242" t="s">
        <v>571</v>
      </c>
      <c r="D242" t="s">
        <v>549</v>
      </c>
      <c r="E242" t="s">
        <v>101</v>
      </c>
      <c r="F242" t="s">
        <v>25</v>
      </c>
      <c r="G242">
        <v>2</v>
      </c>
      <c r="H242">
        <v>1234.97</v>
      </c>
      <c r="I242">
        <v>0.2</v>
      </c>
      <c r="J242" t="s">
        <v>484</v>
      </c>
    </row>
    <row r="243" spans="1:10" x14ac:dyDescent="0.25">
      <c r="A243" t="s">
        <v>572</v>
      </c>
      <c r="B243" s="2">
        <v>46115</v>
      </c>
      <c r="C243" t="s">
        <v>573</v>
      </c>
      <c r="D243" t="s">
        <v>416</v>
      </c>
      <c r="E243" t="s">
        <v>62</v>
      </c>
      <c r="F243" t="s">
        <v>14</v>
      </c>
      <c r="G243">
        <v>6</v>
      </c>
      <c r="H243">
        <v>244.02</v>
      </c>
      <c r="I243">
        <v>0.05</v>
      </c>
      <c r="J243" t="s">
        <v>35</v>
      </c>
    </row>
    <row r="244" spans="1:10" x14ac:dyDescent="0.25">
      <c r="A244" t="s">
        <v>574</v>
      </c>
      <c r="B244" s="2">
        <v>45925</v>
      </c>
      <c r="C244" t="s">
        <v>575</v>
      </c>
      <c r="D244" t="s">
        <v>71</v>
      </c>
      <c r="E244" t="s">
        <v>112</v>
      </c>
      <c r="F244" t="s">
        <v>25</v>
      </c>
      <c r="G244">
        <v>2</v>
      </c>
      <c r="H244">
        <v>119</v>
      </c>
      <c r="I244">
        <v>0.02</v>
      </c>
      <c r="J244" t="s">
        <v>35</v>
      </c>
    </row>
    <row r="245" spans="1:10" x14ac:dyDescent="0.25">
      <c r="A245" t="s">
        <v>576</v>
      </c>
      <c r="B245" s="2">
        <v>45896</v>
      </c>
      <c r="C245" t="s">
        <v>577</v>
      </c>
      <c r="D245" t="s">
        <v>98</v>
      </c>
      <c r="E245" t="s">
        <v>24</v>
      </c>
      <c r="F245" t="s">
        <v>14</v>
      </c>
      <c r="G245">
        <v>1</v>
      </c>
      <c r="H245">
        <v>1440.97</v>
      </c>
      <c r="I245">
        <v>0</v>
      </c>
      <c r="J245" t="s">
        <v>30</v>
      </c>
    </row>
    <row r="246" spans="1:10" x14ac:dyDescent="0.25">
      <c r="A246" t="s">
        <v>578</v>
      </c>
      <c r="B246" s="2">
        <v>46151</v>
      </c>
      <c r="C246" t="s">
        <v>579</v>
      </c>
      <c r="D246" t="s">
        <v>98</v>
      </c>
      <c r="E246" t="s">
        <v>187</v>
      </c>
      <c r="F246" t="s">
        <v>14</v>
      </c>
      <c r="G246">
        <v>3</v>
      </c>
      <c r="H246">
        <v>1412.99</v>
      </c>
      <c r="I246">
        <v>0.05</v>
      </c>
      <c r="J246" t="s">
        <v>20</v>
      </c>
    </row>
    <row r="247" spans="1:10" x14ac:dyDescent="0.25">
      <c r="A247" t="s">
        <v>580</v>
      </c>
      <c r="B247" s="2">
        <v>46016</v>
      </c>
      <c r="C247" t="s">
        <v>581</v>
      </c>
      <c r="D247" t="s">
        <v>150</v>
      </c>
      <c r="E247" t="s">
        <v>19</v>
      </c>
      <c r="F247" t="s">
        <v>25</v>
      </c>
      <c r="G247">
        <v>3</v>
      </c>
      <c r="H247">
        <v>1469.02</v>
      </c>
      <c r="I247">
        <v>0</v>
      </c>
      <c r="J247" t="s">
        <v>35</v>
      </c>
    </row>
    <row r="248" spans="1:10" x14ac:dyDescent="0.25">
      <c r="A248" t="s">
        <v>582</v>
      </c>
      <c r="B248" s="2">
        <v>46083</v>
      </c>
      <c r="C248" t="s">
        <v>583</v>
      </c>
      <c r="D248" t="s">
        <v>29</v>
      </c>
      <c r="E248" t="s">
        <v>52</v>
      </c>
      <c r="F248" t="s">
        <v>14</v>
      </c>
      <c r="G248">
        <v>4</v>
      </c>
      <c r="H248">
        <v>105.73</v>
      </c>
      <c r="I248">
        <v>0</v>
      </c>
      <c r="J248" t="s">
        <v>20</v>
      </c>
    </row>
    <row r="249" spans="1:10" x14ac:dyDescent="0.25">
      <c r="A249" t="s">
        <v>584</v>
      </c>
      <c r="B249" s="2">
        <v>45889</v>
      </c>
      <c r="C249" t="s">
        <v>585</v>
      </c>
      <c r="D249" t="s">
        <v>77</v>
      </c>
      <c r="E249" t="s">
        <v>112</v>
      </c>
      <c r="F249" t="s">
        <v>25</v>
      </c>
      <c r="G249">
        <v>6</v>
      </c>
      <c r="H249">
        <v>387.03</v>
      </c>
      <c r="I249">
        <v>0.1</v>
      </c>
      <c r="J249" t="s">
        <v>20</v>
      </c>
    </row>
    <row r="250" spans="1:10" x14ac:dyDescent="0.25">
      <c r="A250" t="s">
        <v>586</v>
      </c>
      <c r="B250" s="2">
        <v>46102</v>
      </c>
      <c r="C250" t="s">
        <v>587</v>
      </c>
      <c r="D250" t="s">
        <v>140</v>
      </c>
      <c r="E250" t="s">
        <v>120</v>
      </c>
      <c r="F250" t="s">
        <v>14</v>
      </c>
      <c r="G250">
        <v>5</v>
      </c>
      <c r="H250">
        <v>1008.99</v>
      </c>
      <c r="I250">
        <v>0</v>
      </c>
      <c r="J250" t="s">
        <v>15</v>
      </c>
    </row>
    <row r="251" spans="1:10" x14ac:dyDescent="0.25">
      <c r="A251" t="s">
        <v>588</v>
      </c>
      <c r="B251" s="2">
        <v>46109</v>
      </c>
      <c r="C251" t="s">
        <v>373</v>
      </c>
      <c r="D251" t="s">
        <v>416</v>
      </c>
      <c r="E251" t="s">
        <v>226</v>
      </c>
      <c r="F251" t="s">
        <v>14</v>
      </c>
      <c r="G251">
        <v>1</v>
      </c>
      <c r="H251">
        <v>241.53</v>
      </c>
      <c r="I251">
        <v>0.2</v>
      </c>
      <c r="J251" t="s">
        <v>20</v>
      </c>
    </row>
    <row r="252" spans="1:10" x14ac:dyDescent="0.25">
      <c r="A252" t="s">
        <v>589</v>
      </c>
      <c r="B252" t="s">
        <v>590</v>
      </c>
      <c r="C252" t="s">
        <v>591</v>
      </c>
      <c r="D252" t="s">
        <v>71</v>
      </c>
      <c r="E252" t="s">
        <v>24</v>
      </c>
      <c r="F252" t="s">
        <v>14</v>
      </c>
      <c r="G252" t="s">
        <v>592</v>
      </c>
      <c r="H252">
        <v>117.81</v>
      </c>
      <c r="I252">
        <v>0.02</v>
      </c>
      <c r="J252" t="s">
        <v>35</v>
      </c>
    </row>
    <row r="253" spans="1:10" x14ac:dyDescent="0.25">
      <c r="A253" t="s">
        <v>593</v>
      </c>
      <c r="B253" s="2">
        <v>46182</v>
      </c>
      <c r="C253" t="s">
        <v>594</v>
      </c>
      <c r="D253" t="s">
        <v>174</v>
      </c>
      <c r="E253" t="s">
        <v>74</v>
      </c>
      <c r="F253" t="s">
        <v>14</v>
      </c>
      <c r="G253">
        <v>3</v>
      </c>
      <c r="H253">
        <v>80.58</v>
      </c>
      <c r="I253">
        <v>0</v>
      </c>
      <c r="J253" t="s">
        <v>68</v>
      </c>
    </row>
    <row r="254" spans="1:10" x14ac:dyDescent="0.25">
      <c r="A254" t="s">
        <v>595</v>
      </c>
      <c r="B254" s="2">
        <v>46212</v>
      </c>
      <c r="C254" t="s">
        <v>596</v>
      </c>
      <c r="D254" t="s">
        <v>202</v>
      </c>
      <c r="E254" t="s">
        <v>44</v>
      </c>
      <c r="F254" t="s">
        <v>14</v>
      </c>
      <c r="G254">
        <v>2</v>
      </c>
      <c r="H254">
        <v>2036.03</v>
      </c>
      <c r="I254">
        <v>0.02</v>
      </c>
      <c r="J254" t="s">
        <v>30</v>
      </c>
    </row>
    <row r="255" spans="1:10" x14ac:dyDescent="0.25">
      <c r="A255" t="s">
        <v>597</v>
      </c>
      <c r="B255" s="2">
        <v>46003</v>
      </c>
      <c r="C255" t="s">
        <v>598</v>
      </c>
      <c r="D255" t="s">
        <v>126</v>
      </c>
      <c r="E255" t="s">
        <v>39</v>
      </c>
      <c r="F255" t="s">
        <v>14</v>
      </c>
      <c r="G255">
        <v>6</v>
      </c>
      <c r="H255">
        <v>712.98</v>
      </c>
      <c r="I255">
        <v>0.05</v>
      </c>
      <c r="J255" t="s">
        <v>15</v>
      </c>
    </row>
    <row r="256" spans="1:10" x14ac:dyDescent="0.25">
      <c r="A256" t="s">
        <v>599</v>
      </c>
      <c r="B256" s="2">
        <v>46163</v>
      </c>
      <c r="C256" t="s">
        <v>600</v>
      </c>
      <c r="D256" t="s">
        <v>51</v>
      </c>
      <c r="E256" t="s">
        <v>64</v>
      </c>
      <c r="F256" t="s">
        <v>25</v>
      </c>
      <c r="G256">
        <v>1</v>
      </c>
      <c r="H256">
        <v>1018.98</v>
      </c>
      <c r="I256">
        <v>0</v>
      </c>
      <c r="J256" t="s">
        <v>68</v>
      </c>
    </row>
    <row r="257" spans="1:10" x14ac:dyDescent="0.25">
      <c r="A257" t="s">
        <v>601</v>
      </c>
      <c r="B257" s="2">
        <v>46027</v>
      </c>
      <c r="C257" t="s">
        <v>602</v>
      </c>
      <c r="D257" t="s">
        <v>376</v>
      </c>
      <c r="E257" t="s">
        <v>120</v>
      </c>
      <c r="F257" t="s">
        <v>14</v>
      </c>
      <c r="G257">
        <v>3</v>
      </c>
      <c r="H257">
        <v>1665.02</v>
      </c>
      <c r="I257">
        <v>0.05</v>
      </c>
      <c r="J257" t="s">
        <v>20</v>
      </c>
    </row>
    <row r="258" spans="1:10" x14ac:dyDescent="0.25">
      <c r="A258" t="s">
        <v>603</v>
      </c>
      <c r="B258" s="2">
        <v>46184</v>
      </c>
      <c r="C258" t="s">
        <v>348</v>
      </c>
      <c r="D258" t="s">
        <v>213</v>
      </c>
      <c r="E258" t="s">
        <v>44</v>
      </c>
      <c r="F258" t="s">
        <v>14</v>
      </c>
      <c r="G258">
        <v>1</v>
      </c>
      <c r="H258">
        <v>554.49</v>
      </c>
      <c r="I258">
        <v>0.1</v>
      </c>
      <c r="J258" t="s">
        <v>68</v>
      </c>
    </row>
    <row r="259" spans="1:10" x14ac:dyDescent="0.25">
      <c r="A259" t="s">
        <v>604</v>
      </c>
      <c r="B259" s="2">
        <v>46229</v>
      </c>
      <c r="C259" t="s">
        <v>250</v>
      </c>
      <c r="D259" t="s">
        <v>395</v>
      </c>
      <c r="E259" t="s">
        <v>187</v>
      </c>
      <c r="F259" t="s">
        <v>25</v>
      </c>
      <c r="G259">
        <v>4</v>
      </c>
      <c r="H259">
        <v>146.02000000000001</v>
      </c>
      <c r="I259">
        <v>0</v>
      </c>
      <c r="J259" t="s">
        <v>15</v>
      </c>
    </row>
    <row r="260" spans="1:10" x14ac:dyDescent="0.25">
      <c r="A260" t="s">
        <v>605</v>
      </c>
      <c r="B260" s="2">
        <v>46098</v>
      </c>
      <c r="C260" t="s">
        <v>606</v>
      </c>
      <c r="D260" t="s">
        <v>607</v>
      </c>
      <c r="E260" t="s">
        <v>64</v>
      </c>
      <c r="F260" t="s">
        <v>25</v>
      </c>
      <c r="G260">
        <v>6</v>
      </c>
      <c r="H260">
        <v>77.42</v>
      </c>
      <c r="I260">
        <v>0</v>
      </c>
      <c r="J260" t="s">
        <v>30</v>
      </c>
    </row>
    <row r="261" spans="1:10" x14ac:dyDescent="0.25">
      <c r="A261" t="s">
        <v>608</v>
      </c>
      <c r="B261" s="2">
        <v>46150</v>
      </c>
      <c r="C261" t="s">
        <v>609</v>
      </c>
      <c r="D261" t="s">
        <v>416</v>
      </c>
      <c r="E261" t="s">
        <v>112</v>
      </c>
      <c r="F261" t="s">
        <v>25</v>
      </c>
      <c r="G261">
        <v>1</v>
      </c>
      <c r="H261">
        <v>251.49</v>
      </c>
      <c r="I261">
        <v>0.2</v>
      </c>
      <c r="J261" t="s">
        <v>30</v>
      </c>
    </row>
    <row r="262" spans="1:10" x14ac:dyDescent="0.25">
      <c r="A262" t="s">
        <v>610</v>
      </c>
      <c r="B262" s="2">
        <v>46218</v>
      </c>
      <c r="C262" t="s">
        <v>611</v>
      </c>
      <c r="D262" t="s">
        <v>23</v>
      </c>
      <c r="E262" t="s">
        <v>112</v>
      </c>
      <c r="F262" t="s">
        <v>14</v>
      </c>
      <c r="G262">
        <v>1</v>
      </c>
      <c r="H262">
        <v>79.790000000000006</v>
      </c>
      <c r="I262">
        <v>0.2</v>
      </c>
      <c r="J262" t="s">
        <v>30</v>
      </c>
    </row>
    <row r="263" spans="1:10" x14ac:dyDescent="0.25">
      <c r="A263" t="s">
        <v>612</v>
      </c>
      <c r="B263" s="2">
        <v>46102</v>
      </c>
      <c r="C263" t="s">
        <v>312</v>
      </c>
      <c r="D263" t="s">
        <v>33</v>
      </c>
      <c r="E263" t="s">
        <v>95</v>
      </c>
      <c r="F263" t="s">
        <v>14</v>
      </c>
      <c r="G263">
        <v>3</v>
      </c>
      <c r="H263">
        <v>2449.02</v>
      </c>
      <c r="I263">
        <v>0.2</v>
      </c>
      <c r="J263" t="s">
        <v>20</v>
      </c>
    </row>
    <row r="264" spans="1:10" x14ac:dyDescent="0.25">
      <c r="A264" t="s">
        <v>613</v>
      </c>
      <c r="B264" s="2">
        <v>45881</v>
      </c>
      <c r="C264" t="s">
        <v>302</v>
      </c>
      <c r="D264" t="s">
        <v>51</v>
      </c>
      <c r="E264" t="s">
        <v>58</v>
      </c>
      <c r="F264" t="s">
        <v>614</v>
      </c>
      <c r="G264">
        <v>3</v>
      </c>
      <c r="H264">
        <v>989.01</v>
      </c>
      <c r="I264">
        <v>0</v>
      </c>
      <c r="J264" t="s">
        <v>68</v>
      </c>
    </row>
    <row r="265" spans="1:10" x14ac:dyDescent="0.25">
      <c r="A265" t="s">
        <v>615</v>
      </c>
      <c r="B265" s="2">
        <v>46046</v>
      </c>
      <c r="C265" t="s">
        <v>560</v>
      </c>
      <c r="D265" t="s">
        <v>323</v>
      </c>
      <c r="E265" t="s">
        <v>62</v>
      </c>
      <c r="F265" t="s">
        <v>25</v>
      </c>
      <c r="G265">
        <v>6</v>
      </c>
      <c r="H265">
        <v>1543.97</v>
      </c>
      <c r="I265">
        <v>0</v>
      </c>
      <c r="J265" t="s">
        <v>68</v>
      </c>
    </row>
    <row r="266" spans="1:10" x14ac:dyDescent="0.25">
      <c r="A266" t="s">
        <v>616</v>
      </c>
      <c r="B266" t="s">
        <v>617</v>
      </c>
      <c r="C266" t="s">
        <v>618</v>
      </c>
      <c r="D266" t="s">
        <v>98</v>
      </c>
      <c r="E266" t="s">
        <v>196</v>
      </c>
      <c r="F266" t="s">
        <v>25</v>
      </c>
      <c r="G266">
        <v>4</v>
      </c>
      <c r="H266">
        <v>1440.97</v>
      </c>
      <c r="I266">
        <v>0.15</v>
      </c>
      <c r="J266" t="s">
        <v>20</v>
      </c>
    </row>
    <row r="267" spans="1:10" x14ac:dyDescent="0.25">
      <c r="A267" t="s">
        <v>619</v>
      </c>
      <c r="B267" s="2">
        <v>46065</v>
      </c>
      <c r="C267" t="s">
        <v>620</v>
      </c>
      <c r="D267" t="s">
        <v>80</v>
      </c>
      <c r="E267" t="s">
        <v>74</v>
      </c>
      <c r="F267" t="s">
        <v>14</v>
      </c>
      <c r="G267">
        <v>1</v>
      </c>
      <c r="H267">
        <v>159</v>
      </c>
      <c r="I267">
        <v>0</v>
      </c>
      <c r="J267" t="s">
        <v>20</v>
      </c>
    </row>
    <row r="268" spans="1:10" x14ac:dyDescent="0.25">
      <c r="A268" t="s">
        <v>621</v>
      </c>
      <c r="B268" s="2">
        <v>45930</v>
      </c>
      <c r="C268" t="s">
        <v>622</v>
      </c>
      <c r="D268" t="s">
        <v>140</v>
      </c>
      <c r="E268" t="s">
        <v>74</v>
      </c>
      <c r="F268" t="s">
        <v>25</v>
      </c>
      <c r="G268">
        <v>4</v>
      </c>
      <c r="H268">
        <v>979.02</v>
      </c>
      <c r="I268">
        <v>0.02</v>
      </c>
      <c r="J268" t="s">
        <v>30</v>
      </c>
    </row>
    <row r="269" spans="1:10" x14ac:dyDescent="0.25">
      <c r="A269" t="s">
        <v>623</v>
      </c>
      <c r="B269" s="2">
        <v>45881</v>
      </c>
      <c r="C269" t="s">
        <v>624</v>
      </c>
      <c r="D269" t="s">
        <v>117</v>
      </c>
      <c r="E269" t="s">
        <v>62</v>
      </c>
      <c r="F269" t="s">
        <v>14</v>
      </c>
      <c r="G269">
        <v>3</v>
      </c>
      <c r="H269">
        <v>1834.98</v>
      </c>
      <c r="I269">
        <v>0.02</v>
      </c>
      <c r="J269" t="s">
        <v>35</v>
      </c>
    </row>
    <row r="270" spans="1:10" x14ac:dyDescent="0.25">
      <c r="A270" t="s">
        <v>625</v>
      </c>
      <c r="B270" s="2">
        <v>46105</v>
      </c>
      <c r="C270" t="s">
        <v>626</v>
      </c>
      <c r="D270" t="s">
        <v>109</v>
      </c>
      <c r="E270" t="s">
        <v>34</v>
      </c>
      <c r="F270" t="s">
        <v>25</v>
      </c>
      <c r="G270">
        <v>6</v>
      </c>
      <c r="H270">
        <v>1385.01</v>
      </c>
      <c r="I270">
        <v>0</v>
      </c>
      <c r="J270" t="s">
        <v>30</v>
      </c>
    </row>
    <row r="271" spans="1:10" x14ac:dyDescent="0.25">
      <c r="A271" t="s">
        <v>627</v>
      </c>
      <c r="B271" s="2">
        <v>46208</v>
      </c>
      <c r="C271" t="s">
        <v>139</v>
      </c>
      <c r="D271" t="s">
        <v>18</v>
      </c>
      <c r="E271" t="s">
        <v>58</v>
      </c>
      <c r="F271" t="s">
        <v>25</v>
      </c>
      <c r="G271">
        <v>1</v>
      </c>
      <c r="H271">
        <v>100.98</v>
      </c>
      <c r="I271">
        <v>0</v>
      </c>
      <c r="J271" t="s">
        <v>15</v>
      </c>
    </row>
    <row r="272" spans="1:10" x14ac:dyDescent="0.25">
      <c r="A272" t="s">
        <v>628</v>
      </c>
      <c r="B272" s="2">
        <v>45887</v>
      </c>
      <c r="C272" t="s">
        <v>629</v>
      </c>
      <c r="D272" t="s">
        <v>254</v>
      </c>
      <c r="E272" t="s">
        <v>52</v>
      </c>
      <c r="F272" t="s">
        <v>25</v>
      </c>
      <c r="G272">
        <v>4</v>
      </c>
      <c r="H272">
        <v>197.01</v>
      </c>
      <c r="I272">
        <v>0.15</v>
      </c>
      <c r="J272" t="s">
        <v>68</v>
      </c>
    </row>
    <row r="273" spans="1:10" x14ac:dyDescent="0.25">
      <c r="A273" t="s">
        <v>630</v>
      </c>
      <c r="B273" s="2">
        <v>45989</v>
      </c>
      <c r="C273" t="s">
        <v>631</v>
      </c>
      <c r="D273" t="s">
        <v>332</v>
      </c>
      <c r="E273" t="s">
        <v>52</v>
      </c>
      <c r="F273" t="s">
        <v>614</v>
      </c>
      <c r="G273">
        <v>3</v>
      </c>
      <c r="H273">
        <v>771.47</v>
      </c>
      <c r="I273">
        <v>0.05</v>
      </c>
      <c r="J273" t="s">
        <v>144</v>
      </c>
    </row>
    <row r="274" spans="1:10" x14ac:dyDescent="0.25">
      <c r="A274" t="s">
        <v>632</v>
      </c>
      <c r="B274" s="2">
        <v>46164</v>
      </c>
      <c r="C274" t="s">
        <v>451</v>
      </c>
      <c r="D274" t="s">
        <v>268</v>
      </c>
      <c r="E274" t="s">
        <v>48</v>
      </c>
      <c r="F274" t="s">
        <v>14</v>
      </c>
      <c r="G274">
        <v>2</v>
      </c>
      <c r="H274">
        <v>151.97999999999999</v>
      </c>
      <c r="I274">
        <v>0</v>
      </c>
      <c r="J274" t="s">
        <v>15</v>
      </c>
    </row>
    <row r="275" spans="1:10" x14ac:dyDescent="0.25">
      <c r="A275" t="s">
        <v>633</v>
      </c>
      <c r="B275" s="2">
        <v>45983</v>
      </c>
      <c r="C275" t="s">
        <v>634</v>
      </c>
      <c r="D275" t="s">
        <v>77</v>
      </c>
      <c r="E275" t="s">
        <v>34</v>
      </c>
      <c r="F275" t="s">
        <v>25</v>
      </c>
      <c r="G275">
        <v>3</v>
      </c>
      <c r="H275">
        <v>406.98</v>
      </c>
      <c r="I275">
        <v>0</v>
      </c>
      <c r="J275" t="s">
        <v>68</v>
      </c>
    </row>
    <row r="276" spans="1:10" x14ac:dyDescent="0.25">
      <c r="A276" t="s">
        <v>635</v>
      </c>
      <c r="B276" s="2">
        <v>46154</v>
      </c>
      <c r="C276" t="s">
        <v>636</v>
      </c>
      <c r="D276" t="s">
        <v>150</v>
      </c>
      <c r="E276" t="s">
        <v>64</v>
      </c>
      <c r="F276" t="s">
        <v>14</v>
      </c>
      <c r="G276">
        <v>4</v>
      </c>
      <c r="H276">
        <v>1543.97</v>
      </c>
      <c r="I276">
        <v>0.1</v>
      </c>
      <c r="J276" t="s">
        <v>68</v>
      </c>
    </row>
    <row r="277" spans="1:10" x14ac:dyDescent="0.25">
      <c r="A277" t="s">
        <v>637</v>
      </c>
      <c r="B277" s="2">
        <v>46079</v>
      </c>
      <c r="C277" t="s">
        <v>638</v>
      </c>
      <c r="D277" t="s">
        <v>77</v>
      </c>
      <c r="E277" t="s">
        <v>74</v>
      </c>
      <c r="F277" t="s">
        <v>25</v>
      </c>
      <c r="G277">
        <v>4</v>
      </c>
      <c r="H277">
        <v>399</v>
      </c>
      <c r="I277">
        <v>0.2</v>
      </c>
      <c r="J277" t="s">
        <v>35</v>
      </c>
    </row>
    <row r="278" spans="1:10" x14ac:dyDescent="0.25">
      <c r="A278" t="s">
        <v>639</v>
      </c>
      <c r="B278" s="2">
        <v>45985</v>
      </c>
      <c r="C278" t="s">
        <v>640</v>
      </c>
      <c r="D278" t="s">
        <v>137</v>
      </c>
      <c r="E278" t="s">
        <v>44</v>
      </c>
      <c r="F278" t="s">
        <v>14</v>
      </c>
      <c r="G278">
        <v>0</v>
      </c>
      <c r="H278">
        <v>97.02</v>
      </c>
      <c r="I278">
        <v>0.15</v>
      </c>
      <c r="J278" t="s">
        <v>68</v>
      </c>
    </row>
    <row r="279" spans="1:10" x14ac:dyDescent="0.25">
      <c r="A279" t="s">
        <v>641</v>
      </c>
      <c r="B279" s="2">
        <v>46155</v>
      </c>
      <c r="C279" t="s">
        <v>492</v>
      </c>
      <c r="D279" t="s">
        <v>251</v>
      </c>
      <c r="E279" t="s">
        <v>74</v>
      </c>
      <c r="F279" t="s">
        <v>25</v>
      </c>
      <c r="G279">
        <v>2</v>
      </c>
      <c r="H279">
        <v>2038.98</v>
      </c>
      <c r="I279">
        <v>0.1</v>
      </c>
      <c r="J279" t="s">
        <v>30</v>
      </c>
    </row>
    <row r="280" spans="1:10" x14ac:dyDescent="0.25">
      <c r="A280" t="s">
        <v>642</v>
      </c>
      <c r="B280" s="2">
        <v>46100</v>
      </c>
      <c r="C280" t="s">
        <v>327</v>
      </c>
      <c r="D280" t="s">
        <v>286</v>
      </c>
      <c r="E280" t="s">
        <v>62</v>
      </c>
      <c r="F280" t="s">
        <v>25</v>
      </c>
      <c r="G280">
        <v>1</v>
      </c>
      <c r="H280">
        <v>1299</v>
      </c>
      <c r="I280">
        <v>0.15</v>
      </c>
      <c r="J280" t="s">
        <v>542</v>
      </c>
    </row>
    <row r="281" spans="1:10" x14ac:dyDescent="0.25">
      <c r="A281" t="s">
        <v>643</v>
      </c>
      <c r="B281" s="2">
        <v>46178</v>
      </c>
      <c r="C281" t="s">
        <v>17</v>
      </c>
      <c r="D281" t="s">
        <v>80</v>
      </c>
      <c r="E281" t="s">
        <v>19</v>
      </c>
      <c r="F281" t="s">
        <v>25</v>
      </c>
      <c r="G281">
        <v>4</v>
      </c>
      <c r="H281">
        <v>159</v>
      </c>
      <c r="I281">
        <v>0.02</v>
      </c>
      <c r="J281" t="s">
        <v>68</v>
      </c>
    </row>
    <row r="282" spans="1:10" x14ac:dyDescent="0.25">
      <c r="A282" t="s">
        <v>644</v>
      </c>
      <c r="B282" s="2">
        <v>45976</v>
      </c>
      <c r="C282" t="s">
        <v>645</v>
      </c>
      <c r="D282" t="s">
        <v>77</v>
      </c>
      <c r="E282" t="s">
        <v>58</v>
      </c>
      <c r="F282" t="s">
        <v>25</v>
      </c>
      <c r="G282">
        <v>6</v>
      </c>
      <c r="H282">
        <v>402.99</v>
      </c>
      <c r="I282">
        <v>0</v>
      </c>
      <c r="J282" t="s">
        <v>68</v>
      </c>
    </row>
    <row r="283" spans="1:10" x14ac:dyDescent="0.25">
      <c r="A283" t="s">
        <v>646</v>
      </c>
      <c r="B283" s="2">
        <v>45994</v>
      </c>
      <c r="C283" t="s">
        <v>647</v>
      </c>
      <c r="D283" t="s">
        <v>254</v>
      </c>
      <c r="E283" t="s">
        <v>104</v>
      </c>
      <c r="F283" t="s">
        <v>14</v>
      </c>
      <c r="G283">
        <v>5</v>
      </c>
      <c r="H283">
        <v>202.98</v>
      </c>
      <c r="I283">
        <v>0.1</v>
      </c>
      <c r="J283" t="s">
        <v>20</v>
      </c>
    </row>
    <row r="284" spans="1:10" x14ac:dyDescent="0.25">
      <c r="A284" t="s">
        <v>648</v>
      </c>
      <c r="B284" s="2">
        <v>46064</v>
      </c>
      <c r="C284" t="s">
        <v>134</v>
      </c>
      <c r="D284" t="s">
        <v>140</v>
      </c>
      <c r="E284" t="s">
        <v>64</v>
      </c>
      <c r="F284" t="s">
        <v>14</v>
      </c>
      <c r="G284">
        <v>2</v>
      </c>
      <c r="H284">
        <v>979.02</v>
      </c>
      <c r="I284">
        <v>0.2</v>
      </c>
      <c r="J284" t="s">
        <v>68</v>
      </c>
    </row>
    <row r="285" spans="1:10" x14ac:dyDescent="0.25">
      <c r="A285" t="s">
        <v>649</v>
      </c>
      <c r="B285" s="2">
        <v>45920</v>
      </c>
      <c r="C285" t="s">
        <v>650</v>
      </c>
      <c r="D285" t="s">
        <v>177</v>
      </c>
      <c r="E285" t="s">
        <v>24</v>
      </c>
      <c r="F285" t="s">
        <v>25</v>
      </c>
      <c r="G285">
        <v>2</v>
      </c>
      <c r="H285">
        <v>1630.98</v>
      </c>
      <c r="I285">
        <v>0.15</v>
      </c>
      <c r="J285" t="s">
        <v>30</v>
      </c>
    </row>
    <row r="286" spans="1:10" x14ac:dyDescent="0.25">
      <c r="A286" t="s">
        <v>651</v>
      </c>
      <c r="B286" s="2">
        <v>46158</v>
      </c>
      <c r="C286" t="s">
        <v>348</v>
      </c>
      <c r="D286" t="s">
        <v>71</v>
      </c>
      <c r="E286" t="s">
        <v>44</v>
      </c>
      <c r="F286" t="s">
        <v>25</v>
      </c>
      <c r="G286">
        <v>2</v>
      </c>
      <c r="H286">
        <v>120.19</v>
      </c>
      <c r="I286">
        <v>0.15</v>
      </c>
      <c r="J286" t="s">
        <v>20</v>
      </c>
    </row>
    <row r="287" spans="1:10" x14ac:dyDescent="0.25">
      <c r="A287" t="s">
        <v>652</v>
      </c>
      <c r="B287" t="s">
        <v>653</v>
      </c>
      <c r="C287" t="s">
        <v>654</v>
      </c>
      <c r="D287" t="s">
        <v>171</v>
      </c>
      <c r="E287" t="s">
        <v>13</v>
      </c>
      <c r="F287" t="s">
        <v>14</v>
      </c>
      <c r="G287">
        <v>3</v>
      </c>
      <c r="H287">
        <v>1324.98</v>
      </c>
      <c r="I287">
        <v>0.02</v>
      </c>
      <c r="J287" t="s">
        <v>68</v>
      </c>
    </row>
    <row r="288" spans="1:10" x14ac:dyDescent="0.25">
      <c r="A288" t="s">
        <v>655</v>
      </c>
      <c r="B288" s="2">
        <v>46151</v>
      </c>
      <c r="C288" t="s">
        <v>656</v>
      </c>
      <c r="D288" t="s">
        <v>12</v>
      </c>
      <c r="E288" t="s">
        <v>24</v>
      </c>
      <c r="F288" t="s">
        <v>14</v>
      </c>
      <c r="G288">
        <v>4</v>
      </c>
      <c r="H288">
        <v>489.02</v>
      </c>
      <c r="I288">
        <v>0.2</v>
      </c>
      <c r="J288" t="s">
        <v>68</v>
      </c>
    </row>
    <row r="289" spans="1:10" x14ac:dyDescent="0.25">
      <c r="A289" t="s">
        <v>657</v>
      </c>
      <c r="B289" s="2">
        <v>46105</v>
      </c>
      <c r="C289" t="s">
        <v>658</v>
      </c>
      <c r="D289" t="s">
        <v>440</v>
      </c>
      <c r="E289" t="s">
        <v>64</v>
      </c>
      <c r="F289" t="s">
        <v>25</v>
      </c>
      <c r="G289">
        <v>1</v>
      </c>
      <c r="H289">
        <v>147.51</v>
      </c>
      <c r="I289">
        <v>0.2</v>
      </c>
      <c r="J289" t="s">
        <v>35</v>
      </c>
    </row>
    <row r="290" spans="1:10" x14ac:dyDescent="0.25">
      <c r="A290" t="s">
        <v>659</v>
      </c>
      <c r="B290" s="2">
        <v>46147</v>
      </c>
      <c r="C290" t="s">
        <v>660</v>
      </c>
      <c r="D290" t="s">
        <v>150</v>
      </c>
      <c r="F290" t="s">
        <v>25</v>
      </c>
      <c r="G290">
        <v>5</v>
      </c>
      <c r="H290">
        <v>1543.97</v>
      </c>
      <c r="I290">
        <v>0</v>
      </c>
      <c r="J290" t="s">
        <v>30</v>
      </c>
    </row>
    <row r="291" spans="1:10" x14ac:dyDescent="0.25">
      <c r="A291" t="s">
        <v>661</v>
      </c>
      <c r="B291" s="2">
        <v>45873</v>
      </c>
      <c r="C291" t="s">
        <v>662</v>
      </c>
      <c r="D291" t="s">
        <v>251</v>
      </c>
      <c r="E291" t="s">
        <v>13</v>
      </c>
      <c r="F291" t="s">
        <v>25</v>
      </c>
      <c r="G291">
        <v>4</v>
      </c>
      <c r="H291">
        <v>2058.9699999999998</v>
      </c>
      <c r="I291">
        <v>0</v>
      </c>
      <c r="J291" t="s">
        <v>35</v>
      </c>
    </row>
    <row r="292" spans="1:10" x14ac:dyDescent="0.25">
      <c r="A292" t="s">
        <v>663</v>
      </c>
      <c r="B292" t="s">
        <v>664</v>
      </c>
      <c r="C292" t="s">
        <v>111</v>
      </c>
      <c r="D292" t="s">
        <v>321</v>
      </c>
      <c r="E292" t="s">
        <v>52</v>
      </c>
      <c r="F292" t="s">
        <v>14</v>
      </c>
      <c r="G292">
        <v>3</v>
      </c>
      <c r="H292">
        <v>1385.01</v>
      </c>
      <c r="I292">
        <v>0</v>
      </c>
      <c r="J292" t="s">
        <v>30</v>
      </c>
    </row>
    <row r="293" spans="1:10" x14ac:dyDescent="0.25">
      <c r="A293" t="s">
        <v>665</v>
      </c>
      <c r="B293" s="2">
        <v>46142</v>
      </c>
      <c r="C293" t="s">
        <v>259</v>
      </c>
      <c r="D293" t="s">
        <v>98</v>
      </c>
      <c r="E293" t="s">
        <v>58</v>
      </c>
      <c r="F293" t="s">
        <v>25</v>
      </c>
      <c r="G293">
        <v>3</v>
      </c>
      <c r="H293">
        <v>1357.03</v>
      </c>
      <c r="I293">
        <v>0.05</v>
      </c>
      <c r="J293" t="s">
        <v>15</v>
      </c>
    </row>
    <row r="294" spans="1:10" x14ac:dyDescent="0.25">
      <c r="A294" t="s">
        <v>666</v>
      </c>
      <c r="B294" s="2">
        <v>46016</v>
      </c>
      <c r="C294" t="s">
        <v>667</v>
      </c>
      <c r="D294" t="s">
        <v>33</v>
      </c>
      <c r="E294" t="s">
        <v>95</v>
      </c>
      <c r="F294" t="s">
        <v>25</v>
      </c>
      <c r="G294">
        <v>1</v>
      </c>
      <c r="H294">
        <v>2499</v>
      </c>
      <c r="I294">
        <v>0</v>
      </c>
      <c r="J294" t="s">
        <v>15</v>
      </c>
    </row>
    <row r="295" spans="1:10" x14ac:dyDescent="0.25">
      <c r="A295" t="s">
        <v>668</v>
      </c>
      <c r="B295" s="2">
        <v>45946</v>
      </c>
      <c r="C295" t="s">
        <v>669</v>
      </c>
      <c r="D295" t="s">
        <v>416</v>
      </c>
      <c r="E295" t="s">
        <v>48</v>
      </c>
      <c r="F295" t="s">
        <v>14</v>
      </c>
      <c r="G295">
        <v>4</v>
      </c>
      <c r="H295">
        <v>249</v>
      </c>
      <c r="I295">
        <v>0.05</v>
      </c>
      <c r="J295" t="s">
        <v>68</v>
      </c>
    </row>
    <row r="296" spans="1:10" x14ac:dyDescent="0.25">
      <c r="A296" t="s">
        <v>670</v>
      </c>
      <c r="B296" s="2">
        <v>45910</v>
      </c>
      <c r="C296" t="s">
        <v>671</v>
      </c>
      <c r="D296" t="s">
        <v>376</v>
      </c>
      <c r="E296" t="s">
        <v>39</v>
      </c>
      <c r="F296" t="s">
        <v>25</v>
      </c>
      <c r="G296">
        <v>10</v>
      </c>
      <c r="H296">
        <v>1699</v>
      </c>
      <c r="I296">
        <v>0.02</v>
      </c>
      <c r="J296" t="s">
        <v>20</v>
      </c>
    </row>
    <row r="297" spans="1:10" x14ac:dyDescent="0.25">
      <c r="A297" t="s">
        <v>672</v>
      </c>
      <c r="B297" s="2">
        <v>46220</v>
      </c>
      <c r="C297" t="s">
        <v>673</v>
      </c>
      <c r="D297" t="s">
        <v>556</v>
      </c>
      <c r="E297" t="s">
        <v>52</v>
      </c>
      <c r="F297" t="s">
        <v>25</v>
      </c>
      <c r="G297">
        <v>2</v>
      </c>
      <c r="H297">
        <v>125.13</v>
      </c>
      <c r="I297">
        <v>0.15</v>
      </c>
      <c r="J297" t="s">
        <v>15</v>
      </c>
    </row>
    <row r="298" spans="1:10" x14ac:dyDescent="0.25">
      <c r="A298" t="s">
        <v>674</v>
      </c>
      <c r="B298" s="2">
        <v>46113</v>
      </c>
      <c r="C298" t="s">
        <v>675</v>
      </c>
      <c r="D298" t="s">
        <v>282</v>
      </c>
      <c r="E298" t="s">
        <v>58</v>
      </c>
      <c r="F298" t="s">
        <v>614</v>
      </c>
      <c r="G298">
        <v>1</v>
      </c>
      <c r="H298">
        <v>184.37</v>
      </c>
      <c r="I298">
        <v>0.15</v>
      </c>
      <c r="J298" t="s">
        <v>20</v>
      </c>
    </row>
    <row r="299" spans="1:10" x14ac:dyDescent="0.25">
      <c r="A299" t="s">
        <v>676</v>
      </c>
      <c r="B299" s="2">
        <v>46159</v>
      </c>
      <c r="C299" t="s">
        <v>596</v>
      </c>
      <c r="D299" t="s">
        <v>174</v>
      </c>
      <c r="E299" t="s">
        <v>120</v>
      </c>
      <c r="F299" t="s">
        <v>25</v>
      </c>
      <c r="G299">
        <v>1</v>
      </c>
      <c r="H299">
        <v>77.42</v>
      </c>
      <c r="I299">
        <v>0.2</v>
      </c>
      <c r="J299" t="s">
        <v>677</v>
      </c>
    </row>
    <row r="300" spans="1:10" x14ac:dyDescent="0.25">
      <c r="A300" t="s">
        <v>678</v>
      </c>
      <c r="B300" s="2">
        <v>45893</v>
      </c>
      <c r="C300" t="s">
        <v>679</v>
      </c>
      <c r="D300" t="s">
        <v>12</v>
      </c>
      <c r="E300" t="s">
        <v>34</v>
      </c>
      <c r="F300" t="s">
        <v>25</v>
      </c>
      <c r="G300">
        <v>1</v>
      </c>
      <c r="H300">
        <v>484.03</v>
      </c>
      <c r="I300">
        <v>0.1</v>
      </c>
      <c r="J300" t="s">
        <v>30</v>
      </c>
    </row>
    <row r="301" spans="1:10" x14ac:dyDescent="0.25">
      <c r="A301" t="s">
        <v>680</v>
      </c>
      <c r="B301" s="2">
        <v>45976</v>
      </c>
      <c r="C301" t="s">
        <v>681</v>
      </c>
      <c r="D301" t="s">
        <v>109</v>
      </c>
      <c r="E301" t="s">
        <v>74</v>
      </c>
      <c r="F301" t="s">
        <v>25</v>
      </c>
      <c r="G301">
        <v>2</v>
      </c>
      <c r="H301">
        <v>1399</v>
      </c>
      <c r="I301">
        <v>0.02</v>
      </c>
      <c r="J301" t="s">
        <v>15</v>
      </c>
    </row>
    <row r="302" spans="1:10" x14ac:dyDescent="0.25">
      <c r="A302" t="s">
        <v>682</v>
      </c>
      <c r="B302" s="2">
        <v>46069</v>
      </c>
      <c r="C302" t="s">
        <v>683</v>
      </c>
      <c r="D302" t="s">
        <v>174</v>
      </c>
      <c r="E302" t="s">
        <v>62</v>
      </c>
      <c r="F302" t="s">
        <v>14</v>
      </c>
      <c r="G302">
        <v>2</v>
      </c>
      <c r="H302">
        <v>77.42</v>
      </c>
      <c r="I302">
        <v>0</v>
      </c>
      <c r="J302" t="s">
        <v>30</v>
      </c>
    </row>
    <row r="303" spans="1:10" x14ac:dyDescent="0.25">
      <c r="A303" t="s">
        <v>684</v>
      </c>
      <c r="B303" s="2">
        <v>46126</v>
      </c>
      <c r="C303" t="s">
        <v>346</v>
      </c>
      <c r="D303" t="s">
        <v>685</v>
      </c>
      <c r="E303" t="s">
        <v>52</v>
      </c>
      <c r="F303" t="s">
        <v>25</v>
      </c>
      <c r="G303">
        <v>2</v>
      </c>
      <c r="H303">
        <v>1599</v>
      </c>
      <c r="I303">
        <v>0</v>
      </c>
      <c r="J303" t="s">
        <v>20</v>
      </c>
    </row>
    <row r="304" spans="1:10" x14ac:dyDescent="0.25">
      <c r="A304" t="s">
        <v>686</v>
      </c>
      <c r="B304" s="2">
        <v>46179</v>
      </c>
      <c r="C304" t="s">
        <v>508</v>
      </c>
      <c r="D304" t="s">
        <v>18</v>
      </c>
      <c r="E304" t="s">
        <v>48</v>
      </c>
      <c r="F304" t="s">
        <v>14</v>
      </c>
      <c r="G304">
        <v>8</v>
      </c>
      <c r="H304">
        <v>100.98</v>
      </c>
      <c r="I304">
        <v>0.1</v>
      </c>
      <c r="J304" t="s">
        <v>30</v>
      </c>
    </row>
    <row r="305" spans="1:10" x14ac:dyDescent="0.25">
      <c r="A305" t="s">
        <v>687</v>
      </c>
      <c r="B305" s="2">
        <v>46194</v>
      </c>
      <c r="C305" t="s">
        <v>373</v>
      </c>
      <c r="D305" t="s">
        <v>168</v>
      </c>
      <c r="E305" t="s">
        <v>39</v>
      </c>
      <c r="F305" t="s">
        <v>14</v>
      </c>
      <c r="G305">
        <v>1</v>
      </c>
      <c r="H305">
        <v>89</v>
      </c>
      <c r="I305">
        <v>0.15</v>
      </c>
      <c r="J305" t="s">
        <v>68</v>
      </c>
    </row>
    <row r="306" spans="1:10" x14ac:dyDescent="0.25">
      <c r="A306" t="s">
        <v>688</v>
      </c>
      <c r="B306" s="2">
        <v>45965</v>
      </c>
      <c r="C306" t="s">
        <v>689</v>
      </c>
      <c r="D306" t="s">
        <v>61</v>
      </c>
      <c r="E306" t="s">
        <v>74</v>
      </c>
      <c r="F306" t="s">
        <v>25</v>
      </c>
      <c r="G306">
        <v>4</v>
      </c>
      <c r="H306">
        <v>246.51</v>
      </c>
      <c r="I306">
        <v>0.05</v>
      </c>
      <c r="J306" t="s">
        <v>35</v>
      </c>
    </row>
    <row r="307" spans="1:10" x14ac:dyDescent="0.25">
      <c r="A307" t="s">
        <v>690</v>
      </c>
      <c r="B307" s="2">
        <v>45907</v>
      </c>
      <c r="C307" t="s">
        <v>691</v>
      </c>
      <c r="D307" t="s">
        <v>180</v>
      </c>
      <c r="E307" t="s">
        <v>44</v>
      </c>
      <c r="F307" t="s">
        <v>14</v>
      </c>
      <c r="G307">
        <v>4</v>
      </c>
      <c r="H307">
        <v>874.47</v>
      </c>
      <c r="I307">
        <v>0</v>
      </c>
      <c r="J307" t="s">
        <v>68</v>
      </c>
    </row>
    <row r="308" spans="1:10" x14ac:dyDescent="0.25">
      <c r="A308" t="s">
        <v>692</v>
      </c>
      <c r="B308" s="2">
        <v>46032</v>
      </c>
      <c r="C308" t="s">
        <v>201</v>
      </c>
      <c r="D308" t="s">
        <v>43</v>
      </c>
      <c r="E308" t="s">
        <v>19</v>
      </c>
      <c r="F308" t="s">
        <v>25</v>
      </c>
      <c r="G308">
        <v>6</v>
      </c>
      <c r="H308">
        <v>1745.03</v>
      </c>
      <c r="I308">
        <v>0.2</v>
      </c>
      <c r="J308" t="s">
        <v>20</v>
      </c>
    </row>
    <row r="309" spans="1:10" x14ac:dyDescent="0.25">
      <c r="A309" t="s">
        <v>693</v>
      </c>
      <c r="B309" s="2">
        <v>46008</v>
      </c>
      <c r="C309" t="s">
        <v>694</v>
      </c>
      <c r="D309" t="s">
        <v>251</v>
      </c>
      <c r="E309" t="s">
        <v>19</v>
      </c>
      <c r="F309" t="s">
        <v>25</v>
      </c>
      <c r="G309">
        <v>2</v>
      </c>
      <c r="H309">
        <v>2038.98</v>
      </c>
      <c r="I309">
        <v>0.15</v>
      </c>
      <c r="J309" t="s">
        <v>30</v>
      </c>
    </row>
    <row r="310" spans="1:10" x14ac:dyDescent="0.25">
      <c r="A310" t="s">
        <v>695</v>
      </c>
      <c r="B310" s="2">
        <v>45883</v>
      </c>
      <c r="C310" t="s">
        <v>696</v>
      </c>
      <c r="D310" t="s">
        <v>685</v>
      </c>
      <c r="E310" t="s">
        <v>62</v>
      </c>
      <c r="F310" t="s">
        <v>25</v>
      </c>
      <c r="G310">
        <v>3</v>
      </c>
      <c r="H310">
        <v>1567.02</v>
      </c>
      <c r="I310">
        <v>0.1</v>
      </c>
      <c r="J310" t="s">
        <v>68</v>
      </c>
    </row>
    <row r="311" spans="1:10" x14ac:dyDescent="0.25">
      <c r="A311" t="s">
        <v>697</v>
      </c>
      <c r="B311" s="2">
        <v>45876</v>
      </c>
      <c r="C311" t="s">
        <v>698</v>
      </c>
      <c r="D311" t="s">
        <v>98</v>
      </c>
      <c r="E311" t="s">
        <v>74</v>
      </c>
      <c r="F311" t="s">
        <v>25</v>
      </c>
      <c r="G311">
        <v>4</v>
      </c>
      <c r="H311">
        <v>1385.01</v>
      </c>
      <c r="I311">
        <v>0.02</v>
      </c>
      <c r="J311" t="s">
        <v>15</v>
      </c>
    </row>
    <row r="312" spans="1:10" x14ac:dyDescent="0.25">
      <c r="A312" t="s">
        <v>699</v>
      </c>
      <c r="B312" s="2">
        <v>46136</v>
      </c>
      <c r="C312" t="s">
        <v>700</v>
      </c>
      <c r="D312" t="s">
        <v>12</v>
      </c>
      <c r="E312" t="s">
        <v>74</v>
      </c>
      <c r="F312" t="s">
        <v>25</v>
      </c>
      <c r="G312">
        <v>1</v>
      </c>
      <c r="H312">
        <v>499</v>
      </c>
      <c r="I312">
        <v>0.05</v>
      </c>
      <c r="J312" t="s">
        <v>20</v>
      </c>
    </row>
    <row r="313" spans="1:10" x14ac:dyDescent="0.25">
      <c r="A313" t="s">
        <v>701</v>
      </c>
      <c r="B313" s="2">
        <v>46122</v>
      </c>
      <c r="C313" t="s">
        <v>702</v>
      </c>
      <c r="D313" t="s">
        <v>323</v>
      </c>
      <c r="E313" t="s">
        <v>196</v>
      </c>
      <c r="F313" t="s">
        <v>14</v>
      </c>
      <c r="G313">
        <v>2</v>
      </c>
      <c r="H313">
        <v>1499</v>
      </c>
      <c r="I313">
        <v>0.05</v>
      </c>
      <c r="J313" t="s">
        <v>68</v>
      </c>
    </row>
    <row r="314" spans="1:10" x14ac:dyDescent="0.25">
      <c r="A314" t="s">
        <v>703</v>
      </c>
      <c r="B314" s="2">
        <v>45909</v>
      </c>
      <c r="C314" t="s">
        <v>201</v>
      </c>
      <c r="D314" t="s">
        <v>51</v>
      </c>
      <c r="E314" t="s">
        <v>13</v>
      </c>
      <c r="F314" t="s">
        <v>14</v>
      </c>
      <c r="G314">
        <v>3</v>
      </c>
      <c r="H314">
        <v>979.02</v>
      </c>
      <c r="I314">
        <v>0.02</v>
      </c>
      <c r="J314" t="s">
        <v>68</v>
      </c>
    </row>
    <row r="315" spans="1:10" x14ac:dyDescent="0.25">
      <c r="A315" t="s">
        <v>704</v>
      </c>
      <c r="B315" s="2">
        <v>45924</v>
      </c>
      <c r="C315" t="s">
        <v>498</v>
      </c>
      <c r="D315" t="s">
        <v>77</v>
      </c>
      <c r="E315" t="s">
        <v>58</v>
      </c>
      <c r="F315" t="s">
        <v>14</v>
      </c>
      <c r="G315">
        <v>2</v>
      </c>
      <c r="H315">
        <v>410.97</v>
      </c>
      <c r="I315">
        <v>0.15</v>
      </c>
      <c r="J315" t="s">
        <v>20</v>
      </c>
    </row>
    <row r="316" spans="1:10" x14ac:dyDescent="0.25">
      <c r="A316" t="s">
        <v>705</v>
      </c>
      <c r="B316" t="s">
        <v>706</v>
      </c>
      <c r="C316" t="s">
        <v>707</v>
      </c>
      <c r="D316" t="s">
        <v>87</v>
      </c>
      <c r="E316" t="s">
        <v>48</v>
      </c>
      <c r="F316" t="s">
        <v>25</v>
      </c>
      <c r="G316">
        <v>2</v>
      </c>
      <c r="H316">
        <v>1028.97</v>
      </c>
      <c r="I316">
        <v>0.02</v>
      </c>
      <c r="J316" t="s">
        <v>68</v>
      </c>
    </row>
    <row r="317" spans="1:10" x14ac:dyDescent="0.25">
      <c r="A317" t="s">
        <v>708</v>
      </c>
      <c r="B317" s="2">
        <v>46030</v>
      </c>
      <c r="C317" t="s">
        <v>709</v>
      </c>
      <c r="D317" t="s">
        <v>376</v>
      </c>
      <c r="E317" t="s">
        <v>24</v>
      </c>
      <c r="F317" t="s">
        <v>355</v>
      </c>
      <c r="G317">
        <v>4</v>
      </c>
      <c r="H317">
        <v>1665.02</v>
      </c>
      <c r="I317">
        <v>0.2</v>
      </c>
      <c r="J317" t="s">
        <v>15</v>
      </c>
    </row>
    <row r="318" spans="1:10" x14ac:dyDescent="0.25">
      <c r="A318" t="s">
        <v>710</v>
      </c>
      <c r="B318" s="2">
        <v>45994</v>
      </c>
      <c r="C318" t="s">
        <v>711</v>
      </c>
      <c r="D318" t="s">
        <v>132</v>
      </c>
      <c r="E318" t="s">
        <v>34</v>
      </c>
      <c r="F318" t="s">
        <v>14</v>
      </c>
      <c r="G318">
        <v>2</v>
      </c>
      <c r="H318">
        <v>1187.01</v>
      </c>
      <c r="I318">
        <v>0.02</v>
      </c>
      <c r="J318" t="s">
        <v>15</v>
      </c>
    </row>
    <row r="319" spans="1:10" x14ac:dyDescent="0.25">
      <c r="A319" t="s">
        <v>712</v>
      </c>
      <c r="B319" s="2">
        <v>46149</v>
      </c>
      <c r="C319" t="s">
        <v>713</v>
      </c>
      <c r="D319" t="s">
        <v>12</v>
      </c>
      <c r="E319" t="s">
        <v>62</v>
      </c>
      <c r="F319" t="s">
        <v>25</v>
      </c>
      <c r="G319">
        <v>6</v>
      </c>
      <c r="H319">
        <v>494.01</v>
      </c>
      <c r="I319">
        <v>0.2</v>
      </c>
      <c r="J319" t="s">
        <v>35</v>
      </c>
    </row>
    <row r="320" spans="1:10" x14ac:dyDescent="0.25">
      <c r="A320" t="s">
        <v>714</v>
      </c>
      <c r="B320" s="2">
        <v>46094</v>
      </c>
      <c r="C320" t="s">
        <v>698</v>
      </c>
      <c r="D320" t="s">
        <v>123</v>
      </c>
      <c r="E320" t="s">
        <v>19</v>
      </c>
      <c r="F320" t="s">
        <v>14</v>
      </c>
      <c r="G320">
        <v>3</v>
      </c>
      <c r="H320">
        <v>55.55</v>
      </c>
      <c r="I320">
        <v>0</v>
      </c>
      <c r="J320" t="s">
        <v>20</v>
      </c>
    </row>
    <row r="321" spans="1:10" x14ac:dyDescent="0.25">
      <c r="A321" t="s">
        <v>715</v>
      </c>
      <c r="B321" s="2">
        <v>45993</v>
      </c>
      <c r="C321" t="s">
        <v>716</v>
      </c>
      <c r="D321" t="s">
        <v>92</v>
      </c>
      <c r="E321" t="s">
        <v>44</v>
      </c>
      <c r="F321" t="s">
        <v>14</v>
      </c>
      <c r="G321">
        <v>4</v>
      </c>
      <c r="H321">
        <v>293.02</v>
      </c>
      <c r="I321">
        <v>0</v>
      </c>
      <c r="J321" t="s">
        <v>68</v>
      </c>
    </row>
    <row r="322" spans="1:10" x14ac:dyDescent="0.25">
      <c r="A322" t="s">
        <v>717</v>
      </c>
      <c r="B322" s="2">
        <v>46176</v>
      </c>
      <c r="C322" t="s">
        <v>718</v>
      </c>
      <c r="D322" t="s">
        <v>61</v>
      </c>
      <c r="E322" t="s">
        <v>74</v>
      </c>
      <c r="F322" t="s">
        <v>14</v>
      </c>
      <c r="G322">
        <v>3</v>
      </c>
      <c r="H322">
        <v>246.51</v>
      </c>
      <c r="I322">
        <v>0.1</v>
      </c>
      <c r="J322" t="s">
        <v>15</v>
      </c>
    </row>
    <row r="323" spans="1:10" x14ac:dyDescent="0.25">
      <c r="A323" t="s">
        <v>719</v>
      </c>
      <c r="B323" s="2">
        <v>46174</v>
      </c>
      <c r="C323" t="s">
        <v>294</v>
      </c>
      <c r="D323" t="s">
        <v>395</v>
      </c>
      <c r="E323" t="s">
        <v>19</v>
      </c>
      <c r="F323" t="s">
        <v>25</v>
      </c>
      <c r="G323">
        <v>4</v>
      </c>
      <c r="H323">
        <v>153.47</v>
      </c>
      <c r="I323">
        <v>0.1</v>
      </c>
      <c r="J323" t="s">
        <v>35</v>
      </c>
    </row>
    <row r="324" spans="1:10" x14ac:dyDescent="0.25">
      <c r="A324" t="s">
        <v>720</v>
      </c>
      <c r="B324" s="2">
        <v>46201</v>
      </c>
      <c r="C324" t="s">
        <v>721</v>
      </c>
      <c r="D324" t="s">
        <v>549</v>
      </c>
      <c r="E324" t="s">
        <v>112</v>
      </c>
      <c r="F324" t="s">
        <v>14</v>
      </c>
      <c r="G324">
        <v>6</v>
      </c>
      <c r="H324">
        <v>1222.98</v>
      </c>
      <c r="I324">
        <v>0.1</v>
      </c>
      <c r="J324" t="s">
        <v>68</v>
      </c>
    </row>
    <row r="325" spans="1:10" x14ac:dyDescent="0.25">
      <c r="A325" t="s">
        <v>722</v>
      </c>
      <c r="B325" s="2">
        <v>45924</v>
      </c>
      <c r="C325" t="s">
        <v>723</v>
      </c>
      <c r="D325" t="s">
        <v>43</v>
      </c>
      <c r="E325" t="s">
        <v>34</v>
      </c>
      <c r="F325" t="s">
        <v>25</v>
      </c>
      <c r="G325">
        <v>3</v>
      </c>
      <c r="H325">
        <v>1816.99</v>
      </c>
      <c r="I325">
        <v>0.02</v>
      </c>
      <c r="J325" t="s">
        <v>68</v>
      </c>
    </row>
    <row r="326" spans="1:10" x14ac:dyDescent="0.25">
      <c r="A326" t="s">
        <v>724</v>
      </c>
      <c r="B326" s="2">
        <v>46061</v>
      </c>
      <c r="C326" t="s">
        <v>725</v>
      </c>
      <c r="D326" t="s">
        <v>117</v>
      </c>
      <c r="E326" t="s">
        <v>112</v>
      </c>
      <c r="F326" t="s">
        <v>25</v>
      </c>
      <c r="G326">
        <v>2</v>
      </c>
      <c r="H326">
        <v>1745.03</v>
      </c>
      <c r="I326">
        <v>0</v>
      </c>
      <c r="J326" t="s">
        <v>68</v>
      </c>
    </row>
    <row r="327" spans="1:10" x14ac:dyDescent="0.25">
      <c r="A327" t="s">
        <v>726</v>
      </c>
      <c r="B327" s="2">
        <v>45923</v>
      </c>
      <c r="C327" t="s">
        <v>727</v>
      </c>
      <c r="D327" t="s">
        <v>98</v>
      </c>
      <c r="E327" t="s">
        <v>19</v>
      </c>
      <c r="F327" t="s">
        <v>25</v>
      </c>
      <c r="G327">
        <v>4</v>
      </c>
      <c r="H327">
        <v>1371.02</v>
      </c>
      <c r="I327">
        <v>0</v>
      </c>
      <c r="J327" t="s">
        <v>20</v>
      </c>
    </row>
    <row r="328" spans="1:10" x14ac:dyDescent="0.25">
      <c r="A328" t="s">
        <v>728</v>
      </c>
      <c r="B328" s="2">
        <v>46029</v>
      </c>
      <c r="C328" t="s">
        <v>418</v>
      </c>
      <c r="D328" t="s">
        <v>117</v>
      </c>
      <c r="E328" t="s">
        <v>104</v>
      </c>
      <c r="F328" t="s">
        <v>14</v>
      </c>
      <c r="G328">
        <v>2</v>
      </c>
      <c r="H328">
        <v>1816.99</v>
      </c>
      <c r="I328">
        <v>0</v>
      </c>
      <c r="J328" t="s">
        <v>68</v>
      </c>
    </row>
    <row r="329" spans="1:10" x14ac:dyDescent="0.25">
      <c r="A329" t="s">
        <v>729</v>
      </c>
      <c r="B329" s="2">
        <v>46226</v>
      </c>
      <c r="C329" t="s">
        <v>730</v>
      </c>
      <c r="D329" t="s">
        <v>390</v>
      </c>
      <c r="E329" t="s">
        <v>19</v>
      </c>
      <c r="F329" t="s">
        <v>14</v>
      </c>
      <c r="G329">
        <v>1</v>
      </c>
      <c r="H329">
        <v>453.49</v>
      </c>
      <c r="I329">
        <v>0</v>
      </c>
      <c r="J329" t="s">
        <v>30</v>
      </c>
    </row>
    <row r="330" spans="1:10" x14ac:dyDescent="0.25">
      <c r="A330" t="s">
        <v>731</v>
      </c>
      <c r="B330" s="2">
        <v>46045</v>
      </c>
      <c r="C330" t="s">
        <v>170</v>
      </c>
      <c r="D330" t="s">
        <v>43</v>
      </c>
      <c r="E330" t="s">
        <v>196</v>
      </c>
      <c r="F330" t="s">
        <v>25</v>
      </c>
      <c r="G330">
        <v>3</v>
      </c>
      <c r="H330">
        <v>1834.98</v>
      </c>
      <c r="I330">
        <v>0</v>
      </c>
      <c r="J330" t="s">
        <v>20</v>
      </c>
    </row>
    <row r="331" spans="1:10" x14ac:dyDescent="0.25">
      <c r="A331" t="s">
        <v>732</v>
      </c>
      <c r="B331" s="2">
        <v>46156</v>
      </c>
      <c r="C331" t="s">
        <v>122</v>
      </c>
      <c r="D331" t="s">
        <v>117</v>
      </c>
      <c r="E331" t="s">
        <v>13</v>
      </c>
      <c r="F331" t="s">
        <v>14</v>
      </c>
      <c r="G331">
        <v>3</v>
      </c>
      <c r="H331">
        <v>1816.99</v>
      </c>
      <c r="I331">
        <v>0</v>
      </c>
      <c r="J331" t="s">
        <v>68</v>
      </c>
    </row>
    <row r="332" spans="1:10" x14ac:dyDescent="0.25">
      <c r="A332" t="s">
        <v>733</v>
      </c>
      <c r="B332" s="2">
        <v>46072</v>
      </c>
      <c r="C332" t="s">
        <v>143</v>
      </c>
      <c r="D332" t="s">
        <v>71</v>
      </c>
      <c r="E332" t="s">
        <v>48</v>
      </c>
      <c r="F332" t="s">
        <v>25</v>
      </c>
      <c r="G332">
        <v>2</v>
      </c>
      <c r="H332">
        <v>115.43</v>
      </c>
      <c r="I332">
        <v>0.15</v>
      </c>
      <c r="J332" t="s">
        <v>68</v>
      </c>
    </row>
    <row r="333" spans="1:10" x14ac:dyDescent="0.25">
      <c r="A333" t="s">
        <v>734</v>
      </c>
      <c r="B333" s="2">
        <v>45872</v>
      </c>
      <c r="C333" t="s">
        <v>735</v>
      </c>
      <c r="D333" t="s">
        <v>332</v>
      </c>
      <c r="E333" t="s">
        <v>104</v>
      </c>
      <c r="F333" t="s">
        <v>14</v>
      </c>
      <c r="G333">
        <v>4</v>
      </c>
      <c r="H333">
        <v>734.02</v>
      </c>
      <c r="I333">
        <v>0</v>
      </c>
      <c r="J333" t="s">
        <v>15</v>
      </c>
    </row>
    <row r="334" spans="1:10" x14ac:dyDescent="0.25">
      <c r="A334" t="s">
        <v>736</v>
      </c>
      <c r="B334" s="2">
        <v>45922</v>
      </c>
      <c r="C334" t="s">
        <v>319</v>
      </c>
      <c r="D334" t="s">
        <v>202</v>
      </c>
      <c r="E334" t="s">
        <v>64</v>
      </c>
      <c r="F334" t="s">
        <v>14</v>
      </c>
      <c r="G334">
        <v>1</v>
      </c>
      <c r="H334">
        <v>2099</v>
      </c>
      <c r="I334">
        <v>0</v>
      </c>
      <c r="J334" t="s">
        <v>20</v>
      </c>
    </row>
    <row r="335" spans="1:10" x14ac:dyDescent="0.25">
      <c r="A335" t="s">
        <v>737</v>
      </c>
      <c r="B335" s="2">
        <v>46213</v>
      </c>
      <c r="C335" t="s">
        <v>738</v>
      </c>
      <c r="D335" t="s">
        <v>199</v>
      </c>
      <c r="E335" t="s">
        <v>24</v>
      </c>
      <c r="F335" t="s">
        <v>14</v>
      </c>
      <c r="G335">
        <v>3</v>
      </c>
      <c r="H335">
        <v>719.97</v>
      </c>
      <c r="I335">
        <v>0</v>
      </c>
      <c r="J335" t="s">
        <v>20</v>
      </c>
    </row>
    <row r="336" spans="1:10" x14ac:dyDescent="0.25">
      <c r="A336" t="s">
        <v>739</v>
      </c>
      <c r="B336" s="2">
        <v>46050</v>
      </c>
      <c r="C336" t="s">
        <v>740</v>
      </c>
      <c r="D336" t="s">
        <v>18</v>
      </c>
      <c r="E336" t="s">
        <v>196</v>
      </c>
      <c r="F336" t="s">
        <v>14</v>
      </c>
      <c r="G336">
        <v>6</v>
      </c>
      <c r="H336">
        <v>99</v>
      </c>
      <c r="I336">
        <v>0</v>
      </c>
      <c r="J336" t="s">
        <v>35</v>
      </c>
    </row>
    <row r="337" spans="1:10" x14ac:dyDescent="0.25">
      <c r="A337" t="s">
        <v>741</v>
      </c>
      <c r="B337" s="2">
        <v>46030</v>
      </c>
      <c r="C337" t="s">
        <v>742</v>
      </c>
      <c r="D337" t="s">
        <v>126</v>
      </c>
      <c r="E337" t="s">
        <v>743</v>
      </c>
      <c r="F337" t="s">
        <v>25</v>
      </c>
      <c r="G337">
        <v>1</v>
      </c>
      <c r="H337">
        <v>678.03</v>
      </c>
      <c r="I337">
        <v>0</v>
      </c>
      <c r="J337" t="s">
        <v>15</v>
      </c>
    </row>
    <row r="338" spans="1:10" x14ac:dyDescent="0.25">
      <c r="A338" t="s">
        <v>744</v>
      </c>
      <c r="B338" s="2">
        <v>46068</v>
      </c>
      <c r="C338" t="s">
        <v>745</v>
      </c>
      <c r="D338" t="s">
        <v>254</v>
      </c>
      <c r="E338" t="s">
        <v>746</v>
      </c>
      <c r="F338" t="s">
        <v>14</v>
      </c>
      <c r="G338">
        <v>2</v>
      </c>
      <c r="H338">
        <v>197.01</v>
      </c>
      <c r="I338">
        <v>0.2</v>
      </c>
      <c r="J338" t="s">
        <v>15</v>
      </c>
    </row>
    <row r="339" spans="1:10" x14ac:dyDescent="0.25">
      <c r="A339" t="s">
        <v>747</v>
      </c>
      <c r="B339" s="2">
        <v>46225</v>
      </c>
      <c r="C339" t="s">
        <v>413</v>
      </c>
      <c r="D339" t="s">
        <v>29</v>
      </c>
      <c r="E339" t="s">
        <v>196</v>
      </c>
      <c r="F339" t="s">
        <v>25</v>
      </c>
      <c r="G339">
        <v>2</v>
      </c>
      <c r="H339">
        <v>112.27</v>
      </c>
      <c r="I339">
        <v>0</v>
      </c>
      <c r="J339" t="s">
        <v>35</v>
      </c>
    </row>
    <row r="340" spans="1:10" x14ac:dyDescent="0.25">
      <c r="A340" t="s">
        <v>748</v>
      </c>
      <c r="B340" s="2">
        <v>46031</v>
      </c>
      <c r="C340" t="s">
        <v>749</v>
      </c>
      <c r="D340" t="s">
        <v>18</v>
      </c>
      <c r="E340" t="s">
        <v>52</v>
      </c>
      <c r="F340" t="s">
        <v>14</v>
      </c>
      <c r="G340">
        <v>6</v>
      </c>
      <c r="H340">
        <v>97.02</v>
      </c>
      <c r="I340">
        <v>0.2</v>
      </c>
      <c r="J340" t="s">
        <v>35</v>
      </c>
    </row>
    <row r="341" spans="1:10" x14ac:dyDescent="0.25">
      <c r="A341" t="s">
        <v>750</v>
      </c>
      <c r="B341" s="2">
        <v>45969</v>
      </c>
      <c r="C341" t="s">
        <v>751</v>
      </c>
      <c r="D341" t="s">
        <v>57</v>
      </c>
      <c r="E341" t="s">
        <v>120</v>
      </c>
      <c r="F341" t="s">
        <v>14</v>
      </c>
      <c r="G341">
        <v>2</v>
      </c>
      <c r="H341">
        <v>1163.03</v>
      </c>
      <c r="I341">
        <v>0.2</v>
      </c>
      <c r="J341" t="s">
        <v>68</v>
      </c>
    </row>
    <row r="342" spans="1:10" x14ac:dyDescent="0.25">
      <c r="A342" t="s">
        <v>752</v>
      </c>
      <c r="B342" s="2">
        <v>46233</v>
      </c>
      <c r="C342" t="s">
        <v>753</v>
      </c>
      <c r="D342" t="s">
        <v>520</v>
      </c>
      <c r="E342" t="s">
        <v>196</v>
      </c>
      <c r="F342" t="s">
        <v>25</v>
      </c>
      <c r="G342">
        <v>3</v>
      </c>
      <c r="H342">
        <v>2133.0300000000002</v>
      </c>
      <c r="I342">
        <v>0.02</v>
      </c>
      <c r="J342" t="s">
        <v>20</v>
      </c>
    </row>
    <row r="343" spans="1:10" x14ac:dyDescent="0.25">
      <c r="A343" t="s">
        <v>754</v>
      </c>
      <c r="B343" s="2">
        <v>45886</v>
      </c>
      <c r="C343" t="s">
        <v>755</v>
      </c>
      <c r="D343" t="s">
        <v>213</v>
      </c>
      <c r="E343" t="s">
        <v>62</v>
      </c>
      <c r="F343" t="s">
        <v>14</v>
      </c>
      <c r="G343">
        <v>1</v>
      </c>
      <c r="H343">
        <v>532.53</v>
      </c>
      <c r="I343">
        <v>0.2</v>
      </c>
      <c r="J343" t="s">
        <v>15</v>
      </c>
    </row>
    <row r="344" spans="1:10" x14ac:dyDescent="0.25">
      <c r="A344" t="s">
        <v>756</v>
      </c>
      <c r="B344" s="2">
        <v>46123</v>
      </c>
      <c r="C344" t="s">
        <v>250</v>
      </c>
      <c r="D344" t="s">
        <v>33</v>
      </c>
      <c r="E344" t="s">
        <v>226</v>
      </c>
      <c r="F344" t="s">
        <v>25</v>
      </c>
      <c r="G344">
        <v>2</v>
      </c>
      <c r="H344">
        <v>2573.9699999999998</v>
      </c>
      <c r="I344">
        <v>0.1</v>
      </c>
      <c r="J344" t="s">
        <v>15</v>
      </c>
    </row>
    <row r="345" spans="1:10" x14ac:dyDescent="0.25">
      <c r="A345" t="s">
        <v>757</v>
      </c>
      <c r="B345" s="2">
        <v>45891</v>
      </c>
      <c r="C345" t="s">
        <v>198</v>
      </c>
      <c r="D345" t="s">
        <v>440</v>
      </c>
      <c r="E345" t="s">
        <v>39</v>
      </c>
      <c r="F345" t="s">
        <v>25</v>
      </c>
      <c r="G345">
        <v>10</v>
      </c>
      <c r="H345">
        <v>150.49</v>
      </c>
      <c r="I345">
        <v>0</v>
      </c>
      <c r="J345" t="s">
        <v>35</v>
      </c>
    </row>
    <row r="346" spans="1:10" x14ac:dyDescent="0.25">
      <c r="A346" t="s">
        <v>758</v>
      </c>
      <c r="B346" s="2">
        <v>46022</v>
      </c>
      <c r="C346" t="s">
        <v>759</v>
      </c>
      <c r="D346" t="s">
        <v>220</v>
      </c>
      <c r="E346" t="s">
        <v>34</v>
      </c>
      <c r="F346" t="s">
        <v>14</v>
      </c>
      <c r="G346">
        <v>5</v>
      </c>
      <c r="H346">
        <v>1528.98</v>
      </c>
      <c r="I346">
        <v>0</v>
      </c>
      <c r="J346" t="s">
        <v>68</v>
      </c>
    </row>
    <row r="347" spans="1:10" x14ac:dyDescent="0.25">
      <c r="A347" t="s">
        <v>760</v>
      </c>
      <c r="B347" s="2">
        <v>45930</v>
      </c>
      <c r="C347" t="s">
        <v>761</v>
      </c>
      <c r="D347" t="s">
        <v>305</v>
      </c>
      <c r="E347" t="s">
        <v>13</v>
      </c>
      <c r="F347" t="s">
        <v>25</v>
      </c>
      <c r="G347">
        <v>4</v>
      </c>
      <c r="H347">
        <v>39</v>
      </c>
      <c r="I347">
        <v>0.1</v>
      </c>
      <c r="J347" t="s">
        <v>15</v>
      </c>
    </row>
    <row r="348" spans="1:10" x14ac:dyDescent="0.25">
      <c r="A348" t="s">
        <v>762</v>
      </c>
      <c r="B348" s="2">
        <v>46193</v>
      </c>
      <c r="C348" t="s">
        <v>763</v>
      </c>
      <c r="D348" t="s">
        <v>38</v>
      </c>
      <c r="E348" t="s">
        <v>48</v>
      </c>
      <c r="F348" t="s">
        <v>25</v>
      </c>
      <c r="G348">
        <v>4</v>
      </c>
      <c r="H348">
        <v>1842.03</v>
      </c>
      <c r="I348">
        <v>0.02</v>
      </c>
      <c r="J348" t="s">
        <v>30</v>
      </c>
    </row>
    <row r="349" spans="1:10" x14ac:dyDescent="0.25">
      <c r="A349" t="s">
        <v>764</v>
      </c>
      <c r="B349" s="2">
        <v>46161</v>
      </c>
      <c r="C349" t="s">
        <v>765</v>
      </c>
      <c r="D349" t="s">
        <v>140</v>
      </c>
      <c r="E349" t="s">
        <v>34</v>
      </c>
      <c r="F349" t="s">
        <v>25</v>
      </c>
      <c r="G349">
        <v>2</v>
      </c>
      <c r="H349">
        <v>999</v>
      </c>
      <c r="I349">
        <v>0.05</v>
      </c>
      <c r="J349" t="s">
        <v>20</v>
      </c>
    </row>
    <row r="350" spans="1:10" x14ac:dyDescent="0.25">
      <c r="A350" t="s">
        <v>766</v>
      </c>
      <c r="B350" s="2">
        <v>46163</v>
      </c>
      <c r="C350" t="s">
        <v>767</v>
      </c>
      <c r="D350" t="s">
        <v>137</v>
      </c>
      <c r="E350" t="s">
        <v>120</v>
      </c>
      <c r="F350" t="s">
        <v>25</v>
      </c>
      <c r="G350">
        <v>1</v>
      </c>
      <c r="H350">
        <v>97.02</v>
      </c>
      <c r="I350">
        <v>0.15</v>
      </c>
      <c r="J350" t="s">
        <v>30</v>
      </c>
    </row>
    <row r="351" spans="1:10" x14ac:dyDescent="0.25">
      <c r="A351" t="s">
        <v>768</v>
      </c>
      <c r="B351" s="2">
        <v>46011</v>
      </c>
      <c r="C351" t="s">
        <v>769</v>
      </c>
      <c r="D351" t="s">
        <v>251</v>
      </c>
      <c r="E351" t="s">
        <v>44</v>
      </c>
      <c r="F351" t="s">
        <v>25</v>
      </c>
      <c r="G351">
        <v>1</v>
      </c>
      <c r="H351">
        <v>1959.02</v>
      </c>
      <c r="I351">
        <v>0.1</v>
      </c>
      <c r="J351" t="s">
        <v>35</v>
      </c>
    </row>
    <row r="352" spans="1:10" x14ac:dyDescent="0.25">
      <c r="A352" t="s">
        <v>770</v>
      </c>
      <c r="B352" s="2">
        <v>46216</v>
      </c>
      <c r="C352" t="s">
        <v>771</v>
      </c>
      <c r="D352" t="s">
        <v>520</v>
      </c>
      <c r="E352" t="s">
        <v>44</v>
      </c>
      <c r="F352" t="s">
        <v>14</v>
      </c>
      <c r="G352">
        <v>3</v>
      </c>
      <c r="H352">
        <v>2133.0300000000002</v>
      </c>
      <c r="I352">
        <v>0.15</v>
      </c>
      <c r="J352" t="s">
        <v>68</v>
      </c>
    </row>
    <row r="353" spans="1:10" x14ac:dyDescent="0.25">
      <c r="A353" t="s">
        <v>772</v>
      </c>
      <c r="B353" s="2">
        <v>45908</v>
      </c>
      <c r="C353" t="s">
        <v>403</v>
      </c>
      <c r="D353" t="s">
        <v>168</v>
      </c>
      <c r="E353" t="s">
        <v>19</v>
      </c>
      <c r="F353" t="s">
        <v>14</v>
      </c>
      <c r="G353">
        <v>3</v>
      </c>
      <c r="H353">
        <v>89</v>
      </c>
      <c r="I353">
        <v>0.05</v>
      </c>
      <c r="J353" t="s">
        <v>20</v>
      </c>
    </row>
    <row r="354" spans="1:10" x14ac:dyDescent="0.25">
      <c r="A354" t="s">
        <v>773</v>
      </c>
      <c r="B354" s="2">
        <v>46102</v>
      </c>
      <c r="C354" t="s">
        <v>774</v>
      </c>
      <c r="D354" t="s">
        <v>390</v>
      </c>
      <c r="E354" t="s">
        <v>112</v>
      </c>
      <c r="F354" t="s">
        <v>25</v>
      </c>
      <c r="G354">
        <v>5</v>
      </c>
      <c r="H354">
        <v>453.49</v>
      </c>
      <c r="I354">
        <v>0</v>
      </c>
      <c r="J354" t="s">
        <v>68</v>
      </c>
    </row>
    <row r="355" spans="1:10" x14ac:dyDescent="0.25">
      <c r="A355" t="s">
        <v>775</v>
      </c>
      <c r="B355" s="2">
        <v>46195</v>
      </c>
      <c r="C355" t="s">
        <v>776</v>
      </c>
      <c r="D355" t="s">
        <v>223</v>
      </c>
      <c r="E355" t="s">
        <v>64</v>
      </c>
      <c r="F355" t="s">
        <v>25</v>
      </c>
      <c r="G355">
        <v>4</v>
      </c>
      <c r="H355">
        <v>402.99</v>
      </c>
      <c r="I355">
        <v>0.15</v>
      </c>
      <c r="J355" t="s">
        <v>35</v>
      </c>
    </row>
    <row r="356" spans="1:10" x14ac:dyDescent="0.25">
      <c r="A356" t="s">
        <v>777</v>
      </c>
      <c r="B356" s="2">
        <v>46089</v>
      </c>
      <c r="C356" t="s">
        <v>217</v>
      </c>
      <c r="D356" t="s">
        <v>520</v>
      </c>
      <c r="E356" t="s">
        <v>34</v>
      </c>
      <c r="F356" t="s">
        <v>14</v>
      </c>
      <c r="G356">
        <v>4</v>
      </c>
      <c r="H356">
        <v>2242.98</v>
      </c>
      <c r="I356">
        <v>0.1</v>
      </c>
      <c r="J356" t="s">
        <v>15</v>
      </c>
    </row>
    <row r="357" spans="1:10" x14ac:dyDescent="0.25">
      <c r="A357" t="s">
        <v>778</v>
      </c>
      <c r="B357" s="2">
        <v>46165</v>
      </c>
      <c r="C357" t="s">
        <v>779</v>
      </c>
      <c r="D357" t="s">
        <v>268</v>
      </c>
      <c r="E357" t="s">
        <v>187</v>
      </c>
      <c r="F357" t="s">
        <v>14</v>
      </c>
      <c r="G357">
        <v>5</v>
      </c>
      <c r="H357">
        <v>151.97999999999999</v>
      </c>
      <c r="I357">
        <v>0</v>
      </c>
      <c r="J357" t="s">
        <v>30</v>
      </c>
    </row>
    <row r="358" spans="1:10" x14ac:dyDescent="0.25">
      <c r="A358" t="s">
        <v>780</v>
      </c>
      <c r="B358" s="2">
        <v>45920</v>
      </c>
      <c r="C358" t="s">
        <v>781</v>
      </c>
      <c r="D358" t="s">
        <v>168</v>
      </c>
      <c r="E358" t="s">
        <v>39</v>
      </c>
      <c r="F358" t="s">
        <v>25</v>
      </c>
      <c r="G358">
        <v>1</v>
      </c>
      <c r="H358">
        <v>88.11</v>
      </c>
      <c r="I358">
        <v>0</v>
      </c>
      <c r="J358" t="s">
        <v>68</v>
      </c>
    </row>
    <row r="359" spans="1:10" x14ac:dyDescent="0.25">
      <c r="A359" t="s">
        <v>782</v>
      </c>
      <c r="B359" s="2">
        <v>46103</v>
      </c>
      <c r="C359" t="s">
        <v>100</v>
      </c>
      <c r="D359" t="s">
        <v>87</v>
      </c>
      <c r="E359" t="s">
        <v>104</v>
      </c>
      <c r="F359" t="s">
        <v>25</v>
      </c>
      <c r="G359">
        <v>5</v>
      </c>
      <c r="H359">
        <v>1018.98</v>
      </c>
      <c r="I359">
        <v>0.05</v>
      </c>
      <c r="J359" t="s">
        <v>35</v>
      </c>
    </row>
    <row r="360" spans="1:10" x14ac:dyDescent="0.25">
      <c r="A360" t="s">
        <v>783</v>
      </c>
      <c r="B360" s="2">
        <v>46010</v>
      </c>
      <c r="C360" t="s">
        <v>189</v>
      </c>
      <c r="D360" t="s">
        <v>556</v>
      </c>
      <c r="E360" t="s">
        <v>64</v>
      </c>
      <c r="F360" t="s">
        <v>14</v>
      </c>
      <c r="G360">
        <v>1</v>
      </c>
      <c r="H360">
        <v>131.58000000000001</v>
      </c>
      <c r="I360">
        <v>0</v>
      </c>
      <c r="J360" t="s">
        <v>84</v>
      </c>
    </row>
    <row r="361" spans="1:10" x14ac:dyDescent="0.25">
      <c r="A361" t="s">
        <v>784</v>
      </c>
      <c r="B361" s="2">
        <v>46072</v>
      </c>
      <c r="C361" t="s">
        <v>785</v>
      </c>
      <c r="D361" t="s">
        <v>77</v>
      </c>
      <c r="E361" t="s">
        <v>13</v>
      </c>
      <c r="F361" t="s">
        <v>14</v>
      </c>
      <c r="G361">
        <v>3</v>
      </c>
      <c r="H361">
        <v>391.02</v>
      </c>
      <c r="I361">
        <v>0</v>
      </c>
      <c r="J361" t="s">
        <v>30</v>
      </c>
    </row>
    <row r="362" spans="1:10" x14ac:dyDescent="0.25">
      <c r="A362" t="s">
        <v>786</v>
      </c>
      <c r="B362" s="2">
        <v>45979</v>
      </c>
      <c r="C362" t="s">
        <v>787</v>
      </c>
      <c r="D362" t="s">
        <v>323</v>
      </c>
      <c r="E362" t="s">
        <v>44</v>
      </c>
      <c r="F362" t="s">
        <v>25</v>
      </c>
      <c r="G362">
        <v>3</v>
      </c>
      <c r="H362">
        <v>1543.97</v>
      </c>
      <c r="I362">
        <v>0.2</v>
      </c>
      <c r="J362" t="s">
        <v>30</v>
      </c>
    </row>
    <row r="363" spans="1:10" x14ac:dyDescent="0.25">
      <c r="A363" t="s">
        <v>788</v>
      </c>
      <c r="B363" s="2">
        <v>45874</v>
      </c>
      <c r="C363" t="s">
        <v>647</v>
      </c>
      <c r="D363" t="s">
        <v>171</v>
      </c>
      <c r="E363" t="s">
        <v>226</v>
      </c>
      <c r="F363" t="s">
        <v>14</v>
      </c>
      <c r="G363">
        <v>3</v>
      </c>
      <c r="H363">
        <v>1311.99</v>
      </c>
      <c r="I363">
        <v>0.2</v>
      </c>
      <c r="J363" t="s">
        <v>30</v>
      </c>
    </row>
    <row r="364" spans="1:10" x14ac:dyDescent="0.25">
      <c r="A364" t="s">
        <v>789</v>
      </c>
      <c r="B364" s="2">
        <v>45987</v>
      </c>
      <c r="C364" t="s">
        <v>598</v>
      </c>
      <c r="D364" t="s">
        <v>286</v>
      </c>
      <c r="E364" t="s">
        <v>226</v>
      </c>
      <c r="F364" t="s">
        <v>25</v>
      </c>
      <c r="G364">
        <v>2</v>
      </c>
      <c r="H364">
        <v>1337.97</v>
      </c>
      <c r="I364">
        <v>0.05</v>
      </c>
      <c r="J364" t="s">
        <v>35</v>
      </c>
    </row>
    <row r="365" spans="1:10" x14ac:dyDescent="0.25">
      <c r="A365" t="s">
        <v>790</v>
      </c>
      <c r="B365" s="2">
        <v>46065</v>
      </c>
      <c r="C365" t="s">
        <v>791</v>
      </c>
      <c r="D365" t="s">
        <v>243</v>
      </c>
      <c r="E365" t="s">
        <v>44</v>
      </c>
      <c r="F365" t="s">
        <v>25</v>
      </c>
      <c r="G365">
        <v>1</v>
      </c>
      <c r="H365">
        <v>69</v>
      </c>
      <c r="I365">
        <v>0</v>
      </c>
      <c r="J365" t="s">
        <v>15</v>
      </c>
    </row>
    <row r="366" spans="1:10" x14ac:dyDescent="0.25">
      <c r="A366" t="s">
        <v>792</v>
      </c>
      <c r="B366" s="2">
        <v>46202</v>
      </c>
      <c r="C366" t="s">
        <v>793</v>
      </c>
      <c r="D366" t="s">
        <v>220</v>
      </c>
      <c r="E366" t="s">
        <v>64</v>
      </c>
      <c r="F366" t="s">
        <v>25</v>
      </c>
      <c r="G366">
        <v>3</v>
      </c>
      <c r="H366">
        <v>1469.02</v>
      </c>
      <c r="I366">
        <v>0</v>
      </c>
      <c r="J366" t="s">
        <v>68</v>
      </c>
    </row>
    <row r="367" spans="1:10" x14ac:dyDescent="0.25">
      <c r="A367" t="s">
        <v>794</v>
      </c>
      <c r="B367" s="2">
        <v>46185</v>
      </c>
      <c r="C367" t="s">
        <v>361</v>
      </c>
      <c r="D367" t="s">
        <v>220</v>
      </c>
      <c r="E367" t="s">
        <v>104</v>
      </c>
      <c r="F367" t="s">
        <v>25</v>
      </c>
      <c r="G367">
        <v>5</v>
      </c>
      <c r="H367">
        <v>1469.02</v>
      </c>
      <c r="I367">
        <v>0</v>
      </c>
      <c r="J367" t="s">
        <v>30</v>
      </c>
    </row>
    <row r="368" spans="1:10" x14ac:dyDescent="0.25">
      <c r="A368" t="s">
        <v>795</v>
      </c>
      <c r="B368" s="2">
        <v>46171</v>
      </c>
      <c r="C368" t="s">
        <v>359</v>
      </c>
      <c r="D368" t="s">
        <v>132</v>
      </c>
      <c r="E368" t="s">
        <v>64</v>
      </c>
      <c r="F368" t="s">
        <v>14</v>
      </c>
      <c r="G368">
        <v>2</v>
      </c>
      <c r="H368">
        <v>1222.98</v>
      </c>
      <c r="I368">
        <v>0</v>
      </c>
      <c r="J368" t="s">
        <v>796</v>
      </c>
    </row>
    <row r="369" spans="1:10" x14ac:dyDescent="0.25">
      <c r="A369" t="s">
        <v>797</v>
      </c>
      <c r="B369" s="2">
        <v>46011</v>
      </c>
      <c r="C369" t="s">
        <v>413</v>
      </c>
      <c r="D369" t="s">
        <v>286</v>
      </c>
      <c r="E369" t="s">
        <v>13</v>
      </c>
      <c r="F369" t="s">
        <v>14</v>
      </c>
      <c r="G369">
        <v>4</v>
      </c>
      <c r="H369">
        <v>1286.01</v>
      </c>
      <c r="I369">
        <v>0</v>
      </c>
      <c r="J369" t="s">
        <v>20</v>
      </c>
    </row>
    <row r="370" spans="1:10" x14ac:dyDescent="0.25">
      <c r="A370" t="s">
        <v>798</v>
      </c>
      <c r="B370" s="2">
        <v>45975</v>
      </c>
      <c r="C370" t="s">
        <v>116</v>
      </c>
      <c r="D370" t="s">
        <v>254</v>
      </c>
      <c r="E370" t="s">
        <v>120</v>
      </c>
      <c r="F370" t="s">
        <v>25</v>
      </c>
      <c r="G370">
        <v>4</v>
      </c>
      <c r="H370">
        <v>193.03</v>
      </c>
      <c r="I370">
        <v>0.05</v>
      </c>
      <c r="J370" t="s">
        <v>30</v>
      </c>
    </row>
    <row r="371" spans="1:10" x14ac:dyDescent="0.25">
      <c r="A371" t="s">
        <v>799</v>
      </c>
      <c r="B371" s="2">
        <v>45992</v>
      </c>
      <c r="C371" t="s">
        <v>182</v>
      </c>
      <c r="D371" t="s">
        <v>132</v>
      </c>
      <c r="E371" t="s">
        <v>226</v>
      </c>
      <c r="F371" t="s">
        <v>25</v>
      </c>
      <c r="G371">
        <v>3</v>
      </c>
      <c r="H371">
        <v>1163.03</v>
      </c>
      <c r="I371">
        <v>0</v>
      </c>
      <c r="J371" t="s">
        <v>15</v>
      </c>
    </row>
    <row r="372" spans="1:10" x14ac:dyDescent="0.25">
      <c r="A372" t="s">
        <v>800</v>
      </c>
      <c r="B372" s="2">
        <v>45876</v>
      </c>
      <c r="C372" t="s">
        <v>201</v>
      </c>
      <c r="D372" t="s">
        <v>29</v>
      </c>
      <c r="E372" t="s">
        <v>801</v>
      </c>
      <c r="F372" t="s">
        <v>25</v>
      </c>
      <c r="G372">
        <v>2</v>
      </c>
      <c r="H372">
        <v>106.82</v>
      </c>
      <c r="I372">
        <v>0.15</v>
      </c>
      <c r="J372" t="s">
        <v>20</v>
      </c>
    </row>
    <row r="373" spans="1:10" x14ac:dyDescent="0.25">
      <c r="A373" t="s">
        <v>802</v>
      </c>
      <c r="B373" s="2">
        <v>46149</v>
      </c>
      <c r="C373" t="s">
        <v>803</v>
      </c>
      <c r="D373" t="s">
        <v>202</v>
      </c>
      <c r="F373" t="s">
        <v>25</v>
      </c>
      <c r="G373">
        <v>1</v>
      </c>
      <c r="H373">
        <v>2161.9699999999998</v>
      </c>
      <c r="I373">
        <v>0</v>
      </c>
      <c r="J373" t="s">
        <v>30</v>
      </c>
    </row>
    <row r="374" spans="1:10" x14ac:dyDescent="0.25">
      <c r="A374" t="s">
        <v>804</v>
      </c>
      <c r="B374" s="2">
        <v>46004</v>
      </c>
      <c r="C374" t="s">
        <v>378</v>
      </c>
      <c r="D374" t="s">
        <v>549</v>
      </c>
      <c r="E374" t="s">
        <v>52</v>
      </c>
      <c r="F374" t="s">
        <v>14</v>
      </c>
      <c r="G374">
        <v>3</v>
      </c>
      <c r="H374">
        <v>1187.01</v>
      </c>
      <c r="I374">
        <v>0.15</v>
      </c>
      <c r="J374" t="s">
        <v>68</v>
      </c>
    </row>
    <row r="375" spans="1:10" x14ac:dyDescent="0.25">
      <c r="A375" t="s">
        <v>805</v>
      </c>
      <c r="B375" s="2">
        <v>46229</v>
      </c>
      <c r="C375" t="s">
        <v>806</v>
      </c>
      <c r="D375" t="s">
        <v>286</v>
      </c>
      <c r="E375" t="s">
        <v>62</v>
      </c>
      <c r="F375" t="s">
        <v>25</v>
      </c>
      <c r="G375">
        <v>2</v>
      </c>
      <c r="H375">
        <v>1311.99</v>
      </c>
      <c r="I375">
        <v>0.05</v>
      </c>
      <c r="J375" t="s">
        <v>30</v>
      </c>
    </row>
    <row r="376" spans="1:10" x14ac:dyDescent="0.25">
      <c r="A376" t="s">
        <v>807</v>
      </c>
      <c r="B376" s="2">
        <v>46131</v>
      </c>
      <c r="C376" t="s">
        <v>808</v>
      </c>
      <c r="D376" t="s">
        <v>305</v>
      </c>
      <c r="E376" t="s">
        <v>44</v>
      </c>
      <c r="F376" t="s">
        <v>14</v>
      </c>
      <c r="G376">
        <v>2</v>
      </c>
      <c r="H376">
        <v>38.22</v>
      </c>
      <c r="I376">
        <v>0</v>
      </c>
      <c r="J376" t="s">
        <v>20</v>
      </c>
    </row>
    <row r="377" spans="1:10" x14ac:dyDescent="0.25">
      <c r="A377" t="s">
        <v>809</v>
      </c>
      <c r="B377" s="2">
        <v>46227</v>
      </c>
      <c r="C377" t="s">
        <v>399</v>
      </c>
      <c r="D377" t="s">
        <v>440</v>
      </c>
      <c r="E377" t="s">
        <v>13</v>
      </c>
      <c r="F377" t="s">
        <v>25</v>
      </c>
      <c r="G377">
        <v>2</v>
      </c>
      <c r="H377">
        <v>146.02000000000001</v>
      </c>
      <c r="I377">
        <v>0.15</v>
      </c>
      <c r="J377" t="s">
        <v>30</v>
      </c>
    </row>
    <row r="378" spans="1:10" x14ac:dyDescent="0.25">
      <c r="A378" t="s">
        <v>810</v>
      </c>
      <c r="B378" s="2">
        <v>46102</v>
      </c>
      <c r="C378" t="s">
        <v>811</v>
      </c>
      <c r="D378" t="s">
        <v>254</v>
      </c>
      <c r="E378" t="s">
        <v>52</v>
      </c>
      <c r="F378" t="s">
        <v>14</v>
      </c>
      <c r="G378">
        <v>3</v>
      </c>
      <c r="H378">
        <v>204.97</v>
      </c>
      <c r="I378">
        <v>0</v>
      </c>
      <c r="J378" t="s">
        <v>30</v>
      </c>
    </row>
    <row r="379" spans="1:10" x14ac:dyDescent="0.25">
      <c r="A379" t="s">
        <v>812</v>
      </c>
      <c r="B379" s="2">
        <v>45876</v>
      </c>
      <c r="C379" t="s">
        <v>813</v>
      </c>
      <c r="D379" t="s">
        <v>251</v>
      </c>
      <c r="E379" t="s">
        <v>58</v>
      </c>
      <c r="F379" t="s">
        <v>25</v>
      </c>
      <c r="G379">
        <v>3</v>
      </c>
      <c r="H379">
        <v>2038.98</v>
      </c>
      <c r="I379">
        <v>0.1</v>
      </c>
      <c r="J379" t="s">
        <v>15</v>
      </c>
    </row>
    <row r="380" spans="1:10" x14ac:dyDescent="0.25">
      <c r="A380" t="s">
        <v>814</v>
      </c>
      <c r="B380" s="2">
        <v>46134</v>
      </c>
      <c r="C380" t="s">
        <v>815</v>
      </c>
      <c r="D380" t="s">
        <v>51</v>
      </c>
      <c r="E380" t="s">
        <v>196</v>
      </c>
      <c r="F380" t="s">
        <v>14</v>
      </c>
      <c r="G380">
        <v>1</v>
      </c>
      <c r="H380">
        <v>979.02</v>
      </c>
      <c r="I380">
        <v>0.05</v>
      </c>
      <c r="J380" t="s">
        <v>30</v>
      </c>
    </row>
    <row r="381" spans="1:10" x14ac:dyDescent="0.25">
      <c r="A381" t="s">
        <v>816</v>
      </c>
      <c r="B381" s="2">
        <v>45885</v>
      </c>
      <c r="C381" t="s">
        <v>817</v>
      </c>
      <c r="D381" t="s">
        <v>305</v>
      </c>
      <c r="E381" t="s">
        <v>95</v>
      </c>
      <c r="F381" t="s">
        <v>14</v>
      </c>
      <c r="G381">
        <v>3</v>
      </c>
      <c r="H381">
        <v>38.22</v>
      </c>
      <c r="I381">
        <v>0.05</v>
      </c>
      <c r="J381" t="s">
        <v>15</v>
      </c>
    </row>
    <row r="382" spans="1:10" x14ac:dyDescent="0.25">
      <c r="A382" t="s">
        <v>818</v>
      </c>
      <c r="B382" s="2">
        <v>46191</v>
      </c>
      <c r="C382" t="s">
        <v>819</v>
      </c>
      <c r="D382" t="s">
        <v>520</v>
      </c>
      <c r="E382" t="s">
        <v>39</v>
      </c>
      <c r="F382" t="s">
        <v>14</v>
      </c>
      <c r="G382">
        <v>1</v>
      </c>
      <c r="H382">
        <v>2155.02</v>
      </c>
      <c r="I382">
        <v>0</v>
      </c>
      <c r="J382" t="s">
        <v>20</v>
      </c>
    </row>
    <row r="383" spans="1:10" x14ac:dyDescent="0.25">
      <c r="A383" t="s">
        <v>820</v>
      </c>
      <c r="B383" s="2">
        <v>45950</v>
      </c>
      <c r="C383" t="s">
        <v>821</v>
      </c>
      <c r="D383" t="s">
        <v>54</v>
      </c>
      <c r="E383" t="s">
        <v>226</v>
      </c>
      <c r="F383" t="s">
        <v>25</v>
      </c>
      <c r="G383">
        <v>1</v>
      </c>
      <c r="H383">
        <v>120.19</v>
      </c>
      <c r="I383">
        <v>0</v>
      </c>
      <c r="J383" t="s">
        <v>30</v>
      </c>
    </row>
    <row r="384" spans="1:10" x14ac:dyDescent="0.25">
      <c r="A384" t="s">
        <v>822</v>
      </c>
      <c r="B384" s="2">
        <v>45876</v>
      </c>
      <c r="D384" t="s">
        <v>549</v>
      </c>
      <c r="E384" t="s">
        <v>187</v>
      </c>
      <c r="F384" t="s">
        <v>14</v>
      </c>
      <c r="G384">
        <v>2</v>
      </c>
      <c r="H384">
        <v>1222.98</v>
      </c>
      <c r="I384">
        <v>0</v>
      </c>
      <c r="J384" t="s">
        <v>35</v>
      </c>
    </row>
    <row r="385" spans="1:10" x14ac:dyDescent="0.25">
      <c r="A385" t="s">
        <v>823</v>
      </c>
      <c r="B385" s="2">
        <v>45888</v>
      </c>
      <c r="C385" t="s">
        <v>824</v>
      </c>
      <c r="D385" t="s">
        <v>305</v>
      </c>
      <c r="E385" t="s">
        <v>95</v>
      </c>
      <c r="F385" t="s">
        <v>25</v>
      </c>
      <c r="G385">
        <v>2</v>
      </c>
      <c r="H385">
        <v>39</v>
      </c>
      <c r="I385">
        <v>0.15</v>
      </c>
      <c r="J385" t="s">
        <v>20</v>
      </c>
    </row>
    <row r="386" spans="1:10" x14ac:dyDescent="0.25">
      <c r="A386" t="s">
        <v>825</v>
      </c>
      <c r="B386" s="2">
        <v>46008</v>
      </c>
      <c r="C386" t="s">
        <v>826</v>
      </c>
      <c r="D386" t="s">
        <v>268</v>
      </c>
      <c r="E386" t="s">
        <v>64</v>
      </c>
      <c r="F386" t="s">
        <v>25</v>
      </c>
      <c r="G386">
        <v>3</v>
      </c>
      <c r="H386">
        <v>149</v>
      </c>
      <c r="I386">
        <v>0</v>
      </c>
      <c r="J386" t="s">
        <v>35</v>
      </c>
    </row>
    <row r="387" spans="1:10" x14ac:dyDescent="0.25">
      <c r="A387" t="s">
        <v>827</v>
      </c>
      <c r="B387" s="2">
        <v>45984</v>
      </c>
      <c r="C387" t="s">
        <v>828</v>
      </c>
      <c r="D387" t="s">
        <v>549</v>
      </c>
      <c r="E387" t="s">
        <v>74</v>
      </c>
      <c r="F387" t="s">
        <v>25</v>
      </c>
      <c r="G387">
        <v>5</v>
      </c>
      <c r="H387">
        <v>1222.98</v>
      </c>
      <c r="I387">
        <v>0.05</v>
      </c>
      <c r="J387" t="s">
        <v>20</v>
      </c>
    </row>
    <row r="388" spans="1:10" x14ac:dyDescent="0.25">
      <c r="A388" t="s">
        <v>829</v>
      </c>
      <c r="B388" s="2">
        <v>46037</v>
      </c>
      <c r="C388" t="s">
        <v>179</v>
      </c>
      <c r="D388" t="s">
        <v>57</v>
      </c>
      <c r="E388" t="s">
        <v>39</v>
      </c>
      <c r="F388" t="s">
        <v>25</v>
      </c>
      <c r="G388">
        <v>2</v>
      </c>
      <c r="H388">
        <v>1199</v>
      </c>
      <c r="I388">
        <v>0.05</v>
      </c>
      <c r="J388" t="s">
        <v>15</v>
      </c>
    </row>
    <row r="389" spans="1:10" x14ac:dyDescent="0.25">
      <c r="A389" t="s">
        <v>830</v>
      </c>
      <c r="B389" s="2">
        <v>46025</v>
      </c>
      <c r="C389" t="s">
        <v>831</v>
      </c>
      <c r="D389" t="s">
        <v>18</v>
      </c>
      <c r="E389" t="s">
        <v>13</v>
      </c>
      <c r="F389" t="s">
        <v>14</v>
      </c>
      <c r="G389">
        <v>2</v>
      </c>
      <c r="H389">
        <v>98.01</v>
      </c>
      <c r="I389">
        <v>0.2</v>
      </c>
      <c r="J389" t="s">
        <v>35</v>
      </c>
    </row>
    <row r="390" spans="1:10" x14ac:dyDescent="0.25">
      <c r="A390" t="s">
        <v>832</v>
      </c>
      <c r="B390" s="2">
        <v>46149</v>
      </c>
      <c r="C390" t="s">
        <v>198</v>
      </c>
      <c r="D390" t="s">
        <v>168</v>
      </c>
      <c r="E390" t="s">
        <v>13</v>
      </c>
      <c r="F390" t="s">
        <v>25</v>
      </c>
      <c r="G390">
        <v>1</v>
      </c>
      <c r="H390">
        <v>90.78</v>
      </c>
      <c r="I390">
        <v>0.15</v>
      </c>
      <c r="J390" t="s">
        <v>30</v>
      </c>
    </row>
    <row r="391" spans="1:10" x14ac:dyDescent="0.25">
      <c r="A391" t="s">
        <v>833</v>
      </c>
      <c r="B391" s="2">
        <v>45989</v>
      </c>
      <c r="C391" t="s">
        <v>834</v>
      </c>
      <c r="D391" t="s">
        <v>685</v>
      </c>
      <c r="E391" t="s">
        <v>58</v>
      </c>
      <c r="F391" t="s">
        <v>14</v>
      </c>
      <c r="G391">
        <v>1</v>
      </c>
      <c r="H391">
        <v>1599</v>
      </c>
      <c r="I391">
        <v>0.15</v>
      </c>
      <c r="J391" t="s">
        <v>484</v>
      </c>
    </row>
    <row r="392" spans="1:10" x14ac:dyDescent="0.25">
      <c r="A392" t="s">
        <v>835</v>
      </c>
      <c r="B392" s="2">
        <v>45923</v>
      </c>
      <c r="C392" t="s">
        <v>611</v>
      </c>
      <c r="D392" t="s">
        <v>199</v>
      </c>
      <c r="E392" t="s">
        <v>13</v>
      </c>
      <c r="F392" t="s">
        <v>14</v>
      </c>
      <c r="G392">
        <v>2</v>
      </c>
      <c r="H392">
        <v>678.03</v>
      </c>
      <c r="I392">
        <v>0</v>
      </c>
      <c r="J392" t="s">
        <v>35</v>
      </c>
    </row>
    <row r="393" spans="1:10" x14ac:dyDescent="0.25">
      <c r="A393" t="s">
        <v>836</v>
      </c>
      <c r="B393" s="2">
        <v>46234</v>
      </c>
      <c r="C393" t="s">
        <v>184</v>
      </c>
      <c r="D393" t="s">
        <v>286</v>
      </c>
      <c r="E393" t="s">
        <v>52</v>
      </c>
      <c r="F393" t="s">
        <v>25</v>
      </c>
      <c r="G393">
        <v>5</v>
      </c>
      <c r="H393">
        <v>1324.98</v>
      </c>
      <c r="I393">
        <v>0.15</v>
      </c>
      <c r="J393" t="s">
        <v>20</v>
      </c>
    </row>
    <row r="394" spans="1:10" x14ac:dyDescent="0.25">
      <c r="A394" t="s">
        <v>837</v>
      </c>
      <c r="B394" s="2">
        <v>46104</v>
      </c>
      <c r="C394" t="s">
        <v>838</v>
      </c>
      <c r="D394" t="s">
        <v>286</v>
      </c>
      <c r="E394" t="s">
        <v>112</v>
      </c>
      <c r="F394" t="s">
        <v>25</v>
      </c>
      <c r="G394">
        <v>3</v>
      </c>
      <c r="H394">
        <v>1337.97</v>
      </c>
      <c r="I394">
        <v>0.15</v>
      </c>
      <c r="J394" t="s">
        <v>30</v>
      </c>
    </row>
    <row r="395" spans="1:10" x14ac:dyDescent="0.25">
      <c r="A395" t="s">
        <v>839</v>
      </c>
      <c r="B395" s="2">
        <v>46173</v>
      </c>
      <c r="C395" t="s">
        <v>840</v>
      </c>
      <c r="D395" t="s">
        <v>150</v>
      </c>
      <c r="E395" t="s">
        <v>95</v>
      </c>
      <c r="F395" t="s">
        <v>25</v>
      </c>
      <c r="G395">
        <v>2</v>
      </c>
      <c r="H395">
        <v>1499</v>
      </c>
      <c r="I395">
        <v>0.05</v>
      </c>
      <c r="J395" t="s">
        <v>20</v>
      </c>
    </row>
    <row r="396" spans="1:10" x14ac:dyDescent="0.25">
      <c r="A396" t="s">
        <v>841</v>
      </c>
      <c r="B396" s="2">
        <v>46071</v>
      </c>
      <c r="C396" t="s">
        <v>560</v>
      </c>
      <c r="D396" t="s">
        <v>123</v>
      </c>
      <c r="E396" t="s">
        <v>24</v>
      </c>
      <c r="F396" t="s">
        <v>14</v>
      </c>
      <c r="G396">
        <v>2</v>
      </c>
      <c r="H396">
        <v>53.35</v>
      </c>
      <c r="I396">
        <v>0.02</v>
      </c>
      <c r="J396" t="s">
        <v>30</v>
      </c>
    </row>
    <row r="397" spans="1:10" x14ac:dyDescent="0.25">
      <c r="A397" t="s">
        <v>842</v>
      </c>
      <c r="B397" s="2">
        <v>45973</v>
      </c>
      <c r="C397" t="s">
        <v>843</v>
      </c>
      <c r="D397" t="s">
        <v>54</v>
      </c>
      <c r="E397" t="s">
        <v>112</v>
      </c>
      <c r="F397" t="s">
        <v>25</v>
      </c>
      <c r="G397">
        <v>1</v>
      </c>
      <c r="H397">
        <v>119</v>
      </c>
      <c r="I397">
        <v>0</v>
      </c>
      <c r="J397" t="s">
        <v>68</v>
      </c>
    </row>
    <row r="398" spans="1:10" x14ac:dyDescent="0.25">
      <c r="A398" t="s">
        <v>844</v>
      </c>
      <c r="B398" s="2">
        <v>46108</v>
      </c>
      <c r="C398" t="s">
        <v>845</v>
      </c>
      <c r="D398" t="s">
        <v>98</v>
      </c>
      <c r="E398" t="s">
        <v>226</v>
      </c>
      <c r="F398" t="s">
        <v>14</v>
      </c>
      <c r="G398">
        <v>6</v>
      </c>
      <c r="H398">
        <v>1371.02</v>
      </c>
      <c r="I398">
        <v>0.02</v>
      </c>
      <c r="J398" t="s">
        <v>68</v>
      </c>
    </row>
    <row r="399" spans="1:10" x14ac:dyDescent="0.25">
      <c r="A399" t="s">
        <v>846</v>
      </c>
      <c r="B399" s="2">
        <v>46027</v>
      </c>
      <c r="C399" t="s">
        <v>847</v>
      </c>
      <c r="D399" t="s">
        <v>51</v>
      </c>
      <c r="E399" t="s">
        <v>226</v>
      </c>
      <c r="F399" t="s">
        <v>25</v>
      </c>
      <c r="G399">
        <v>1</v>
      </c>
      <c r="H399">
        <v>979.02</v>
      </c>
      <c r="I399">
        <v>0.05</v>
      </c>
      <c r="J399" t="s">
        <v>15</v>
      </c>
    </row>
    <row r="400" spans="1:10" x14ac:dyDescent="0.25">
      <c r="A400" t="s">
        <v>848</v>
      </c>
      <c r="B400" s="2">
        <v>45890</v>
      </c>
      <c r="C400" t="s">
        <v>378</v>
      </c>
      <c r="D400" t="s">
        <v>123</v>
      </c>
      <c r="E400" t="s">
        <v>24</v>
      </c>
      <c r="F400" t="s">
        <v>25</v>
      </c>
      <c r="G400">
        <v>1</v>
      </c>
      <c r="H400">
        <v>55</v>
      </c>
      <c r="I400">
        <v>0.02</v>
      </c>
      <c r="J400" t="s">
        <v>20</v>
      </c>
    </row>
    <row r="401" spans="1:10" x14ac:dyDescent="0.25">
      <c r="A401" t="s">
        <v>849</v>
      </c>
      <c r="B401" s="2">
        <v>46072</v>
      </c>
      <c r="C401" t="s">
        <v>850</v>
      </c>
      <c r="D401" t="s">
        <v>150</v>
      </c>
      <c r="E401" t="s">
        <v>101</v>
      </c>
      <c r="F401" t="s">
        <v>14</v>
      </c>
      <c r="G401">
        <v>4</v>
      </c>
      <c r="H401">
        <v>1499</v>
      </c>
      <c r="I401">
        <v>0</v>
      </c>
      <c r="J401" t="s">
        <v>30</v>
      </c>
    </row>
    <row r="402" spans="1:10" x14ac:dyDescent="0.25">
      <c r="A402" t="s">
        <v>851</v>
      </c>
      <c r="B402" t="s">
        <v>852</v>
      </c>
      <c r="C402" t="s">
        <v>730</v>
      </c>
      <c r="D402" t="s">
        <v>57</v>
      </c>
      <c r="E402" t="s">
        <v>62</v>
      </c>
      <c r="F402" t="s">
        <v>25</v>
      </c>
      <c r="G402">
        <v>1</v>
      </c>
      <c r="H402">
        <v>1210.99</v>
      </c>
      <c r="I402">
        <v>0</v>
      </c>
      <c r="J402" t="s">
        <v>35</v>
      </c>
    </row>
    <row r="403" spans="1:10" x14ac:dyDescent="0.25">
      <c r="A403" t="s">
        <v>853</v>
      </c>
      <c r="B403" s="2">
        <v>45932</v>
      </c>
      <c r="C403" t="s">
        <v>854</v>
      </c>
      <c r="D403" t="s">
        <v>150</v>
      </c>
      <c r="E403" t="s">
        <v>13</v>
      </c>
      <c r="F403" t="s">
        <v>25</v>
      </c>
      <c r="G403">
        <v>1</v>
      </c>
      <c r="H403">
        <v>1499</v>
      </c>
      <c r="I403">
        <v>0.15</v>
      </c>
      <c r="J403" t="s">
        <v>20</v>
      </c>
    </row>
    <row r="404" spans="1:10" x14ac:dyDescent="0.25">
      <c r="A404" t="s">
        <v>855</v>
      </c>
      <c r="B404" s="2">
        <v>46221</v>
      </c>
      <c r="C404" t="s">
        <v>856</v>
      </c>
      <c r="D404" t="s">
        <v>556</v>
      </c>
      <c r="E404" t="s">
        <v>19</v>
      </c>
      <c r="F404" t="s">
        <v>14</v>
      </c>
      <c r="G404">
        <v>6</v>
      </c>
      <c r="H404">
        <v>127.71</v>
      </c>
      <c r="I404">
        <v>0</v>
      </c>
      <c r="J404" t="s">
        <v>30</v>
      </c>
    </row>
    <row r="405" spans="1:10" x14ac:dyDescent="0.25">
      <c r="A405" t="s">
        <v>857</v>
      </c>
      <c r="B405" s="2">
        <v>45903</v>
      </c>
      <c r="C405" t="s">
        <v>225</v>
      </c>
      <c r="D405" t="s">
        <v>174</v>
      </c>
      <c r="E405" t="s">
        <v>858</v>
      </c>
      <c r="F405" t="s">
        <v>141</v>
      </c>
      <c r="G405">
        <v>1</v>
      </c>
      <c r="H405">
        <v>77.42</v>
      </c>
      <c r="I405">
        <v>0.1</v>
      </c>
      <c r="J405" t="s">
        <v>30</v>
      </c>
    </row>
    <row r="406" spans="1:10" x14ac:dyDescent="0.25">
      <c r="A406" t="s">
        <v>859</v>
      </c>
      <c r="B406" s="2">
        <v>45891</v>
      </c>
      <c r="C406" t="s">
        <v>860</v>
      </c>
      <c r="D406" t="s">
        <v>150</v>
      </c>
      <c r="E406" t="s">
        <v>196</v>
      </c>
      <c r="F406" t="s">
        <v>14</v>
      </c>
      <c r="G406">
        <v>4</v>
      </c>
      <c r="H406">
        <v>1484.01</v>
      </c>
      <c r="I406">
        <v>0.15</v>
      </c>
      <c r="J406" t="s">
        <v>68</v>
      </c>
    </row>
    <row r="407" spans="1:10" x14ac:dyDescent="0.25">
      <c r="A407" t="s">
        <v>861</v>
      </c>
      <c r="B407" s="2">
        <v>45885</v>
      </c>
      <c r="C407" t="s">
        <v>862</v>
      </c>
      <c r="D407" t="s">
        <v>12</v>
      </c>
      <c r="E407" t="s">
        <v>95</v>
      </c>
      <c r="F407" t="s">
        <v>141</v>
      </c>
      <c r="G407">
        <v>2</v>
      </c>
      <c r="H407">
        <v>508.98</v>
      </c>
      <c r="I407">
        <v>0</v>
      </c>
      <c r="J407" t="s">
        <v>20</v>
      </c>
    </row>
    <row r="408" spans="1:10" x14ac:dyDescent="0.25">
      <c r="A408" t="s">
        <v>863</v>
      </c>
      <c r="B408" s="2">
        <v>46013</v>
      </c>
      <c r="C408" t="s">
        <v>864</v>
      </c>
      <c r="D408" t="s">
        <v>153</v>
      </c>
      <c r="E408" t="s">
        <v>44</v>
      </c>
      <c r="F408" t="s">
        <v>25</v>
      </c>
      <c r="G408">
        <v>3</v>
      </c>
      <c r="H408">
        <v>131.58000000000001</v>
      </c>
      <c r="I408">
        <v>0.02</v>
      </c>
      <c r="J408" t="s">
        <v>20</v>
      </c>
    </row>
    <row r="409" spans="1:10" x14ac:dyDescent="0.25">
      <c r="A409" t="s">
        <v>865</v>
      </c>
      <c r="B409" s="2">
        <v>46125</v>
      </c>
      <c r="C409" t="s">
        <v>866</v>
      </c>
      <c r="D409" t="s">
        <v>153</v>
      </c>
      <c r="E409" t="s">
        <v>62</v>
      </c>
      <c r="F409" t="s">
        <v>14</v>
      </c>
      <c r="G409">
        <v>1</v>
      </c>
      <c r="H409">
        <v>127.71</v>
      </c>
      <c r="I409">
        <v>0.05</v>
      </c>
      <c r="J409" t="s">
        <v>68</v>
      </c>
    </row>
    <row r="410" spans="1:10" x14ac:dyDescent="0.25">
      <c r="A410" t="s">
        <v>867</v>
      </c>
      <c r="B410" s="2">
        <v>45940</v>
      </c>
      <c r="C410" t="s">
        <v>139</v>
      </c>
      <c r="D410" t="s">
        <v>416</v>
      </c>
      <c r="E410" t="s">
        <v>120</v>
      </c>
      <c r="F410" t="s">
        <v>25</v>
      </c>
      <c r="G410">
        <v>3</v>
      </c>
      <c r="H410">
        <v>253.98</v>
      </c>
      <c r="I410">
        <v>0</v>
      </c>
      <c r="J410" t="s">
        <v>68</v>
      </c>
    </row>
    <row r="411" spans="1:10" x14ac:dyDescent="0.25">
      <c r="A411" t="s">
        <v>868</v>
      </c>
      <c r="B411" s="2">
        <v>46053</v>
      </c>
      <c r="C411" t="s">
        <v>869</v>
      </c>
      <c r="D411" t="s">
        <v>140</v>
      </c>
      <c r="E411" t="s">
        <v>187</v>
      </c>
      <c r="F411" t="s">
        <v>14</v>
      </c>
      <c r="G411">
        <v>5</v>
      </c>
      <c r="H411">
        <v>1028.97</v>
      </c>
      <c r="I411">
        <v>0.1</v>
      </c>
      <c r="J411" t="s">
        <v>68</v>
      </c>
    </row>
    <row r="412" spans="1:10" x14ac:dyDescent="0.25">
      <c r="A412" t="s">
        <v>870</v>
      </c>
      <c r="B412" s="2">
        <v>46008</v>
      </c>
      <c r="C412" t="s">
        <v>713</v>
      </c>
      <c r="D412" t="s">
        <v>147</v>
      </c>
      <c r="E412" t="s">
        <v>24</v>
      </c>
      <c r="F412" t="s">
        <v>25</v>
      </c>
      <c r="G412">
        <v>1</v>
      </c>
      <c r="H412">
        <v>999</v>
      </c>
      <c r="I412">
        <v>0.05</v>
      </c>
      <c r="J412" t="s">
        <v>30</v>
      </c>
    </row>
    <row r="413" spans="1:10" x14ac:dyDescent="0.25">
      <c r="A413" t="s">
        <v>871</v>
      </c>
      <c r="B413" s="2">
        <v>46111</v>
      </c>
      <c r="C413" t="s">
        <v>492</v>
      </c>
      <c r="D413" t="s">
        <v>685</v>
      </c>
      <c r="E413" t="s">
        <v>112</v>
      </c>
      <c r="F413" t="s">
        <v>25</v>
      </c>
      <c r="G413">
        <v>8</v>
      </c>
      <c r="H413">
        <v>1599</v>
      </c>
      <c r="I413">
        <v>0</v>
      </c>
      <c r="J413" t="s">
        <v>35</v>
      </c>
    </row>
    <row r="414" spans="1:10" x14ac:dyDescent="0.25">
      <c r="A414" t="s">
        <v>872</v>
      </c>
      <c r="B414" s="2">
        <v>46206</v>
      </c>
      <c r="C414" t="s">
        <v>669</v>
      </c>
      <c r="D414" t="s">
        <v>180</v>
      </c>
      <c r="E414" t="s">
        <v>62</v>
      </c>
      <c r="F414" t="s">
        <v>25</v>
      </c>
      <c r="G414">
        <v>4</v>
      </c>
      <c r="H414">
        <v>823.53</v>
      </c>
      <c r="I414">
        <v>0.02</v>
      </c>
      <c r="J414" t="s">
        <v>15</v>
      </c>
    </row>
    <row r="415" spans="1:10" x14ac:dyDescent="0.25">
      <c r="A415" t="s">
        <v>873</v>
      </c>
      <c r="B415" s="2">
        <v>46068</v>
      </c>
      <c r="C415" t="s">
        <v>874</v>
      </c>
      <c r="D415" t="s">
        <v>29</v>
      </c>
      <c r="E415" t="s">
        <v>196</v>
      </c>
      <c r="F415" t="s">
        <v>25</v>
      </c>
      <c r="G415">
        <v>2</v>
      </c>
      <c r="H415">
        <v>112.27</v>
      </c>
      <c r="I415">
        <v>0.1</v>
      </c>
      <c r="J415" t="s">
        <v>20</v>
      </c>
    </row>
    <row r="416" spans="1:10" x14ac:dyDescent="0.25">
      <c r="A416" t="s">
        <v>875</v>
      </c>
      <c r="B416" s="2">
        <v>46172</v>
      </c>
      <c r="C416" t="s">
        <v>82</v>
      </c>
      <c r="E416" t="s">
        <v>64</v>
      </c>
      <c r="F416" t="s">
        <v>25</v>
      </c>
      <c r="G416">
        <v>3</v>
      </c>
      <c r="H416">
        <v>365753</v>
      </c>
      <c r="I416">
        <v>0.02</v>
      </c>
      <c r="J416" t="s">
        <v>68</v>
      </c>
    </row>
    <row r="417" spans="1:10" x14ac:dyDescent="0.25">
      <c r="A417" t="s">
        <v>876</v>
      </c>
      <c r="B417" s="2">
        <v>46147</v>
      </c>
      <c r="C417" t="s">
        <v>94</v>
      </c>
      <c r="D417" t="s">
        <v>202</v>
      </c>
      <c r="E417" t="s">
        <v>187</v>
      </c>
      <c r="F417" t="s">
        <v>25</v>
      </c>
      <c r="G417">
        <v>1</v>
      </c>
      <c r="H417">
        <v>2057.02</v>
      </c>
      <c r="I417">
        <v>0.02</v>
      </c>
      <c r="J417" t="s">
        <v>15</v>
      </c>
    </row>
    <row r="418" spans="1:10" x14ac:dyDescent="0.25">
      <c r="A418" t="s">
        <v>877</v>
      </c>
      <c r="B418" t="s">
        <v>878</v>
      </c>
      <c r="C418" t="s">
        <v>136</v>
      </c>
      <c r="D418" t="s">
        <v>199</v>
      </c>
      <c r="E418" t="s">
        <v>187</v>
      </c>
      <c r="F418" t="s">
        <v>25</v>
      </c>
      <c r="G418">
        <v>2</v>
      </c>
      <c r="H418">
        <v>685.02</v>
      </c>
      <c r="I418">
        <v>0.02</v>
      </c>
      <c r="J418" t="s">
        <v>35</v>
      </c>
    </row>
    <row r="419" spans="1:10" x14ac:dyDescent="0.25">
      <c r="A419" t="s">
        <v>879</v>
      </c>
      <c r="B419" s="2">
        <v>46044</v>
      </c>
      <c r="C419" t="s">
        <v>481</v>
      </c>
      <c r="D419" t="s">
        <v>202</v>
      </c>
      <c r="E419" t="s">
        <v>24</v>
      </c>
      <c r="F419" t="s">
        <v>25</v>
      </c>
      <c r="G419">
        <v>1</v>
      </c>
      <c r="H419">
        <v>2140.98</v>
      </c>
      <c r="I419">
        <v>0</v>
      </c>
      <c r="J419" t="s">
        <v>30</v>
      </c>
    </row>
    <row r="420" spans="1:10" x14ac:dyDescent="0.25">
      <c r="A420" t="s">
        <v>880</v>
      </c>
      <c r="B420" s="2">
        <v>46139</v>
      </c>
      <c r="C420" t="s">
        <v>881</v>
      </c>
      <c r="D420" t="s">
        <v>323</v>
      </c>
      <c r="E420" t="s">
        <v>64</v>
      </c>
      <c r="F420" t="s">
        <v>14</v>
      </c>
      <c r="G420">
        <v>3</v>
      </c>
      <c r="H420">
        <v>1484.01</v>
      </c>
      <c r="I420">
        <v>0.1</v>
      </c>
      <c r="J420" t="s">
        <v>20</v>
      </c>
    </row>
    <row r="421" spans="1:10" x14ac:dyDescent="0.25">
      <c r="A421" t="s">
        <v>882</v>
      </c>
      <c r="B421" s="2">
        <v>46035</v>
      </c>
      <c r="C421" t="s">
        <v>843</v>
      </c>
      <c r="D421" t="s">
        <v>38</v>
      </c>
      <c r="E421" t="s">
        <v>95</v>
      </c>
      <c r="F421" t="s">
        <v>14</v>
      </c>
      <c r="G421">
        <v>3</v>
      </c>
      <c r="H421">
        <v>1917.99</v>
      </c>
      <c r="I421">
        <v>0</v>
      </c>
      <c r="J421" t="s">
        <v>15</v>
      </c>
    </row>
    <row r="422" spans="1:10" x14ac:dyDescent="0.25">
      <c r="A422" t="s">
        <v>883</v>
      </c>
      <c r="B422" s="2">
        <v>46225</v>
      </c>
      <c r="C422" t="s">
        <v>371</v>
      </c>
      <c r="D422" t="s">
        <v>168</v>
      </c>
      <c r="E422" t="s">
        <v>64</v>
      </c>
      <c r="F422" t="s">
        <v>25</v>
      </c>
      <c r="G422">
        <v>3</v>
      </c>
      <c r="H422">
        <v>90.78</v>
      </c>
      <c r="I422">
        <v>0</v>
      </c>
      <c r="J422" t="s">
        <v>68</v>
      </c>
    </row>
    <row r="423" spans="1:10" x14ac:dyDescent="0.25">
      <c r="A423" t="s">
        <v>884</v>
      </c>
      <c r="B423" s="2">
        <v>46027</v>
      </c>
      <c r="C423" t="s">
        <v>526</v>
      </c>
      <c r="D423" t="s">
        <v>223</v>
      </c>
      <c r="E423" t="s">
        <v>101</v>
      </c>
      <c r="F423" t="s">
        <v>25</v>
      </c>
      <c r="G423">
        <v>1</v>
      </c>
      <c r="H423">
        <v>402.99</v>
      </c>
      <c r="I423">
        <v>0</v>
      </c>
      <c r="J423" t="s">
        <v>15</v>
      </c>
    </row>
    <row r="424" spans="1:10" x14ac:dyDescent="0.25">
      <c r="A424" t="s">
        <v>885</v>
      </c>
      <c r="B424" s="2">
        <v>46070</v>
      </c>
      <c r="C424" t="s">
        <v>886</v>
      </c>
      <c r="D424" t="s">
        <v>268</v>
      </c>
      <c r="E424" t="s">
        <v>52</v>
      </c>
      <c r="F424" t="s">
        <v>25</v>
      </c>
      <c r="G424">
        <v>3</v>
      </c>
      <c r="H424">
        <v>150.49</v>
      </c>
      <c r="I424">
        <v>0.02</v>
      </c>
      <c r="J424" t="s">
        <v>15</v>
      </c>
    </row>
    <row r="425" spans="1:10" x14ac:dyDescent="0.25">
      <c r="A425" t="s">
        <v>887</v>
      </c>
      <c r="B425" s="2">
        <v>45923</v>
      </c>
      <c r="C425" t="s">
        <v>888</v>
      </c>
      <c r="D425" t="s">
        <v>109</v>
      </c>
      <c r="E425" t="s">
        <v>24</v>
      </c>
      <c r="F425" t="s">
        <v>25</v>
      </c>
      <c r="G425">
        <v>2</v>
      </c>
      <c r="H425">
        <v>1371.02</v>
      </c>
      <c r="I425">
        <v>0.1</v>
      </c>
      <c r="J425" t="s">
        <v>35</v>
      </c>
    </row>
    <row r="426" spans="1:10" x14ac:dyDescent="0.25">
      <c r="A426" t="s">
        <v>889</v>
      </c>
      <c r="B426" s="2">
        <v>46195</v>
      </c>
      <c r="C426" t="s">
        <v>890</v>
      </c>
      <c r="D426" t="s">
        <v>243</v>
      </c>
      <c r="E426" t="s">
        <v>24</v>
      </c>
      <c r="F426" t="s">
        <v>14</v>
      </c>
      <c r="G426">
        <v>1</v>
      </c>
      <c r="H426">
        <v>70.38</v>
      </c>
      <c r="I426">
        <v>0.02</v>
      </c>
      <c r="J426" t="s">
        <v>35</v>
      </c>
    </row>
    <row r="427" spans="1:10" x14ac:dyDescent="0.25">
      <c r="A427" t="s">
        <v>891</v>
      </c>
      <c r="B427" s="2">
        <v>46224</v>
      </c>
      <c r="C427" t="s">
        <v>11</v>
      </c>
      <c r="D427" t="s">
        <v>685</v>
      </c>
      <c r="E427" t="s">
        <v>34</v>
      </c>
      <c r="F427" t="s">
        <v>141</v>
      </c>
      <c r="G427">
        <v>4</v>
      </c>
      <c r="H427">
        <v>1614.99</v>
      </c>
      <c r="I427">
        <v>0</v>
      </c>
      <c r="J427" t="s">
        <v>68</v>
      </c>
    </row>
    <row r="428" spans="1:10" x14ac:dyDescent="0.25">
      <c r="A428" t="s">
        <v>892</v>
      </c>
      <c r="B428" s="2">
        <v>46094</v>
      </c>
      <c r="C428" t="s">
        <v>893</v>
      </c>
      <c r="D428" t="s">
        <v>98</v>
      </c>
      <c r="E428" t="s">
        <v>196</v>
      </c>
      <c r="F428" t="s">
        <v>14</v>
      </c>
      <c r="G428">
        <v>2</v>
      </c>
      <c r="H428">
        <v>1399</v>
      </c>
      <c r="I428">
        <v>0.15</v>
      </c>
      <c r="J428" t="s">
        <v>20</v>
      </c>
    </row>
    <row r="429" spans="1:10" x14ac:dyDescent="0.25">
      <c r="A429" t="s">
        <v>894</v>
      </c>
      <c r="B429" s="2">
        <v>46149</v>
      </c>
      <c r="C429" t="s">
        <v>895</v>
      </c>
      <c r="D429" t="s">
        <v>43</v>
      </c>
      <c r="E429" t="s">
        <v>187</v>
      </c>
      <c r="F429" t="s">
        <v>25</v>
      </c>
      <c r="G429">
        <v>1</v>
      </c>
      <c r="H429">
        <v>1745.03</v>
      </c>
      <c r="I429">
        <v>0</v>
      </c>
      <c r="J429" t="s">
        <v>30</v>
      </c>
    </row>
    <row r="430" spans="1:10" x14ac:dyDescent="0.25">
      <c r="A430" t="s">
        <v>896</v>
      </c>
      <c r="B430" s="2">
        <v>46020</v>
      </c>
      <c r="C430" t="s">
        <v>136</v>
      </c>
      <c r="D430" t="s">
        <v>390</v>
      </c>
      <c r="E430" t="s">
        <v>34</v>
      </c>
      <c r="F430" t="s">
        <v>25</v>
      </c>
      <c r="G430">
        <v>1</v>
      </c>
      <c r="H430">
        <v>449</v>
      </c>
      <c r="I430">
        <v>0</v>
      </c>
      <c r="J430" t="s">
        <v>68</v>
      </c>
    </row>
    <row r="431" spans="1:10" x14ac:dyDescent="0.25">
      <c r="A431" t="s">
        <v>897</v>
      </c>
      <c r="B431" s="2">
        <v>45952</v>
      </c>
      <c r="C431" t="s">
        <v>310</v>
      </c>
      <c r="D431" t="s">
        <v>323</v>
      </c>
      <c r="E431" t="s">
        <v>62</v>
      </c>
      <c r="F431" t="s">
        <v>141</v>
      </c>
      <c r="G431">
        <v>2</v>
      </c>
      <c r="H431">
        <v>1469.02</v>
      </c>
      <c r="I431">
        <v>0.2</v>
      </c>
      <c r="J431" t="s">
        <v>30</v>
      </c>
    </row>
    <row r="432" spans="1:10" x14ac:dyDescent="0.25">
      <c r="A432" t="s">
        <v>898</v>
      </c>
      <c r="B432" s="2">
        <v>46090</v>
      </c>
      <c r="C432" t="s">
        <v>537</v>
      </c>
      <c r="D432" t="s">
        <v>38</v>
      </c>
      <c r="E432" t="s">
        <v>48</v>
      </c>
      <c r="F432" t="s">
        <v>14</v>
      </c>
      <c r="G432">
        <v>1</v>
      </c>
      <c r="H432">
        <v>1936.98</v>
      </c>
      <c r="I432">
        <v>0</v>
      </c>
      <c r="J432" t="s">
        <v>20</v>
      </c>
    </row>
    <row r="433" spans="1:10" x14ac:dyDescent="0.25">
      <c r="A433" t="s">
        <v>899</v>
      </c>
      <c r="B433" s="2">
        <v>45975</v>
      </c>
      <c r="C433" t="s">
        <v>89</v>
      </c>
      <c r="D433" t="s">
        <v>98</v>
      </c>
      <c r="E433" t="s">
        <v>62</v>
      </c>
      <c r="F433" t="s">
        <v>14</v>
      </c>
      <c r="G433">
        <v>3</v>
      </c>
      <c r="H433">
        <v>1426.98</v>
      </c>
      <c r="I433">
        <v>0.05</v>
      </c>
      <c r="J433" t="s">
        <v>35</v>
      </c>
    </row>
    <row r="434" spans="1:10" x14ac:dyDescent="0.25">
      <c r="A434" t="s">
        <v>900</v>
      </c>
      <c r="B434" s="2">
        <v>45919</v>
      </c>
      <c r="C434" t="s">
        <v>382</v>
      </c>
      <c r="D434" t="s">
        <v>376</v>
      </c>
      <c r="E434" t="s">
        <v>112</v>
      </c>
      <c r="F434" t="s">
        <v>14</v>
      </c>
      <c r="G434">
        <v>1</v>
      </c>
      <c r="H434">
        <v>1732.98</v>
      </c>
      <c r="I434">
        <v>0.1</v>
      </c>
      <c r="J434" t="s">
        <v>30</v>
      </c>
    </row>
    <row r="435" spans="1:10" x14ac:dyDescent="0.25">
      <c r="A435" t="s">
        <v>901</v>
      </c>
      <c r="B435" s="2">
        <v>46088</v>
      </c>
      <c r="C435" t="s">
        <v>902</v>
      </c>
      <c r="D435" t="s">
        <v>47</v>
      </c>
      <c r="E435" t="s">
        <v>48</v>
      </c>
      <c r="F435" t="s">
        <v>14</v>
      </c>
      <c r="G435">
        <v>1</v>
      </c>
      <c r="H435">
        <v>299</v>
      </c>
      <c r="I435">
        <v>0</v>
      </c>
      <c r="J435" t="s">
        <v>35</v>
      </c>
    </row>
    <row r="436" spans="1:10" x14ac:dyDescent="0.25">
      <c r="A436" t="s">
        <v>903</v>
      </c>
      <c r="B436" s="2">
        <v>45957</v>
      </c>
      <c r="C436" t="s">
        <v>294</v>
      </c>
      <c r="D436" t="s">
        <v>47</v>
      </c>
      <c r="E436" t="s">
        <v>19</v>
      </c>
      <c r="F436" t="s">
        <v>14</v>
      </c>
      <c r="G436">
        <v>5</v>
      </c>
      <c r="H436">
        <v>304.98</v>
      </c>
      <c r="I436">
        <v>0.05</v>
      </c>
      <c r="J436" t="s">
        <v>68</v>
      </c>
    </row>
    <row r="437" spans="1:10" x14ac:dyDescent="0.25">
      <c r="A437" t="s">
        <v>904</v>
      </c>
      <c r="B437" s="2">
        <v>46111</v>
      </c>
      <c r="C437" t="s">
        <v>50</v>
      </c>
      <c r="D437" t="s">
        <v>174</v>
      </c>
      <c r="E437" t="s">
        <v>34</v>
      </c>
      <c r="F437" t="s">
        <v>25</v>
      </c>
      <c r="G437">
        <v>3</v>
      </c>
      <c r="H437">
        <v>78.209999999999994</v>
      </c>
      <c r="I437">
        <v>0.15</v>
      </c>
      <c r="J437" t="s">
        <v>35</v>
      </c>
    </row>
    <row r="438" spans="1:10" x14ac:dyDescent="0.25">
      <c r="A438" t="s">
        <v>905</v>
      </c>
      <c r="B438" s="2">
        <v>46059</v>
      </c>
      <c r="C438" t="s">
        <v>300</v>
      </c>
      <c r="D438" t="s">
        <v>321</v>
      </c>
      <c r="E438" t="s">
        <v>196</v>
      </c>
      <c r="F438" t="s">
        <v>14</v>
      </c>
      <c r="G438">
        <v>1</v>
      </c>
      <c r="H438">
        <v>1385.01</v>
      </c>
      <c r="I438">
        <v>0.2</v>
      </c>
      <c r="J438" t="s">
        <v>68</v>
      </c>
    </row>
    <row r="439" spans="1:10" x14ac:dyDescent="0.25">
      <c r="A439" t="s">
        <v>906</v>
      </c>
      <c r="B439" s="2">
        <v>46004</v>
      </c>
      <c r="C439" t="s">
        <v>433</v>
      </c>
      <c r="D439" t="s">
        <v>123</v>
      </c>
      <c r="E439" t="s">
        <v>34</v>
      </c>
      <c r="F439" t="s">
        <v>25</v>
      </c>
      <c r="G439">
        <v>1</v>
      </c>
      <c r="H439">
        <v>54.45</v>
      </c>
      <c r="I439">
        <v>0</v>
      </c>
      <c r="J439" t="s">
        <v>30</v>
      </c>
    </row>
    <row r="440" spans="1:10" x14ac:dyDescent="0.25">
      <c r="A440" t="s">
        <v>907</v>
      </c>
      <c r="B440" s="2">
        <v>46212</v>
      </c>
      <c r="C440" t="s">
        <v>908</v>
      </c>
      <c r="D440" t="s">
        <v>305</v>
      </c>
      <c r="E440" t="s">
        <v>62</v>
      </c>
      <c r="F440" t="s">
        <v>14</v>
      </c>
      <c r="G440">
        <v>8</v>
      </c>
      <c r="H440">
        <v>38.61</v>
      </c>
      <c r="I440">
        <v>0.02</v>
      </c>
      <c r="J440" t="s">
        <v>15</v>
      </c>
    </row>
    <row r="441" spans="1:10" x14ac:dyDescent="0.25">
      <c r="A441" t="s">
        <v>909</v>
      </c>
      <c r="B441" s="2">
        <v>45901</v>
      </c>
      <c r="C441" t="s">
        <v>910</v>
      </c>
      <c r="D441" t="s">
        <v>243</v>
      </c>
      <c r="E441" t="s">
        <v>120</v>
      </c>
      <c r="F441" t="s">
        <v>14</v>
      </c>
      <c r="G441">
        <v>6</v>
      </c>
      <c r="H441">
        <v>69</v>
      </c>
      <c r="I441">
        <v>0.2</v>
      </c>
      <c r="J441" t="s">
        <v>15</v>
      </c>
    </row>
    <row r="442" spans="1:10" x14ac:dyDescent="0.25">
      <c r="A442" t="s">
        <v>911</v>
      </c>
      <c r="B442" s="2">
        <v>45990</v>
      </c>
      <c r="C442" t="s">
        <v>912</v>
      </c>
      <c r="D442" t="s">
        <v>77</v>
      </c>
      <c r="E442" t="s">
        <v>19</v>
      </c>
      <c r="F442" t="s">
        <v>14</v>
      </c>
      <c r="G442">
        <v>5</v>
      </c>
      <c r="H442">
        <v>402.99</v>
      </c>
      <c r="I442">
        <v>0</v>
      </c>
      <c r="J442" t="s">
        <v>15</v>
      </c>
    </row>
    <row r="443" spans="1:10" x14ac:dyDescent="0.25">
      <c r="A443" t="s">
        <v>913</v>
      </c>
      <c r="B443" s="2">
        <v>46162</v>
      </c>
      <c r="C443" t="s">
        <v>914</v>
      </c>
      <c r="D443" t="s">
        <v>305</v>
      </c>
      <c r="E443" t="s">
        <v>112</v>
      </c>
      <c r="F443" t="s">
        <v>25</v>
      </c>
      <c r="G443">
        <v>1</v>
      </c>
      <c r="H443">
        <v>39.78</v>
      </c>
      <c r="I443">
        <v>0.2</v>
      </c>
      <c r="J443" t="s">
        <v>35</v>
      </c>
    </row>
    <row r="444" spans="1:10" x14ac:dyDescent="0.25">
      <c r="A444" t="s">
        <v>915</v>
      </c>
      <c r="B444" s="2">
        <v>45955</v>
      </c>
      <c r="C444" t="s">
        <v>217</v>
      </c>
      <c r="D444" t="s">
        <v>305</v>
      </c>
      <c r="E444" t="s">
        <v>104</v>
      </c>
      <c r="F444" t="s">
        <v>25</v>
      </c>
      <c r="G444">
        <v>1</v>
      </c>
      <c r="H444">
        <v>37.83</v>
      </c>
      <c r="I444">
        <v>0</v>
      </c>
      <c r="J444" t="s">
        <v>68</v>
      </c>
    </row>
    <row r="445" spans="1:10" x14ac:dyDescent="0.25">
      <c r="A445" t="s">
        <v>916</v>
      </c>
      <c r="B445" s="2">
        <v>45973</v>
      </c>
      <c r="C445" t="s">
        <v>917</v>
      </c>
      <c r="D445" t="s">
        <v>109</v>
      </c>
      <c r="E445" t="s">
        <v>48</v>
      </c>
      <c r="F445" t="s">
        <v>14</v>
      </c>
      <c r="G445">
        <v>2</v>
      </c>
      <c r="H445">
        <v>1385.01</v>
      </c>
      <c r="I445">
        <v>0</v>
      </c>
      <c r="J445" t="s">
        <v>30</v>
      </c>
    </row>
    <row r="446" spans="1:10" x14ac:dyDescent="0.25">
      <c r="A446" t="s">
        <v>918</v>
      </c>
      <c r="B446" s="2">
        <v>46068</v>
      </c>
      <c r="C446" t="s">
        <v>369</v>
      </c>
      <c r="D446" t="s">
        <v>376</v>
      </c>
      <c r="E446" t="s">
        <v>62</v>
      </c>
      <c r="F446" t="s">
        <v>14</v>
      </c>
      <c r="G446">
        <v>5</v>
      </c>
      <c r="H446">
        <v>1682.01</v>
      </c>
      <c r="I446">
        <v>0.2</v>
      </c>
      <c r="J446" t="s">
        <v>30</v>
      </c>
    </row>
    <row r="447" spans="1:10" x14ac:dyDescent="0.25">
      <c r="A447" t="s">
        <v>919</v>
      </c>
      <c r="B447" s="2">
        <v>46228</v>
      </c>
      <c r="C447" t="s">
        <v>544</v>
      </c>
      <c r="D447" t="s">
        <v>61</v>
      </c>
      <c r="E447" t="s">
        <v>120</v>
      </c>
      <c r="F447" t="s">
        <v>14</v>
      </c>
      <c r="G447">
        <v>1</v>
      </c>
      <c r="H447">
        <v>249</v>
      </c>
      <c r="I447">
        <v>0</v>
      </c>
      <c r="J447" t="s">
        <v>35</v>
      </c>
    </row>
    <row r="448" spans="1:10" x14ac:dyDescent="0.25">
      <c r="A448" t="s">
        <v>920</v>
      </c>
      <c r="B448" s="2">
        <v>46160</v>
      </c>
      <c r="C448" t="s">
        <v>921</v>
      </c>
      <c r="D448" t="s">
        <v>61</v>
      </c>
      <c r="E448" t="s">
        <v>226</v>
      </c>
      <c r="F448" t="s">
        <v>25</v>
      </c>
      <c r="G448" t="s">
        <v>592</v>
      </c>
      <c r="H448">
        <v>251.49</v>
      </c>
      <c r="I448">
        <v>0</v>
      </c>
      <c r="J448" t="s">
        <v>20</v>
      </c>
    </row>
    <row r="449" spans="1:10" x14ac:dyDescent="0.25">
      <c r="A449" t="s">
        <v>922</v>
      </c>
      <c r="B449" s="2">
        <v>46144</v>
      </c>
      <c r="C449" t="s">
        <v>908</v>
      </c>
      <c r="D449" t="s">
        <v>153</v>
      </c>
      <c r="E449" t="s">
        <v>95</v>
      </c>
      <c r="F449" t="s">
        <v>14</v>
      </c>
      <c r="G449">
        <v>2</v>
      </c>
      <c r="H449">
        <v>129</v>
      </c>
      <c r="I449">
        <v>0.2</v>
      </c>
      <c r="J449" t="s">
        <v>15</v>
      </c>
    </row>
    <row r="450" spans="1:10" x14ac:dyDescent="0.25">
      <c r="A450" t="s">
        <v>923</v>
      </c>
      <c r="B450" s="2">
        <v>46181</v>
      </c>
      <c r="C450" t="s">
        <v>191</v>
      </c>
      <c r="D450" t="s">
        <v>549</v>
      </c>
      <c r="E450" t="s">
        <v>196</v>
      </c>
      <c r="F450" t="s">
        <v>14</v>
      </c>
      <c r="G450">
        <v>2</v>
      </c>
      <c r="H450">
        <v>1163.03</v>
      </c>
      <c r="I450">
        <v>0.15</v>
      </c>
      <c r="J450" t="s">
        <v>330</v>
      </c>
    </row>
    <row r="451" spans="1:10" x14ac:dyDescent="0.25">
      <c r="A451" t="s">
        <v>924</v>
      </c>
      <c r="B451" s="2">
        <v>46072</v>
      </c>
      <c r="C451" t="s">
        <v>925</v>
      </c>
      <c r="D451" t="s">
        <v>223</v>
      </c>
      <c r="E451" t="s">
        <v>13</v>
      </c>
      <c r="F451" t="s">
        <v>25</v>
      </c>
      <c r="G451">
        <v>4</v>
      </c>
      <c r="H451">
        <v>399</v>
      </c>
      <c r="I451">
        <v>0.05</v>
      </c>
      <c r="J451" t="s">
        <v>20</v>
      </c>
    </row>
    <row r="452" spans="1:10" x14ac:dyDescent="0.25">
      <c r="A452" t="s">
        <v>926</v>
      </c>
      <c r="B452" s="2">
        <v>45880</v>
      </c>
      <c r="C452" t="s">
        <v>927</v>
      </c>
      <c r="D452" t="s">
        <v>243</v>
      </c>
      <c r="E452" t="s">
        <v>101</v>
      </c>
      <c r="F452" t="s">
        <v>14</v>
      </c>
      <c r="G452">
        <v>2</v>
      </c>
      <c r="H452">
        <v>71.069999999999993</v>
      </c>
      <c r="I452">
        <v>0.2</v>
      </c>
      <c r="J452" t="s">
        <v>30</v>
      </c>
    </row>
    <row r="453" spans="1:10" x14ac:dyDescent="0.25">
      <c r="A453" t="s">
        <v>928</v>
      </c>
      <c r="B453" s="2">
        <v>45986</v>
      </c>
      <c r="C453" t="s">
        <v>929</v>
      </c>
      <c r="D453" t="s">
        <v>77</v>
      </c>
      <c r="E453" t="s">
        <v>39</v>
      </c>
      <c r="F453" t="s">
        <v>14</v>
      </c>
      <c r="G453">
        <v>2</v>
      </c>
      <c r="H453">
        <v>406.98</v>
      </c>
      <c r="I453">
        <v>0.15</v>
      </c>
      <c r="J453" t="s">
        <v>40</v>
      </c>
    </row>
    <row r="454" spans="1:10" x14ac:dyDescent="0.25">
      <c r="A454" t="s">
        <v>930</v>
      </c>
      <c r="B454" s="2">
        <v>46200</v>
      </c>
      <c r="C454" t="s">
        <v>696</v>
      </c>
      <c r="D454" t="s">
        <v>416</v>
      </c>
      <c r="E454" t="s">
        <v>39</v>
      </c>
      <c r="F454" t="s">
        <v>25</v>
      </c>
      <c r="G454">
        <v>5</v>
      </c>
      <c r="H454">
        <v>241.53</v>
      </c>
      <c r="I454">
        <v>0.15</v>
      </c>
      <c r="J454" t="s">
        <v>931</v>
      </c>
    </row>
    <row r="455" spans="1:10" x14ac:dyDescent="0.25">
      <c r="A455" t="s">
        <v>932</v>
      </c>
      <c r="B455" s="2">
        <v>46134</v>
      </c>
      <c r="C455" t="s">
        <v>671</v>
      </c>
      <c r="D455" t="s">
        <v>243</v>
      </c>
      <c r="E455" t="s">
        <v>52</v>
      </c>
      <c r="F455" t="s">
        <v>25</v>
      </c>
      <c r="G455">
        <v>1</v>
      </c>
      <c r="H455">
        <v>68.31</v>
      </c>
      <c r="I455">
        <v>0.15</v>
      </c>
      <c r="J455" t="s">
        <v>35</v>
      </c>
    </row>
    <row r="456" spans="1:10" x14ac:dyDescent="0.25">
      <c r="A456" t="s">
        <v>933</v>
      </c>
      <c r="B456" s="2">
        <v>46138</v>
      </c>
      <c r="C456" t="s">
        <v>934</v>
      </c>
      <c r="D456" t="s">
        <v>147</v>
      </c>
      <c r="E456" t="s">
        <v>196</v>
      </c>
      <c r="F456" t="s">
        <v>25</v>
      </c>
      <c r="G456">
        <v>5</v>
      </c>
      <c r="H456">
        <v>969.03</v>
      </c>
      <c r="I456">
        <v>0.02</v>
      </c>
      <c r="J456" t="s">
        <v>30</v>
      </c>
    </row>
    <row r="457" spans="1:10" x14ac:dyDescent="0.25">
      <c r="A457" t="s">
        <v>935</v>
      </c>
      <c r="B457" s="2">
        <v>45997</v>
      </c>
      <c r="C457" t="s">
        <v>759</v>
      </c>
      <c r="D457" t="s">
        <v>117</v>
      </c>
      <c r="F457" t="s">
        <v>14</v>
      </c>
      <c r="G457">
        <v>3</v>
      </c>
      <c r="H457">
        <v>1834.98</v>
      </c>
      <c r="I457">
        <v>0.05</v>
      </c>
      <c r="J457" t="s">
        <v>20</v>
      </c>
    </row>
    <row r="458" spans="1:10" x14ac:dyDescent="0.25">
      <c r="A458" t="s">
        <v>936</v>
      </c>
      <c r="B458" s="2">
        <v>46107</v>
      </c>
      <c r="C458" t="s">
        <v>609</v>
      </c>
      <c r="D458" t="s">
        <v>376</v>
      </c>
      <c r="E458" t="s">
        <v>226</v>
      </c>
      <c r="F458" t="s">
        <v>25</v>
      </c>
      <c r="G458">
        <v>2</v>
      </c>
      <c r="H458">
        <v>1648.03</v>
      </c>
      <c r="I458">
        <v>0.2</v>
      </c>
      <c r="J458" t="s">
        <v>15</v>
      </c>
    </row>
    <row r="459" spans="1:10" x14ac:dyDescent="0.25">
      <c r="A459" t="s">
        <v>937</v>
      </c>
      <c r="B459" s="2">
        <v>46098</v>
      </c>
      <c r="C459" t="s">
        <v>709</v>
      </c>
      <c r="D459" t="s">
        <v>80</v>
      </c>
      <c r="E459" t="s">
        <v>187</v>
      </c>
      <c r="F459" t="s">
        <v>14</v>
      </c>
      <c r="G459">
        <v>2</v>
      </c>
      <c r="H459">
        <v>162.18</v>
      </c>
      <c r="I459">
        <v>0.05</v>
      </c>
      <c r="J459" t="s">
        <v>30</v>
      </c>
    </row>
    <row r="460" spans="1:10" x14ac:dyDescent="0.25">
      <c r="A460" t="s">
        <v>938</v>
      </c>
      <c r="B460" s="2">
        <v>46015</v>
      </c>
      <c r="C460" t="s">
        <v>82</v>
      </c>
      <c r="D460" t="s">
        <v>132</v>
      </c>
      <c r="E460" t="s">
        <v>52</v>
      </c>
      <c r="F460" t="s">
        <v>25</v>
      </c>
      <c r="G460">
        <v>5</v>
      </c>
      <c r="H460">
        <v>1199</v>
      </c>
      <c r="I460">
        <v>0.02</v>
      </c>
      <c r="J460" t="s">
        <v>35</v>
      </c>
    </row>
    <row r="461" spans="1:10" x14ac:dyDescent="0.25">
      <c r="A461" t="s">
        <v>939</v>
      </c>
      <c r="B461" s="2">
        <v>46201</v>
      </c>
      <c r="C461" t="s">
        <v>940</v>
      </c>
      <c r="D461" t="s">
        <v>12</v>
      </c>
      <c r="E461" t="s">
        <v>104</v>
      </c>
      <c r="F461" t="s">
        <v>14</v>
      </c>
      <c r="G461">
        <v>3</v>
      </c>
      <c r="H461">
        <v>513.97</v>
      </c>
      <c r="I461">
        <v>0</v>
      </c>
      <c r="J461" t="s">
        <v>30</v>
      </c>
    </row>
    <row r="462" spans="1:10" x14ac:dyDescent="0.25">
      <c r="A462" t="s">
        <v>941</v>
      </c>
      <c r="B462" s="2">
        <v>46112</v>
      </c>
      <c r="C462" t="s">
        <v>312</v>
      </c>
      <c r="D462" t="s">
        <v>556</v>
      </c>
      <c r="E462" t="s">
        <v>196</v>
      </c>
      <c r="F462" t="s">
        <v>25</v>
      </c>
      <c r="G462">
        <v>1</v>
      </c>
      <c r="H462">
        <v>129</v>
      </c>
      <c r="I462">
        <v>0.05</v>
      </c>
      <c r="J462" t="s">
        <v>20</v>
      </c>
    </row>
    <row r="463" spans="1:10" x14ac:dyDescent="0.25">
      <c r="A463" t="s">
        <v>942</v>
      </c>
      <c r="B463" s="2">
        <v>46086</v>
      </c>
      <c r="C463" t="s">
        <v>943</v>
      </c>
      <c r="D463" t="s">
        <v>137</v>
      </c>
      <c r="E463" t="s">
        <v>64</v>
      </c>
      <c r="F463" t="s">
        <v>14</v>
      </c>
      <c r="G463">
        <v>2</v>
      </c>
      <c r="H463">
        <v>97.02</v>
      </c>
      <c r="I463">
        <v>0.2</v>
      </c>
      <c r="J463" t="s">
        <v>20</v>
      </c>
    </row>
    <row r="464" spans="1:10" x14ac:dyDescent="0.25">
      <c r="A464" t="s">
        <v>944</v>
      </c>
      <c r="B464" s="2">
        <v>46216</v>
      </c>
      <c r="C464" t="s">
        <v>945</v>
      </c>
      <c r="D464" t="s">
        <v>243</v>
      </c>
      <c r="E464" t="s">
        <v>48</v>
      </c>
      <c r="F464" t="s">
        <v>14</v>
      </c>
      <c r="G464">
        <v>3</v>
      </c>
      <c r="H464">
        <v>70.38</v>
      </c>
      <c r="I464">
        <v>0</v>
      </c>
      <c r="J464" t="s">
        <v>15</v>
      </c>
    </row>
    <row r="465" spans="1:10" x14ac:dyDescent="0.25">
      <c r="A465" t="s">
        <v>946</v>
      </c>
      <c r="B465" s="2">
        <v>46209</v>
      </c>
      <c r="C465" t="s">
        <v>290</v>
      </c>
      <c r="D465" t="s">
        <v>57</v>
      </c>
      <c r="E465" t="s">
        <v>48</v>
      </c>
      <c r="F465" t="s">
        <v>14</v>
      </c>
      <c r="G465">
        <v>2</v>
      </c>
      <c r="H465">
        <v>1199</v>
      </c>
      <c r="I465">
        <v>0</v>
      </c>
      <c r="J465" t="s">
        <v>68</v>
      </c>
    </row>
    <row r="466" spans="1:10" x14ac:dyDescent="0.25">
      <c r="A466" t="s">
        <v>947</v>
      </c>
      <c r="B466" s="2">
        <v>45902</v>
      </c>
      <c r="C466" t="s">
        <v>948</v>
      </c>
      <c r="D466" t="s">
        <v>180</v>
      </c>
      <c r="E466" t="s">
        <v>24</v>
      </c>
      <c r="F466" t="s">
        <v>14</v>
      </c>
      <c r="G466">
        <v>2</v>
      </c>
      <c r="H466">
        <v>840.51</v>
      </c>
      <c r="I466">
        <v>0.05</v>
      </c>
      <c r="J466" t="s">
        <v>35</v>
      </c>
    </row>
    <row r="467" spans="1:10" x14ac:dyDescent="0.25">
      <c r="A467" t="s">
        <v>949</v>
      </c>
      <c r="B467" s="2">
        <v>45946</v>
      </c>
      <c r="C467" t="s">
        <v>914</v>
      </c>
      <c r="D467" t="s">
        <v>235</v>
      </c>
      <c r="E467" t="s">
        <v>13</v>
      </c>
      <c r="F467" t="s">
        <v>25</v>
      </c>
      <c r="G467">
        <v>4</v>
      </c>
      <c r="H467">
        <v>66.930000000000007</v>
      </c>
      <c r="I467">
        <v>0.15</v>
      </c>
      <c r="J467" t="s">
        <v>20</v>
      </c>
    </row>
    <row r="468" spans="1:10" x14ac:dyDescent="0.25">
      <c r="A468" t="s">
        <v>950</v>
      </c>
      <c r="B468" s="2">
        <v>46218</v>
      </c>
      <c r="C468" t="s">
        <v>951</v>
      </c>
      <c r="D468" t="s">
        <v>440</v>
      </c>
      <c r="E468" t="s">
        <v>58</v>
      </c>
      <c r="F468" t="s">
        <v>14</v>
      </c>
      <c r="G468">
        <v>10</v>
      </c>
      <c r="H468">
        <v>146.02000000000001</v>
      </c>
      <c r="I468">
        <v>0.05</v>
      </c>
      <c r="J468" t="s">
        <v>68</v>
      </c>
    </row>
    <row r="469" spans="1:10" x14ac:dyDescent="0.25">
      <c r="A469" t="s">
        <v>952</v>
      </c>
      <c r="B469" s="2">
        <v>46077</v>
      </c>
      <c r="C469" t="s">
        <v>953</v>
      </c>
      <c r="D469" t="s">
        <v>71</v>
      </c>
      <c r="E469" t="s">
        <v>52</v>
      </c>
      <c r="F469" t="s">
        <v>25</v>
      </c>
      <c r="G469">
        <v>2</v>
      </c>
      <c r="H469">
        <v>116.62</v>
      </c>
      <c r="I469">
        <v>0.02</v>
      </c>
      <c r="J469" t="s">
        <v>15</v>
      </c>
    </row>
    <row r="470" spans="1:10" x14ac:dyDescent="0.25">
      <c r="A470" t="s">
        <v>954</v>
      </c>
      <c r="B470" s="2">
        <v>46196</v>
      </c>
      <c r="C470" t="s">
        <v>912</v>
      </c>
      <c r="D470" t="s">
        <v>395</v>
      </c>
      <c r="E470" t="s">
        <v>64</v>
      </c>
      <c r="F470" t="s">
        <v>14</v>
      </c>
      <c r="G470">
        <v>5</v>
      </c>
      <c r="H470">
        <v>149</v>
      </c>
      <c r="I470">
        <v>0</v>
      </c>
      <c r="J470" t="s">
        <v>20</v>
      </c>
    </row>
    <row r="471" spans="1:10" x14ac:dyDescent="0.25">
      <c r="A471" t="s">
        <v>955</v>
      </c>
      <c r="B471" s="2">
        <v>45919</v>
      </c>
      <c r="C471" t="s">
        <v>956</v>
      </c>
      <c r="D471" t="s">
        <v>251</v>
      </c>
      <c r="E471" t="s">
        <v>34</v>
      </c>
      <c r="F471" t="s">
        <v>25</v>
      </c>
      <c r="G471" t="s">
        <v>957</v>
      </c>
      <c r="H471">
        <v>2058.9699999999998</v>
      </c>
      <c r="I471">
        <v>0.1</v>
      </c>
      <c r="J471" t="s">
        <v>30</v>
      </c>
    </row>
    <row r="472" spans="1:10" x14ac:dyDescent="0.25">
      <c r="A472" t="s">
        <v>958</v>
      </c>
      <c r="B472" s="2">
        <v>45983</v>
      </c>
      <c r="C472" t="s">
        <v>874</v>
      </c>
      <c r="D472" t="s">
        <v>213</v>
      </c>
      <c r="E472" t="s">
        <v>101</v>
      </c>
      <c r="F472" t="s">
        <v>14</v>
      </c>
      <c r="G472">
        <v>4</v>
      </c>
      <c r="H472">
        <v>549</v>
      </c>
      <c r="I472">
        <v>0.1</v>
      </c>
      <c r="J472" t="s">
        <v>20</v>
      </c>
    </row>
    <row r="473" spans="1:10" x14ac:dyDescent="0.25">
      <c r="A473" t="s">
        <v>959</v>
      </c>
      <c r="B473" s="2">
        <v>46003</v>
      </c>
      <c r="C473" t="s">
        <v>237</v>
      </c>
      <c r="D473" t="s">
        <v>47</v>
      </c>
      <c r="E473" t="s">
        <v>39</v>
      </c>
      <c r="F473" t="s">
        <v>25</v>
      </c>
      <c r="G473">
        <v>0</v>
      </c>
      <c r="H473">
        <v>299</v>
      </c>
      <c r="I473">
        <v>0</v>
      </c>
      <c r="J473" t="s">
        <v>68</v>
      </c>
    </row>
    <row r="474" spans="1:10" x14ac:dyDescent="0.25">
      <c r="A474" t="s">
        <v>960</v>
      </c>
      <c r="B474" s="2">
        <v>45969</v>
      </c>
      <c r="C474" t="s">
        <v>961</v>
      </c>
      <c r="D474" t="s">
        <v>83</v>
      </c>
      <c r="E474" t="s">
        <v>74</v>
      </c>
      <c r="F474" t="s">
        <v>14</v>
      </c>
      <c r="G474">
        <v>2</v>
      </c>
      <c r="H474">
        <v>2230.0300000000002</v>
      </c>
      <c r="I474">
        <v>0</v>
      </c>
      <c r="J474" t="s">
        <v>144</v>
      </c>
    </row>
    <row r="475" spans="1:10" x14ac:dyDescent="0.25">
      <c r="A475" t="s">
        <v>962</v>
      </c>
      <c r="B475" s="2">
        <v>45972</v>
      </c>
      <c r="C475" t="s">
        <v>963</v>
      </c>
      <c r="D475" t="s">
        <v>98</v>
      </c>
      <c r="E475" t="s">
        <v>112</v>
      </c>
      <c r="F475" t="s">
        <v>14</v>
      </c>
      <c r="G475">
        <v>1</v>
      </c>
      <c r="H475">
        <v>1440.97</v>
      </c>
      <c r="I475">
        <v>0</v>
      </c>
      <c r="J475" t="s">
        <v>30</v>
      </c>
    </row>
    <row r="476" spans="1:10" x14ac:dyDescent="0.25">
      <c r="A476" t="s">
        <v>964</v>
      </c>
      <c r="B476" s="2">
        <v>46119</v>
      </c>
      <c r="C476" t="s">
        <v>645</v>
      </c>
      <c r="D476" t="s">
        <v>282</v>
      </c>
      <c r="E476" t="s">
        <v>196</v>
      </c>
      <c r="F476" t="s">
        <v>14</v>
      </c>
      <c r="G476">
        <v>3</v>
      </c>
      <c r="H476">
        <v>182.58</v>
      </c>
      <c r="I476">
        <v>0</v>
      </c>
      <c r="J476" t="s">
        <v>68</v>
      </c>
    </row>
    <row r="477" spans="1:10" x14ac:dyDescent="0.25">
      <c r="A477" t="s">
        <v>965</v>
      </c>
      <c r="B477" s="2">
        <v>46010</v>
      </c>
      <c r="C477" t="s">
        <v>966</v>
      </c>
      <c r="D477" t="s">
        <v>235</v>
      </c>
      <c r="E477" t="s">
        <v>196</v>
      </c>
      <c r="F477" t="s">
        <v>25</v>
      </c>
      <c r="G477">
        <v>2</v>
      </c>
      <c r="H477">
        <v>69.69</v>
      </c>
      <c r="I477">
        <v>0</v>
      </c>
      <c r="J477" t="s">
        <v>35</v>
      </c>
    </row>
    <row r="478" spans="1:10" x14ac:dyDescent="0.25">
      <c r="A478" t="s">
        <v>967</v>
      </c>
      <c r="B478" s="2">
        <v>46184</v>
      </c>
      <c r="C478" t="s">
        <v>968</v>
      </c>
      <c r="D478" t="s">
        <v>282</v>
      </c>
      <c r="E478" t="s">
        <v>95</v>
      </c>
      <c r="F478" t="s">
        <v>14</v>
      </c>
      <c r="G478">
        <v>2</v>
      </c>
      <c r="H478">
        <v>177.21</v>
      </c>
      <c r="I478">
        <v>0.2</v>
      </c>
      <c r="J478" t="s">
        <v>68</v>
      </c>
    </row>
    <row r="479" spans="1:10" x14ac:dyDescent="0.25">
      <c r="A479" t="s">
        <v>969</v>
      </c>
      <c r="B479" s="2">
        <v>45872</v>
      </c>
      <c r="C479" t="s">
        <v>325</v>
      </c>
      <c r="D479" t="s">
        <v>140</v>
      </c>
      <c r="E479" t="s">
        <v>104</v>
      </c>
      <c r="F479" t="s">
        <v>14</v>
      </c>
      <c r="G479">
        <v>6</v>
      </c>
      <c r="H479">
        <v>1008.99</v>
      </c>
      <c r="I479">
        <v>0.1</v>
      </c>
      <c r="J479" t="s">
        <v>15</v>
      </c>
    </row>
    <row r="480" spans="1:10" x14ac:dyDescent="0.25">
      <c r="A480" t="s">
        <v>970</v>
      </c>
      <c r="B480" s="2">
        <v>45967</v>
      </c>
      <c r="C480" t="s">
        <v>431</v>
      </c>
      <c r="D480" t="s">
        <v>12</v>
      </c>
      <c r="E480" t="s">
        <v>58</v>
      </c>
      <c r="F480" t="s">
        <v>25</v>
      </c>
      <c r="G480">
        <v>1</v>
      </c>
      <c r="H480">
        <v>489.02</v>
      </c>
      <c r="I480">
        <v>0.1</v>
      </c>
      <c r="J480" t="s">
        <v>20</v>
      </c>
    </row>
    <row r="481" spans="1:10" x14ac:dyDescent="0.25">
      <c r="A481" t="s">
        <v>971</v>
      </c>
      <c r="B481" s="2">
        <v>45936</v>
      </c>
      <c r="C481" t="s">
        <v>972</v>
      </c>
      <c r="D481" t="s">
        <v>132</v>
      </c>
      <c r="E481" t="s">
        <v>120</v>
      </c>
      <c r="F481" t="s">
        <v>14</v>
      </c>
      <c r="G481">
        <v>1</v>
      </c>
      <c r="H481">
        <v>1163.03</v>
      </c>
      <c r="I481">
        <v>0</v>
      </c>
      <c r="J481" t="s">
        <v>20</v>
      </c>
    </row>
    <row r="482" spans="1:10" x14ac:dyDescent="0.25">
      <c r="A482" t="s">
        <v>973</v>
      </c>
      <c r="B482" s="2">
        <v>46018</v>
      </c>
      <c r="C482" t="s">
        <v>111</v>
      </c>
      <c r="D482" t="s">
        <v>440</v>
      </c>
      <c r="E482" t="s">
        <v>120</v>
      </c>
      <c r="F482" t="s">
        <v>14</v>
      </c>
      <c r="G482">
        <v>2</v>
      </c>
      <c r="H482">
        <v>151.97999999999999</v>
      </c>
      <c r="I482">
        <v>0</v>
      </c>
      <c r="J482" t="s">
        <v>20</v>
      </c>
    </row>
    <row r="483" spans="1:10" x14ac:dyDescent="0.25">
      <c r="A483" t="s">
        <v>974</v>
      </c>
      <c r="B483" s="2">
        <v>46120</v>
      </c>
      <c r="C483" t="s">
        <v>975</v>
      </c>
      <c r="D483" t="s">
        <v>235</v>
      </c>
      <c r="E483" t="s">
        <v>104</v>
      </c>
      <c r="F483" t="s">
        <v>25</v>
      </c>
      <c r="G483">
        <v>6</v>
      </c>
      <c r="H483">
        <v>68.31</v>
      </c>
      <c r="I483">
        <v>0.15</v>
      </c>
      <c r="J483" t="s">
        <v>30</v>
      </c>
    </row>
    <row r="484" spans="1:10" x14ac:dyDescent="0.25">
      <c r="A484" t="s">
        <v>976</v>
      </c>
      <c r="B484" s="2">
        <v>45986</v>
      </c>
      <c r="C484" t="s">
        <v>977</v>
      </c>
      <c r="D484" t="s">
        <v>440</v>
      </c>
      <c r="E484" t="s">
        <v>44</v>
      </c>
      <c r="F484" t="s">
        <v>25</v>
      </c>
      <c r="G484">
        <v>4</v>
      </c>
      <c r="H484">
        <v>147.51</v>
      </c>
      <c r="I484">
        <v>0</v>
      </c>
      <c r="J484" t="s">
        <v>30</v>
      </c>
    </row>
    <row r="485" spans="1:10" x14ac:dyDescent="0.25">
      <c r="A485" t="s">
        <v>978</v>
      </c>
      <c r="B485" s="2">
        <v>46057</v>
      </c>
      <c r="C485" t="s">
        <v>502</v>
      </c>
      <c r="D485" t="s">
        <v>556</v>
      </c>
      <c r="E485" t="s">
        <v>52</v>
      </c>
      <c r="F485" t="s">
        <v>14</v>
      </c>
      <c r="G485">
        <v>5</v>
      </c>
      <c r="H485">
        <v>126.42</v>
      </c>
      <c r="I485">
        <v>0.05</v>
      </c>
      <c r="J485" t="s">
        <v>15</v>
      </c>
    </row>
    <row r="486" spans="1:10" x14ac:dyDescent="0.25">
      <c r="A486" t="s">
        <v>979</v>
      </c>
      <c r="B486" s="2">
        <v>46189</v>
      </c>
      <c r="C486" t="s">
        <v>980</v>
      </c>
      <c r="D486" t="s">
        <v>254</v>
      </c>
      <c r="E486" t="s">
        <v>52</v>
      </c>
      <c r="F486" t="s">
        <v>25</v>
      </c>
      <c r="G486">
        <v>3</v>
      </c>
      <c r="H486">
        <v>199</v>
      </c>
      <c r="I486">
        <v>0</v>
      </c>
      <c r="J486" t="s">
        <v>981</v>
      </c>
    </row>
    <row r="487" spans="1:10" x14ac:dyDescent="0.25">
      <c r="A487" t="s">
        <v>982</v>
      </c>
      <c r="B487" s="2">
        <v>46223</v>
      </c>
      <c r="D487" t="s">
        <v>98</v>
      </c>
      <c r="E487" t="s">
        <v>39</v>
      </c>
      <c r="F487" t="s">
        <v>14</v>
      </c>
      <c r="G487">
        <v>1</v>
      </c>
      <c r="H487">
        <v>1412.99</v>
      </c>
      <c r="I487">
        <v>0.05</v>
      </c>
    </row>
    <row r="488" spans="1:10" x14ac:dyDescent="0.25">
      <c r="A488" t="s">
        <v>983</v>
      </c>
      <c r="B488" s="2">
        <v>46229</v>
      </c>
      <c r="C488" t="s">
        <v>159</v>
      </c>
      <c r="D488" t="s">
        <v>332</v>
      </c>
      <c r="E488" t="s">
        <v>58</v>
      </c>
      <c r="F488" t="s">
        <v>14</v>
      </c>
      <c r="G488">
        <v>2</v>
      </c>
      <c r="H488">
        <v>756.49</v>
      </c>
      <c r="I488">
        <v>0</v>
      </c>
      <c r="J488" t="s">
        <v>15</v>
      </c>
    </row>
    <row r="489" spans="1:10" x14ac:dyDescent="0.25">
      <c r="A489" t="s">
        <v>984</v>
      </c>
      <c r="B489" s="2">
        <v>46008</v>
      </c>
      <c r="C489" t="s">
        <v>985</v>
      </c>
      <c r="D489" t="s">
        <v>254</v>
      </c>
      <c r="E489" t="s">
        <v>44</v>
      </c>
      <c r="F489" t="s">
        <v>14</v>
      </c>
      <c r="G489">
        <v>4</v>
      </c>
      <c r="H489">
        <v>195.02</v>
      </c>
      <c r="I489">
        <v>0</v>
      </c>
      <c r="J489" t="s">
        <v>15</v>
      </c>
    </row>
    <row r="490" spans="1:10" x14ac:dyDescent="0.25">
      <c r="A490" t="s">
        <v>986</v>
      </c>
      <c r="B490" s="2">
        <v>46186</v>
      </c>
      <c r="C490" t="s">
        <v>742</v>
      </c>
      <c r="D490" t="s">
        <v>47</v>
      </c>
      <c r="E490" t="s">
        <v>226</v>
      </c>
      <c r="F490" t="s">
        <v>987</v>
      </c>
      <c r="G490">
        <v>3</v>
      </c>
      <c r="H490">
        <v>296.01</v>
      </c>
      <c r="I490">
        <v>0.02</v>
      </c>
      <c r="J490" t="s">
        <v>20</v>
      </c>
    </row>
    <row r="491" spans="1:10" x14ac:dyDescent="0.25">
      <c r="A491" t="s">
        <v>988</v>
      </c>
      <c r="B491" s="2">
        <v>46137</v>
      </c>
      <c r="C491" t="s">
        <v>989</v>
      </c>
      <c r="D491" t="s">
        <v>685</v>
      </c>
      <c r="E491" t="s">
        <v>95</v>
      </c>
      <c r="F491" t="s">
        <v>14</v>
      </c>
      <c r="G491">
        <v>1</v>
      </c>
      <c r="H491">
        <v>1583.01</v>
      </c>
      <c r="I491">
        <v>0.2</v>
      </c>
      <c r="J491" t="s">
        <v>35</v>
      </c>
    </row>
    <row r="492" spans="1:10" x14ac:dyDescent="0.25">
      <c r="A492" t="s">
        <v>990</v>
      </c>
      <c r="B492" s="2">
        <v>46222</v>
      </c>
      <c r="C492" t="s">
        <v>991</v>
      </c>
      <c r="D492" t="s">
        <v>171</v>
      </c>
      <c r="E492" t="s">
        <v>13</v>
      </c>
      <c r="F492" t="s">
        <v>25</v>
      </c>
      <c r="G492">
        <v>1</v>
      </c>
      <c r="H492">
        <v>1311.99</v>
      </c>
      <c r="I492">
        <v>0</v>
      </c>
      <c r="J492" t="s">
        <v>30</v>
      </c>
    </row>
    <row r="493" spans="1:10" x14ac:dyDescent="0.25">
      <c r="A493" t="s">
        <v>992</v>
      </c>
      <c r="B493" s="2">
        <v>46163</v>
      </c>
      <c r="C493" t="s">
        <v>22</v>
      </c>
      <c r="D493" t="s">
        <v>520</v>
      </c>
      <c r="E493" t="s">
        <v>44</v>
      </c>
      <c r="F493" t="s">
        <v>25</v>
      </c>
      <c r="G493">
        <v>4</v>
      </c>
      <c r="H493">
        <v>2199</v>
      </c>
      <c r="I493">
        <v>0</v>
      </c>
      <c r="J493" t="s">
        <v>30</v>
      </c>
    </row>
    <row r="494" spans="1:10" x14ac:dyDescent="0.25">
      <c r="A494" t="s">
        <v>993</v>
      </c>
      <c r="B494" s="2">
        <v>46001</v>
      </c>
      <c r="C494" t="s">
        <v>994</v>
      </c>
      <c r="D494" t="s">
        <v>213</v>
      </c>
      <c r="E494" t="s">
        <v>39</v>
      </c>
      <c r="F494" t="s">
        <v>14</v>
      </c>
      <c r="G494">
        <v>2</v>
      </c>
      <c r="H494">
        <v>538.02</v>
      </c>
      <c r="I494">
        <v>0</v>
      </c>
      <c r="J494" t="s">
        <v>30</v>
      </c>
    </row>
    <row r="495" spans="1:10" x14ac:dyDescent="0.25">
      <c r="A495" t="s">
        <v>995</v>
      </c>
      <c r="B495" s="2">
        <v>45959</v>
      </c>
      <c r="C495" t="s">
        <v>17</v>
      </c>
      <c r="D495" t="s">
        <v>137</v>
      </c>
      <c r="E495" t="s">
        <v>101</v>
      </c>
      <c r="F495" t="s">
        <v>468</v>
      </c>
      <c r="G495">
        <v>4</v>
      </c>
      <c r="H495">
        <v>97.02</v>
      </c>
      <c r="I495">
        <v>0.1</v>
      </c>
      <c r="J495" t="s">
        <v>68</v>
      </c>
    </row>
    <row r="496" spans="1:10" x14ac:dyDescent="0.25">
      <c r="A496" t="s">
        <v>996</v>
      </c>
      <c r="B496" s="2">
        <v>45929</v>
      </c>
      <c r="C496" t="s">
        <v>596</v>
      </c>
      <c r="D496" t="s">
        <v>137</v>
      </c>
      <c r="E496" t="s">
        <v>52</v>
      </c>
      <c r="F496" t="s">
        <v>25</v>
      </c>
      <c r="G496">
        <v>5</v>
      </c>
      <c r="H496">
        <v>101.97</v>
      </c>
      <c r="I496">
        <v>0</v>
      </c>
      <c r="J496" t="s">
        <v>20</v>
      </c>
    </row>
    <row r="497" spans="1:10" x14ac:dyDescent="0.25">
      <c r="A497" t="s">
        <v>997</v>
      </c>
      <c r="B497" s="2">
        <v>46053</v>
      </c>
      <c r="C497" t="s">
        <v>998</v>
      </c>
      <c r="D497" t="s">
        <v>18</v>
      </c>
      <c r="E497" t="s">
        <v>34</v>
      </c>
      <c r="F497" t="s">
        <v>25</v>
      </c>
      <c r="G497">
        <v>2</v>
      </c>
      <c r="H497">
        <v>99</v>
      </c>
      <c r="I497">
        <v>0.1</v>
      </c>
      <c r="J497" t="s">
        <v>35</v>
      </c>
    </row>
    <row r="498" spans="1:10" x14ac:dyDescent="0.25">
      <c r="A498" t="s">
        <v>999</v>
      </c>
      <c r="B498" s="2">
        <v>45928</v>
      </c>
      <c r="C498" t="s">
        <v>242</v>
      </c>
      <c r="D498" t="s">
        <v>376</v>
      </c>
      <c r="E498" t="s">
        <v>39</v>
      </c>
      <c r="F498" t="s">
        <v>14</v>
      </c>
      <c r="G498">
        <v>5</v>
      </c>
      <c r="H498">
        <v>1682.01</v>
      </c>
      <c r="I498">
        <v>0.2</v>
      </c>
      <c r="J498" t="s">
        <v>68</v>
      </c>
    </row>
    <row r="499" spans="1:10" x14ac:dyDescent="0.25">
      <c r="A499" t="s">
        <v>1000</v>
      </c>
      <c r="B499" s="2">
        <v>46202</v>
      </c>
      <c r="C499" t="s">
        <v>1001</v>
      </c>
      <c r="D499" t="s">
        <v>83</v>
      </c>
      <c r="E499" t="s">
        <v>44</v>
      </c>
      <c r="F499" t="s">
        <v>25</v>
      </c>
      <c r="G499">
        <v>8</v>
      </c>
      <c r="H499">
        <v>2253.02</v>
      </c>
      <c r="I499">
        <v>0</v>
      </c>
      <c r="J499" t="s">
        <v>330</v>
      </c>
    </row>
    <row r="500" spans="1:10" x14ac:dyDescent="0.25">
      <c r="A500" t="s">
        <v>1002</v>
      </c>
      <c r="B500" s="2">
        <v>46083</v>
      </c>
      <c r="C500" t="s">
        <v>1003</v>
      </c>
      <c r="D500" t="s">
        <v>177</v>
      </c>
      <c r="E500" t="s">
        <v>112</v>
      </c>
      <c r="F500" t="s">
        <v>14</v>
      </c>
      <c r="G500">
        <v>1</v>
      </c>
      <c r="H500">
        <v>1567.02</v>
      </c>
      <c r="I500">
        <v>0.15</v>
      </c>
      <c r="J500" t="s">
        <v>20</v>
      </c>
    </row>
    <row r="501" spans="1:10" x14ac:dyDescent="0.25">
      <c r="A501" t="s">
        <v>1004</v>
      </c>
      <c r="B501" s="2">
        <v>46183</v>
      </c>
      <c r="C501" t="s">
        <v>143</v>
      </c>
      <c r="D501" t="s">
        <v>80</v>
      </c>
      <c r="E501" t="s">
        <v>44</v>
      </c>
      <c r="F501" t="s">
        <v>14</v>
      </c>
      <c r="G501">
        <v>6</v>
      </c>
      <c r="H501">
        <v>157.41</v>
      </c>
      <c r="I501">
        <v>0</v>
      </c>
      <c r="J501" t="s">
        <v>68</v>
      </c>
    </row>
    <row r="502" spans="1:10" x14ac:dyDescent="0.25">
      <c r="A502" t="s">
        <v>1005</v>
      </c>
      <c r="B502" s="2">
        <v>46095</v>
      </c>
      <c r="C502" t="s">
        <v>1006</v>
      </c>
      <c r="E502" t="s">
        <v>34</v>
      </c>
      <c r="F502" t="s">
        <v>14</v>
      </c>
      <c r="G502">
        <v>1</v>
      </c>
      <c r="H502">
        <v>465706</v>
      </c>
      <c r="I502">
        <v>0.02</v>
      </c>
      <c r="J502" t="s">
        <v>20</v>
      </c>
    </row>
    <row r="503" spans="1:10" x14ac:dyDescent="0.25">
      <c r="A503" t="s">
        <v>1007</v>
      </c>
      <c r="B503" t="s">
        <v>1008</v>
      </c>
      <c r="C503" t="s">
        <v>420</v>
      </c>
      <c r="D503" t="s">
        <v>223</v>
      </c>
      <c r="E503" t="s">
        <v>48</v>
      </c>
      <c r="F503" t="s">
        <v>25</v>
      </c>
      <c r="G503">
        <v>2</v>
      </c>
      <c r="H503">
        <v>395.01</v>
      </c>
      <c r="I503">
        <v>0.02</v>
      </c>
      <c r="J503" t="s">
        <v>68</v>
      </c>
    </row>
    <row r="504" spans="1:10" x14ac:dyDescent="0.25">
      <c r="A504" t="s">
        <v>1009</v>
      </c>
      <c r="B504" s="2">
        <v>46047</v>
      </c>
      <c r="C504" t="s">
        <v>42</v>
      </c>
      <c r="D504" t="s">
        <v>12</v>
      </c>
      <c r="E504" t="s">
        <v>74</v>
      </c>
      <c r="F504" t="s">
        <v>25</v>
      </c>
      <c r="G504">
        <v>5</v>
      </c>
      <c r="H504">
        <v>484.03</v>
      </c>
      <c r="I504">
        <v>0</v>
      </c>
      <c r="J504" t="s">
        <v>30</v>
      </c>
    </row>
    <row r="505" spans="1:10" x14ac:dyDescent="0.25">
      <c r="A505" t="s">
        <v>1010</v>
      </c>
      <c r="B505" s="2">
        <v>46199</v>
      </c>
      <c r="C505" t="s">
        <v>1011</v>
      </c>
      <c r="D505" t="s">
        <v>33</v>
      </c>
      <c r="E505" t="s">
        <v>187</v>
      </c>
      <c r="F505" t="s">
        <v>14</v>
      </c>
      <c r="G505">
        <v>5</v>
      </c>
      <c r="H505">
        <v>2449.02</v>
      </c>
      <c r="I505">
        <v>0</v>
      </c>
      <c r="J505" t="s">
        <v>68</v>
      </c>
    </row>
    <row r="506" spans="1:10" x14ac:dyDescent="0.25">
      <c r="A506" t="s">
        <v>1012</v>
      </c>
      <c r="B506" s="2">
        <v>46034</v>
      </c>
      <c r="C506" t="s">
        <v>535</v>
      </c>
      <c r="D506" t="s">
        <v>171</v>
      </c>
      <c r="E506" t="s">
        <v>34</v>
      </c>
      <c r="F506" t="s">
        <v>25</v>
      </c>
      <c r="G506">
        <v>3</v>
      </c>
      <c r="H506">
        <v>1311.99</v>
      </c>
      <c r="I506">
        <v>0.15</v>
      </c>
      <c r="J506" t="s">
        <v>68</v>
      </c>
    </row>
    <row r="507" spans="1:10" x14ac:dyDescent="0.25">
      <c r="A507" t="s">
        <v>1013</v>
      </c>
      <c r="B507" t="s">
        <v>1014</v>
      </c>
      <c r="C507" t="s">
        <v>292</v>
      </c>
      <c r="D507" t="s">
        <v>117</v>
      </c>
      <c r="E507" t="s">
        <v>39</v>
      </c>
      <c r="F507" t="s">
        <v>14</v>
      </c>
      <c r="G507">
        <v>1</v>
      </c>
      <c r="H507">
        <v>1763.02</v>
      </c>
      <c r="I507">
        <v>0.2</v>
      </c>
      <c r="J507" t="s">
        <v>68</v>
      </c>
    </row>
    <row r="508" spans="1:10" x14ac:dyDescent="0.25">
      <c r="A508" t="s">
        <v>1015</v>
      </c>
      <c r="B508" s="2">
        <v>46031</v>
      </c>
      <c r="C508" t="s">
        <v>1016</v>
      </c>
      <c r="D508" t="s">
        <v>520</v>
      </c>
      <c r="E508" t="s">
        <v>58</v>
      </c>
      <c r="F508" t="s">
        <v>25</v>
      </c>
      <c r="G508">
        <v>2</v>
      </c>
      <c r="H508">
        <v>2177.0100000000002</v>
      </c>
      <c r="I508">
        <v>0</v>
      </c>
      <c r="J508" t="s">
        <v>15</v>
      </c>
    </row>
    <row r="509" spans="1:10" x14ac:dyDescent="0.25">
      <c r="A509" t="s">
        <v>1017</v>
      </c>
      <c r="B509" s="2">
        <v>46151</v>
      </c>
      <c r="C509" t="s">
        <v>100</v>
      </c>
      <c r="D509" t="s">
        <v>243</v>
      </c>
      <c r="E509" t="s">
        <v>19</v>
      </c>
      <c r="F509" t="s">
        <v>14</v>
      </c>
      <c r="G509">
        <v>5</v>
      </c>
      <c r="H509">
        <v>70.38</v>
      </c>
      <c r="I509">
        <v>0.02</v>
      </c>
      <c r="J509" t="s">
        <v>68</v>
      </c>
    </row>
    <row r="510" spans="1:10" x14ac:dyDescent="0.25">
      <c r="A510" t="s">
        <v>1018</v>
      </c>
      <c r="B510" s="2">
        <v>46044</v>
      </c>
      <c r="C510" t="s">
        <v>1019</v>
      </c>
      <c r="D510" t="s">
        <v>243</v>
      </c>
      <c r="E510" t="s">
        <v>52</v>
      </c>
      <c r="F510" t="s">
        <v>25</v>
      </c>
      <c r="G510">
        <v>5</v>
      </c>
      <c r="H510">
        <v>69</v>
      </c>
      <c r="I510">
        <v>0.1</v>
      </c>
      <c r="J510" t="s">
        <v>15</v>
      </c>
    </row>
    <row r="511" spans="1:10" x14ac:dyDescent="0.25">
      <c r="A511" t="s">
        <v>1020</v>
      </c>
      <c r="B511" s="2">
        <v>46187</v>
      </c>
      <c r="C511" t="s">
        <v>1021</v>
      </c>
      <c r="D511" t="s">
        <v>177</v>
      </c>
      <c r="E511" t="s">
        <v>64</v>
      </c>
      <c r="F511" t="s">
        <v>14</v>
      </c>
      <c r="G511">
        <v>1</v>
      </c>
      <c r="H511">
        <v>1583.01</v>
      </c>
      <c r="I511">
        <v>0.02</v>
      </c>
      <c r="J511" t="s">
        <v>30</v>
      </c>
    </row>
    <row r="512" spans="1:10" x14ac:dyDescent="0.25">
      <c r="A512" t="s">
        <v>1022</v>
      </c>
      <c r="B512" s="2">
        <v>46044</v>
      </c>
      <c r="C512" t="s">
        <v>874</v>
      </c>
      <c r="D512" t="s">
        <v>123</v>
      </c>
      <c r="E512" t="s">
        <v>101</v>
      </c>
      <c r="F512" t="s">
        <v>14</v>
      </c>
      <c r="G512">
        <v>3</v>
      </c>
      <c r="H512">
        <v>56.65</v>
      </c>
      <c r="I512">
        <v>0</v>
      </c>
      <c r="J512" t="s">
        <v>35</v>
      </c>
    </row>
    <row r="513" spans="1:10" x14ac:dyDescent="0.25">
      <c r="A513" t="s">
        <v>1023</v>
      </c>
      <c r="B513" s="2">
        <v>46122</v>
      </c>
      <c r="C513" t="s">
        <v>951</v>
      </c>
      <c r="D513" t="s">
        <v>243</v>
      </c>
      <c r="E513" t="s">
        <v>95</v>
      </c>
      <c r="F513" t="s">
        <v>25</v>
      </c>
      <c r="G513">
        <v>2</v>
      </c>
      <c r="H513">
        <v>70.38</v>
      </c>
      <c r="I513">
        <v>0.02</v>
      </c>
      <c r="J513" t="s">
        <v>35</v>
      </c>
    </row>
    <row r="514" spans="1:10" x14ac:dyDescent="0.25">
      <c r="A514" t="s">
        <v>1024</v>
      </c>
      <c r="B514" s="2">
        <v>45931</v>
      </c>
      <c r="C514" t="s">
        <v>771</v>
      </c>
      <c r="D514" t="s">
        <v>332</v>
      </c>
      <c r="E514" t="s">
        <v>39</v>
      </c>
      <c r="F514" t="s">
        <v>25</v>
      </c>
      <c r="G514">
        <v>4</v>
      </c>
      <c r="H514">
        <v>756.49</v>
      </c>
      <c r="I514">
        <v>0</v>
      </c>
      <c r="J514" t="s">
        <v>68</v>
      </c>
    </row>
    <row r="515" spans="1:10" x14ac:dyDescent="0.25">
      <c r="A515" t="s">
        <v>1025</v>
      </c>
      <c r="B515" s="2">
        <v>45893</v>
      </c>
      <c r="D515" t="s">
        <v>123</v>
      </c>
      <c r="E515" t="s">
        <v>112</v>
      </c>
      <c r="F515" t="s">
        <v>25</v>
      </c>
      <c r="G515">
        <v>4</v>
      </c>
      <c r="H515">
        <v>53.35</v>
      </c>
      <c r="I515">
        <v>0.2</v>
      </c>
      <c r="J515" t="s">
        <v>68</v>
      </c>
    </row>
    <row r="516" spans="1:10" x14ac:dyDescent="0.25">
      <c r="A516" t="s">
        <v>1026</v>
      </c>
      <c r="B516" s="2">
        <v>46207</v>
      </c>
      <c r="C516" t="s">
        <v>1027</v>
      </c>
      <c r="D516" t="s">
        <v>33</v>
      </c>
      <c r="E516" t="s">
        <v>44</v>
      </c>
      <c r="F516" t="s">
        <v>14</v>
      </c>
      <c r="G516">
        <v>1</v>
      </c>
      <c r="H516">
        <v>2573.9699999999998</v>
      </c>
      <c r="I516">
        <v>0</v>
      </c>
      <c r="J516" t="s">
        <v>15</v>
      </c>
    </row>
    <row r="517" spans="1:10" x14ac:dyDescent="0.25">
      <c r="A517" t="s">
        <v>1028</v>
      </c>
      <c r="B517" s="2">
        <v>46091</v>
      </c>
      <c r="C517" t="s">
        <v>237</v>
      </c>
      <c r="D517" t="s">
        <v>177</v>
      </c>
      <c r="E517" t="s">
        <v>120</v>
      </c>
      <c r="F517" t="s">
        <v>25</v>
      </c>
      <c r="G517">
        <v>3</v>
      </c>
      <c r="H517">
        <v>1614.99</v>
      </c>
      <c r="I517">
        <v>0</v>
      </c>
      <c r="J517" t="s">
        <v>35</v>
      </c>
    </row>
    <row r="518" spans="1:10" x14ac:dyDescent="0.25">
      <c r="A518" t="s">
        <v>1029</v>
      </c>
      <c r="B518" s="2">
        <v>45923</v>
      </c>
      <c r="C518" t="s">
        <v>910</v>
      </c>
      <c r="D518" t="s">
        <v>92</v>
      </c>
      <c r="E518" t="s">
        <v>48</v>
      </c>
      <c r="F518" t="s">
        <v>14</v>
      </c>
      <c r="G518">
        <v>3</v>
      </c>
      <c r="H518">
        <v>299</v>
      </c>
      <c r="I518">
        <v>0.15</v>
      </c>
      <c r="J518" t="s">
        <v>68</v>
      </c>
    </row>
    <row r="519" spans="1:10" x14ac:dyDescent="0.25">
      <c r="A519" t="s">
        <v>1030</v>
      </c>
      <c r="B519" s="2">
        <v>46181</v>
      </c>
      <c r="C519" t="s">
        <v>1031</v>
      </c>
      <c r="D519" t="s">
        <v>235</v>
      </c>
      <c r="E519" t="s">
        <v>13</v>
      </c>
      <c r="F519" t="s">
        <v>14</v>
      </c>
      <c r="G519">
        <v>2</v>
      </c>
      <c r="H519">
        <v>67.62</v>
      </c>
      <c r="I519">
        <v>0.1</v>
      </c>
      <c r="J519" t="s">
        <v>20</v>
      </c>
    </row>
    <row r="520" spans="1:10" x14ac:dyDescent="0.25">
      <c r="A520" t="s">
        <v>1032</v>
      </c>
      <c r="B520" s="2">
        <v>46101</v>
      </c>
      <c r="C520" t="s">
        <v>1033</v>
      </c>
      <c r="D520" t="s">
        <v>251</v>
      </c>
      <c r="E520" t="s">
        <v>95</v>
      </c>
      <c r="F520" t="s">
        <v>14</v>
      </c>
      <c r="G520">
        <v>5</v>
      </c>
      <c r="H520">
        <v>1959.02</v>
      </c>
      <c r="I520">
        <v>0.1</v>
      </c>
      <c r="J520" t="s">
        <v>15</v>
      </c>
    </row>
    <row r="521" spans="1:10" x14ac:dyDescent="0.25">
      <c r="A521" t="s">
        <v>1034</v>
      </c>
      <c r="B521" s="2">
        <v>46193</v>
      </c>
      <c r="C521" t="s">
        <v>1035</v>
      </c>
      <c r="D521" t="s">
        <v>416</v>
      </c>
      <c r="E521" t="s">
        <v>104</v>
      </c>
      <c r="F521" t="s">
        <v>14</v>
      </c>
      <c r="G521">
        <v>3</v>
      </c>
      <c r="H521">
        <v>246.51</v>
      </c>
      <c r="I521">
        <v>0</v>
      </c>
      <c r="J521" t="s">
        <v>35</v>
      </c>
    </row>
    <row r="522" spans="1:10" x14ac:dyDescent="0.25">
      <c r="A522" t="s">
        <v>1036</v>
      </c>
      <c r="B522" s="2">
        <v>46127</v>
      </c>
      <c r="C522" t="s">
        <v>1037</v>
      </c>
      <c r="D522" t="s">
        <v>223</v>
      </c>
      <c r="E522" t="s">
        <v>24</v>
      </c>
      <c r="F522" t="s">
        <v>25</v>
      </c>
      <c r="G522">
        <v>4</v>
      </c>
      <c r="H522">
        <v>387.03</v>
      </c>
      <c r="I522">
        <v>0.2</v>
      </c>
      <c r="J522" t="s">
        <v>15</v>
      </c>
    </row>
    <row r="523" spans="1:10" x14ac:dyDescent="0.25">
      <c r="A523" t="s">
        <v>1038</v>
      </c>
      <c r="B523" s="2">
        <v>46162</v>
      </c>
      <c r="C523" t="s">
        <v>1039</v>
      </c>
      <c r="D523" t="s">
        <v>23</v>
      </c>
      <c r="E523" t="s">
        <v>95</v>
      </c>
      <c r="F523" t="s">
        <v>14</v>
      </c>
      <c r="G523">
        <v>5</v>
      </c>
      <c r="H523">
        <v>79</v>
      </c>
      <c r="I523">
        <v>0.15</v>
      </c>
      <c r="J523" t="s">
        <v>30</v>
      </c>
    </row>
    <row r="524" spans="1:10" x14ac:dyDescent="0.25">
      <c r="A524" t="s">
        <v>1040</v>
      </c>
      <c r="B524" s="2">
        <v>46137</v>
      </c>
      <c r="C524" t="s">
        <v>1041</v>
      </c>
      <c r="D524" t="s">
        <v>147</v>
      </c>
      <c r="E524" t="s">
        <v>74</v>
      </c>
      <c r="F524" t="s">
        <v>25</v>
      </c>
      <c r="G524">
        <v>1</v>
      </c>
      <c r="H524">
        <v>989.01</v>
      </c>
      <c r="I524">
        <v>0</v>
      </c>
      <c r="J524" t="s">
        <v>35</v>
      </c>
    </row>
    <row r="525" spans="1:10" x14ac:dyDescent="0.25">
      <c r="A525" t="s">
        <v>1042</v>
      </c>
      <c r="B525" s="2">
        <v>46006</v>
      </c>
      <c r="C525" t="s">
        <v>1043</v>
      </c>
      <c r="D525" t="s">
        <v>168</v>
      </c>
      <c r="E525" t="s">
        <v>196</v>
      </c>
      <c r="F525" t="s">
        <v>14</v>
      </c>
      <c r="G525">
        <v>3</v>
      </c>
      <c r="H525">
        <v>89.89</v>
      </c>
      <c r="I525">
        <v>0</v>
      </c>
      <c r="J525" t="s">
        <v>30</v>
      </c>
    </row>
    <row r="526" spans="1:10" x14ac:dyDescent="0.25">
      <c r="A526" t="s">
        <v>1044</v>
      </c>
      <c r="B526" s="2">
        <v>46223</v>
      </c>
      <c r="C526" t="s">
        <v>727</v>
      </c>
      <c r="D526" t="s">
        <v>332</v>
      </c>
      <c r="E526" t="s">
        <v>62</v>
      </c>
      <c r="F526" t="s">
        <v>25</v>
      </c>
      <c r="G526">
        <v>2</v>
      </c>
      <c r="H526">
        <v>726.53</v>
      </c>
      <c r="I526">
        <v>0.2</v>
      </c>
      <c r="J526" t="s">
        <v>30</v>
      </c>
    </row>
    <row r="527" spans="1:10" x14ac:dyDescent="0.25">
      <c r="A527" t="s">
        <v>1045</v>
      </c>
      <c r="B527" s="2">
        <v>46185</v>
      </c>
      <c r="C527" t="s">
        <v>1046</v>
      </c>
      <c r="D527" t="s">
        <v>71</v>
      </c>
      <c r="E527" t="s">
        <v>62</v>
      </c>
      <c r="F527" t="s">
        <v>25</v>
      </c>
      <c r="G527">
        <v>4</v>
      </c>
      <c r="H527">
        <v>121.38</v>
      </c>
      <c r="I527">
        <v>0.15</v>
      </c>
      <c r="J527" t="s">
        <v>35</v>
      </c>
    </row>
    <row r="528" spans="1:10" x14ac:dyDescent="0.25">
      <c r="A528" t="s">
        <v>1047</v>
      </c>
      <c r="B528" s="2">
        <v>46131</v>
      </c>
      <c r="C528" t="s">
        <v>647</v>
      </c>
      <c r="D528" t="s">
        <v>47</v>
      </c>
      <c r="E528" t="s">
        <v>52</v>
      </c>
      <c r="F528" t="s">
        <v>14</v>
      </c>
      <c r="G528">
        <v>2</v>
      </c>
      <c r="H528">
        <v>299</v>
      </c>
      <c r="I528">
        <v>0.1</v>
      </c>
      <c r="J528" t="s">
        <v>15</v>
      </c>
    </row>
    <row r="529" spans="1:10" x14ac:dyDescent="0.25">
      <c r="A529" t="s">
        <v>1048</v>
      </c>
      <c r="B529" s="2">
        <v>45897</v>
      </c>
      <c r="C529" t="s">
        <v>1049</v>
      </c>
      <c r="D529" t="s">
        <v>71</v>
      </c>
      <c r="E529" t="s">
        <v>34</v>
      </c>
      <c r="F529" t="s">
        <v>25</v>
      </c>
      <c r="G529">
        <v>3</v>
      </c>
      <c r="H529">
        <v>121.38</v>
      </c>
      <c r="I529">
        <v>0.2</v>
      </c>
      <c r="J529" t="s">
        <v>35</v>
      </c>
    </row>
    <row r="530" spans="1:10" x14ac:dyDescent="0.25">
      <c r="A530" t="s">
        <v>1050</v>
      </c>
      <c r="B530" s="2">
        <v>46194</v>
      </c>
      <c r="C530" t="s">
        <v>735</v>
      </c>
      <c r="D530" t="s">
        <v>23</v>
      </c>
      <c r="E530" t="s">
        <v>64</v>
      </c>
      <c r="F530" t="s">
        <v>25</v>
      </c>
      <c r="G530">
        <v>4</v>
      </c>
      <c r="H530">
        <v>77.42</v>
      </c>
      <c r="I530">
        <v>0.02</v>
      </c>
      <c r="J530" t="s">
        <v>20</v>
      </c>
    </row>
    <row r="531" spans="1:10" x14ac:dyDescent="0.25">
      <c r="A531" t="s">
        <v>1051</v>
      </c>
      <c r="B531" s="2">
        <v>46099</v>
      </c>
      <c r="C531" t="s">
        <v>709</v>
      </c>
      <c r="D531" t="s">
        <v>12</v>
      </c>
      <c r="E531" t="s">
        <v>19</v>
      </c>
      <c r="F531" t="s">
        <v>25</v>
      </c>
      <c r="G531">
        <v>6</v>
      </c>
      <c r="H531">
        <v>513.97</v>
      </c>
      <c r="I531">
        <v>0</v>
      </c>
      <c r="J531" t="s">
        <v>68</v>
      </c>
    </row>
    <row r="532" spans="1:10" x14ac:dyDescent="0.25">
      <c r="A532" t="s">
        <v>1052</v>
      </c>
      <c r="B532" s="2">
        <v>45890</v>
      </c>
      <c r="C532" t="s">
        <v>763</v>
      </c>
      <c r="D532" t="s">
        <v>180</v>
      </c>
      <c r="E532" t="s">
        <v>62</v>
      </c>
      <c r="F532" t="s">
        <v>14</v>
      </c>
      <c r="G532">
        <v>1</v>
      </c>
      <c r="H532">
        <v>874.47</v>
      </c>
      <c r="I532">
        <v>0.05</v>
      </c>
      <c r="J532" t="s">
        <v>30</v>
      </c>
    </row>
    <row r="533" spans="1:10" x14ac:dyDescent="0.25">
      <c r="A533" t="s">
        <v>1053</v>
      </c>
      <c r="B533" s="2">
        <v>46039</v>
      </c>
      <c r="C533" t="s">
        <v>134</v>
      </c>
      <c r="D533" t="s">
        <v>23</v>
      </c>
      <c r="E533" t="s">
        <v>44</v>
      </c>
      <c r="F533" t="s">
        <v>25</v>
      </c>
      <c r="G533">
        <v>1</v>
      </c>
      <c r="H533">
        <v>77.42</v>
      </c>
      <c r="I533">
        <v>0.1</v>
      </c>
      <c r="J533" t="s">
        <v>15</v>
      </c>
    </row>
    <row r="534" spans="1:10" x14ac:dyDescent="0.25">
      <c r="A534" t="s">
        <v>1054</v>
      </c>
      <c r="B534" s="2">
        <v>45896</v>
      </c>
      <c r="C534" t="s">
        <v>791</v>
      </c>
      <c r="D534" t="s">
        <v>29</v>
      </c>
      <c r="E534" t="s">
        <v>48</v>
      </c>
      <c r="F534" t="s">
        <v>14</v>
      </c>
      <c r="G534">
        <v>2</v>
      </c>
      <c r="H534">
        <v>110.09</v>
      </c>
      <c r="I534">
        <v>0.1</v>
      </c>
      <c r="J534" t="s">
        <v>30</v>
      </c>
    </row>
    <row r="535" spans="1:10" x14ac:dyDescent="0.25">
      <c r="A535" t="s">
        <v>1055</v>
      </c>
      <c r="B535" s="2">
        <v>46232</v>
      </c>
      <c r="C535" t="s">
        <v>1056</v>
      </c>
      <c r="D535" t="s">
        <v>199</v>
      </c>
      <c r="E535" t="s">
        <v>13</v>
      </c>
      <c r="F535" t="s">
        <v>25</v>
      </c>
      <c r="G535">
        <v>3</v>
      </c>
      <c r="H535">
        <v>712.98</v>
      </c>
      <c r="I535">
        <v>0</v>
      </c>
      <c r="J535" t="s">
        <v>68</v>
      </c>
    </row>
    <row r="536" spans="1:10" x14ac:dyDescent="0.25">
      <c r="A536" t="s">
        <v>1057</v>
      </c>
      <c r="B536" s="2">
        <v>46148</v>
      </c>
      <c r="C536" t="s">
        <v>319</v>
      </c>
      <c r="D536" t="s">
        <v>376</v>
      </c>
      <c r="E536" t="s">
        <v>19</v>
      </c>
      <c r="F536" t="s">
        <v>14</v>
      </c>
      <c r="G536">
        <v>1</v>
      </c>
      <c r="H536">
        <v>1749.97</v>
      </c>
      <c r="I536">
        <v>0.02</v>
      </c>
      <c r="J536" t="s">
        <v>20</v>
      </c>
    </row>
    <row r="537" spans="1:10" x14ac:dyDescent="0.25">
      <c r="A537" t="s">
        <v>1058</v>
      </c>
      <c r="B537" s="2">
        <v>46039</v>
      </c>
      <c r="C537" t="s">
        <v>201</v>
      </c>
      <c r="D537" t="s">
        <v>47</v>
      </c>
      <c r="E537" t="s">
        <v>104</v>
      </c>
      <c r="F537" t="s">
        <v>14</v>
      </c>
      <c r="G537">
        <v>10</v>
      </c>
      <c r="H537">
        <v>293.02</v>
      </c>
      <c r="I537">
        <v>0</v>
      </c>
      <c r="J537" t="s">
        <v>30</v>
      </c>
    </row>
    <row r="538" spans="1:10" x14ac:dyDescent="0.25">
      <c r="A538" t="s">
        <v>1059</v>
      </c>
      <c r="B538" s="2">
        <v>46212</v>
      </c>
      <c r="C538" t="s">
        <v>626</v>
      </c>
      <c r="D538" t="s">
        <v>220</v>
      </c>
      <c r="E538" t="s">
        <v>13</v>
      </c>
      <c r="F538" t="s">
        <v>25</v>
      </c>
      <c r="G538">
        <v>6</v>
      </c>
      <c r="H538">
        <v>1469.02</v>
      </c>
      <c r="I538">
        <v>0.1</v>
      </c>
      <c r="J538" t="s">
        <v>68</v>
      </c>
    </row>
    <row r="539" spans="1:10" x14ac:dyDescent="0.25">
      <c r="A539" t="s">
        <v>1060</v>
      </c>
      <c r="B539" s="2">
        <v>45928</v>
      </c>
      <c r="C539" t="s">
        <v>1061</v>
      </c>
      <c r="D539" t="s">
        <v>51</v>
      </c>
      <c r="E539" t="s">
        <v>62</v>
      </c>
      <c r="F539" t="s">
        <v>14</v>
      </c>
      <c r="G539">
        <v>1</v>
      </c>
      <c r="H539">
        <v>1008.99</v>
      </c>
      <c r="I539">
        <v>0.1</v>
      </c>
      <c r="J539" t="s">
        <v>15</v>
      </c>
    </row>
    <row r="540" spans="1:10" x14ac:dyDescent="0.25">
      <c r="A540" t="s">
        <v>1062</v>
      </c>
      <c r="B540" s="2">
        <v>46130</v>
      </c>
      <c r="C540" t="s">
        <v>864</v>
      </c>
      <c r="D540" t="s">
        <v>520</v>
      </c>
      <c r="E540" t="s">
        <v>52</v>
      </c>
      <c r="F540" t="s">
        <v>14</v>
      </c>
      <c r="G540">
        <v>5</v>
      </c>
      <c r="H540">
        <v>2220.9899999999998</v>
      </c>
      <c r="I540">
        <v>0.02</v>
      </c>
      <c r="J540" t="s">
        <v>20</v>
      </c>
    </row>
    <row r="541" spans="1:10" x14ac:dyDescent="0.25">
      <c r="A541" t="s">
        <v>1063</v>
      </c>
      <c r="B541" s="2">
        <v>46133</v>
      </c>
      <c r="C541" t="s">
        <v>691</v>
      </c>
      <c r="D541" t="s">
        <v>43</v>
      </c>
      <c r="E541" t="s">
        <v>196</v>
      </c>
      <c r="F541" t="s">
        <v>25</v>
      </c>
      <c r="G541">
        <v>3</v>
      </c>
      <c r="H541">
        <v>1763.02</v>
      </c>
      <c r="I541">
        <v>0.02</v>
      </c>
      <c r="J541" t="s">
        <v>35</v>
      </c>
    </row>
    <row r="542" spans="1:10" x14ac:dyDescent="0.25">
      <c r="A542" t="s">
        <v>1064</v>
      </c>
      <c r="B542" s="2">
        <v>46220</v>
      </c>
      <c r="C542" t="s">
        <v>1065</v>
      </c>
      <c r="D542" t="s">
        <v>123</v>
      </c>
      <c r="E542" t="s">
        <v>226</v>
      </c>
      <c r="F542" t="s">
        <v>25</v>
      </c>
      <c r="G542">
        <v>3</v>
      </c>
      <c r="H542">
        <v>53.9</v>
      </c>
      <c r="I542">
        <v>0.15</v>
      </c>
      <c r="J542" t="s">
        <v>30</v>
      </c>
    </row>
    <row r="543" spans="1:10" x14ac:dyDescent="0.25">
      <c r="A543" t="s">
        <v>1066</v>
      </c>
      <c r="B543" s="2">
        <v>46221</v>
      </c>
      <c r="C543" t="s">
        <v>437</v>
      </c>
      <c r="D543" t="s">
        <v>147</v>
      </c>
      <c r="E543" t="s">
        <v>39</v>
      </c>
      <c r="F543" t="s">
        <v>14</v>
      </c>
      <c r="G543">
        <v>1</v>
      </c>
      <c r="H543">
        <v>1028.97</v>
      </c>
      <c r="I543">
        <v>0</v>
      </c>
      <c r="J543" t="s">
        <v>30</v>
      </c>
    </row>
    <row r="544" spans="1:10" x14ac:dyDescent="0.25">
      <c r="A544" t="s">
        <v>1067</v>
      </c>
      <c r="B544" s="2">
        <v>45961</v>
      </c>
      <c r="C544" t="s">
        <v>1068</v>
      </c>
      <c r="D544" t="s">
        <v>57</v>
      </c>
      <c r="E544" t="s">
        <v>19</v>
      </c>
      <c r="F544" t="s">
        <v>25</v>
      </c>
      <c r="G544">
        <v>5</v>
      </c>
      <c r="H544">
        <v>1199</v>
      </c>
      <c r="I544" t="s">
        <v>26</v>
      </c>
      <c r="J544" t="s">
        <v>68</v>
      </c>
    </row>
    <row r="545" spans="1:10" x14ac:dyDescent="0.25">
      <c r="A545" t="s">
        <v>1069</v>
      </c>
      <c r="B545" s="2">
        <v>46100</v>
      </c>
      <c r="C545" t="s">
        <v>253</v>
      </c>
      <c r="D545" t="s">
        <v>376</v>
      </c>
      <c r="E545" t="s">
        <v>95</v>
      </c>
      <c r="F545" t="s">
        <v>14</v>
      </c>
      <c r="G545">
        <v>1</v>
      </c>
      <c r="H545">
        <v>1749.97</v>
      </c>
      <c r="I545">
        <v>0</v>
      </c>
      <c r="J545" t="s">
        <v>15</v>
      </c>
    </row>
    <row r="546" spans="1:10" x14ac:dyDescent="0.25">
      <c r="A546" t="s">
        <v>1070</v>
      </c>
      <c r="B546" s="2">
        <v>45873</v>
      </c>
      <c r="C546" t="s">
        <v>587</v>
      </c>
      <c r="D546" t="s">
        <v>440</v>
      </c>
      <c r="E546" t="s">
        <v>48</v>
      </c>
      <c r="F546" t="s">
        <v>25</v>
      </c>
      <c r="G546">
        <v>4</v>
      </c>
      <c r="H546">
        <v>150.49</v>
      </c>
      <c r="I546">
        <v>0</v>
      </c>
      <c r="J546" t="s">
        <v>30</v>
      </c>
    </row>
    <row r="547" spans="1:10" x14ac:dyDescent="0.25">
      <c r="A547" t="s">
        <v>1071</v>
      </c>
      <c r="B547" s="2">
        <v>46053</v>
      </c>
      <c r="C547" t="s">
        <v>449</v>
      </c>
      <c r="D547" t="s">
        <v>43</v>
      </c>
      <c r="E547" t="s">
        <v>101</v>
      </c>
      <c r="F547" t="s">
        <v>14</v>
      </c>
      <c r="G547">
        <v>3</v>
      </c>
      <c r="H547">
        <v>1745.03</v>
      </c>
      <c r="I547">
        <v>0.05</v>
      </c>
      <c r="J547" t="s">
        <v>68</v>
      </c>
    </row>
    <row r="548" spans="1:10" x14ac:dyDescent="0.25">
      <c r="A548" t="s">
        <v>1072</v>
      </c>
      <c r="B548" s="2">
        <v>46065</v>
      </c>
      <c r="C548" t="s">
        <v>387</v>
      </c>
      <c r="D548" t="s">
        <v>243</v>
      </c>
      <c r="E548" t="s">
        <v>58</v>
      </c>
      <c r="F548" t="s">
        <v>14</v>
      </c>
      <c r="G548">
        <v>1</v>
      </c>
      <c r="H548">
        <v>69.69</v>
      </c>
      <c r="I548">
        <v>0.02</v>
      </c>
      <c r="J548" t="s">
        <v>35</v>
      </c>
    </row>
    <row r="549" spans="1:10" x14ac:dyDescent="0.25">
      <c r="A549" t="s">
        <v>1073</v>
      </c>
      <c r="B549" s="2">
        <v>46070</v>
      </c>
      <c r="C549" t="s">
        <v>1074</v>
      </c>
      <c r="D549" t="s">
        <v>47</v>
      </c>
      <c r="E549" t="s">
        <v>44</v>
      </c>
      <c r="F549" t="s">
        <v>14</v>
      </c>
      <c r="G549">
        <v>3</v>
      </c>
      <c r="H549">
        <v>307.97000000000003</v>
      </c>
      <c r="I549">
        <v>0.1</v>
      </c>
      <c r="J549" t="s">
        <v>30</v>
      </c>
    </row>
    <row r="550" spans="1:10" x14ac:dyDescent="0.25">
      <c r="A550" t="s">
        <v>1075</v>
      </c>
      <c r="B550" s="2">
        <v>46153</v>
      </c>
      <c r="C550" t="s">
        <v>1076</v>
      </c>
      <c r="D550" t="s">
        <v>109</v>
      </c>
      <c r="E550" t="s">
        <v>226</v>
      </c>
      <c r="F550" t="s">
        <v>25</v>
      </c>
      <c r="G550">
        <v>1</v>
      </c>
      <c r="H550">
        <v>1412.99</v>
      </c>
      <c r="I550">
        <v>0.15</v>
      </c>
      <c r="J550" t="s">
        <v>15</v>
      </c>
    </row>
    <row r="551" spans="1:10" x14ac:dyDescent="0.25">
      <c r="A551" t="s">
        <v>1077</v>
      </c>
      <c r="B551" s="2">
        <v>46150</v>
      </c>
      <c r="C551" t="s">
        <v>1078</v>
      </c>
      <c r="D551" t="s">
        <v>77</v>
      </c>
      <c r="E551" t="s">
        <v>104</v>
      </c>
      <c r="F551" t="s">
        <v>14</v>
      </c>
      <c r="G551">
        <v>1</v>
      </c>
      <c r="H551">
        <v>387.03</v>
      </c>
      <c r="I551">
        <v>0</v>
      </c>
      <c r="J551" t="s">
        <v>35</v>
      </c>
    </row>
    <row r="552" spans="1:10" x14ac:dyDescent="0.25">
      <c r="A552" t="s">
        <v>1079</v>
      </c>
      <c r="B552" s="2">
        <v>45964</v>
      </c>
      <c r="C552" t="s">
        <v>348</v>
      </c>
      <c r="D552" t="s">
        <v>18</v>
      </c>
      <c r="E552" t="s">
        <v>34</v>
      </c>
      <c r="F552" t="s">
        <v>25</v>
      </c>
      <c r="G552">
        <v>1</v>
      </c>
      <c r="H552">
        <v>101.97</v>
      </c>
      <c r="I552">
        <v>0</v>
      </c>
      <c r="J552" t="s">
        <v>15</v>
      </c>
    </row>
    <row r="553" spans="1:10" x14ac:dyDescent="0.25">
      <c r="A553" t="s">
        <v>1080</v>
      </c>
      <c r="B553" s="2">
        <v>46106</v>
      </c>
      <c r="C553" t="s">
        <v>413</v>
      </c>
      <c r="D553" t="s">
        <v>57</v>
      </c>
      <c r="E553" t="s">
        <v>19</v>
      </c>
      <c r="F553" t="s">
        <v>14</v>
      </c>
      <c r="G553">
        <v>3</v>
      </c>
      <c r="H553">
        <v>1222.98</v>
      </c>
      <c r="I553">
        <v>0.05</v>
      </c>
      <c r="J553" t="s">
        <v>30</v>
      </c>
    </row>
    <row r="554" spans="1:10" x14ac:dyDescent="0.25">
      <c r="A554" t="s">
        <v>1081</v>
      </c>
      <c r="B554" s="2">
        <v>45971</v>
      </c>
      <c r="C554" t="s">
        <v>263</v>
      </c>
      <c r="D554" t="s">
        <v>61</v>
      </c>
      <c r="E554" t="s">
        <v>187</v>
      </c>
      <c r="F554" t="s">
        <v>14</v>
      </c>
      <c r="G554">
        <v>2</v>
      </c>
      <c r="H554">
        <v>249</v>
      </c>
      <c r="I554">
        <v>0.02</v>
      </c>
      <c r="J554" t="s">
        <v>30</v>
      </c>
    </row>
    <row r="555" spans="1:10" x14ac:dyDescent="0.25">
      <c r="A555" t="s">
        <v>1082</v>
      </c>
      <c r="B555" s="2">
        <v>46015</v>
      </c>
      <c r="C555" t="s">
        <v>1083</v>
      </c>
      <c r="D555" t="s">
        <v>323</v>
      </c>
      <c r="E555" t="s">
        <v>104</v>
      </c>
      <c r="F555" t="s">
        <v>14</v>
      </c>
      <c r="G555">
        <v>2</v>
      </c>
      <c r="H555">
        <v>1528.98</v>
      </c>
      <c r="I555">
        <v>0.1</v>
      </c>
      <c r="J555" t="s">
        <v>15</v>
      </c>
    </row>
    <row r="556" spans="1:10" x14ac:dyDescent="0.25">
      <c r="A556" t="s">
        <v>1084</v>
      </c>
      <c r="B556" s="2">
        <v>46207</v>
      </c>
      <c r="C556" t="s">
        <v>1085</v>
      </c>
      <c r="D556" t="s">
        <v>223</v>
      </c>
      <c r="E556" t="s">
        <v>112</v>
      </c>
      <c r="F556" t="s">
        <v>25</v>
      </c>
      <c r="G556">
        <v>3</v>
      </c>
      <c r="H556">
        <v>402.99</v>
      </c>
      <c r="I556">
        <v>0.1</v>
      </c>
      <c r="J556" t="s">
        <v>20</v>
      </c>
    </row>
    <row r="557" spans="1:10" x14ac:dyDescent="0.25">
      <c r="A557" t="s">
        <v>1086</v>
      </c>
      <c r="B557" s="2">
        <v>46089</v>
      </c>
      <c r="C557" t="s">
        <v>658</v>
      </c>
      <c r="D557" t="s">
        <v>277</v>
      </c>
      <c r="E557" t="s">
        <v>24</v>
      </c>
      <c r="F557" t="s">
        <v>25</v>
      </c>
      <c r="G557">
        <v>4</v>
      </c>
      <c r="H557">
        <v>692.01</v>
      </c>
      <c r="I557">
        <v>0.15</v>
      </c>
      <c r="J557" t="s">
        <v>20</v>
      </c>
    </row>
    <row r="558" spans="1:10" x14ac:dyDescent="0.25">
      <c r="A558" t="s">
        <v>1087</v>
      </c>
      <c r="B558" s="2">
        <v>46054</v>
      </c>
      <c r="C558" t="s">
        <v>929</v>
      </c>
      <c r="D558" t="s">
        <v>12</v>
      </c>
      <c r="E558" t="s">
        <v>24</v>
      </c>
      <c r="F558" t="s">
        <v>14</v>
      </c>
      <c r="G558">
        <v>2</v>
      </c>
      <c r="H558">
        <v>494.01</v>
      </c>
      <c r="I558">
        <v>0.1</v>
      </c>
      <c r="J558" t="s">
        <v>20</v>
      </c>
    </row>
    <row r="559" spans="1:10" x14ac:dyDescent="0.25">
      <c r="A559" t="s">
        <v>1088</v>
      </c>
      <c r="B559" s="2">
        <v>46119</v>
      </c>
      <c r="C559" t="s">
        <v>259</v>
      </c>
      <c r="D559" t="s">
        <v>43</v>
      </c>
      <c r="E559" t="s">
        <v>196</v>
      </c>
      <c r="F559" t="s">
        <v>25</v>
      </c>
      <c r="G559">
        <v>5</v>
      </c>
      <c r="H559">
        <v>1852.97</v>
      </c>
      <c r="I559">
        <v>0</v>
      </c>
      <c r="J559" t="s">
        <v>15</v>
      </c>
    </row>
    <row r="560" spans="1:10" x14ac:dyDescent="0.25">
      <c r="A560" t="s">
        <v>1089</v>
      </c>
      <c r="B560" s="2">
        <v>45970</v>
      </c>
      <c r="C560" t="s">
        <v>1090</v>
      </c>
      <c r="D560" t="s">
        <v>440</v>
      </c>
      <c r="E560" t="s">
        <v>19</v>
      </c>
      <c r="F560" t="s">
        <v>25</v>
      </c>
      <c r="G560">
        <v>5</v>
      </c>
      <c r="H560">
        <v>151.97999999999999</v>
      </c>
      <c r="I560">
        <v>0</v>
      </c>
      <c r="J560" t="s">
        <v>15</v>
      </c>
    </row>
    <row r="561" spans="1:10" x14ac:dyDescent="0.25">
      <c r="A561" t="s">
        <v>1091</v>
      </c>
      <c r="B561" s="2">
        <v>46166</v>
      </c>
      <c r="C561" t="s">
        <v>1092</v>
      </c>
      <c r="D561" t="s">
        <v>54</v>
      </c>
      <c r="E561" t="s">
        <v>112</v>
      </c>
      <c r="F561" t="s">
        <v>25</v>
      </c>
      <c r="G561">
        <v>5</v>
      </c>
      <c r="H561">
        <v>119</v>
      </c>
      <c r="I561">
        <v>0.05</v>
      </c>
      <c r="J561" t="s">
        <v>15</v>
      </c>
    </row>
    <row r="562" spans="1:10" x14ac:dyDescent="0.25">
      <c r="A562" t="s">
        <v>1093</v>
      </c>
      <c r="B562" s="2">
        <v>46146</v>
      </c>
      <c r="C562" t="s">
        <v>453</v>
      </c>
      <c r="D562" t="s">
        <v>556</v>
      </c>
      <c r="F562" t="s">
        <v>14</v>
      </c>
      <c r="G562">
        <v>2</v>
      </c>
      <c r="H562">
        <v>129</v>
      </c>
      <c r="I562">
        <v>0.05</v>
      </c>
      <c r="J562" t="s">
        <v>35</v>
      </c>
    </row>
    <row r="563" spans="1:10" x14ac:dyDescent="0.25">
      <c r="A563" t="s">
        <v>1094</v>
      </c>
      <c r="B563" s="2">
        <v>46107</v>
      </c>
      <c r="C563" t="s">
        <v>1095</v>
      </c>
      <c r="D563" t="s">
        <v>33</v>
      </c>
      <c r="E563" t="s">
        <v>19</v>
      </c>
      <c r="F563" t="s">
        <v>14</v>
      </c>
      <c r="G563">
        <v>2</v>
      </c>
      <c r="H563">
        <v>2449.02</v>
      </c>
      <c r="I563">
        <v>0</v>
      </c>
      <c r="J563" t="s">
        <v>35</v>
      </c>
    </row>
    <row r="564" spans="1:10" x14ac:dyDescent="0.25">
      <c r="A564" t="s">
        <v>1096</v>
      </c>
      <c r="B564" s="2">
        <v>46184</v>
      </c>
      <c r="C564" t="s">
        <v>1097</v>
      </c>
      <c r="D564" t="s">
        <v>38</v>
      </c>
      <c r="E564" t="s">
        <v>120</v>
      </c>
      <c r="F564" t="s">
        <v>25</v>
      </c>
      <c r="G564">
        <v>2</v>
      </c>
      <c r="H564">
        <v>1955.97</v>
      </c>
      <c r="I564">
        <v>0</v>
      </c>
      <c r="J564" t="s">
        <v>15</v>
      </c>
    </row>
    <row r="565" spans="1:10" x14ac:dyDescent="0.25">
      <c r="A565" t="s">
        <v>1098</v>
      </c>
      <c r="B565" s="2">
        <v>46159</v>
      </c>
      <c r="C565" t="s">
        <v>1099</v>
      </c>
      <c r="D565" t="s">
        <v>80</v>
      </c>
      <c r="E565" t="s">
        <v>44</v>
      </c>
      <c r="F565" t="s">
        <v>14</v>
      </c>
      <c r="G565">
        <v>6</v>
      </c>
      <c r="H565">
        <v>157.41</v>
      </c>
      <c r="I565">
        <v>0</v>
      </c>
      <c r="J565" t="s">
        <v>35</v>
      </c>
    </row>
    <row r="566" spans="1:10" x14ac:dyDescent="0.25">
      <c r="A566" t="s">
        <v>1100</v>
      </c>
      <c r="B566" s="2">
        <v>46119</v>
      </c>
      <c r="C566" t="s">
        <v>1101</v>
      </c>
      <c r="D566" t="s">
        <v>323</v>
      </c>
      <c r="E566" t="s">
        <v>34</v>
      </c>
      <c r="F566" t="s">
        <v>14</v>
      </c>
      <c r="G566">
        <v>2</v>
      </c>
      <c r="H566">
        <v>1543.97</v>
      </c>
      <c r="I566">
        <v>0.02</v>
      </c>
      <c r="J566" t="s">
        <v>15</v>
      </c>
    </row>
    <row r="567" spans="1:10" x14ac:dyDescent="0.25">
      <c r="A567" t="s">
        <v>1102</v>
      </c>
      <c r="B567" s="2">
        <v>46054</v>
      </c>
      <c r="C567" t="s">
        <v>953</v>
      </c>
      <c r="D567" t="s">
        <v>177</v>
      </c>
      <c r="E567" t="s">
        <v>39</v>
      </c>
      <c r="F567" t="s">
        <v>25</v>
      </c>
      <c r="G567">
        <v>1</v>
      </c>
      <c r="H567">
        <v>1567.02</v>
      </c>
      <c r="I567">
        <v>0.1</v>
      </c>
      <c r="J567" t="s">
        <v>30</v>
      </c>
    </row>
    <row r="568" spans="1:10" x14ac:dyDescent="0.25">
      <c r="A568" t="s">
        <v>1103</v>
      </c>
      <c r="B568" s="2">
        <v>46230</v>
      </c>
      <c r="C568" t="s">
        <v>945</v>
      </c>
      <c r="D568" t="s">
        <v>282</v>
      </c>
      <c r="E568" t="s">
        <v>34</v>
      </c>
      <c r="F568" t="s">
        <v>14</v>
      </c>
      <c r="G568">
        <v>3</v>
      </c>
      <c r="H568">
        <v>179</v>
      </c>
      <c r="I568">
        <v>0</v>
      </c>
      <c r="J568" t="s">
        <v>68</v>
      </c>
    </row>
    <row r="569" spans="1:10" x14ac:dyDescent="0.25">
      <c r="A569" t="s">
        <v>1104</v>
      </c>
      <c r="B569" s="2">
        <v>46204</v>
      </c>
      <c r="C569" t="s">
        <v>1105</v>
      </c>
      <c r="D569" t="s">
        <v>321</v>
      </c>
      <c r="E569" t="s">
        <v>112</v>
      </c>
      <c r="F569" t="s">
        <v>25</v>
      </c>
      <c r="G569">
        <v>3</v>
      </c>
      <c r="H569">
        <v>1426.98</v>
      </c>
      <c r="I569">
        <v>0.15</v>
      </c>
      <c r="J569" t="s">
        <v>35</v>
      </c>
    </row>
    <row r="570" spans="1:10" x14ac:dyDescent="0.25">
      <c r="A570" t="s">
        <v>1106</v>
      </c>
      <c r="B570" s="2">
        <v>46134</v>
      </c>
      <c r="C570" t="s">
        <v>1107</v>
      </c>
      <c r="D570" t="s">
        <v>685</v>
      </c>
      <c r="E570" t="s">
        <v>64</v>
      </c>
      <c r="F570" t="s">
        <v>14</v>
      </c>
      <c r="G570">
        <v>4</v>
      </c>
      <c r="H570">
        <v>1583.01</v>
      </c>
      <c r="I570">
        <v>0</v>
      </c>
      <c r="J570" t="s">
        <v>15</v>
      </c>
    </row>
    <row r="571" spans="1:10" x14ac:dyDescent="0.25">
      <c r="A571" t="s">
        <v>1108</v>
      </c>
      <c r="B571" s="2">
        <v>45941</v>
      </c>
      <c r="C571" t="s">
        <v>1109</v>
      </c>
      <c r="D571" t="s">
        <v>38</v>
      </c>
      <c r="E571" t="s">
        <v>13</v>
      </c>
      <c r="F571" t="s">
        <v>25</v>
      </c>
      <c r="G571">
        <v>3</v>
      </c>
      <c r="H571">
        <v>1955.97</v>
      </c>
      <c r="I571">
        <v>0.05</v>
      </c>
      <c r="J571" t="s">
        <v>35</v>
      </c>
    </row>
    <row r="572" spans="1:10" x14ac:dyDescent="0.25">
      <c r="A572" t="s">
        <v>1110</v>
      </c>
      <c r="B572" s="2">
        <v>45946</v>
      </c>
      <c r="C572" t="s">
        <v>1111</v>
      </c>
      <c r="D572" t="s">
        <v>38</v>
      </c>
      <c r="E572" t="s">
        <v>64</v>
      </c>
      <c r="F572" t="s">
        <v>25</v>
      </c>
      <c r="G572">
        <v>3</v>
      </c>
      <c r="H572">
        <v>1880.01</v>
      </c>
      <c r="I572">
        <v>0.15</v>
      </c>
      <c r="J572" t="s">
        <v>20</v>
      </c>
    </row>
    <row r="573" spans="1:10" x14ac:dyDescent="0.25">
      <c r="A573" t="s">
        <v>1112</v>
      </c>
      <c r="B573" s="2">
        <v>45928</v>
      </c>
      <c r="C573" t="s">
        <v>314</v>
      </c>
      <c r="D573" t="s">
        <v>12</v>
      </c>
      <c r="E573" t="s">
        <v>187</v>
      </c>
      <c r="F573" t="s">
        <v>14</v>
      </c>
      <c r="G573">
        <v>1</v>
      </c>
      <c r="H573">
        <v>499</v>
      </c>
      <c r="I573">
        <v>0</v>
      </c>
      <c r="J573" t="s">
        <v>68</v>
      </c>
    </row>
    <row r="574" spans="1:10" x14ac:dyDescent="0.25">
      <c r="A574" t="s">
        <v>1113</v>
      </c>
      <c r="B574" s="2">
        <v>45881</v>
      </c>
      <c r="C574" t="s">
        <v>114</v>
      </c>
      <c r="D574" t="s">
        <v>549</v>
      </c>
      <c r="E574" t="s">
        <v>44</v>
      </c>
      <c r="F574" t="s">
        <v>25</v>
      </c>
      <c r="G574">
        <v>1</v>
      </c>
      <c r="H574">
        <v>1222.98</v>
      </c>
      <c r="I574">
        <v>0</v>
      </c>
      <c r="J574" t="s">
        <v>15</v>
      </c>
    </row>
    <row r="575" spans="1:10" x14ac:dyDescent="0.25">
      <c r="A575" t="s">
        <v>1114</v>
      </c>
      <c r="B575" s="2">
        <v>45945</v>
      </c>
      <c r="C575" t="s">
        <v>675</v>
      </c>
      <c r="D575" t="s">
        <v>38</v>
      </c>
      <c r="E575" t="s">
        <v>34</v>
      </c>
      <c r="F575" t="s">
        <v>25</v>
      </c>
      <c r="G575">
        <v>3</v>
      </c>
      <c r="H575">
        <v>1936.98</v>
      </c>
      <c r="I575">
        <v>0.15</v>
      </c>
      <c r="J575" t="s">
        <v>15</v>
      </c>
    </row>
    <row r="576" spans="1:10" x14ac:dyDescent="0.25">
      <c r="A576" t="s">
        <v>1115</v>
      </c>
      <c r="B576" s="2">
        <v>46158</v>
      </c>
      <c r="C576" t="s">
        <v>1116</v>
      </c>
      <c r="D576" t="s">
        <v>147</v>
      </c>
      <c r="E576" t="s">
        <v>101</v>
      </c>
      <c r="F576" t="s">
        <v>25</v>
      </c>
      <c r="G576">
        <v>1</v>
      </c>
      <c r="H576">
        <v>1028.97</v>
      </c>
      <c r="I576">
        <v>0.2</v>
      </c>
      <c r="J576" t="s">
        <v>68</v>
      </c>
    </row>
    <row r="577" spans="1:10" x14ac:dyDescent="0.25">
      <c r="A577" t="s">
        <v>1117</v>
      </c>
      <c r="B577" s="2">
        <v>45957</v>
      </c>
      <c r="C577" t="s">
        <v>1118</v>
      </c>
      <c r="D577" t="s">
        <v>123</v>
      </c>
      <c r="E577" t="s">
        <v>95</v>
      </c>
      <c r="F577" t="s">
        <v>25</v>
      </c>
      <c r="G577">
        <v>4</v>
      </c>
      <c r="H577">
        <v>54.45</v>
      </c>
      <c r="I577">
        <v>0</v>
      </c>
      <c r="J577" t="s">
        <v>15</v>
      </c>
    </row>
    <row r="578" spans="1:10" x14ac:dyDescent="0.25">
      <c r="A578" t="s">
        <v>1119</v>
      </c>
      <c r="B578" s="2">
        <v>46207</v>
      </c>
      <c r="C578" t="s">
        <v>1120</v>
      </c>
      <c r="D578" t="s">
        <v>51</v>
      </c>
      <c r="E578" t="s">
        <v>196</v>
      </c>
      <c r="F578" t="s">
        <v>14</v>
      </c>
      <c r="G578">
        <v>6</v>
      </c>
      <c r="H578">
        <v>969.03</v>
      </c>
      <c r="I578">
        <v>0</v>
      </c>
      <c r="J578" t="s">
        <v>35</v>
      </c>
    </row>
    <row r="579" spans="1:10" x14ac:dyDescent="0.25">
      <c r="A579" t="s">
        <v>1121</v>
      </c>
      <c r="B579" s="2">
        <v>46063</v>
      </c>
      <c r="C579" t="s">
        <v>1122</v>
      </c>
      <c r="D579" t="s">
        <v>251</v>
      </c>
      <c r="E579" t="s">
        <v>226</v>
      </c>
      <c r="F579" t="s">
        <v>25</v>
      </c>
      <c r="G579">
        <v>1</v>
      </c>
      <c r="H579">
        <v>1959.02</v>
      </c>
      <c r="I579">
        <v>0.15</v>
      </c>
      <c r="J579" t="s">
        <v>35</v>
      </c>
    </row>
    <row r="580" spans="1:10" x14ac:dyDescent="0.25">
      <c r="A580" t="s">
        <v>1123</v>
      </c>
      <c r="B580" t="s">
        <v>1124</v>
      </c>
      <c r="C580" t="s">
        <v>363</v>
      </c>
      <c r="D580" t="s">
        <v>202</v>
      </c>
      <c r="E580" t="s">
        <v>187</v>
      </c>
      <c r="F580" t="s">
        <v>25</v>
      </c>
      <c r="G580">
        <v>5</v>
      </c>
      <c r="H580">
        <v>2140.98</v>
      </c>
      <c r="I580">
        <v>0</v>
      </c>
      <c r="J580" t="s">
        <v>30</v>
      </c>
    </row>
    <row r="581" spans="1:10" x14ac:dyDescent="0.25">
      <c r="A581" t="s">
        <v>1125</v>
      </c>
      <c r="B581" s="2">
        <v>46116</v>
      </c>
      <c r="C581" t="s">
        <v>1099</v>
      </c>
      <c r="D581" t="s">
        <v>251</v>
      </c>
      <c r="E581" t="s">
        <v>48</v>
      </c>
      <c r="F581" t="s">
        <v>238</v>
      </c>
      <c r="G581">
        <v>5</v>
      </c>
      <c r="H581">
        <v>1979.01</v>
      </c>
      <c r="I581">
        <v>0.15</v>
      </c>
      <c r="J581" t="s">
        <v>15</v>
      </c>
    </row>
    <row r="582" spans="1:10" x14ac:dyDescent="0.25">
      <c r="A582" t="s">
        <v>1126</v>
      </c>
      <c r="B582" s="2">
        <v>46085</v>
      </c>
      <c r="C582" t="s">
        <v>1127</v>
      </c>
      <c r="D582" t="s">
        <v>80</v>
      </c>
      <c r="E582" t="s">
        <v>52</v>
      </c>
      <c r="F582" t="s">
        <v>14</v>
      </c>
      <c r="G582">
        <v>1</v>
      </c>
      <c r="H582">
        <v>163.77000000000001</v>
      </c>
      <c r="I582">
        <v>0.2</v>
      </c>
      <c r="J582" t="s">
        <v>68</v>
      </c>
    </row>
    <row r="583" spans="1:10" x14ac:dyDescent="0.25">
      <c r="A583" t="s">
        <v>1128</v>
      </c>
      <c r="B583" s="2">
        <v>46049</v>
      </c>
      <c r="C583" t="s">
        <v>1027</v>
      </c>
      <c r="D583" t="s">
        <v>305</v>
      </c>
      <c r="E583" t="s">
        <v>112</v>
      </c>
      <c r="F583" t="s">
        <v>25</v>
      </c>
      <c r="G583">
        <v>-1</v>
      </c>
      <c r="H583">
        <v>38.61</v>
      </c>
      <c r="I583">
        <v>0.05</v>
      </c>
      <c r="J583" t="s">
        <v>1129</v>
      </c>
    </row>
    <row r="584" spans="1:10" x14ac:dyDescent="0.25">
      <c r="A584" t="s">
        <v>1130</v>
      </c>
      <c r="B584" s="2">
        <v>45989</v>
      </c>
      <c r="C584" t="s">
        <v>1131</v>
      </c>
      <c r="D584" t="s">
        <v>47</v>
      </c>
      <c r="E584" t="s">
        <v>48</v>
      </c>
      <c r="F584" t="s">
        <v>14</v>
      </c>
      <c r="G584">
        <v>2</v>
      </c>
      <c r="H584">
        <v>293.02</v>
      </c>
      <c r="I584">
        <v>0</v>
      </c>
      <c r="J584" t="s">
        <v>30</v>
      </c>
    </row>
    <row r="585" spans="1:10" x14ac:dyDescent="0.25">
      <c r="A585" t="s">
        <v>1132</v>
      </c>
      <c r="B585" s="2">
        <v>46165</v>
      </c>
      <c r="C585" t="s">
        <v>420</v>
      </c>
      <c r="D585" t="s">
        <v>83</v>
      </c>
      <c r="E585" t="s">
        <v>120</v>
      </c>
      <c r="F585" t="s">
        <v>25</v>
      </c>
      <c r="G585">
        <v>2</v>
      </c>
      <c r="H585">
        <v>2344.98</v>
      </c>
      <c r="I585">
        <v>0.02</v>
      </c>
      <c r="J585" t="s">
        <v>20</v>
      </c>
    </row>
    <row r="586" spans="1:10" x14ac:dyDescent="0.25">
      <c r="A586" t="s">
        <v>1133</v>
      </c>
      <c r="B586" s="2">
        <v>46079</v>
      </c>
      <c r="C586" t="s">
        <v>1134</v>
      </c>
      <c r="D586" t="s">
        <v>43</v>
      </c>
      <c r="E586" t="s">
        <v>44</v>
      </c>
      <c r="F586" t="s">
        <v>1135</v>
      </c>
      <c r="G586">
        <v>3</v>
      </c>
      <c r="H586">
        <v>1816.99</v>
      </c>
      <c r="I586">
        <v>0.05</v>
      </c>
      <c r="J586" t="s">
        <v>20</v>
      </c>
    </row>
    <row r="587" spans="1:10" x14ac:dyDescent="0.25">
      <c r="A587" t="s">
        <v>1136</v>
      </c>
      <c r="B587" s="2">
        <v>46144</v>
      </c>
      <c r="C587" t="s">
        <v>1137</v>
      </c>
      <c r="D587" t="s">
        <v>268</v>
      </c>
      <c r="E587" t="s">
        <v>64</v>
      </c>
      <c r="F587" t="s">
        <v>14</v>
      </c>
      <c r="G587">
        <v>10</v>
      </c>
      <c r="H587">
        <v>146.02000000000001</v>
      </c>
      <c r="I587">
        <v>0.15</v>
      </c>
      <c r="J587" t="s">
        <v>35</v>
      </c>
    </row>
    <row r="588" spans="1:10" x14ac:dyDescent="0.25">
      <c r="A588" t="s">
        <v>1138</v>
      </c>
      <c r="B588" s="2">
        <v>46081</v>
      </c>
      <c r="C588" t="s">
        <v>1139</v>
      </c>
      <c r="D588" t="s">
        <v>168</v>
      </c>
      <c r="E588" t="s">
        <v>62</v>
      </c>
      <c r="F588" t="s">
        <v>14</v>
      </c>
      <c r="G588">
        <v>1</v>
      </c>
      <c r="H588">
        <v>90.78</v>
      </c>
      <c r="I588">
        <v>0.2</v>
      </c>
      <c r="J588" t="s">
        <v>20</v>
      </c>
    </row>
    <row r="589" spans="1:10" x14ac:dyDescent="0.25">
      <c r="A589" t="s">
        <v>1140</v>
      </c>
      <c r="B589" s="2">
        <v>46027</v>
      </c>
      <c r="C589" t="s">
        <v>367</v>
      </c>
      <c r="D589" t="s">
        <v>685</v>
      </c>
      <c r="E589" t="s">
        <v>74</v>
      </c>
      <c r="F589" t="s">
        <v>25</v>
      </c>
      <c r="G589">
        <v>5</v>
      </c>
      <c r="H589">
        <v>1583.01</v>
      </c>
      <c r="I589">
        <v>0</v>
      </c>
      <c r="J589" t="s">
        <v>35</v>
      </c>
    </row>
    <row r="590" spans="1:10" x14ac:dyDescent="0.25">
      <c r="A590" t="s">
        <v>1141</v>
      </c>
      <c r="B590" s="2">
        <v>46098</v>
      </c>
      <c r="C590" t="s">
        <v>1142</v>
      </c>
      <c r="D590" t="s">
        <v>38</v>
      </c>
      <c r="E590" t="s">
        <v>226</v>
      </c>
      <c r="F590" t="s">
        <v>25</v>
      </c>
      <c r="G590">
        <v>3</v>
      </c>
      <c r="H590">
        <v>1861.02</v>
      </c>
      <c r="I590">
        <v>0.1</v>
      </c>
      <c r="J590" t="s">
        <v>15</v>
      </c>
    </row>
    <row r="591" spans="1:10" x14ac:dyDescent="0.25">
      <c r="A591" t="s">
        <v>1143</v>
      </c>
      <c r="B591" s="2">
        <v>46184</v>
      </c>
      <c r="C591" t="s">
        <v>1144</v>
      </c>
      <c r="D591" t="s">
        <v>12</v>
      </c>
      <c r="E591" t="s">
        <v>52</v>
      </c>
      <c r="F591" t="s">
        <v>25</v>
      </c>
      <c r="G591">
        <v>-1</v>
      </c>
      <c r="H591">
        <v>508.98</v>
      </c>
      <c r="I591">
        <v>0</v>
      </c>
      <c r="J591" t="s">
        <v>30</v>
      </c>
    </row>
    <row r="592" spans="1:10" x14ac:dyDescent="0.25">
      <c r="A592" t="s">
        <v>1145</v>
      </c>
      <c r="B592" s="2">
        <v>45944</v>
      </c>
      <c r="C592" t="s">
        <v>956</v>
      </c>
      <c r="D592" t="s">
        <v>29</v>
      </c>
      <c r="E592" t="s">
        <v>48</v>
      </c>
      <c r="F592" t="s">
        <v>14</v>
      </c>
      <c r="G592">
        <v>1</v>
      </c>
      <c r="H592">
        <v>107.91</v>
      </c>
      <c r="I592">
        <v>0.05</v>
      </c>
      <c r="J592" t="s">
        <v>35</v>
      </c>
    </row>
    <row r="593" spans="1:10" x14ac:dyDescent="0.25">
      <c r="A593" t="s">
        <v>1146</v>
      </c>
      <c r="B593" s="2">
        <v>46059</v>
      </c>
      <c r="C593" t="s">
        <v>1147</v>
      </c>
      <c r="D593" t="s">
        <v>254</v>
      </c>
      <c r="E593" t="s">
        <v>52</v>
      </c>
      <c r="F593" t="s">
        <v>14</v>
      </c>
      <c r="G593">
        <v>6</v>
      </c>
      <c r="H593">
        <v>202.98</v>
      </c>
      <c r="I593">
        <v>0.15</v>
      </c>
      <c r="J593" t="s">
        <v>15</v>
      </c>
    </row>
    <row r="594" spans="1:10" x14ac:dyDescent="0.25">
      <c r="A594" t="s">
        <v>1148</v>
      </c>
      <c r="B594" s="2">
        <v>46205</v>
      </c>
      <c r="C594" t="s">
        <v>945</v>
      </c>
      <c r="D594" t="s">
        <v>47</v>
      </c>
      <c r="E594" t="s">
        <v>48</v>
      </c>
      <c r="F594" t="s">
        <v>25</v>
      </c>
      <c r="G594">
        <v>6</v>
      </c>
      <c r="H594">
        <v>290.02999999999997</v>
      </c>
      <c r="I594">
        <v>0</v>
      </c>
      <c r="J594" t="s">
        <v>68</v>
      </c>
    </row>
    <row r="595" spans="1:10" x14ac:dyDescent="0.25">
      <c r="A595" t="s">
        <v>1149</v>
      </c>
      <c r="B595" s="2">
        <v>46094</v>
      </c>
      <c r="C595" t="s">
        <v>723</v>
      </c>
      <c r="D595" t="s">
        <v>416</v>
      </c>
      <c r="E595" t="s">
        <v>120</v>
      </c>
      <c r="F595" t="s">
        <v>14</v>
      </c>
      <c r="G595">
        <v>1</v>
      </c>
      <c r="H595">
        <v>256.47000000000003</v>
      </c>
      <c r="I595">
        <v>0.02</v>
      </c>
      <c r="J595" t="s">
        <v>15</v>
      </c>
    </row>
    <row r="596" spans="1:10" x14ac:dyDescent="0.25">
      <c r="A596" t="s">
        <v>1150</v>
      </c>
      <c r="B596" s="2">
        <v>45956</v>
      </c>
      <c r="C596" t="s">
        <v>1151</v>
      </c>
      <c r="D596" t="s">
        <v>549</v>
      </c>
      <c r="E596" t="s">
        <v>64</v>
      </c>
      <c r="F596" t="s">
        <v>25</v>
      </c>
      <c r="G596">
        <v>3</v>
      </c>
      <c r="H596">
        <v>1175.02</v>
      </c>
      <c r="I596">
        <v>0</v>
      </c>
      <c r="J596" t="s">
        <v>1152</v>
      </c>
    </row>
    <row r="597" spans="1:10" x14ac:dyDescent="0.25">
      <c r="A597" t="s">
        <v>1153</v>
      </c>
      <c r="B597" s="2">
        <v>46011</v>
      </c>
      <c r="C597" t="s">
        <v>1154</v>
      </c>
      <c r="D597" t="s">
        <v>376</v>
      </c>
      <c r="E597" t="s">
        <v>64</v>
      </c>
      <c r="F597" t="s">
        <v>14</v>
      </c>
      <c r="G597">
        <v>2</v>
      </c>
      <c r="H597">
        <v>1665.02</v>
      </c>
      <c r="I597">
        <v>0.02</v>
      </c>
      <c r="J597" t="s">
        <v>15</v>
      </c>
    </row>
    <row r="598" spans="1:10" x14ac:dyDescent="0.25">
      <c r="A598" t="s">
        <v>1155</v>
      </c>
      <c r="B598" s="2">
        <v>45877</v>
      </c>
      <c r="C598" t="s">
        <v>1156</v>
      </c>
      <c r="D598" t="s">
        <v>23</v>
      </c>
      <c r="E598" t="s">
        <v>19</v>
      </c>
      <c r="F598" t="s">
        <v>25</v>
      </c>
      <c r="G598">
        <v>3</v>
      </c>
      <c r="H598">
        <v>78.209999999999994</v>
      </c>
      <c r="I598">
        <v>0.1</v>
      </c>
      <c r="J598" t="s">
        <v>20</v>
      </c>
    </row>
    <row r="599" spans="1:10" x14ac:dyDescent="0.25">
      <c r="A599" t="s">
        <v>1157</v>
      </c>
      <c r="B599" s="2">
        <v>46011</v>
      </c>
      <c r="C599" t="s">
        <v>433</v>
      </c>
      <c r="D599" t="s">
        <v>254</v>
      </c>
      <c r="E599" t="s">
        <v>104</v>
      </c>
      <c r="F599" t="s">
        <v>14</v>
      </c>
      <c r="G599">
        <v>6</v>
      </c>
      <c r="H599">
        <v>204.97</v>
      </c>
      <c r="I599">
        <v>0</v>
      </c>
      <c r="J599" t="s">
        <v>20</v>
      </c>
    </row>
    <row r="600" spans="1:10" x14ac:dyDescent="0.25">
      <c r="A600" t="s">
        <v>1158</v>
      </c>
      <c r="B600" s="2">
        <v>45959</v>
      </c>
      <c r="C600" t="s">
        <v>67</v>
      </c>
      <c r="D600" t="s">
        <v>33</v>
      </c>
      <c r="E600" t="s">
        <v>226</v>
      </c>
      <c r="F600" t="s">
        <v>25</v>
      </c>
      <c r="G600">
        <v>3</v>
      </c>
      <c r="H600">
        <v>2474.0100000000002</v>
      </c>
      <c r="I600">
        <v>0.1</v>
      </c>
      <c r="J600" t="s">
        <v>30</v>
      </c>
    </row>
    <row r="601" spans="1:10" x14ac:dyDescent="0.25">
      <c r="A601" t="s">
        <v>1159</v>
      </c>
      <c r="B601" s="2">
        <v>46132</v>
      </c>
      <c r="C601" t="s">
        <v>1160</v>
      </c>
      <c r="D601" t="s">
        <v>153</v>
      </c>
      <c r="E601" t="s">
        <v>62</v>
      </c>
      <c r="F601" t="s">
        <v>14</v>
      </c>
      <c r="G601">
        <v>3</v>
      </c>
      <c r="H601">
        <v>132.87</v>
      </c>
      <c r="I601">
        <v>0.15</v>
      </c>
      <c r="J601" t="s">
        <v>15</v>
      </c>
    </row>
    <row r="602" spans="1:10" x14ac:dyDescent="0.25">
      <c r="A602" t="s">
        <v>1161</v>
      </c>
      <c r="B602" s="2">
        <v>46117</v>
      </c>
      <c r="C602" t="s">
        <v>1162</v>
      </c>
      <c r="D602" t="s">
        <v>126</v>
      </c>
      <c r="E602" t="s">
        <v>24</v>
      </c>
      <c r="F602" t="s">
        <v>14</v>
      </c>
      <c r="G602">
        <v>3</v>
      </c>
      <c r="H602">
        <v>699</v>
      </c>
      <c r="I602">
        <v>0</v>
      </c>
      <c r="J602" t="s">
        <v>68</v>
      </c>
    </row>
    <row r="603" spans="1:10" x14ac:dyDescent="0.25">
      <c r="A603" t="s">
        <v>1163</v>
      </c>
      <c r="B603" s="2">
        <v>45929</v>
      </c>
      <c r="C603" t="s">
        <v>1164</v>
      </c>
      <c r="D603" t="s">
        <v>323</v>
      </c>
      <c r="E603" t="s">
        <v>74</v>
      </c>
      <c r="F603" t="s">
        <v>25</v>
      </c>
      <c r="G603">
        <v>3</v>
      </c>
      <c r="H603">
        <v>1528.98</v>
      </c>
      <c r="I603">
        <v>0.02</v>
      </c>
      <c r="J603" t="s">
        <v>20</v>
      </c>
    </row>
    <row r="604" spans="1:10" x14ac:dyDescent="0.25">
      <c r="A604" t="s">
        <v>1165</v>
      </c>
      <c r="B604" s="2">
        <v>46081</v>
      </c>
      <c r="C604" t="s">
        <v>1166</v>
      </c>
      <c r="D604" t="s">
        <v>199</v>
      </c>
      <c r="E604" t="s">
        <v>62</v>
      </c>
      <c r="F604" t="s">
        <v>25</v>
      </c>
      <c r="G604">
        <v>3</v>
      </c>
      <c r="H604">
        <v>712.98</v>
      </c>
      <c r="I604">
        <v>0.05</v>
      </c>
      <c r="J604" t="s">
        <v>35</v>
      </c>
    </row>
    <row r="605" spans="1:10" x14ac:dyDescent="0.25">
      <c r="A605" t="s">
        <v>1167</v>
      </c>
      <c r="B605" s="2">
        <v>46017</v>
      </c>
      <c r="C605" t="s">
        <v>189</v>
      </c>
      <c r="D605" t="s">
        <v>376</v>
      </c>
      <c r="E605" t="s">
        <v>24</v>
      </c>
      <c r="F605" t="s">
        <v>25</v>
      </c>
      <c r="G605">
        <v>3</v>
      </c>
      <c r="H605">
        <v>1665.02</v>
      </c>
      <c r="I605">
        <v>0</v>
      </c>
      <c r="J605" t="s">
        <v>68</v>
      </c>
    </row>
    <row r="606" spans="1:10" x14ac:dyDescent="0.25">
      <c r="A606" t="s">
        <v>1168</v>
      </c>
      <c r="B606" s="2">
        <v>46030</v>
      </c>
      <c r="C606" t="s">
        <v>365</v>
      </c>
      <c r="D606" t="s">
        <v>332</v>
      </c>
      <c r="E606" t="s">
        <v>112</v>
      </c>
      <c r="F606" t="s">
        <v>14</v>
      </c>
      <c r="G606">
        <v>1</v>
      </c>
      <c r="H606">
        <v>741.51</v>
      </c>
      <c r="I606">
        <v>0.02</v>
      </c>
      <c r="J606" t="s">
        <v>68</v>
      </c>
    </row>
    <row r="607" spans="1:10" x14ac:dyDescent="0.25">
      <c r="A607" t="s">
        <v>1169</v>
      </c>
      <c r="B607" s="2">
        <v>45972</v>
      </c>
      <c r="C607" t="s">
        <v>1170</v>
      </c>
      <c r="D607" t="s">
        <v>71</v>
      </c>
      <c r="E607" t="s">
        <v>13</v>
      </c>
      <c r="F607" t="s">
        <v>14</v>
      </c>
      <c r="G607">
        <v>1</v>
      </c>
      <c r="H607">
        <v>121.38</v>
      </c>
      <c r="I607">
        <v>0.02</v>
      </c>
      <c r="J607" t="s">
        <v>35</v>
      </c>
    </row>
    <row r="608" spans="1:10" x14ac:dyDescent="0.25">
      <c r="A608" t="s">
        <v>1171</v>
      </c>
      <c r="B608" s="2">
        <v>46186</v>
      </c>
      <c r="C608" t="s">
        <v>1172</v>
      </c>
      <c r="D608" t="s">
        <v>109</v>
      </c>
      <c r="E608" t="s">
        <v>226</v>
      </c>
      <c r="F608" t="s">
        <v>25</v>
      </c>
      <c r="G608">
        <v>6</v>
      </c>
      <c r="H608">
        <v>1412.99</v>
      </c>
      <c r="I608">
        <v>0.2</v>
      </c>
      <c r="J608" t="s">
        <v>15</v>
      </c>
    </row>
    <row r="609" spans="1:10" x14ac:dyDescent="0.25">
      <c r="A609" t="s">
        <v>1173</v>
      </c>
      <c r="B609" s="2">
        <v>45873</v>
      </c>
      <c r="C609" t="s">
        <v>1174</v>
      </c>
      <c r="D609" t="s">
        <v>137</v>
      </c>
      <c r="E609" t="s">
        <v>62</v>
      </c>
      <c r="F609" t="s">
        <v>25</v>
      </c>
      <c r="G609">
        <v>5</v>
      </c>
      <c r="H609">
        <v>96.03</v>
      </c>
      <c r="I609">
        <v>0.1</v>
      </c>
      <c r="J609" t="s">
        <v>15</v>
      </c>
    </row>
    <row r="610" spans="1:10" x14ac:dyDescent="0.25">
      <c r="A610" t="s">
        <v>1175</v>
      </c>
      <c r="B610" s="2">
        <v>46031</v>
      </c>
      <c r="C610" t="s">
        <v>1176</v>
      </c>
      <c r="D610" t="s">
        <v>174</v>
      </c>
      <c r="E610" t="s">
        <v>112</v>
      </c>
      <c r="F610" t="s">
        <v>14</v>
      </c>
      <c r="G610">
        <v>2</v>
      </c>
      <c r="H610">
        <v>77.42</v>
      </c>
      <c r="I610">
        <v>0.05</v>
      </c>
      <c r="J610" t="s">
        <v>68</v>
      </c>
    </row>
    <row r="611" spans="1:10" x14ac:dyDescent="0.25">
      <c r="A611" t="s">
        <v>1177</v>
      </c>
      <c r="B611" s="2">
        <v>45983</v>
      </c>
      <c r="C611" t="s">
        <v>1043</v>
      </c>
      <c r="D611" t="s">
        <v>268</v>
      </c>
      <c r="E611" t="s">
        <v>44</v>
      </c>
      <c r="F611" t="s">
        <v>25</v>
      </c>
      <c r="G611">
        <v>3</v>
      </c>
      <c r="H611">
        <v>144.53</v>
      </c>
      <c r="I611">
        <v>0.15</v>
      </c>
      <c r="J611" t="s">
        <v>68</v>
      </c>
    </row>
    <row r="612" spans="1:10" x14ac:dyDescent="0.25">
      <c r="A612" t="s">
        <v>1178</v>
      </c>
      <c r="B612" s="2">
        <v>46146</v>
      </c>
      <c r="C612" t="s">
        <v>759</v>
      </c>
      <c r="D612" t="s">
        <v>33</v>
      </c>
      <c r="E612" t="s">
        <v>64</v>
      </c>
      <c r="F612" t="s">
        <v>14</v>
      </c>
      <c r="G612">
        <v>5</v>
      </c>
      <c r="H612">
        <v>2424.0300000000002</v>
      </c>
      <c r="I612">
        <v>0</v>
      </c>
      <c r="J612" t="s">
        <v>1129</v>
      </c>
    </row>
    <row r="613" spans="1:10" x14ac:dyDescent="0.25">
      <c r="A613" t="s">
        <v>1179</v>
      </c>
      <c r="B613" s="2">
        <v>45931</v>
      </c>
      <c r="C613" t="s">
        <v>1180</v>
      </c>
      <c r="D613" t="s">
        <v>199</v>
      </c>
      <c r="E613" t="s">
        <v>39</v>
      </c>
      <c r="F613" t="s">
        <v>14</v>
      </c>
      <c r="G613">
        <v>3</v>
      </c>
      <c r="H613">
        <v>712.98</v>
      </c>
      <c r="I613">
        <v>0</v>
      </c>
      <c r="J613" t="s">
        <v>35</v>
      </c>
    </row>
    <row r="614" spans="1:10" x14ac:dyDescent="0.25">
      <c r="A614" t="s">
        <v>1181</v>
      </c>
      <c r="B614" s="2">
        <v>46064</v>
      </c>
      <c r="C614" t="s">
        <v>1182</v>
      </c>
      <c r="D614" t="s">
        <v>43</v>
      </c>
      <c r="E614" t="s">
        <v>24</v>
      </c>
      <c r="F614" t="s">
        <v>14</v>
      </c>
      <c r="G614">
        <v>3</v>
      </c>
      <c r="H614">
        <v>1781.01</v>
      </c>
      <c r="I614">
        <v>0.05</v>
      </c>
      <c r="J614" t="s">
        <v>35</v>
      </c>
    </row>
    <row r="615" spans="1:10" x14ac:dyDescent="0.25">
      <c r="A615" t="s">
        <v>1183</v>
      </c>
      <c r="B615" s="2">
        <v>46150</v>
      </c>
      <c r="C615" t="s">
        <v>1090</v>
      </c>
      <c r="D615" t="s">
        <v>126</v>
      </c>
      <c r="E615" t="s">
        <v>34</v>
      </c>
      <c r="F615" t="s">
        <v>14</v>
      </c>
      <c r="G615">
        <v>6</v>
      </c>
      <c r="H615">
        <v>699</v>
      </c>
      <c r="I615">
        <v>0.1</v>
      </c>
      <c r="J615" t="s">
        <v>20</v>
      </c>
    </row>
    <row r="616" spans="1:10" x14ac:dyDescent="0.25">
      <c r="A616" t="s">
        <v>1184</v>
      </c>
      <c r="B616" s="2">
        <v>45964</v>
      </c>
      <c r="C616" t="s">
        <v>1185</v>
      </c>
      <c r="D616" t="s">
        <v>87</v>
      </c>
      <c r="E616" t="s">
        <v>104</v>
      </c>
      <c r="F616" t="s">
        <v>14</v>
      </c>
      <c r="G616">
        <v>3</v>
      </c>
      <c r="H616">
        <v>1018.98</v>
      </c>
      <c r="I616">
        <v>0.1</v>
      </c>
      <c r="J616" t="s">
        <v>20</v>
      </c>
    </row>
    <row r="617" spans="1:10" x14ac:dyDescent="0.25">
      <c r="A617" t="s">
        <v>1186</v>
      </c>
      <c r="B617" s="2">
        <v>46075</v>
      </c>
      <c r="C617" t="s">
        <v>184</v>
      </c>
      <c r="D617" t="s">
        <v>220</v>
      </c>
      <c r="E617" t="s">
        <v>196</v>
      </c>
      <c r="F617" t="s">
        <v>25</v>
      </c>
      <c r="G617">
        <v>8</v>
      </c>
      <c r="H617">
        <v>1454.03</v>
      </c>
      <c r="I617">
        <v>0.02</v>
      </c>
      <c r="J617" t="s">
        <v>30</v>
      </c>
    </row>
    <row r="618" spans="1:10" x14ac:dyDescent="0.25">
      <c r="A618" t="s">
        <v>1187</v>
      </c>
      <c r="B618" s="2">
        <v>46008</v>
      </c>
      <c r="C618" t="s">
        <v>1188</v>
      </c>
      <c r="D618" t="s">
        <v>57</v>
      </c>
      <c r="E618" t="s">
        <v>95</v>
      </c>
      <c r="F618" t="s">
        <v>14</v>
      </c>
      <c r="G618">
        <v>1</v>
      </c>
      <c r="H618">
        <v>1163.03</v>
      </c>
      <c r="I618">
        <v>0</v>
      </c>
      <c r="J618" t="s">
        <v>68</v>
      </c>
    </row>
    <row r="619" spans="1:10" x14ac:dyDescent="0.25">
      <c r="A619" t="s">
        <v>1189</v>
      </c>
      <c r="B619" s="2">
        <v>45874</v>
      </c>
      <c r="C619" t="s">
        <v>583</v>
      </c>
      <c r="D619" t="s">
        <v>98</v>
      </c>
      <c r="E619" t="s">
        <v>187</v>
      </c>
      <c r="F619" t="s">
        <v>25</v>
      </c>
      <c r="G619">
        <v>10</v>
      </c>
      <c r="H619">
        <v>1385.01</v>
      </c>
      <c r="I619">
        <v>0.1</v>
      </c>
      <c r="J619" t="s">
        <v>68</v>
      </c>
    </row>
    <row r="620" spans="1:10" x14ac:dyDescent="0.25">
      <c r="A620" t="s">
        <v>1190</v>
      </c>
      <c r="B620" s="2">
        <v>46023</v>
      </c>
      <c r="C620" t="s">
        <v>298</v>
      </c>
      <c r="D620" t="s">
        <v>57</v>
      </c>
      <c r="E620" t="s">
        <v>112</v>
      </c>
      <c r="F620" t="s">
        <v>25</v>
      </c>
      <c r="G620">
        <v>2</v>
      </c>
      <c r="H620">
        <v>1234.97</v>
      </c>
      <c r="I620">
        <v>0</v>
      </c>
      <c r="J620" t="s">
        <v>30</v>
      </c>
    </row>
    <row r="621" spans="1:10" x14ac:dyDescent="0.25">
      <c r="A621" t="s">
        <v>1191</v>
      </c>
      <c r="B621" s="2">
        <v>45980</v>
      </c>
      <c r="C621" t="s">
        <v>1192</v>
      </c>
      <c r="D621" t="s">
        <v>177</v>
      </c>
      <c r="E621" t="s">
        <v>226</v>
      </c>
      <c r="F621" t="s">
        <v>14</v>
      </c>
      <c r="G621">
        <v>4</v>
      </c>
      <c r="H621">
        <v>1567.02</v>
      </c>
      <c r="I621">
        <v>0.05</v>
      </c>
      <c r="J621" t="s">
        <v>20</v>
      </c>
    </row>
    <row r="622" spans="1:10" x14ac:dyDescent="0.25">
      <c r="A622" t="s">
        <v>1193</v>
      </c>
      <c r="B622" s="2">
        <v>46054</v>
      </c>
      <c r="C622" t="s">
        <v>1194</v>
      </c>
      <c r="D622" t="s">
        <v>57</v>
      </c>
      <c r="E622" t="s">
        <v>34</v>
      </c>
      <c r="F622" t="s">
        <v>14</v>
      </c>
      <c r="G622">
        <v>1</v>
      </c>
      <c r="H622">
        <v>1222.98</v>
      </c>
      <c r="I622">
        <v>0</v>
      </c>
      <c r="J622" t="s">
        <v>20</v>
      </c>
    </row>
    <row r="623" spans="1:10" x14ac:dyDescent="0.25">
      <c r="A623" t="s">
        <v>1195</v>
      </c>
      <c r="B623" s="2">
        <v>46217</v>
      </c>
      <c r="C623" t="s">
        <v>1196</v>
      </c>
      <c r="D623" t="s">
        <v>416</v>
      </c>
      <c r="E623" t="s">
        <v>112</v>
      </c>
      <c r="F623" t="s">
        <v>25</v>
      </c>
      <c r="G623">
        <v>8</v>
      </c>
      <c r="H623">
        <v>249</v>
      </c>
      <c r="I623">
        <v>0.05</v>
      </c>
      <c r="J623" t="s">
        <v>20</v>
      </c>
    </row>
    <row r="624" spans="1:10" x14ac:dyDescent="0.25">
      <c r="A624" t="s">
        <v>1197</v>
      </c>
      <c r="B624" s="2">
        <v>46036</v>
      </c>
      <c r="C624" t="s">
        <v>1198</v>
      </c>
      <c r="D624" t="s">
        <v>33</v>
      </c>
      <c r="E624" t="s">
        <v>187</v>
      </c>
      <c r="F624" t="s">
        <v>14</v>
      </c>
      <c r="G624">
        <v>5</v>
      </c>
      <c r="H624">
        <v>2523.9899999999998</v>
      </c>
      <c r="I624">
        <v>0.15</v>
      </c>
      <c r="J624" t="s">
        <v>15</v>
      </c>
    </row>
    <row r="625" spans="1:10" x14ac:dyDescent="0.25">
      <c r="A625" t="s">
        <v>1199</v>
      </c>
      <c r="B625" s="2">
        <v>46016</v>
      </c>
      <c r="C625" t="s">
        <v>847</v>
      </c>
      <c r="D625" t="s">
        <v>282</v>
      </c>
      <c r="E625" t="s">
        <v>44</v>
      </c>
      <c r="F625" t="s">
        <v>25</v>
      </c>
      <c r="G625">
        <v>3</v>
      </c>
      <c r="H625">
        <v>175.42</v>
      </c>
      <c r="I625">
        <v>0.1</v>
      </c>
      <c r="J625" t="s">
        <v>68</v>
      </c>
    </row>
    <row r="626" spans="1:10" x14ac:dyDescent="0.25">
      <c r="A626" t="s">
        <v>1200</v>
      </c>
      <c r="B626" s="2">
        <v>46193</v>
      </c>
      <c r="C626" t="s">
        <v>721</v>
      </c>
      <c r="D626" t="s">
        <v>268</v>
      </c>
      <c r="E626" t="s">
        <v>74</v>
      </c>
      <c r="F626" t="s">
        <v>25</v>
      </c>
      <c r="G626">
        <v>1</v>
      </c>
      <c r="H626">
        <v>150.49</v>
      </c>
      <c r="I626">
        <v>0.1</v>
      </c>
      <c r="J626" t="s">
        <v>35</v>
      </c>
    </row>
    <row r="627" spans="1:10" x14ac:dyDescent="0.25">
      <c r="A627" t="s">
        <v>1201</v>
      </c>
      <c r="B627" s="2">
        <v>46030</v>
      </c>
      <c r="C627" t="s">
        <v>281</v>
      </c>
      <c r="D627" t="s">
        <v>556</v>
      </c>
      <c r="E627" t="s">
        <v>101</v>
      </c>
      <c r="F627" t="s">
        <v>14</v>
      </c>
      <c r="G627">
        <v>3</v>
      </c>
      <c r="H627">
        <v>126.42</v>
      </c>
      <c r="I627">
        <v>0.15</v>
      </c>
      <c r="J627" t="s">
        <v>20</v>
      </c>
    </row>
    <row r="628" spans="1:10" x14ac:dyDescent="0.25">
      <c r="A628" t="s">
        <v>1202</v>
      </c>
      <c r="B628" s="2">
        <v>46097</v>
      </c>
      <c r="C628" t="s">
        <v>473</v>
      </c>
      <c r="D628" t="s">
        <v>80</v>
      </c>
      <c r="E628" t="s">
        <v>64</v>
      </c>
      <c r="F628" t="s">
        <v>14</v>
      </c>
      <c r="G628">
        <v>2</v>
      </c>
      <c r="H628">
        <v>162.18</v>
      </c>
      <c r="I628">
        <v>0</v>
      </c>
      <c r="J628" t="s">
        <v>30</v>
      </c>
    </row>
    <row r="629" spans="1:10" x14ac:dyDescent="0.25">
      <c r="A629" t="s">
        <v>1203</v>
      </c>
      <c r="B629" s="2">
        <v>45934</v>
      </c>
      <c r="C629" t="s">
        <v>1204</v>
      </c>
      <c r="D629" t="s">
        <v>126</v>
      </c>
      <c r="E629" t="s">
        <v>34</v>
      </c>
      <c r="F629" t="s">
        <v>25</v>
      </c>
      <c r="G629">
        <v>1</v>
      </c>
      <c r="H629">
        <v>678.03</v>
      </c>
      <c r="I629">
        <v>0.15</v>
      </c>
    </row>
    <row r="630" spans="1:10" x14ac:dyDescent="0.25">
      <c r="A630" t="s">
        <v>1205</v>
      </c>
      <c r="B630" s="2">
        <v>45918</v>
      </c>
      <c r="C630" t="s">
        <v>1206</v>
      </c>
      <c r="D630" t="s">
        <v>29</v>
      </c>
      <c r="E630" t="s">
        <v>187</v>
      </c>
      <c r="F630" t="s">
        <v>25</v>
      </c>
      <c r="G630">
        <v>1</v>
      </c>
      <c r="H630">
        <v>105.73</v>
      </c>
      <c r="I630">
        <v>0.15</v>
      </c>
      <c r="J630" t="s">
        <v>15</v>
      </c>
    </row>
    <row r="631" spans="1:10" x14ac:dyDescent="0.25">
      <c r="A631" t="s">
        <v>1207</v>
      </c>
      <c r="B631" s="2">
        <v>45912</v>
      </c>
      <c r="C631" t="s">
        <v>1208</v>
      </c>
      <c r="D631" t="s">
        <v>51</v>
      </c>
      <c r="E631" t="s">
        <v>48</v>
      </c>
      <c r="F631" t="s">
        <v>25</v>
      </c>
      <c r="G631">
        <v>1</v>
      </c>
      <c r="H631">
        <v>979.02</v>
      </c>
      <c r="I631">
        <v>0.15</v>
      </c>
      <c r="J631" t="s">
        <v>20</v>
      </c>
    </row>
    <row r="632" spans="1:10" x14ac:dyDescent="0.25">
      <c r="A632" t="s">
        <v>1209</v>
      </c>
      <c r="B632" s="2">
        <v>45987</v>
      </c>
      <c r="C632" t="s">
        <v>1210</v>
      </c>
      <c r="D632" t="s">
        <v>71</v>
      </c>
      <c r="E632" t="s">
        <v>101</v>
      </c>
      <c r="F632" t="s">
        <v>14</v>
      </c>
      <c r="G632">
        <v>3</v>
      </c>
      <c r="H632">
        <v>122.57</v>
      </c>
      <c r="I632">
        <v>0</v>
      </c>
      <c r="J632" t="s">
        <v>15</v>
      </c>
    </row>
    <row r="633" spans="1:10" x14ac:dyDescent="0.25">
      <c r="A633" t="s">
        <v>1211</v>
      </c>
      <c r="B633" s="2">
        <v>45957</v>
      </c>
      <c r="C633" t="s">
        <v>143</v>
      </c>
      <c r="D633" t="s">
        <v>549</v>
      </c>
      <c r="E633" t="s">
        <v>64</v>
      </c>
      <c r="F633" t="s">
        <v>14</v>
      </c>
      <c r="G633">
        <v>5</v>
      </c>
      <c r="H633">
        <v>1163.03</v>
      </c>
      <c r="I633">
        <v>0.2</v>
      </c>
      <c r="J633" t="s">
        <v>15</v>
      </c>
    </row>
    <row r="634" spans="1:10" x14ac:dyDescent="0.25">
      <c r="A634" t="s">
        <v>1212</v>
      </c>
      <c r="B634" s="2">
        <v>46009</v>
      </c>
      <c r="C634" t="s">
        <v>1213</v>
      </c>
      <c r="D634" t="s">
        <v>220</v>
      </c>
      <c r="E634" t="s">
        <v>44</v>
      </c>
      <c r="F634" t="s">
        <v>25</v>
      </c>
      <c r="G634">
        <v>3</v>
      </c>
      <c r="H634">
        <v>1469.02</v>
      </c>
      <c r="I634">
        <v>0.2</v>
      </c>
      <c r="J634" t="s">
        <v>15</v>
      </c>
    </row>
    <row r="635" spans="1:10" x14ac:dyDescent="0.25">
      <c r="A635" t="s">
        <v>1214</v>
      </c>
      <c r="B635" s="2">
        <v>46092</v>
      </c>
      <c r="C635" t="s">
        <v>1215</v>
      </c>
      <c r="D635" t="s">
        <v>282</v>
      </c>
      <c r="E635" t="s">
        <v>62</v>
      </c>
      <c r="F635" t="s">
        <v>468</v>
      </c>
      <c r="G635">
        <v>5</v>
      </c>
      <c r="H635">
        <v>173.63</v>
      </c>
      <c r="I635">
        <v>0.2</v>
      </c>
      <c r="J635" t="s">
        <v>15</v>
      </c>
    </row>
    <row r="636" spans="1:10" x14ac:dyDescent="0.25">
      <c r="A636" t="s">
        <v>1216</v>
      </c>
      <c r="B636" s="2">
        <v>45986</v>
      </c>
      <c r="C636" t="s">
        <v>696</v>
      </c>
      <c r="D636" t="s">
        <v>220</v>
      </c>
      <c r="E636" t="s">
        <v>101</v>
      </c>
      <c r="F636" t="s">
        <v>14</v>
      </c>
      <c r="G636">
        <v>2</v>
      </c>
      <c r="H636">
        <v>1499</v>
      </c>
      <c r="I636">
        <v>0</v>
      </c>
      <c r="J636" t="s">
        <v>20</v>
      </c>
    </row>
    <row r="637" spans="1:10" x14ac:dyDescent="0.25">
      <c r="A637" t="s">
        <v>1217</v>
      </c>
      <c r="B637" s="2">
        <v>45875</v>
      </c>
      <c r="C637" t="s">
        <v>1218</v>
      </c>
      <c r="D637" t="s">
        <v>199</v>
      </c>
      <c r="E637" t="s">
        <v>44</v>
      </c>
      <c r="F637" t="s">
        <v>14</v>
      </c>
      <c r="G637">
        <v>2</v>
      </c>
      <c r="H637">
        <v>692.01</v>
      </c>
      <c r="I637">
        <v>0</v>
      </c>
      <c r="J637" t="s">
        <v>68</v>
      </c>
    </row>
    <row r="638" spans="1:10" x14ac:dyDescent="0.25">
      <c r="A638" t="s">
        <v>1219</v>
      </c>
      <c r="B638" s="2">
        <v>46114</v>
      </c>
      <c r="C638" t="s">
        <v>1220</v>
      </c>
      <c r="E638" t="s">
        <v>95</v>
      </c>
      <c r="F638" t="s">
        <v>14</v>
      </c>
      <c r="G638">
        <v>3</v>
      </c>
      <c r="H638">
        <v>26639</v>
      </c>
      <c r="I638">
        <v>0</v>
      </c>
      <c r="J638" t="s">
        <v>15</v>
      </c>
    </row>
    <row r="639" spans="1:10" x14ac:dyDescent="0.25">
      <c r="A639" t="s">
        <v>1221</v>
      </c>
      <c r="B639" s="2">
        <v>46061</v>
      </c>
      <c r="C639" t="s">
        <v>1222</v>
      </c>
      <c r="D639" t="s">
        <v>98</v>
      </c>
      <c r="E639" t="s">
        <v>62</v>
      </c>
      <c r="F639" t="s">
        <v>468</v>
      </c>
      <c r="G639">
        <v>2</v>
      </c>
      <c r="H639">
        <v>1399</v>
      </c>
      <c r="I639">
        <v>0</v>
      </c>
      <c r="J639" t="s">
        <v>68</v>
      </c>
    </row>
    <row r="640" spans="1:10" x14ac:dyDescent="0.25">
      <c r="A640" t="s">
        <v>1223</v>
      </c>
      <c r="B640" s="2">
        <v>46063</v>
      </c>
      <c r="C640" t="s">
        <v>1224</v>
      </c>
      <c r="D640" t="s">
        <v>51</v>
      </c>
      <c r="E640" t="s">
        <v>19</v>
      </c>
      <c r="F640" t="s">
        <v>14</v>
      </c>
      <c r="G640">
        <v>3</v>
      </c>
      <c r="H640">
        <v>989.01</v>
      </c>
      <c r="I640">
        <v>0.05</v>
      </c>
      <c r="J640" t="s">
        <v>20</v>
      </c>
    </row>
    <row r="641" spans="1:10" x14ac:dyDescent="0.25">
      <c r="A641" t="s">
        <v>1225</v>
      </c>
      <c r="B641" s="2">
        <v>46202</v>
      </c>
      <c r="C641" t="s">
        <v>195</v>
      </c>
      <c r="D641" t="s">
        <v>140</v>
      </c>
      <c r="E641" t="s">
        <v>34</v>
      </c>
      <c r="F641" t="s">
        <v>14</v>
      </c>
      <c r="G641">
        <v>1</v>
      </c>
      <c r="H641">
        <v>1018.98</v>
      </c>
      <c r="I641">
        <v>0</v>
      </c>
      <c r="J641" t="s">
        <v>35</v>
      </c>
    </row>
    <row r="642" spans="1:10" x14ac:dyDescent="0.25">
      <c r="A642" t="s">
        <v>1226</v>
      </c>
      <c r="B642" s="2">
        <v>45939</v>
      </c>
      <c r="C642" t="s">
        <v>389</v>
      </c>
      <c r="D642" t="s">
        <v>83</v>
      </c>
      <c r="E642" t="s">
        <v>39</v>
      </c>
      <c r="F642" t="s">
        <v>14</v>
      </c>
      <c r="G642">
        <v>2</v>
      </c>
      <c r="H642">
        <v>2230.0300000000002</v>
      </c>
      <c r="I642">
        <v>0.2</v>
      </c>
      <c r="J642" t="s">
        <v>35</v>
      </c>
    </row>
    <row r="643" spans="1:10" x14ac:dyDescent="0.25">
      <c r="A643" t="s">
        <v>1227</v>
      </c>
      <c r="B643" s="2">
        <v>46034</v>
      </c>
      <c r="C643" t="s">
        <v>1228</v>
      </c>
      <c r="D643" t="s">
        <v>109</v>
      </c>
      <c r="E643" t="s">
        <v>52</v>
      </c>
      <c r="F643" t="s">
        <v>614</v>
      </c>
      <c r="G643">
        <v>1</v>
      </c>
      <c r="H643">
        <v>1399</v>
      </c>
      <c r="I643">
        <v>0</v>
      </c>
      <c r="J643" t="s">
        <v>20</v>
      </c>
    </row>
    <row r="644" spans="1:10" x14ac:dyDescent="0.25">
      <c r="A644" t="s">
        <v>1229</v>
      </c>
      <c r="B644" s="2">
        <v>46007</v>
      </c>
      <c r="C644" t="s">
        <v>1230</v>
      </c>
      <c r="D644" t="s">
        <v>23</v>
      </c>
      <c r="E644" t="s">
        <v>39</v>
      </c>
      <c r="F644" t="s">
        <v>25</v>
      </c>
      <c r="G644">
        <v>2</v>
      </c>
      <c r="H644">
        <v>76.63</v>
      </c>
      <c r="I644">
        <v>0</v>
      </c>
      <c r="J644" t="s">
        <v>30</v>
      </c>
    </row>
    <row r="645" spans="1:10" x14ac:dyDescent="0.25">
      <c r="A645" t="s">
        <v>1231</v>
      </c>
      <c r="B645" s="2">
        <v>46122</v>
      </c>
      <c r="C645" t="s">
        <v>1035</v>
      </c>
      <c r="D645" t="s">
        <v>171</v>
      </c>
      <c r="E645" t="s">
        <v>95</v>
      </c>
      <c r="F645" t="s">
        <v>14</v>
      </c>
      <c r="G645">
        <v>4</v>
      </c>
      <c r="H645">
        <v>1286.01</v>
      </c>
      <c r="I645">
        <v>0.2</v>
      </c>
      <c r="J645" t="s">
        <v>20</v>
      </c>
    </row>
    <row r="646" spans="1:10" x14ac:dyDescent="0.25">
      <c r="A646" t="s">
        <v>1232</v>
      </c>
      <c r="B646" s="2">
        <v>46107</v>
      </c>
      <c r="C646" t="s">
        <v>1144</v>
      </c>
      <c r="D646" t="s">
        <v>168</v>
      </c>
      <c r="E646" t="s">
        <v>52</v>
      </c>
      <c r="F646" t="s">
        <v>14</v>
      </c>
      <c r="G646">
        <v>1</v>
      </c>
      <c r="H646">
        <v>89</v>
      </c>
      <c r="I646">
        <v>0</v>
      </c>
      <c r="J646" t="s">
        <v>30</v>
      </c>
    </row>
    <row r="647" spans="1:10" x14ac:dyDescent="0.25">
      <c r="A647" t="s">
        <v>1233</v>
      </c>
      <c r="B647" s="2">
        <v>46006</v>
      </c>
      <c r="C647" t="s">
        <v>761</v>
      </c>
      <c r="D647" t="s">
        <v>376</v>
      </c>
      <c r="E647" t="s">
        <v>19</v>
      </c>
      <c r="F647" t="s">
        <v>14</v>
      </c>
      <c r="G647">
        <v>1</v>
      </c>
      <c r="H647">
        <v>1665.02</v>
      </c>
      <c r="I647">
        <v>0.05</v>
      </c>
      <c r="J647" t="s">
        <v>68</v>
      </c>
    </row>
    <row r="648" spans="1:10" x14ac:dyDescent="0.25">
      <c r="A648" t="s">
        <v>1234</v>
      </c>
      <c r="B648" s="2">
        <v>45876</v>
      </c>
      <c r="C648" t="s">
        <v>457</v>
      </c>
      <c r="D648" t="s">
        <v>54</v>
      </c>
      <c r="E648" t="s">
        <v>13</v>
      </c>
      <c r="F648" t="s">
        <v>14</v>
      </c>
      <c r="G648">
        <v>4</v>
      </c>
      <c r="H648">
        <v>120.19</v>
      </c>
      <c r="I648">
        <v>0.2</v>
      </c>
      <c r="J648" t="s">
        <v>35</v>
      </c>
    </row>
    <row r="649" spans="1:10" x14ac:dyDescent="0.25">
      <c r="A649" t="s">
        <v>1235</v>
      </c>
      <c r="B649" s="2">
        <v>45887</v>
      </c>
      <c r="C649" t="s">
        <v>108</v>
      </c>
      <c r="D649" t="s">
        <v>117</v>
      </c>
      <c r="E649" t="s">
        <v>226</v>
      </c>
      <c r="F649" t="s">
        <v>25</v>
      </c>
      <c r="G649">
        <v>2</v>
      </c>
      <c r="H649">
        <v>1745.03</v>
      </c>
      <c r="I649">
        <v>0.05</v>
      </c>
      <c r="J649" t="s">
        <v>20</v>
      </c>
    </row>
    <row r="650" spans="1:10" x14ac:dyDescent="0.25">
      <c r="A650" t="s">
        <v>1236</v>
      </c>
      <c r="B650" s="2">
        <v>45951</v>
      </c>
      <c r="C650" t="s">
        <v>558</v>
      </c>
      <c r="D650" t="s">
        <v>440</v>
      </c>
      <c r="E650" t="s">
        <v>52</v>
      </c>
      <c r="F650" t="s">
        <v>25</v>
      </c>
      <c r="G650">
        <v>2</v>
      </c>
      <c r="H650">
        <v>149</v>
      </c>
      <c r="I650">
        <v>0.05</v>
      </c>
      <c r="J650" t="s">
        <v>35</v>
      </c>
    </row>
    <row r="651" spans="1:10" x14ac:dyDescent="0.25">
      <c r="A651" t="s">
        <v>1237</v>
      </c>
      <c r="B651" s="2">
        <v>46054</v>
      </c>
      <c r="C651" t="s">
        <v>1238</v>
      </c>
      <c r="D651" t="s">
        <v>80</v>
      </c>
      <c r="E651" t="s">
        <v>104</v>
      </c>
      <c r="F651" t="s">
        <v>25</v>
      </c>
      <c r="G651">
        <v>2</v>
      </c>
      <c r="H651">
        <v>155.82</v>
      </c>
      <c r="I651">
        <v>0.15</v>
      </c>
      <c r="J651" t="s">
        <v>20</v>
      </c>
    </row>
    <row r="652" spans="1:10" x14ac:dyDescent="0.25">
      <c r="A652" t="s">
        <v>1239</v>
      </c>
      <c r="B652" s="2">
        <v>45877</v>
      </c>
      <c r="C652" t="s">
        <v>1240</v>
      </c>
      <c r="D652" t="s">
        <v>168</v>
      </c>
      <c r="E652" t="s">
        <v>34</v>
      </c>
      <c r="F652" t="s">
        <v>25</v>
      </c>
      <c r="G652">
        <v>2</v>
      </c>
      <c r="H652">
        <v>87.22</v>
      </c>
      <c r="I652">
        <v>0.02</v>
      </c>
      <c r="J652" t="s">
        <v>30</v>
      </c>
    </row>
    <row r="653" spans="1:10" x14ac:dyDescent="0.25">
      <c r="A653" t="s">
        <v>1241</v>
      </c>
      <c r="B653" s="2">
        <v>45891</v>
      </c>
      <c r="C653" t="s">
        <v>1242</v>
      </c>
      <c r="D653" t="s">
        <v>168</v>
      </c>
      <c r="E653" t="s">
        <v>187</v>
      </c>
      <c r="F653" t="s">
        <v>25</v>
      </c>
      <c r="G653">
        <v>2</v>
      </c>
      <c r="H653">
        <v>90.78</v>
      </c>
      <c r="I653">
        <v>0</v>
      </c>
      <c r="J653" t="s">
        <v>35</v>
      </c>
    </row>
    <row r="654" spans="1:10" x14ac:dyDescent="0.25">
      <c r="A654" t="s">
        <v>1243</v>
      </c>
      <c r="B654" s="2">
        <v>45950</v>
      </c>
      <c r="C654" t="s">
        <v>459</v>
      </c>
      <c r="D654" t="s">
        <v>286</v>
      </c>
      <c r="E654" t="s">
        <v>48</v>
      </c>
      <c r="F654" t="s">
        <v>14</v>
      </c>
      <c r="G654">
        <v>6</v>
      </c>
      <c r="H654">
        <v>1311.99</v>
      </c>
      <c r="I654">
        <v>0</v>
      </c>
      <c r="J654" t="s">
        <v>30</v>
      </c>
    </row>
    <row r="655" spans="1:10" x14ac:dyDescent="0.25">
      <c r="A655" t="s">
        <v>1244</v>
      </c>
      <c r="B655" s="2">
        <v>46052</v>
      </c>
      <c r="C655" t="s">
        <v>413</v>
      </c>
      <c r="D655" t="s">
        <v>109</v>
      </c>
      <c r="E655" t="s">
        <v>62</v>
      </c>
      <c r="F655" t="s">
        <v>25</v>
      </c>
      <c r="G655">
        <v>1</v>
      </c>
      <c r="H655">
        <v>1371.02</v>
      </c>
      <c r="I655">
        <v>0.02</v>
      </c>
      <c r="J655" t="s">
        <v>20</v>
      </c>
    </row>
    <row r="656" spans="1:10" x14ac:dyDescent="0.25">
      <c r="A656" t="s">
        <v>1245</v>
      </c>
      <c r="B656" s="2">
        <v>46155</v>
      </c>
      <c r="C656" t="s">
        <v>413</v>
      </c>
      <c r="D656" t="s">
        <v>235</v>
      </c>
      <c r="E656" t="s">
        <v>64</v>
      </c>
      <c r="F656" t="s">
        <v>14</v>
      </c>
      <c r="G656">
        <v>4</v>
      </c>
      <c r="H656">
        <v>71.069999999999993</v>
      </c>
      <c r="I656">
        <v>0</v>
      </c>
      <c r="J656" t="s">
        <v>68</v>
      </c>
    </row>
    <row r="657" spans="1:10" x14ac:dyDescent="0.25">
      <c r="A657" t="s">
        <v>1246</v>
      </c>
      <c r="B657" s="2">
        <v>46053</v>
      </c>
      <c r="C657" t="s">
        <v>1247</v>
      </c>
      <c r="D657" t="s">
        <v>251</v>
      </c>
      <c r="E657" t="s">
        <v>34</v>
      </c>
      <c r="F657" t="s">
        <v>25</v>
      </c>
      <c r="G657">
        <v>2</v>
      </c>
      <c r="H657">
        <v>2038.98</v>
      </c>
      <c r="I657">
        <v>0.2</v>
      </c>
      <c r="J657" t="s">
        <v>15</v>
      </c>
    </row>
    <row r="658" spans="1:10" x14ac:dyDescent="0.25">
      <c r="A658" t="s">
        <v>1248</v>
      </c>
      <c r="B658" s="2">
        <v>46020</v>
      </c>
      <c r="C658" t="s">
        <v>1037</v>
      </c>
      <c r="D658" t="s">
        <v>223</v>
      </c>
      <c r="E658" t="s">
        <v>187</v>
      </c>
      <c r="F658" t="s">
        <v>25</v>
      </c>
      <c r="G658">
        <v>3</v>
      </c>
      <c r="H658">
        <v>410.97</v>
      </c>
      <c r="I658">
        <v>0.1</v>
      </c>
      <c r="J658" t="s">
        <v>20</v>
      </c>
    </row>
    <row r="659" spans="1:10" x14ac:dyDescent="0.25">
      <c r="A659" t="s">
        <v>1249</v>
      </c>
      <c r="B659" s="2">
        <v>46109</v>
      </c>
      <c r="C659" t="s">
        <v>755</v>
      </c>
      <c r="D659" t="s">
        <v>80</v>
      </c>
      <c r="E659" t="s">
        <v>48</v>
      </c>
      <c r="F659" t="s">
        <v>25</v>
      </c>
      <c r="G659">
        <v>1</v>
      </c>
      <c r="H659">
        <v>154.22999999999999</v>
      </c>
      <c r="I659">
        <v>0</v>
      </c>
      <c r="J659" t="s">
        <v>68</v>
      </c>
    </row>
    <row r="660" spans="1:10" x14ac:dyDescent="0.25">
      <c r="A660" t="s">
        <v>1250</v>
      </c>
      <c r="B660" s="2">
        <v>46021</v>
      </c>
      <c r="C660" t="s">
        <v>1090</v>
      </c>
      <c r="D660" t="s">
        <v>140</v>
      </c>
      <c r="E660" t="s">
        <v>64</v>
      </c>
      <c r="F660" t="s">
        <v>14</v>
      </c>
      <c r="G660">
        <v>1</v>
      </c>
      <c r="H660">
        <v>979.02</v>
      </c>
      <c r="I660">
        <v>0.15</v>
      </c>
      <c r="J660" t="s">
        <v>35</v>
      </c>
    </row>
    <row r="661" spans="1:10" x14ac:dyDescent="0.25">
      <c r="A661" t="s">
        <v>1251</v>
      </c>
      <c r="B661" s="2">
        <v>45879</v>
      </c>
      <c r="C661" t="s">
        <v>1252</v>
      </c>
      <c r="D661" t="s">
        <v>137</v>
      </c>
      <c r="E661" t="s">
        <v>64</v>
      </c>
      <c r="F661" t="s">
        <v>25</v>
      </c>
      <c r="G661">
        <v>2</v>
      </c>
      <c r="H661">
        <v>101.97</v>
      </c>
      <c r="I661">
        <v>0</v>
      </c>
      <c r="J661" t="s">
        <v>15</v>
      </c>
    </row>
    <row r="662" spans="1:10" x14ac:dyDescent="0.25">
      <c r="A662" t="s">
        <v>1253</v>
      </c>
      <c r="B662" s="2">
        <v>46068</v>
      </c>
      <c r="C662" t="s">
        <v>89</v>
      </c>
      <c r="D662" t="s">
        <v>199</v>
      </c>
      <c r="E662" t="s">
        <v>187</v>
      </c>
      <c r="F662" t="s">
        <v>25</v>
      </c>
      <c r="G662">
        <v>3</v>
      </c>
      <c r="H662">
        <v>699</v>
      </c>
      <c r="I662">
        <v>0.1</v>
      </c>
      <c r="J662" t="s">
        <v>68</v>
      </c>
    </row>
    <row r="663" spans="1:10" x14ac:dyDescent="0.25">
      <c r="A663" t="s">
        <v>1254</v>
      </c>
      <c r="B663" s="2">
        <v>46198</v>
      </c>
      <c r="C663" t="s">
        <v>352</v>
      </c>
      <c r="D663" t="s">
        <v>83</v>
      </c>
      <c r="E663" t="s">
        <v>226</v>
      </c>
      <c r="F663" t="s">
        <v>25</v>
      </c>
      <c r="G663">
        <v>1</v>
      </c>
      <c r="H663">
        <v>2344.98</v>
      </c>
      <c r="I663">
        <v>0</v>
      </c>
      <c r="J663" t="s">
        <v>35</v>
      </c>
    </row>
    <row r="664" spans="1:10" x14ac:dyDescent="0.25">
      <c r="A664" t="s">
        <v>1255</v>
      </c>
      <c r="B664" s="2">
        <v>45886</v>
      </c>
      <c r="C664" t="s">
        <v>989</v>
      </c>
      <c r="D664" t="s">
        <v>43</v>
      </c>
      <c r="E664" t="s">
        <v>187</v>
      </c>
      <c r="F664" t="s">
        <v>25</v>
      </c>
      <c r="G664">
        <v>1</v>
      </c>
      <c r="H664">
        <v>1852.97</v>
      </c>
      <c r="I664">
        <v>0.15</v>
      </c>
      <c r="J664" t="s">
        <v>68</v>
      </c>
    </row>
    <row r="665" spans="1:10" x14ac:dyDescent="0.25">
      <c r="A665" t="s">
        <v>1256</v>
      </c>
      <c r="B665" s="2">
        <v>46139</v>
      </c>
      <c r="C665" t="s">
        <v>544</v>
      </c>
      <c r="D665" t="s">
        <v>223</v>
      </c>
      <c r="E665" t="s">
        <v>112</v>
      </c>
      <c r="F665" t="s">
        <v>14</v>
      </c>
      <c r="G665">
        <v>1</v>
      </c>
      <c r="H665">
        <v>402.99</v>
      </c>
      <c r="I665">
        <v>0.02</v>
      </c>
      <c r="J665" t="s">
        <v>15</v>
      </c>
    </row>
    <row r="666" spans="1:10" x14ac:dyDescent="0.25">
      <c r="A666" t="s">
        <v>1257</v>
      </c>
      <c r="B666" s="2">
        <v>45906</v>
      </c>
      <c r="C666" t="s">
        <v>1049</v>
      </c>
      <c r="D666" t="s">
        <v>29</v>
      </c>
      <c r="E666" t="s">
        <v>104</v>
      </c>
      <c r="F666" t="s">
        <v>14</v>
      </c>
      <c r="G666">
        <v>6</v>
      </c>
      <c r="H666">
        <v>105.73</v>
      </c>
      <c r="I666">
        <v>0</v>
      </c>
      <c r="J666" t="s">
        <v>1258</v>
      </c>
    </row>
    <row r="667" spans="1:10" x14ac:dyDescent="0.25">
      <c r="A667" t="s">
        <v>1259</v>
      </c>
      <c r="B667" s="2">
        <v>46197</v>
      </c>
      <c r="C667" t="s">
        <v>1260</v>
      </c>
      <c r="D667" t="s">
        <v>321</v>
      </c>
      <c r="E667" t="s">
        <v>62</v>
      </c>
      <c r="F667" t="s">
        <v>14</v>
      </c>
      <c r="G667">
        <v>4</v>
      </c>
      <c r="H667">
        <v>1412.99</v>
      </c>
      <c r="I667">
        <v>0</v>
      </c>
      <c r="J667" t="s">
        <v>15</v>
      </c>
    </row>
    <row r="668" spans="1:10" x14ac:dyDescent="0.25">
      <c r="A668" t="s">
        <v>1261</v>
      </c>
      <c r="B668" s="2">
        <v>46006</v>
      </c>
      <c r="C668" t="s">
        <v>1262</v>
      </c>
      <c r="D668" t="s">
        <v>549</v>
      </c>
      <c r="E668" t="s">
        <v>19</v>
      </c>
      <c r="F668" t="s">
        <v>14</v>
      </c>
      <c r="G668">
        <v>1</v>
      </c>
      <c r="H668">
        <v>1187.01</v>
      </c>
      <c r="I668">
        <v>0.02</v>
      </c>
      <c r="J668" t="s">
        <v>15</v>
      </c>
    </row>
    <row r="669" spans="1:10" x14ac:dyDescent="0.25">
      <c r="A669" t="s">
        <v>1263</v>
      </c>
      <c r="B669" s="2">
        <v>45919</v>
      </c>
      <c r="C669" t="s">
        <v>1264</v>
      </c>
      <c r="D669" t="s">
        <v>440</v>
      </c>
      <c r="E669" t="s">
        <v>13</v>
      </c>
      <c r="F669" t="s">
        <v>14</v>
      </c>
      <c r="G669">
        <v>1</v>
      </c>
      <c r="H669">
        <v>153.47</v>
      </c>
      <c r="I669">
        <v>0.02</v>
      </c>
      <c r="J669" t="s">
        <v>15</v>
      </c>
    </row>
    <row r="670" spans="1:10" x14ac:dyDescent="0.25">
      <c r="A670" t="s">
        <v>1265</v>
      </c>
      <c r="B670" s="2">
        <v>46190</v>
      </c>
      <c r="C670" t="s">
        <v>70</v>
      </c>
      <c r="D670" t="s">
        <v>57</v>
      </c>
      <c r="E670" t="s">
        <v>62</v>
      </c>
      <c r="F670" t="s">
        <v>14</v>
      </c>
      <c r="G670">
        <v>4</v>
      </c>
      <c r="H670">
        <v>1222.98</v>
      </c>
      <c r="I670">
        <v>0.1</v>
      </c>
      <c r="J670" t="s">
        <v>68</v>
      </c>
    </row>
    <row r="671" spans="1:10" x14ac:dyDescent="0.25">
      <c r="A671" t="s">
        <v>1266</v>
      </c>
      <c r="B671" s="2">
        <v>46229</v>
      </c>
      <c r="C671" t="s">
        <v>1267</v>
      </c>
      <c r="D671" t="s">
        <v>87</v>
      </c>
      <c r="E671" t="s">
        <v>226</v>
      </c>
      <c r="F671" t="s">
        <v>25</v>
      </c>
      <c r="G671">
        <v>4</v>
      </c>
      <c r="H671">
        <v>1008.99</v>
      </c>
      <c r="I671">
        <v>0.15</v>
      </c>
      <c r="J671" t="s">
        <v>15</v>
      </c>
    </row>
    <row r="672" spans="1:10" x14ac:dyDescent="0.25">
      <c r="A672" t="s">
        <v>1268</v>
      </c>
      <c r="B672" s="2">
        <v>46042</v>
      </c>
      <c r="C672" t="s">
        <v>375</v>
      </c>
      <c r="D672" t="s">
        <v>38</v>
      </c>
      <c r="E672" t="s">
        <v>62</v>
      </c>
      <c r="F672" t="s">
        <v>14</v>
      </c>
      <c r="G672">
        <v>6</v>
      </c>
      <c r="H672">
        <v>1955.97</v>
      </c>
      <c r="I672">
        <v>0.1</v>
      </c>
      <c r="J672" t="s">
        <v>15</v>
      </c>
    </row>
    <row r="673" spans="1:10" x14ac:dyDescent="0.25">
      <c r="A673" t="s">
        <v>1269</v>
      </c>
      <c r="B673" s="2">
        <v>46036</v>
      </c>
      <c r="C673" t="s">
        <v>1270</v>
      </c>
      <c r="D673" t="s">
        <v>98</v>
      </c>
      <c r="E673" t="s">
        <v>95</v>
      </c>
      <c r="F673" t="s">
        <v>14</v>
      </c>
      <c r="G673">
        <v>3</v>
      </c>
      <c r="H673">
        <v>1385.01</v>
      </c>
      <c r="I673">
        <v>0.02</v>
      </c>
      <c r="J673" t="s">
        <v>68</v>
      </c>
    </row>
    <row r="674" spans="1:10" x14ac:dyDescent="0.25">
      <c r="A674" t="s">
        <v>1271</v>
      </c>
      <c r="B674" s="2">
        <v>46151</v>
      </c>
      <c r="C674" t="s">
        <v>270</v>
      </c>
      <c r="D674" t="s">
        <v>51</v>
      </c>
      <c r="E674" t="s">
        <v>64</v>
      </c>
      <c r="F674" t="s">
        <v>14</v>
      </c>
      <c r="G674">
        <v>2</v>
      </c>
      <c r="H674">
        <v>969.03</v>
      </c>
      <c r="I674">
        <v>0.15</v>
      </c>
      <c r="J674" t="s">
        <v>30</v>
      </c>
    </row>
    <row r="675" spans="1:10" x14ac:dyDescent="0.25">
      <c r="A675" t="s">
        <v>1272</v>
      </c>
      <c r="B675" s="2">
        <v>45887</v>
      </c>
      <c r="C675" t="s">
        <v>37</v>
      </c>
      <c r="D675" t="s">
        <v>254</v>
      </c>
      <c r="E675" t="s">
        <v>58</v>
      </c>
      <c r="F675" t="s">
        <v>25</v>
      </c>
      <c r="G675">
        <v>10</v>
      </c>
      <c r="H675">
        <v>204.97</v>
      </c>
      <c r="I675">
        <v>0.05</v>
      </c>
      <c r="J675" t="s">
        <v>30</v>
      </c>
    </row>
    <row r="676" spans="1:10" x14ac:dyDescent="0.25">
      <c r="A676" t="s">
        <v>1273</v>
      </c>
      <c r="B676" s="2">
        <v>46023</v>
      </c>
      <c r="C676" t="s">
        <v>447</v>
      </c>
      <c r="D676" t="s">
        <v>332</v>
      </c>
      <c r="E676" t="s">
        <v>24</v>
      </c>
      <c r="F676" t="s">
        <v>25</v>
      </c>
      <c r="G676">
        <v>4</v>
      </c>
      <c r="H676">
        <v>726.53</v>
      </c>
      <c r="I676">
        <v>0.05</v>
      </c>
      <c r="J676" t="s">
        <v>15</v>
      </c>
    </row>
    <row r="677" spans="1:10" x14ac:dyDescent="0.25">
      <c r="A677" t="s">
        <v>1274</v>
      </c>
      <c r="B677" s="2">
        <v>46131</v>
      </c>
      <c r="C677" t="s">
        <v>369</v>
      </c>
      <c r="D677" t="s">
        <v>268</v>
      </c>
      <c r="E677" t="s">
        <v>112</v>
      </c>
      <c r="F677" t="s">
        <v>25</v>
      </c>
      <c r="G677">
        <v>1</v>
      </c>
      <c r="H677">
        <v>153.47</v>
      </c>
      <c r="I677">
        <v>0.2</v>
      </c>
      <c r="J677" t="s">
        <v>20</v>
      </c>
    </row>
    <row r="678" spans="1:10" x14ac:dyDescent="0.25">
      <c r="A678" t="s">
        <v>1275</v>
      </c>
      <c r="B678" s="2">
        <v>45949</v>
      </c>
      <c r="C678" t="s">
        <v>1276</v>
      </c>
      <c r="D678" t="s">
        <v>51</v>
      </c>
      <c r="E678" t="s">
        <v>64</v>
      </c>
      <c r="F678" t="s">
        <v>25</v>
      </c>
      <c r="G678">
        <v>2</v>
      </c>
      <c r="H678">
        <v>979.02</v>
      </c>
      <c r="I678">
        <v>0.05</v>
      </c>
      <c r="J678" t="s">
        <v>30</v>
      </c>
    </row>
    <row r="679" spans="1:10" x14ac:dyDescent="0.25">
      <c r="A679" t="s">
        <v>1277</v>
      </c>
      <c r="B679" s="2">
        <v>46162</v>
      </c>
      <c r="C679" t="s">
        <v>1278</v>
      </c>
      <c r="D679" t="s">
        <v>268</v>
      </c>
      <c r="E679" t="s">
        <v>104</v>
      </c>
      <c r="F679" t="s">
        <v>25</v>
      </c>
      <c r="G679">
        <v>4</v>
      </c>
      <c r="H679">
        <v>151.97999999999999</v>
      </c>
      <c r="I679">
        <v>0.2</v>
      </c>
      <c r="J679" t="s">
        <v>35</v>
      </c>
    </row>
    <row r="680" spans="1:10" x14ac:dyDescent="0.25">
      <c r="A680" t="s">
        <v>1279</v>
      </c>
      <c r="B680" s="2">
        <v>46119</v>
      </c>
      <c r="C680" t="s">
        <v>1280</v>
      </c>
      <c r="D680" t="s">
        <v>223</v>
      </c>
      <c r="E680" t="s">
        <v>112</v>
      </c>
      <c r="F680" t="s">
        <v>614</v>
      </c>
      <c r="G680">
        <v>3</v>
      </c>
      <c r="H680">
        <v>406.98</v>
      </c>
      <c r="I680">
        <v>0.05</v>
      </c>
      <c r="J680" t="s">
        <v>30</v>
      </c>
    </row>
    <row r="681" spans="1:10" x14ac:dyDescent="0.25">
      <c r="A681" t="s">
        <v>1281</v>
      </c>
      <c r="B681" s="2">
        <v>46165</v>
      </c>
      <c r="C681" t="s">
        <v>300</v>
      </c>
      <c r="D681" t="s">
        <v>286</v>
      </c>
      <c r="E681" t="s">
        <v>52</v>
      </c>
      <c r="F681" t="s">
        <v>14</v>
      </c>
      <c r="G681">
        <v>2</v>
      </c>
      <c r="H681">
        <v>1337.97</v>
      </c>
      <c r="I681">
        <v>0.15</v>
      </c>
      <c r="J681" t="s">
        <v>68</v>
      </c>
    </row>
    <row r="682" spans="1:10" x14ac:dyDescent="0.25">
      <c r="A682" t="s">
        <v>1282</v>
      </c>
      <c r="B682" s="2">
        <v>45931</v>
      </c>
      <c r="C682" t="s">
        <v>1283</v>
      </c>
      <c r="D682" t="s">
        <v>213</v>
      </c>
      <c r="E682" t="s">
        <v>48</v>
      </c>
      <c r="F682" t="s">
        <v>25</v>
      </c>
      <c r="G682">
        <v>3</v>
      </c>
      <c r="H682">
        <v>554.49</v>
      </c>
      <c r="I682">
        <v>0.15</v>
      </c>
      <c r="J682" t="s">
        <v>30</v>
      </c>
    </row>
    <row r="683" spans="1:10" x14ac:dyDescent="0.25">
      <c r="A683" t="s">
        <v>1284</v>
      </c>
      <c r="B683" s="2">
        <v>46026</v>
      </c>
      <c r="C683" t="s">
        <v>1215</v>
      </c>
      <c r="D683" t="s">
        <v>549</v>
      </c>
      <c r="E683" t="s">
        <v>24</v>
      </c>
      <c r="F683" t="s">
        <v>238</v>
      </c>
      <c r="G683">
        <v>2</v>
      </c>
      <c r="H683">
        <v>1175.02</v>
      </c>
      <c r="I683">
        <v>0.02</v>
      </c>
      <c r="J683" t="s">
        <v>35</v>
      </c>
    </row>
    <row r="684" spans="1:10" x14ac:dyDescent="0.25">
      <c r="A684" t="s">
        <v>1285</v>
      </c>
      <c r="B684" s="2">
        <v>45895</v>
      </c>
      <c r="C684" t="s">
        <v>1198</v>
      </c>
      <c r="D684" t="s">
        <v>440</v>
      </c>
      <c r="E684" t="s">
        <v>74</v>
      </c>
      <c r="F684" t="s">
        <v>14</v>
      </c>
      <c r="G684">
        <v>-1</v>
      </c>
      <c r="H684">
        <v>153.47</v>
      </c>
      <c r="I684">
        <v>0</v>
      </c>
      <c r="J684" t="s">
        <v>35</v>
      </c>
    </row>
    <row r="685" spans="1:10" x14ac:dyDescent="0.25">
      <c r="A685" t="s">
        <v>1286</v>
      </c>
      <c r="B685" s="2">
        <v>46091</v>
      </c>
      <c r="C685" t="s">
        <v>389</v>
      </c>
      <c r="D685" t="s">
        <v>168</v>
      </c>
      <c r="E685" t="s">
        <v>74</v>
      </c>
      <c r="F685" t="s">
        <v>25</v>
      </c>
      <c r="G685">
        <v>1</v>
      </c>
      <c r="H685">
        <v>88.11</v>
      </c>
      <c r="I685">
        <v>0</v>
      </c>
      <c r="J685" t="s">
        <v>68</v>
      </c>
    </row>
    <row r="686" spans="1:10" x14ac:dyDescent="0.25">
      <c r="A686" t="s">
        <v>1287</v>
      </c>
      <c r="B686" s="2">
        <v>46162</v>
      </c>
      <c r="C686" t="s">
        <v>346</v>
      </c>
      <c r="D686" t="s">
        <v>150</v>
      </c>
      <c r="E686" t="s">
        <v>62</v>
      </c>
      <c r="F686" t="s">
        <v>14</v>
      </c>
      <c r="G686">
        <v>2</v>
      </c>
      <c r="H686">
        <v>1513.99</v>
      </c>
      <c r="I686">
        <v>0.15</v>
      </c>
      <c r="J686" t="s">
        <v>15</v>
      </c>
    </row>
    <row r="687" spans="1:10" x14ac:dyDescent="0.25">
      <c r="A687" t="s">
        <v>1288</v>
      </c>
      <c r="B687" s="2">
        <v>46092</v>
      </c>
      <c r="C687" t="s">
        <v>791</v>
      </c>
      <c r="D687" t="s">
        <v>223</v>
      </c>
      <c r="E687" t="s">
        <v>44</v>
      </c>
      <c r="F687" t="s">
        <v>25</v>
      </c>
      <c r="G687">
        <v>2</v>
      </c>
      <c r="H687">
        <v>402.99</v>
      </c>
      <c r="I687">
        <v>0.02</v>
      </c>
      <c r="J687" t="s">
        <v>68</v>
      </c>
    </row>
    <row r="688" spans="1:10" x14ac:dyDescent="0.25">
      <c r="A688" t="s">
        <v>1289</v>
      </c>
      <c r="B688" s="2">
        <v>46072</v>
      </c>
      <c r="C688" t="s">
        <v>415</v>
      </c>
      <c r="D688" t="s">
        <v>268</v>
      </c>
      <c r="E688" t="s">
        <v>104</v>
      </c>
      <c r="F688" t="s">
        <v>25</v>
      </c>
      <c r="G688">
        <v>2</v>
      </c>
      <c r="H688">
        <v>151.97999999999999</v>
      </c>
      <c r="I688">
        <v>0.05</v>
      </c>
      <c r="J688" t="s">
        <v>68</v>
      </c>
    </row>
    <row r="689" spans="1:10" x14ac:dyDescent="0.25">
      <c r="A689" t="s">
        <v>1290</v>
      </c>
      <c r="B689" s="2">
        <v>46035</v>
      </c>
      <c r="C689" t="s">
        <v>522</v>
      </c>
      <c r="D689" t="s">
        <v>29</v>
      </c>
      <c r="E689" t="s">
        <v>112</v>
      </c>
      <c r="F689" t="s">
        <v>25</v>
      </c>
      <c r="G689">
        <v>1</v>
      </c>
      <c r="H689">
        <v>111.18</v>
      </c>
      <c r="I689">
        <v>0.15</v>
      </c>
      <c r="J689" t="s">
        <v>68</v>
      </c>
    </row>
    <row r="690" spans="1:10" x14ac:dyDescent="0.25">
      <c r="A690" t="s">
        <v>1291</v>
      </c>
      <c r="B690" s="2">
        <v>46057</v>
      </c>
      <c r="C690" t="s">
        <v>1292</v>
      </c>
      <c r="D690" t="s">
        <v>416</v>
      </c>
      <c r="E690" t="s">
        <v>24</v>
      </c>
      <c r="F690" t="s">
        <v>14</v>
      </c>
      <c r="G690">
        <v>3</v>
      </c>
      <c r="H690">
        <v>249</v>
      </c>
      <c r="I690">
        <v>0</v>
      </c>
      <c r="J690" t="s">
        <v>20</v>
      </c>
    </row>
    <row r="691" spans="1:10" x14ac:dyDescent="0.25">
      <c r="A691" t="s">
        <v>1293</v>
      </c>
      <c r="B691" s="2">
        <v>45956</v>
      </c>
      <c r="C691" t="s">
        <v>76</v>
      </c>
      <c r="D691" t="s">
        <v>18</v>
      </c>
      <c r="E691" t="s">
        <v>39</v>
      </c>
      <c r="F691" t="s">
        <v>25</v>
      </c>
      <c r="G691">
        <v>2</v>
      </c>
      <c r="H691">
        <v>101.97</v>
      </c>
      <c r="I691">
        <v>0.02</v>
      </c>
      <c r="J691" t="s">
        <v>35</v>
      </c>
    </row>
    <row r="692" spans="1:10" x14ac:dyDescent="0.25">
      <c r="A692" t="s">
        <v>1294</v>
      </c>
      <c r="B692" s="2">
        <v>46220</v>
      </c>
      <c r="C692" t="s">
        <v>671</v>
      </c>
      <c r="D692" t="s">
        <v>1295</v>
      </c>
      <c r="E692" t="s">
        <v>19</v>
      </c>
      <c r="F692" t="s">
        <v>25</v>
      </c>
      <c r="G692">
        <v>4</v>
      </c>
      <c r="H692">
        <v>1440.97</v>
      </c>
      <c r="I692">
        <v>0.02</v>
      </c>
      <c r="J692" t="s">
        <v>15</v>
      </c>
    </row>
    <row r="693" spans="1:10" x14ac:dyDescent="0.25">
      <c r="A693" t="s">
        <v>1296</v>
      </c>
      <c r="B693" s="2">
        <v>45945</v>
      </c>
      <c r="C693" t="s">
        <v>1297</v>
      </c>
      <c r="D693" t="s">
        <v>277</v>
      </c>
      <c r="E693" t="s">
        <v>24</v>
      </c>
      <c r="F693" t="s">
        <v>25</v>
      </c>
      <c r="G693">
        <v>2</v>
      </c>
      <c r="H693">
        <v>678.03</v>
      </c>
      <c r="I693">
        <v>0.2</v>
      </c>
      <c r="J693" t="s">
        <v>30</v>
      </c>
    </row>
    <row r="694" spans="1:10" x14ac:dyDescent="0.25">
      <c r="A694" t="s">
        <v>1298</v>
      </c>
      <c r="B694" s="2">
        <v>46039</v>
      </c>
      <c r="C694" t="s">
        <v>966</v>
      </c>
      <c r="D694" t="s">
        <v>71</v>
      </c>
      <c r="E694" t="s">
        <v>62</v>
      </c>
      <c r="F694" t="s">
        <v>25</v>
      </c>
      <c r="G694">
        <v>1</v>
      </c>
      <c r="H694">
        <v>120.19</v>
      </c>
      <c r="I694">
        <v>0.05</v>
      </c>
      <c r="J694" t="s">
        <v>15</v>
      </c>
    </row>
    <row r="695" spans="1:10" x14ac:dyDescent="0.25">
      <c r="A695" t="s">
        <v>1299</v>
      </c>
      <c r="B695" s="2">
        <v>46117</v>
      </c>
      <c r="C695" t="s">
        <v>985</v>
      </c>
      <c r="D695" t="s">
        <v>440</v>
      </c>
      <c r="E695" t="s">
        <v>44</v>
      </c>
      <c r="F695" t="s">
        <v>25</v>
      </c>
      <c r="G695">
        <v>2</v>
      </c>
      <c r="H695">
        <v>151.97999999999999</v>
      </c>
      <c r="I695">
        <v>-0.05</v>
      </c>
      <c r="J695" t="s">
        <v>20</v>
      </c>
    </row>
    <row r="696" spans="1:10" x14ac:dyDescent="0.25">
      <c r="A696" t="s">
        <v>1300</v>
      </c>
      <c r="B696" s="2">
        <v>45957</v>
      </c>
      <c r="C696" t="s">
        <v>228</v>
      </c>
      <c r="D696" t="s">
        <v>47</v>
      </c>
      <c r="E696" t="s">
        <v>104</v>
      </c>
      <c r="F696" t="s">
        <v>14</v>
      </c>
      <c r="G696">
        <v>1</v>
      </c>
      <c r="H696">
        <v>304.98</v>
      </c>
      <c r="I696">
        <v>0</v>
      </c>
      <c r="J696" t="s">
        <v>30</v>
      </c>
    </row>
    <row r="697" spans="1:10" x14ac:dyDescent="0.25">
      <c r="A697" t="s">
        <v>1301</v>
      </c>
      <c r="B697" s="2">
        <v>46068</v>
      </c>
      <c r="C697" t="s">
        <v>342</v>
      </c>
      <c r="D697" t="s">
        <v>180</v>
      </c>
      <c r="E697" t="s">
        <v>64</v>
      </c>
      <c r="F697" t="s">
        <v>25</v>
      </c>
      <c r="G697">
        <v>1</v>
      </c>
      <c r="H697">
        <v>857.49</v>
      </c>
      <c r="I697">
        <v>0.15</v>
      </c>
      <c r="J697" t="s">
        <v>35</v>
      </c>
    </row>
    <row r="698" spans="1:10" x14ac:dyDescent="0.25">
      <c r="A698" t="s">
        <v>1302</v>
      </c>
      <c r="B698" s="2">
        <v>46064</v>
      </c>
      <c r="C698" t="s">
        <v>1303</v>
      </c>
      <c r="D698" t="s">
        <v>23</v>
      </c>
      <c r="E698" t="s">
        <v>226</v>
      </c>
      <c r="F698" t="s">
        <v>14</v>
      </c>
      <c r="G698">
        <v>2</v>
      </c>
      <c r="H698">
        <v>77.42</v>
      </c>
      <c r="I698">
        <v>0</v>
      </c>
      <c r="J698" t="s">
        <v>35</v>
      </c>
    </row>
    <row r="699" spans="1:10" x14ac:dyDescent="0.25">
      <c r="A699" t="s">
        <v>1304</v>
      </c>
      <c r="B699" s="2">
        <v>45971</v>
      </c>
      <c r="C699" t="s">
        <v>961</v>
      </c>
      <c r="D699" t="s">
        <v>117</v>
      </c>
      <c r="E699" t="s">
        <v>62</v>
      </c>
      <c r="F699" t="s">
        <v>25</v>
      </c>
      <c r="G699">
        <v>1</v>
      </c>
      <c r="H699">
        <v>1745.03</v>
      </c>
      <c r="I699">
        <v>0.05</v>
      </c>
      <c r="J699" t="s">
        <v>20</v>
      </c>
    </row>
    <row r="700" spans="1:10" x14ac:dyDescent="0.25">
      <c r="A700" t="s">
        <v>1305</v>
      </c>
      <c r="B700" s="2">
        <v>46120</v>
      </c>
      <c r="C700" t="s">
        <v>771</v>
      </c>
      <c r="D700" t="s">
        <v>71</v>
      </c>
      <c r="E700" t="s">
        <v>196</v>
      </c>
      <c r="F700" t="s">
        <v>25</v>
      </c>
      <c r="G700">
        <v>2</v>
      </c>
      <c r="H700">
        <v>119</v>
      </c>
      <c r="I700">
        <v>0.1</v>
      </c>
      <c r="J700" t="s">
        <v>20</v>
      </c>
    </row>
    <row r="701" spans="1:10" x14ac:dyDescent="0.25">
      <c r="A701" t="s">
        <v>1306</v>
      </c>
      <c r="B701" s="2">
        <v>46190</v>
      </c>
      <c r="C701" t="s">
        <v>1307</v>
      </c>
      <c r="D701" t="s">
        <v>126</v>
      </c>
      <c r="E701" t="s">
        <v>120</v>
      </c>
      <c r="F701" t="s">
        <v>14</v>
      </c>
      <c r="G701">
        <v>4</v>
      </c>
      <c r="H701">
        <v>692.01</v>
      </c>
      <c r="I701">
        <v>0.05</v>
      </c>
      <c r="J701" t="s">
        <v>68</v>
      </c>
    </row>
    <row r="702" spans="1:10" x14ac:dyDescent="0.25">
      <c r="A702" t="s">
        <v>1308</v>
      </c>
      <c r="B702" s="2">
        <v>45885</v>
      </c>
      <c r="C702" t="s">
        <v>1076</v>
      </c>
      <c r="D702" t="s">
        <v>180</v>
      </c>
      <c r="F702" t="s">
        <v>25</v>
      </c>
      <c r="G702">
        <v>2</v>
      </c>
      <c r="H702">
        <v>874.47</v>
      </c>
      <c r="I702">
        <v>0.15</v>
      </c>
      <c r="J702" t="s">
        <v>35</v>
      </c>
    </row>
    <row r="703" spans="1:10" x14ac:dyDescent="0.25">
      <c r="A703" t="s">
        <v>1309</v>
      </c>
      <c r="B703" s="2">
        <v>45914</v>
      </c>
      <c r="C703" t="s">
        <v>359</v>
      </c>
      <c r="D703" t="s">
        <v>132</v>
      </c>
      <c r="E703" t="s">
        <v>120</v>
      </c>
      <c r="F703" t="s">
        <v>25</v>
      </c>
      <c r="G703">
        <v>2</v>
      </c>
      <c r="H703">
        <v>1175.02</v>
      </c>
      <c r="I703">
        <v>0</v>
      </c>
      <c r="J703" t="s">
        <v>68</v>
      </c>
    </row>
    <row r="704" spans="1:10" x14ac:dyDescent="0.25">
      <c r="A704" t="s">
        <v>1310</v>
      </c>
      <c r="B704" s="2">
        <v>46029</v>
      </c>
      <c r="C704" t="s">
        <v>1311</v>
      </c>
      <c r="D704" t="s">
        <v>171</v>
      </c>
      <c r="E704" t="s">
        <v>39</v>
      </c>
      <c r="F704" t="s">
        <v>25</v>
      </c>
      <c r="G704">
        <v>1</v>
      </c>
      <c r="H704">
        <v>1337.97</v>
      </c>
      <c r="I704">
        <v>0</v>
      </c>
      <c r="J704" t="s">
        <v>15</v>
      </c>
    </row>
    <row r="705" spans="1:10" x14ac:dyDescent="0.25">
      <c r="A705" t="s">
        <v>1312</v>
      </c>
      <c r="B705" s="2">
        <v>46147</v>
      </c>
      <c r="C705" t="s">
        <v>1097</v>
      </c>
      <c r="D705" t="s">
        <v>305</v>
      </c>
      <c r="E705" t="s">
        <v>104</v>
      </c>
      <c r="F705" t="s">
        <v>25</v>
      </c>
      <c r="G705">
        <v>2</v>
      </c>
      <c r="H705">
        <v>38.61</v>
      </c>
      <c r="I705">
        <v>0</v>
      </c>
      <c r="J705" t="s">
        <v>68</v>
      </c>
    </row>
    <row r="706" spans="1:10" x14ac:dyDescent="0.25">
      <c r="A706" t="s">
        <v>1313</v>
      </c>
      <c r="B706" s="2">
        <v>45944</v>
      </c>
      <c r="C706" t="s">
        <v>769</v>
      </c>
      <c r="D706" t="s">
        <v>29</v>
      </c>
      <c r="E706" t="s">
        <v>112</v>
      </c>
      <c r="F706" t="s">
        <v>25</v>
      </c>
      <c r="G706">
        <v>2</v>
      </c>
      <c r="H706">
        <v>106.82</v>
      </c>
      <c r="I706">
        <v>0</v>
      </c>
      <c r="J706" t="s">
        <v>35</v>
      </c>
    </row>
    <row r="707" spans="1:10" x14ac:dyDescent="0.25">
      <c r="A707" t="s">
        <v>1314</v>
      </c>
      <c r="B707" s="2">
        <v>46032</v>
      </c>
      <c r="C707" t="s">
        <v>702</v>
      </c>
      <c r="D707" t="s">
        <v>440</v>
      </c>
      <c r="E707" t="s">
        <v>58</v>
      </c>
      <c r="F707" t="s">
        <v>14</v>
      </c>
      <c r="G707">
        <v>5</v>
      </c>
      <c r="H707">
        <v>144.53</v>
      </c>
      <c r="I707">
        <v>0.15</v>
      </c>
      <c r="J707" t="s">
        <v>68</v>
      </c>
    </row>
    <row r="708" spans="1:10" x14ac:dyDescent="0.25">
      <c r="A708" t="s">
        <v>1315</v>
      </c>
      <c r="B708" s="2">
        <v>46025</v>
      </c>
      <c r="C708" t="s">
        <v>1316</v>
      </c>
      <c r="D708" t="s">
        <v>71</v>
      </c>
      <c r="E708" t="s">
        <v>34</v>
      </c>
      <c r="F708" t="s">
        <v>25</v>
      </c>
      <c r="G708">
        <v>4</v>
      </c>
      <c r="H708">
        <v>115.43</v>
      </c>
      <c r="I708">
        <v>0</v>
      </c>
      <c r="J708" t="s">
        <v>35</v>
      </c>
    </row>
    <row r="709" spans="1:10" x14ac:dyDescent="0.25">
      <c r="A709" t="s">
        <v>1317</v>
      </c>
      <c r="B709" s="2">
        <v>45964</v>
      </c>
      <c r="C709" t="s">
        <v>1318</v>
      </c>
      <c r="D709" t="s">
        <v>235</v>
      </c>
      <c r="E709" t="s">
        <v>48</v>
      </c>
      <c r="F709" t="s">
        <v>14</v>
      </c>
      <c r="G709">
        <v>3</v>
      </c>
      <c r="H709">
        <v>70.38</v>
      </c>
      <c r="I709">
        <v>0.02</v>
      </c>
      <c r="J709" t="s">
        <v>15</v>
      </c>
    </row>
    <row r="710" spans="1:10" x14ac:dyDescent="0.25">
      <c r="A710" t="s">
        <v>1319</v>
      </c>
      <c r="B710" s="2">
        <v>45988</v>
      </c>
      <c r="C710" t="s">
        <v>131</v>
      </c>
      <c r="D710" t="s">
        <v>12</v>
      </c>
      <c r="E710" t="s">
        <v>58</v>
      </c>
      <c r="F710" t="s">
        <v>14</v>
      </c>
      <c r="G710">
        <v>1</v>
      </c>
      <c r="H710">
        <v>513.97</v>
      </c>
      <c r="I710">
        <v>0.2</v>
      </c>
      <c r="J710" t="s">
        <v>35</v>
      </c>
    </row>
    <row r="711" spans="1:10" x14ac:dyDescent="0.25">
      <c r="A711" t="s">
        <v>1320</v>
      </c>
      <c r="B711" s="2">
        <v>46127</v>
      </c>
      <c r="C711" t="s">
        <v>1311</v>
      </c>
      <c r="D711" t="s">
        <v>177</v>
      </c>
      <c r="E711" t="s">
        <v>64</v>
      </c>
      <c r="F711" t="s">
        <v>25</v>
      </c>
      <c r="G711">
        <v>5</v>
      </c>
      <c r="H711">
        <v>1614.99</v>
      </c>
      <c r="I711">
        <v>0.2</v>
      </c>
      <c r="J711" t="s">
        <v>68</v>
      </c>
    </row>
    <row r="712" spans="1:10" x14ac:dyDescent="0.25">
      <c r="A712" t="s">
        <v>1321</v>
      </c>
      <c r="B712" s="2">
        <v>45940</v>
      </c>
      <c r="C712" t="s">
        <v>1322</v>
      </c>
      <c r="D712" t="s">
        <v>416</v>
      </c>
      <c r="E712" t="s">
        <v>13</v>
      </c>
      <c r="F712" t="s">
        <v>25</v>
      </c>
      <c r="G712">
        <v>2</v>
      </c>
      <c r="H712">
        <v>251.49</v>
      </c>
      <c r="I712">
        <v>0</v>
      </c>
      <c r="J712" t="s">
        <v>20</v>
      </c>
    </row>
    <row r="713" spans="1:10" x14ac:dyDescent="0.25">
      <c r="A713" t="s">
        <v>1323</v>
      </c>
      <c r="B713" s="2">
        <v>46081</v>
      </c>
      <c r="C713" t="s">
        <v>447</v>
      </c>
      <c r="D713" t="s">
        <v>71</v>
      </c>
      <c r="E713" t="s">
        <v>104</v>
      </c>
      <c r="F713" t="s">
        <v>25</v>
      </c>
      <c r="G713">
        <v>1</v>
      </c>
      <c r="H713">
        <v>116.62</v>
      </c>
      <c r="I713">
        <v>0.2</v>
      </c>
      <c r="J713" t="s">
        <v>15</v>
      </c>
    </row>
    <row r="714" spans="1:10" x14ac:dyDescent="0.25">
      <c r="A714" t="s">
        <v>1324</v>
      </c>
      <c r="B714" s="2">
        <v>46120</v>
      </c>
      <c r="C714" t="s">
        <v>1325</v>
      </c>
      <c r="D714" t="s">
        <v>390</v>
      </c>
      <c r="E714" t="s">
        <v>39</v>
      </c>
      <c r="F714" t="s">
        <v>25</v>
      </c>
      <c r="G714">
        <v>2</v>
      </c>
      <c r="H714">
        <v>440.02</v>
      </c>
      <c r="I714">
        <v>0</v>
      </c>
      <c r="J714" t="s">
        <v>15</v>
      </c>
    </row>
    <row r="715" spans="1:10" x14ac:dyDescent="0.25">
      <c r="A715" t="s">
        <v>1326</v>
      </c>
      <c r="B715" s="2">
        <v>46064</v>
      </c>
      <c r="C715" t="s">
        <v>186</v>
      </c>
      <c r="D715" t="s">
        <v>390</v>
      </c>
      <c r="E715" t="s">
        <v>74</v>
      </c>
      <c r="F715" t="s">
        <v>25</v>
      </c>
      <c r="G715">
        <v>3</v>
      </c>
      <c r="H715">
        <v>449</v>
      </c>
      <c r="I715">
        <v>0.2</v>
      </c>
      <c r="J715" t="s">
        <v>68</v>
      </c>
    </row>
    <row r="716" spans="1:10" x14ac:dyDescent="0.25">
      <c r="A716" t="s">
        <v>1327</v>
      </c>
      <c r="B716" s="2">
        <v>45891</v>
      </c>
      <c r="C716" t="s">
        <v>1328</v>
      </c>
      <c r="D716" t="s">
        <v>199</v>
      </c>
      <c r="E716" t="s">
        <v>62</v>
      </c>
      <c r="F716" t="s">
        <v>14</v>
      </c>
      <c r="G716">
        <v>8</v>
      </c>
      <c r="H716">
        <v>685.02</v>
      </c>
      <c r="I716">
        <v>0</v>
      </c>
      <c r="J716" t="s">
        <v>15</v>
      </c>
    </row>
    <row r="717" spans="1:10" x14ac:dyDescent="0.25">
      <c r="A717" t="s">
        <v>1329</v>
      </c>
      <c r="B717" s="2">
        <v>46068</v>
      </c>
      <c r="C717" t="s">
        <v>828</v>
      </c>
      <c r="D717" t="s">
        <v>235</v>
      </c>
      <c r="E717" t="s">
        <v>52</v>
      </c>
      <c r="F717" t="s">
        <v>25</v>
      </c>
      <c r="G717">
        <v>2</v>
      </c>
      <c r="H717">
        <v>71.069999999999993</v>
      </c>
      <c r="I717">
        <v>0.15</v>
      </c>
      <c r="J717" t="s">
        <v>20</v>
      </c>
    </row>
    <row r="718" spans="1:10" x14ac:dyDescent="0.25">
      <c r="A718" t="s">
        <v>1330</v>
      </c>
      <c r="B718" s="2">
        <v>46016</v>
      </c>
      <c r="C718" t="s">
        <v>1331</v>
      </c>
      <c r="D718" t="s">
        <v>38</v>
      </c>
      <c r="E718" t="s">
        <v>95</v>
      </c>
      <c r="F718" t="s">
        <v>14</v>
      </c>
      <c r="G718">
        <v>3</v>
      </c>
      <c r="H718">
        <v>1917.99</v>
      </c>
      <c r="I718">
        <v>0</v>
      </c>
      <c r="J718" t="s">
        <v>15</v>
      </c>
    </row>
    <row r="719" spans="1:10" x14ac:dyDescent="0.25">
      <c r="A719" t="s">
        <v>1332</v>
      </c>
      <c r="B719" s="2">
        <v>45942</v>
      </c>
      <c r="C719" t="s">
        <v>847</v>
      </c>
      <c r="D719" t="s">
        <v>123</v>
      </c>
      <c r="E719" t="s">
        <v>39</v>
      </c>
      <c r="F719" t="s">
        <v>25</v>
      </c>
      <c r="G719">
        <v>4</v>
      </c>
      <c r="H719">
        <v>55</v>
      </c>
      <c r="I719">
        <v>0</v>
      </c>
      <c r="J719" t="s">
        <v>35</v>
      </c>
    </row>
    <row r="720" spans="1:10" x14ac:dyDescent="0.25">
      <c r="A720" t="s">
        <v>1333</v>
      </c>
      <c r="B720" s="2">
        <v>46169</v>
      </c>
      <c r="C720" t="s">
        <v>647</v>
      </c>
      <c r="D720" t="s">
        <v>140</v>
      </c>
      <c r="E720" t="s">
        <v>44</v>
      </c>
      <c r="F720" t="s">
        <v>14</v>
      </c>
      <c r="G720">
        <v>2</v>
      </c>
      <c r="H720">
        <v>1008.99</v>
      </c>
      <c r="I720">
        <v>0.2</v>
      </c>
      <c r="J720" t="s">
        <v>30</v>
      </c>
    </row>
    <row r="721" spans="1:10" x14ac:dyDescent="0.25">
      <c r="A721" t="s">
        <v>1334</v>
      </c>
      <c r="B721" s="2">
        <v>45961</v>
      </c>
      <c r="C721" t="s">
        <v>193</v>
      </c>
      <c r="D721" t="s">
        <v>61</v>
      </c>
      <c r="E721" t="s">
        <v>104</v>
      </c>
      <c r="F721" t="s">
        <v>14</v>
      </c>
      <c r="G721">
        <v>1</v>
      </c>
      <c r="H721">
        <v>246.51</v>
      </c>
      <c r="I721">
        <v>0.1</v>
      </c>
      <c r="J721" t="s">
        <v>35</v>
      </c>
    </row>
    <row r="722" spans="1:10" x14ac:dyDescent="0.25">
      <c r="A722" t="s">
        <v>1335</v>
      </c>
      <c r="B722" s="2">
        <v>45933</v>
      </c>
      <c r="C722" t="s">
        <v>336</v>
      </c>
      <c r="D722" t="s">
        <v>83</v>
      </c>
      <c r="E722" t="s">
        <v>39</v>
      </c>
      <c r="F722" t="s">
        <v>14</v>
      </c>
      <c r="G722">
        <v>1</v>
      </c>
      <c r="H722">
        <v>2321.9899999999998</v>
      </c>
      <c r="I722">
        <v>0.15</v>
      </c>
      <c r="J722" t="s">
        <v>15</v>
      </c>
    </row>
    <row r="723" spans="1:10" x14ac:dyDescent="0.25">
      <c r="A723" t="s">
        <v>1336</v>
      </c>
      <c r="B723" s="2">
        <v>46183</v>
      </c>
      <c r="C723" t="s">
        <v>602</v>
      </c>
      <c r="D723" t="s">
        <v>132</v>
      </c>
      <c r="E723" t="s">
        <v>62</v>
      </c>
      <c r="F723" t="s">
        <v>14</v>
      </c>
      <c r="G723">
        <v>1</v>
      </c>
      <c r="H723">
        <v>1222.98</v>
      </c>
      <c r="I723">
        <v>0</v>
      </c>
      <c r="J723" t="s">
        <v>20</v>
      </c>
    </row>
    <row r="724" spans="1:10" x14ac:dyDescent="0.25">
      <c r="A724" t="s">
        <v>1337</v>
      </c>
      <c r="B724" s="2">
        <v>46159</v>
      </c>
      <c r="C724" t="s">
        <v>1099</v>
      </c>
      <c r="D724" t="s">
        <v>80</v>
      </c>
      <c r="E724" t="s">
        <v>44</v>
      </c>
      <c r="F724" t="s">
        <v>25</v>
      </c>
      <c r="G724">
        <v>5</v>
      </c>
      <c r="H724">
        <v>163.77000000000001</v>
      </c>
      <c r="I724">
        <v>0</v>
      </c>
      <c r="J724" t="s">
        <v>30</v>
      </c>
    </row>
    <row r="725" spans="1:10" x14ac:dyDescent="0.25">
      <c r="A725" t="s">
        <v>1338</v>
      </c>
      <c r="B725" s="2">
        <v>46084</v>
      </c>
      <c r="C725" t="s">
        <v>1339</v>
      </c>
      <c r="D725" t="s">
        <v>77</v>
      </c>
      <c r="E725" t="s">
        <v>39</v>
      </c>
      <c r="F725" t="s">
        <v>14</v>
      </c>
      <c r="G725">
        <v>3</v>
      </c>
      <c r="H725">
        <v>391.02</v>
      </c>
      <c r="I725">
        <v>0</v>
      </c>
      <c r="J725" t="s">
        <v>35</v>
      </c>
    </row>
    <row r="726" spans="1:10" x14ac:dyDescent="0.25">
      <c r="A726" t="s">
        <v>1340</v>
      </c>
      <c r="B726" s="2">
        <v>45973</v>
      </c>
      <c r="C726" t="s">
        <v>1341</v>
      </c>
      <c r="D726" t="s">
        <v>18</v>
      </c>
      <c r="E726" t="s">
        <v>34</v>
      </c>
      <c r="F726" t="s">
        <v>25</v>
      </c>
      <c r="G726">
        <v>2</v>
      </c>
      <c r="H726">
        <v>99</v>
      </c>
      <c r="I726">
        <v>0.2</v>
      </c>
      <c r="J726" t="s">
        <v>15</v>
      </c>
    </row>
    <row r="727" spans="1:10" x14ac:dyDescent="0.25">
      <c r="A727" t="s">
        <v>1342</v>
      </c>
      <c r="B727" s="2">
        <v>45872</v>
      </c>
      <c r="C727" t="s">
        <v>1343</v>
      </c>
      <c r="D727" t="s">
        <v>153</v>
      </c>
      <c r="E727" t="s">
        <v>187</v>
      </c>
      <c r="F727" t="s">
        <v>25</v>
      </c>
      <c r="G727">
        <v>1</v>
      </c>
      <c r="H727">
        <v>125.13</v>
      </c>
      <c r="I727">
        <v>0.2</v>
      </c>
      <c r="J727" t="s">
        <v>68</v>
      </c>
    </row>
    <row r="728" spans="1:10" x14ac:dyDescent="0.25">
      <c r="A728" t="s">
        <v>1344</v>
      </c>
      <c r="B728" s="2">
        <v>46079</v>
      </c>
      <c r="C728" t="s">
        <v>1345</v>
      </c>
      <c r="D728" t="s">
        <v>286</v>
      </c>
      <c r="E728" t="s">
        <v>48</v>
      </c>
      <c r="F728" t="s">
        <v>25</v>
      </c>
      <c r="G728">
        <v>2</v>
      </c>
      <c r="H728">
        <v>1337.97</v>
      </c>
      <c r="I728">
        <v>0.05</v>
      </c>
      <c r="J728" t="s">
        <v>15</v>
      </c>
    </row>
    <row r="729" spans="1:10" x14ac:dyDescent="0.25">
      <c r="A729" t="s">
        <v>1346</v>
      </c>
      <c r="B729" s="2">
        <v>46191</v>
      </c>
      <c r="C729" t="s">
        <v>1347</v>
      </c>
      <c r="D729" t="s">
        <v>243</v>
      </c>
      <c r="E729" t="s">
        <v>104</v>
      </c>
      <c r="F729" t="s">
        <v>25</v>
      </c>
      <c r="G729">
        <v>1</v>
      </c>
      <c r="H729">
        <v>66.930000000000007</v>
      </c>
      <c r="I729">
        <v>0</v>
      </c>
      <c r="J729" t="s">
        <v>20</v>
      </c>
    </row>
    <row r="730" spans="1:10" x14ac:dyDescent="0.25">
      <c r="A730" t="s">
        <v>1348</v>
      </c>
      <c r="B730" s="2">
        <v>45888</v>
      </c>
      <c r="C730" t="s">
        <v>1349</v>
      </c>
      <c r="D730" t="s">
        <v>137</v>
      </c>
      <c r="E730" t="s">
        <v>52</v>
      </c>
      <c r="F730" t="s">
        <v>14</v>
      </c>
      <c r="G730">
        <v>2</v>
      </c>
      <c r="H730">
        <v>100.98</v>
      </c>
      <c r="I730">
        <v>0</v>
      </c>
      <c r="J730" t="s">
        <v>30</v>
      </c>
    </row>
    <row r="731" spans="1:10" x14ac:dyDescent="0.25">
      <c r="A731" t="s">
        <v>1350</v>
      </c>
      <c r="B731" s="2">
        <v>45925</v>
      </c>
      <c r="C731" t="s">
        <v>1351</v>
      </c>
      <c r="D731" t="s">
        <v>202</v>
      </c>
      <c r="E731" t="s">
        <v>196</v>
      </c>
      <c r="F731" t="s">
        <v>14</v>
      </c>
      <c r="G731">
        <v>3</v>
      </c>
      <c r="H731">
        <v>2099</v>
      </c>
      <c r="I731">
        <v>0</v>
      </c>
      <c r="J731" t="s">
        <v>68</v>
      </c>
    </row>
    <row r="732" spans="1:10" x14ac:dyDescent="0.25">
      <c r="A732" t="s">
        <v>1352</v>
      </c>
      <c r="B732" s="2">
        <v>46166</v>
      </c>
      <c r="C732" t="s">
        <v>1353</v>
      </c>
      <c r="D732" t="s">
        <v>29</v>
      </c>
      <c r="E732" t="s">
        <v>52</v>
      </c>
      <c r="F732" t="s">
        <v>25</v>
      </c>
      <c r="G732">
        <v>4</v>
      </c>
      <c r="H732">
        <v>107.91</v>
      </c>
      <c r="I732">
        <v>0.1</v>
      </c>
      <c r="J732" t="s">
        <v>20</v>
      </c>
    </row>
    <row r="733" spans="1:10" x14ac:dyDescent="0.25">
      <c r="A733" t="s">
        <v>1354</v>
      </c>
      <c r="B733" s="2">
        <v>46064</v>
      </c>
      <c r="C733" t="s">
        <v>11</v>
      </c>
      <c r="D733" t="s">
        <v>235</v>
      </c>
      <c r="E733" t="s">
        <v>95</v>
      </c>
      <c r="F733" t="s">
        <v>25</v>
      </c>
      <c r="G733">
        <v>2</v>
      </c>
      <c r="H733">
        <v>66.930000000000007</v>
      </c>
      <c r="I733">
        <v>0</v>
      </c>
      <c r="J733" t="s">
        <v>30</v>
      </c>
    </row>
    <row r="734" spans="1:10" x14ac:dyDescent="0.25">
      <c r="A734" t="s">
        <v>1355</v>
      </c>
      <c r="B734" s="2">
        <v>46225</v>
      </c>
      <c r="C734" t="s">
        <v>755</v>
      </c>
      <c r="D734" t="s">
        <v>171</v>
      </c>
      <c r="E734" t="s">
        <v>120</v>
      </c>
      <c r="F734" t="s">
        <v>14</v>
      </c>
      <c r="G734">
        <v>3</v>
      </c>
      <c r="H734">
        <v>1273.02</v>
      </c>
      <c r="I734">
        <v>0.02</v>
      </c>
      <c r="J734" t="s">
        <v>15</v>
      </c>
    </row>
    <row r="735" spans="1:10" x14ac:dyDescent="0.25">
      <c r="A735" t="s">
        <v>1356</v>
      </c>
      <c r="B735" s="2">
        <v>45899</v>
      </c>
      <c r="C735" t="s">
        <v>1357</v>
      </c>
      <c r="D735" t="s">
        <v>268</v>
      </c>
      <c r="E735" t="s">
        <v>120</v>
      </c>
      <c r="F735" t="s">
        <v>25</v>
      </c>
      <c r="G735">
        <v>2</v>
      </c>
      <c r="H735">
        <v>144.53</v>
      </c>
      <c r="I735">
        <v>0.05</v>
      </c>
      <c r="J735" t="s">
        <v>68</v>
      </c>
    </row>
    <row r="736" spans="1:10" x14ac:dyDescent="0.25">
      <c r="A736" t="s">
        <v>1358</v>
      </c>
      <c r="B736" s="2">
        <v>46181</v>
      </c>
      <c r="C736" t="s">
        <v>1359</v>
      </c>
      <c r="D736" t="s">
        <v>51</v>
      </c>
      <c r="E736" t="s">
        <v>120</v>
      </c>
      <c r="F736" t="s">
        <v>14</v>
      </c>
      <c r="G736">
        <v>6</v>
      </c>
      <c r="H736">
        <v>999</v>
      </c>
      <c r="I736">
        <v>0.2</v>
      </c>
      <c r="J736" t="s">
        <v>15</v>
      </c>
    </row>
    <row r="737" spans="1:10" x14ac:dyDescent="0.25">
      <c r="A737" t="s">
        <v>1360</v>
      </c>
      <c r="B737" s="2">
        <v>46193</v>
      </c>
      <c r="C737" t="s">
        <v>1361</v>
      </c>
      <c r="D737" t="s">
        <v>520</v>
      </c>
      <c r="E737" t="s">
        <v>196</v>
      </c>
      <c r="F737" t="s">
        <v>25</v>
      </c>
      <c r="G737">
        <v>4</v>
      </c>
      <c r="H737">
        <v>2155.02</v>
      </c>
      <c r="I737">
        <v>0.02</v>
      </c>
      <c r="J737" t="s">
        <v>30</v>
      </c>
    </row>
    <row r="738" spans="1:10" x14ac:dyDescent="0.25">
      <c r="A738" t="s">
        <v>1362</v>
      </c>
      <c r="B738" s="2">
        <v>45930</v>
      </c>
      <c r="C738" t="s">
        <v>1363</v>
      </c>
      <c r="D738" t="s">
        <v>117</v>
      </c>
      <c r="E738" t="s">
        <v>226</v>
      </c>
      <c r="F738" t="s">
        <v>25</v>
      </c>
      <c r="G738">
        <v>4</v>
      </c>
      <c r="H738">
        <v>1745.03</v>
      </c>
      <c r="I738">
        <v>0.15</v>
      </c>
      <c r="J738" t="s">
        <v>68</v>
      </c>
    </row>
    <row r="739" spans="1:10" x14ac:dyDescent="0.25">
      <c r="A739" t="s">
        <v>1364</v>
      </c>
      <c r="B739" s="2">
        <v>45893</v>
      </c>
      <c r="C739" t="s">
        <v>1365</v>
      </c>
      <c r="D739" t="s">
        <v>685</v>
      </c>
      <c r="E739" t="s">
        <v>62</v>
      </c>
      <c r="F739" t="s">
        <v>25</v>
      </c>
      <c r="G739">
        <v>1</v>
      </c>
      <c r="H739">
        <v>1630.98</v>
      </c>
      <c r="I739">
        <v>0.02</v>
      </c>
      <c r="J739" t="s">
        <v>20</v>
      </c>
    </row>
    <row r="740" spans="1:10" x14ac:dyDescent="0.25">
      <c r="A740" t="s">
        <v>1366</v>
      </c>
      <c r="B740" s="2">
        <v>46000</v>
      </c>
      <c r="C740" t="s">
        <v>11</v>
      </c>
      <c r="D740" t="s">
        <v>77</v>
      </c>
      <c r="E740" t="s">
        <v>101</v>
      </c>
      <c r="F740" t="s">
        <v>14</v>
      </c>
      <c r="G740">
        <v>4</v>
      </c>
      <c r="H740">
        <v>399</v>
      </c>
      <c r="I740">
        <v>0</v>
      </c>
      <c r="J740" t="s">
        <v>20</v>
      </c>
    </row>
    <row r="741" spans="1:10" x14ac:dyDescent="0.25">
      <c r="A741" t="s">
        <v>1367</v>
      </c>
      <c r="B741" s="2">
        <v>46044</v>
      </c>
      <c r="C741" t="s">
        <v>302</v>
      </c>
      <c r="D741" t="s">
        <v>440</v>
      </c>
      <c r="E741" t="s">
        <v>112</v>
      </c>
      <c r="F741" t="s">
        <v>25</v>
      </c>
      <c r="G741">
        <v>5</v>
      </c>
      <c r="H741">
        <v>149</v>
      </c>
      <c r="I741">
        <v>0.02</v>
      </c>
      <c r="J741" t="s">
        <v>20</v>
      </c>
    </row>
    <row r="742" spans="1:10" x14ac:dyDescent="0.25">
      <c r="A742" t="s">
        <v>1368</v>
      </c>
      <c r="B742" s="2">
        <v>46043</v>
      </c>
      <c r="C742" t="s">
        <v>1369</v>
      </c>
      <c r="D742" t="s">
        <v>177</v>
      </c>
      <c r="E742" t="s">
        <v>187</v>
      </c>
      <c r="F742" t="s">
        <v>25</v>
      </c>
      <c r="G742">
        <v>3</v>
      </c>
      <c r="H742">
        <v>1614.99</v>
      </c>
      <c r="I742">
        <v>0.2</v>
      </c>
      <c r="J742" t="s">
        <v>35</v>
      </c>
    </row>
    <row r="743" spans="1:10" x14ac:dyDescent="0.25">
      <c r="A743" t="s">
        <v>1370</v>
      </c>
      <c r="B743" s="2">
        <v>46191</v>
      </c>
      <c r="C743" t="s">
        <v>1371</v>
      </c>
      <c r="D743" t="s">
        <v>174</v>
      </c>
      <c r="E743" t="s">
        <v>62</v>
      </c>
      <c r="F743" t="s">
        <v>14</v>
      </c>
      <c r="G743">
        <v>2</v>
      </c>
      <c r="H743">
        <v>78.209999999999994</v>
      </c>
      <c r="I743">
        <v>0.15</v>
      </c>
      <c r="J743" t="s">
        <v>30</v>
      </c>
    </row>
    <row r="744" spans="1:10" x14ac:dyDescent="0.25">
      <c r="A744" t="s">
        <v>1372</v>
      </c>
      <c r="B744" s="2">
        <v>46136</v>
      </c>
      <c r="C744" t="s">
        <v>1220</v>
      </c>
      <c r="D744" t="s">
        <v>268</v>
      </c>
      <c r="E744" t="s">
        <v>24</v>
      </c>
      <c r="F744" t="s">
        <v>25</v>
      </c>
      <c r="G744">
        <v>1</v>
      </c>
      <c r="H744">
        <v>151.97999999999999</v>
      </c>
      <c r="I744">
        <v>0.1</v>
      </c>
      <c r="J744" t="s">
        <v>20</v>
      </c>
    </row>
    <row r="745" spans="1:10" x14ac:dyDescent="0.25">
      <c r="A745" t="s">
        <v>1373</v>
      </c>
      <c r="B745" s="2">
        <v>45903</v>
      </c>
      <c r="C745" t="s">
        <v>638</v>
      </c>
      <c r="D745" t="s">
        <v>180</v>
      </c>
      <c r="E745" t="s">
        <v>58</v>
      </c>
      <c r="F745" t="s">
        <v>14</v>
      </c>
      <c r="G745">
        <v>8</v>
      </c>
      <c r="H745">
        <v>823.53</v>
      </c>
      <c r="I745">
        <v>0</v>
      </c>
      <c r="J745" t="s">
        <v>15</v>
      </c>
    </row>
    <row r="746" spans="1:10" x14ac:dyDescent="0.25">
      <c r="A746" t="s">
        <v>1374</v>
      </c>
      <c r="B746" s="2">
        <v>46180</v>
      </c>
      <c r="C746" t="s">
        <v>1375</v>
      </c>
      <c r="D746" t="s">
        <v>202</v>
      </c>
      <c r="E746" t="s">
        <v>1376</v>
      </c>
      <c r="F746" t="s">
        <v>25</v>
      </c>
      <c r="G746">
        <v>5</v>
      </c>
      <c r="H746">
        <v>2119.9899999999998</v>
      </c>
      <c r="I746">
        <v>0.05</v>
      </c>
      <c r="J746" t="s">
        <v>20</v>
      </c>
    </row>
    <row r="747" spans="1:10" x14ac:dyDescent="0.25">
      <c r="A747" t="s">
        <v>1377</v>
      </c>
      <c r="B747" s="2">
        <v>46233</v>
      </c>
      <c r="C747" t="s">
        <v>1378</v>
      </c>
      <c r="D747" t="s">
        <v>180</v>
      </c>
      <c r="E747" t="s">
        <v>95</v>
      </c>
      <c r="F747" t="s">
        <v>25</v>
      </c>
      <c r="G747">
        <v>3</v>
      </c>
      <c r="H747">
        <v>874.47</v>
      </c>
      <c r="I747">
        <v>0.02</v>
      </c>
      <c r="J747" t="s">
        <v>20</v>
      </c>
    </row>
    <row r="748" spans="1:10" x14ac:dyDescent="0.25">
      <c r="A748" t="s">
        <v>1379</v>
      </c>
      <c r="B748" s="2">
        <v>46101</v>
      </c>
      <c r="C748" t="s">
        <v>1307</v>
      </c>
      <c r="D748" t="s">
        <v>332</v>
      </c>
      <c r="E748" t="s">
        <v>120</v>
      </c>
      <c r="F748" t="s">
        <v>14</v>
      </c>
      <c r="G748">
        <v>1</v>
      </c>
      <c r="H748">
        <v>726.53</v>
      </c>
      <c r="I748">
        <v>0.1</v>
      </c>
      <c r="J748" t="s">
        <v>30</v>
      </c>
    </row>
    <row r="749" spans="1:10" x14ac:dyDescent="0.25">
      <c r="A749" t="s">
        <v>1380</v>
      </c>
      <c r="B749" s="2">
        <v>45973</v>
      </c>
      <c r="C749" t="s">
        <v>1381</v>
      </c>
      <c r="D749" t="s">
        <v>220</v>
      </c>
      <c r="E749" t="s">
        <v>120</v>
      </c>
      <c r="F749" t="s">
        <v>25</v>
      </c>
      <c r="G749">
        <v>4</v>
      </c>
      <c r="H749">
        <v>1454.03</v>
      </c>
      <c r="I749">
        <v>0</v>
      </c>
      <c r="J749" t="s">
        <v>35</v>
      </c>
    </row>
    <row r="750" spans="1:10" x14ac:dyDescent="0.25">
      <c r="A750" t="s">
        <v>1382</v>
      </c>
      <c r="B750" s="2">
        <v>46044</v>
      </c>
      <c r="C750" t="s">
        <v>1383</v>
      </c>
      <c r="D750" t="s">
        <v>440</v>
      </c>
      <c r="E750" t="s">
        <v>120</v>
      </c>
      <c r="F750" t="s">
        <v>14</v>
      </c>
      <c r="G750">
        <v>4</v>
      </c>
      <c r="H750">
        <v>151.97999999999999</v>
      </c>
      <c r="I750">
        <v>0</v>
      </c>
      <c r="J750" t="s">
        <v>30</v>
      </c>
    </row>
    <row r="751" spans="1:10" x14ac:dyDescent="0.25">
      <c r="A751" t="s">
        <v>1384</v>
      </c>
      <c r="B751" s="2">
        <v>46134</v>
      </c>
      <c r="C751" t="s">
        <v>439</v>
      </c>
      <c r="D751" t="s">
        <v>251</v>
      </c>
      <c r="E751" t="s">
        <v>104</v>
      </c>
      <c r="F751" t="s">
        <v>25</v>
      </c>
      <c r="G751">
        <v>2</v>
      </c>
      <c r="H751">
        <v>2018.99</v>
      </c>
      <c r="I751">
        <v>0</v>
      </c>
      <c r="J751" t="s">
        <v>30</v>
      </c>
    </row>
    <row r="752" spans="1:10" x14ac:dyDescent="0.25">
      <c r="A752" t="s">
        <v>1385</v>
      </c>
      <c r="B752" s="2">
        <v>46029</v>
      </c>
      <c r="C752" t="s">
        <v>1386</v>
      </c>
      <c r="D752" t="s">
        <v>12</v>
      </c>
      <c r="E752" t="s">
        <v>48</v>
      </c>
      <c r="F752" t="s">
        <v>25</v>
      </c>
      <c r="G752">
        <v>2</v>
      </c>
      <c r="H752">
        <v>503.99</v>
      </c>
      <c r="I752">
        <v>0</v>
      </c>
      <c r="J752" t="s">
        <v>30</v>
      </c>
    </row>
    <row r="753" spans="1:10" x14ac:dyDescent="0.25">
      <c r="A753" t="s">
        <v>1387</v>
      </c>
      <c r="B753" s="2">
        <v>46136</v>
      </c>
      <c r="C753" t="s">
        <v>1388</v>
      </c>
      <c r="D753" t="s">
        <v>92</v>
      </c>
      <c r="E753" t="s">
        <v>101</v>
      </c>
      <c r="F753" t="s">
        <v>25</v>
      </c>
      <c r="G753">
        <v>3</v>
      </c>
      <c r="H753">
        <v>296.01</v>
      </c>
      <c r="I753">
        <v>0.05</v>
      </c>
      <c r="J753" t="s">
        <v>35</v>
      </c>
    </row>
    <row r="754" spans="1:10" x14ac:dyDescent="0.25">
      <c r="A754" t="s">
        <v>1389</v>
      </c>
      <c r="B754" s="2">
        <v>46034</v>
      </c>
      <c r="C754" t="s">
        <v>1390</v>
      </c>
      <c r="D754" t="s">
        <v>416</v>
      </c>
      <c r="E754" t="s">
        <v>101</v>
      </c>
      <c r="F754" t="s">
        <v>14</v>
      </c>
      <c r="G754">
        <v>3</v>
      </c>
      <c r="H754">
        <v>241.53</v>
      </c>
      <c r="I754">
        <v>0.2</v>
      </c>
      <c r="J754" t="s">
        <v>84</v>
      </c>
    </row>
    <row r="755" spans="1:10" x14ac:dyDescent="0.25">
      <c r="A755" t="s">
        <v>1391</v>
      </c>
      <c r="B755" s="2">
        <v>46009</v>
      </c>
      <c r="C755" t="s">
        <v>638</v>
      </c>
      <c r="D755" t="s">
        <v>38</v>
      </c>
      <c r="E755" t="s">
        <v>34</v>
      </c>
      <c r="F755" t="s">
        <v>25</v>
      </c>
      <c r="G755">
        <v>1</v>
      </c>
      <c r="H755">
        <v>1861.02</v>
      </c>
      <c r="I755">
        <v>0</v>
      </c>
      <c r="J755" t="s">
        <v>35</v>
      </c>
    </row>
    <row r="756" spans="1:10" x14ac:dyDescent="0.25">
      <c r="A756" t="s">
        <v>1392</v>
      </c>
      <c r="B756" s="2">
        <v>46147</v>
      </c>
      <c r="C756" t="s">
        <v>76</v>
      </c>
      <c r="D756" t="s">
        <v>57</v>
      </c>
      <c r="E756" t="s">
        <v>24</v>
      </c>
      <c r="F756" t="s">
        <v>14</v>
      </c>
      <c r="G756">
        <v>1</v>
      </c>
      <c r="H756">
        <v>1187.01</v>
      </c>
      <c r="I756">
        <v>0.05</v>
      </c>
      <c r="J756" t="s">
        <v>15</v>
      </c>
    </row>
    <row r="757" spans="1:10" x14ac:dyDescent="0.25">
      <c r="A757" t="s">
        <v>1393</v>
      </c>
      <c r="B757" s="2">
        <v>45995</v>
      </c>
      <c r="C757" t="s">
        <v>1394</v>
      </c>
      <c r="D757" t="s">
        <v>323</v>
      </c>
      <c r="E757" t="s">
        <v>101</v>
      </c>
      <c r="F757" t="s">
        <v>14</v>
      </c>
      <c r="G757">
        <v>3</v>
      </c>
      <c r="H757">
        <v>1513.99</v>
      </c>
      <c r="I757">
        <v>0</v>
      </c>
      <c r="J757" t="s">
        <v>35</v>
      </c>
    </row>
    <row r="758" spans="1:10" x14ac:dyDescent="0.25">
      <c r="A758" t="s">
        <v>1395</v>
      </c>
      <c r="B758" s="2">
        <v>45884</v>
      </c>
      <c r="C758" t="s">
        <v>956</v>
      </c>
      <c r="D758" t="s">
        <v>174</v>
      </c>
      <c r="E758" t="s">
        <v>52</v>
      </c>
      <c r="F758" t="s">
        <v>25</v>
      </c>
      <c r="G758">
        <v>2</v>
      </c>
      <c r="H758">
        <v>78.209999999999994</v>
      </c>
      <c r="I758">
        <v>0</v>
      </c>
      <c r="J758" t="s">
        <v>68</v>
      </c>
    </row>
    <row r="759" spans="1:10" x14ac:dyDescent="0.25">
      <c r="A759" t="s">
        <v>1396</v>
      </c>
      <c r="B759" s="2">
        <v>46070</v>
      </c>
      <c r="C759" t="s">
        <v>70</v>
      </c>
      <c r="D759" t="s">
        <v>23</v>
      </c>
      <c r="E759" t="s">
        <v>48</v>
      </c>
      <c r="F759" t="s">
        <v>14</v>
      </c>
      <c r="G759">
        <v>3</v>
      </c>
      <c r="H759">
        <v>77.42</v>
      </c>
      <c r="I759">
        <v>0.05</v>
      </c>
      <c r="J759" t="s">
        <v>20</v>
      </c>
    </row>
    <row r="760" spans="1:10" x14ac:dyDescent="0.25">
      <c r="A760" t="s">
        <v>1397</v>
      </c>
      <c r="B760" s="2">
        <v>45971</v>
      </c>
      <c r="C760" t="s">
        <v>129</v>
      </c>
      <c r="D760" t="s">
        <v>235</v>
      </c>
      <c r="E760" t="s">
        <v>62</v>
      </c>
      <c r="F760" t="s">
        <v>25</v>
      </c>
      <c r="G760">
        <v>8</v>
      </c>
      <c r="H760">
        <v>70.38</v>
      </c>
      <c r="I760">
        <v>0.2</v>
      </c>
      <c r="J760" t="s">
        <v>15</v>
      </c>
    </row>
    <row r="761" spans="1:10" x14ac:dyDescent="0.25">
      <c r="A761" t="s">
        <v>1398</v>
      </c>
      <c r="B761" s="2">
        <v>45937</v>
      </c>
      <c r="C761" t="s">
        <v>189</v>
      </c>
      <c r="D761" t="s">
        <v>243</v>
      </c>
      <c r="E761" t="s">
        <v>39</v>
      </c>
      <c r="F761" t="s">
        <v>25</v>
      </c>
      <c r="G761">
        <v>2</v>
      </c>
      <c r="H761">
        <v>67.62</v>
      </c>
      <c r="I761">
        <v>0.2</v>
      </c>
      <c r="J761" t="s">
        <v>68</v>
      </c>
    </row>
    <row r="762" spans="1:10" x14ac:dyDescent="0.25">
      <c r="A762" t="s">
        <v>1399</v>
      </c>
      <c r="B762" s="2">
        <v>45988</v>
      </c>
      <c r="C762" t="s">
        <v>977</v>
      </c>
      <c r="D762" t="s">
        <v>109</v>
      </c>
      <c r="E762" t="s">
        <v>48</v>
      </c>
      <c r="F762" t="s">
        <v>14</v>
      </c>
      <c r="G762">
        <v>5</v>
      </c>
      <c r="H762">
        <v>1371.02</v>
      </c>
      <c r="I762">
        <v>0.15</v>
      </c>
      <c r="J762" t="s">
        <v>35</v>
      </c>
    </row>
    <row r="763" spans="1:10" x14ac:dyDescent="0.25">
      <c r="A763" t="s">
        <v>1400</v>
      </c>
      <c r="B763" s="2">
        <v>46228</v>
      </c>
      <c r="C763" t="s">
        <v>1267</v>
      </c>
      <c r="D763" t="s">
        <v>171</v>
      </c>
      <c r="E763" t="s">
        <v>24</v>
      </c>
      <c r="F763" t="s">
        <v>14</v>
      </c>
      <c r="G763">
        <v>2</v>
      </c>
      <c r="H763">
        <v>1286.01</v>
      </c>
      <c r="I763">
        <v>0</v>
      </c>
      <c r="J763" t="s">
        <v>68</v>
      </c>
    </row>
    <row r="764" spans="1:10" x14ac:dyDescent="0.25">
      <c r="A764" t="s">
        <v>1401</v>
      </c>
      <c r="B764" s="2">
        <v>45927</v>
      </c>
      <c r="C764" t="s">
        <v>765</v>
      </c>
      <c r="D764" t="s">
        <v>177</v>
      </c>
      <c r="E764" t="s">
        <v>39</v>
      </c>
      <c r="F764" t="s">
        <v>25</v>
      </c>
      <c r="G764">
        <v>2</v>
      </c>
      <c r="H764">
        <v>1567.02</v>
      </c>
      <c r="I764">
        <v>0.1</v>
      </c>
      <c r="J764" t="s">
        <v>1402</v>
      </c>
    </row>
    <row r="765" spans="1:10" x14ac:dyDescent="0.25">
      <c r="A765" t="s">
        <v>1403</v>
      </c>
      <c r="B765" s="2">
        <v>46164</v>
      </c>
      <c r="C765" t="s">
        <v>1404</v>
      </c>
      <c r="D765" t="s">
        <v>33</v>
      </c>
      <c r="E765" t="s">
        <v>226</v>
      </c>
      <c r="F765" t="s">
        <v>14</v>
      </c>
      <c r="G765">
        <v>4</v>
      </c>
      <c r="H765">
        <v>2499</v>
      </c>
      <c r="I765">
        <v>0</v>
      </c>
      <c r="J765" t="s">
        <v>20</v>
      </c>
    </row>
    <row r="766" spans="1:10" x14ac:dyDescent="0.25">
      <c r="A766" t="s">
        <v>1405</v>
      </c>
      <c r="B766" s="2">
        <v>46154</v>
      </c>
      <c r="C766" t="s">
        <v>1406</v>
      </c>
      <c r="D766" t="s">
        <v>323</v>
      </c>
      <c r="E766" t="s">
        <v>101</v>
      </c>
      <c r="F766" t="s">
        <v>14</v>
      </c>
      <c r="G766">
        <v>2</v>
      </c>
      <c r="H766">
        <v>1543.97</v>
      </c>
      <c r="I766">
        <v>0.15</v>
      </c>
      <c r="J766" t="s">
        <v>35</v>
      </c>
    </row>
    <row r="767" spans="1:10" x14ac:dyDescent="0.25">
      <c r="A767" t="s">
        <v>1407</v>
      </c>
      <c r="B767" s="2">
        <v>46187</v>
      </c>
      <c r="C767" t="s">
        <v>114</v>
      </c>
      <c r="D767" t="s">
        <v>57</v>
      </c>
      <c r="E767" t="s">
        <v>196</v>
      </c>
      <c r="F767" t="s">
        <v>14</v>
      </c>
      <c r="G767">
        <v>2</v>
      </c>
      <c r="H767">
        <v>1210.99</v>
      </c>
      <c r="I767">
        <v>0.1</v>
      </c>
      <c r="J767" t="s">
        <v>35</v>
      </c>
    </row>
    <row r="768" spans="1:10" x14ac:dyDescent="0.25">
      <c r="A768" t="s">
        <v>1408</v>
      </c>
      <c r="B768" s="2">
        <v>46225</v>
      </c>
      <c r="C768" t="s">
        <v>1409</v>
      </c>
      <c r="D768" t="s">
        <v>87</v>
      </c>
      <c r="E768" t="s">
        <v>95</v>
      </c>
      <c r="F768" t="s">
        <v>14</v>
      </c>
      <c r="G768">
        <v>3</v>
      </c>
      <c r="H768">
        <v>989.01</v>
      </c>
      <c r="I768">
        <v>0.02</v>
      </c>
      <c r="J768" t="s">
        <v>35</v>
      </c>
    </row>
    <row r="769" spans="1:10" x14ac:dyDescent="0.25">
      <c r="A769" t="s">
        <v>1410</v>
      </c>
      <c r="B769" s="2">
        <v>46209</v>
      </c>
      <c r="C769" t="s">
        <v>22</v>
      </c>
      <c r="D769" t="s">
        <v>323</v>
      </c>
      <c r="E769" t="s">
        <v>112</v>
      </c>
      <c r="F769" t="s">
        <v>14</v>
      </c>
      <c r="G769">
        <v>1</v>
      </c>
      <c r="H769">
        <v>1499</v>
      </c>
      <c r="I769">
        <v>0.2</v>
      </c>
      <c r="J769" t="s">
        <v>20</v>
      </c>
    </row>
    <row r="770" spans="1:10" x14ac:dyDescent="0.25">
      <c r="A770" t="s">
        <v>1411</v>
      </c>
      <c r="B770" s="2">
        <v>46154</v>
      </c>
      <c r="C770" t="s">
        <v>307</v>
      </c>
      <c r="D770" t="s">
        <v>243</v>
      </c>
      <c r="E770" t="s">
        <v>39</v>
      </c>
      <c r="F770" t="s">
        <v>25</v>
      </c>
      <c r="G770">
        <v>2</v>
      </c>
      <c r="H770">
        <v>70.38</v>
      </c>
      <c r="I770">
        <v>0.15</v>
      </c>
      <c r="J770" t="s">
        <v>30</v>
      </c>
    </row>
    <row r="771" spans="1:10" x14ac:dyDescent="0.25">
      <c r="A771" t="s">
        <v>1412</v>
      </c>
      <c r="B771" s="2">
        <v>46176</v>
      </c>
      <c r="C771" t="s">
        <v>1357</v>
      </c>
      <c r="D771" t="s">
        <v>12</v>
      </c>
      <c r="E771" t="s">
        <v>48</v>
      </c>
      <c r="F771" t="s">
        <v>14</v>
      </c>
      <c r="G771">
        <v>2</v>
      </c>
      <c r="H771">
        <v>499</v>
      </c>
      <c r="I771">
        <v>0</v>
      </c>
      <c r="J771" t="s">
        <v>30</v>
      </c>
    </row>
    <row r="772" spans="1:10" x14ac:dyDescent="0.25">
      <c r="A772" t="s">
        <v>1413</v>
      </c>
      <c r="B772" s="2">
        <v>45981</v>
      </c>
      <c r="C772" t="s">
        <v>1414</v>
      </c>
      <c r="D772" t="s">
        <v>153</v>
      </c>
      <c r="E772" t="s">
        <v>112</v>
      </c>
      <c r="F772" t="s">
        <v>25</v>
      </c>
      <c r="G772">
        <v>4</v>
      </c>
      <c r="H772">
        <v>127.71</v>
      </c>
      <c r="I772">
        <v>0</v>
      </c>
      <c r="J772" t="s">
        <v>68</v>
      </c>
    </row>
    <row r="773" spans="1:10" x14ac:dyDescent="0.25">
      <c r="A773" t="s">
        <v>1415</v>
      </c>
      <c r="B773" s="2">
        <v>46142</v>
      </c>
      <c r="C773" t="s">
        <v>698</v>
      </c>
      <c r="D773" t="s">
        <v>132</v>
      </c>
      <c r="E773" t="s">
        <v>48</v>
      </c>
      <c r="F773" t="s">
        <v>14</v>
      </c>
      <c r="G773">
        <v>1</v>
      </c>
      <c r="H773">
        <v>1234.97</v>
      </c>
      <c r="I773">
        <v>0.1</v>
      </c>
      <c r="J773" t="s">
        <v>20</v>
      </c>
    </row>
    <row r="774" spans="1:10" x14ac:dyDescent="0.25">
      <c r="A774" t="s">
        <v>1416</v>
      </c>
      <c r="B774" t="s">
        <v>1417</v>
      </c>
      <c r="C774" t="s">
        <v>490</v>
      </c>
      <c r="D774" t="s">
        <v>77</v>
      </c>
      <c r="E774" t="s">
        <v>95</v>
      </c>
      <c r="F774" t="s">
        <v>14</v>
      </c>
      <c r="G774">
        <v>10</v>
      </c>
      <c r="H774">
        <v>391.02</v>
      </c>
      <c r="I774">
        <v>0</v>
      </c>
      <c r="J774" t="s">
        <v>15</v>
      </c>
    </row>
    <row r="775" spans="1:10" x14ac:dyDescent="0.25">
      <c r="A775" t="s">
        <v>1418</v>
      </c>
      <c r="B775" s="2">
        <v>46131</v>
      </c>
      <c r="C775" t="s">
        <v>1419</v>
      </c>
      <c r="D775" t="s">
        <v>137</v>
      </c>
      <c r="E775" t="s">
        <v>44</v>
      </c>
      <c r="F775" t="s">
        <v>14</v>
      </c>
      <c r="G775">
        <v>1</v>
      </c>
      <c r="H775">
        <v>101.97</v>
      </c>
      <c r="I775">
        <v>0</v>
      </c>
      <c r="J775" t="s">
        <v>30</v>
      </c>
    </row>
    <row r="776" spans="1:10" x14ac:dyDescent="0.25">
      <c r="A776" t="s">
        <v>1420</v>
      </c>
      <c r="B776" s="2">
        <v>46230</v>
      </c>
      <c r="C776" t="s">
        <v>1194</v>
      </c>
      <c r="D776" t="s">
        <v>243</v>
      </c>
      <c r="E776" t="s">
        <v>64</v>
      </c>
      <c r="F776" t="s">
        <v>25</v>
      </c>
      <c r="G776">
        <v>5</v>
      </c>
      <c r="H776">
        <v>69</v>
      </c>
      <c r="I776">
        <v>0</v>
      </c>
      <c r="J776" t="s">
        <v>35</v>
      </c>
    </row>
    <row r="777" spans="1:10" x14ac:dyDescent="0.25">
      <c r="A777" t="s">
        <v>1421</v>
      </c>
      <c r="B777" s="2">
        <v>46091</v>
      </c>
      <c r="C777" t="s">
        <v>429</v>
      </c>
      <c r="D777" t="s">
        <v>61</v>
      </c>
      <c r="E777" t="s">
        <v>74</v>
      </c>
      <c r="F777" t="s">
        <v>14</v>
      </c>
      <c r="G777">
        <v>4</v>
      </c>
      <c r="H777">
        <v>251.49</v>
      </c>
      <c r="I777">
        <v>0.15</v>
      </c>
      <c r="J777" t="s">
        <v>68</v>
      </c>
    </row>
    <row r="778" spans="1:10" x14ac:dyDescent="0.25">
      <c r="A778" t="s">
        <v>1422</v>
      </c>
      <c r="B778" s="2">
        <v>46092</v>
      </c>
      <c r="C778" t="s">
        <v>1074</v>
      </c>
      <c r="D778" t="s">
        <v>332</v>
      </c>
      <c r="F778" t="s">
        <v>14</v>
      </c>
      <c r="G778">
        <v>1</v>
      </c>
      <c r="H778">
        <v>726.53</v>
      </c>
      <c r="I778">
        <v>0.15</v>
      </c>
      <c r="J778" t="s">
        <v>20</v>
      </c>
    </row>
    <row r="779" spans="1:10" x14ac:dyDescent="0.25">
      <c r="A779" t="s">
        <v>1423</v>
      </c>
      <c r="B779" s="2">
        <v>46083</v>
      </c>
      <c r="C779" t="s">
        <v>437</v>
      </c>
      <c r="D779" t="s">
        <v>47</v>
      </c>
      <c r="E779" t="s">
        <v>44</v>
      </c>
      <c r="F779" t="s">
        <v>25</v>
      </c>
      <c r="G779">
        <v>1</v>
      </c>
      <c r="H779">
        <v>304.98</v>
      </c>
      <c r="I779">
        <v>0</v>
      </c>
      <c r="J779" t="s">
        <v>35</v>
      </c>
    </row>
    <row r="780" spans="1:10" x14ac:dyDescent="0.25">
      <c r="A780" t="s">
        <v>1424</v>
      </c>
      <c r="B780" s="2">
        <v>46119</v>
      </c>
      <c r="C780" t="s">
        <v>375</v>
      </c>
      <c r="D780" t="s">
        <v>87</v>
      </c>
      <c r="E780" t="s">
        <v>44</v>
      </c>
      <c r="F780" t="s">
        <v>614</v>
      </c>
      <c r="G780">
        <v>1</v>
      </c>
      <c r="H780">
        <v>999</v>
      </c>
      <c r="I780">
        <v>0.15</v>
      </c>
      <c r="J780" t="s">
        <v>68</v>
      </c>
    </row>
    <row r="781" spans="1:10" x14ac:dyDescent="0.25">
      <c r="A781" t="s">
        <v>1425</v>
      </c>
      <c r="B781" s="2">
        <v>46226</v>
      </c>
      <c r="C781" t="s">
        <v>232</v>
      </c>
      <c r="D781" t="s">
        <v>29</v>
      </c>
      <c r="E781" t="s">
        <v>95</v>
      </c>
      <c r="F781" t="s">
        <v>25</v>
      </c>
      <c r="G781">
        <v>2</v>
      </c>
      <c r="H781">
        <v>110.09</v>
      </c>
      <c r="I781">
        <v>0.15</v>
      </c>
      <c r="J781" t="s">
        <v>15</v>
      </c>
    </row>
    <row r="782" spans="1:10" x14ac:dyDescent="0.25">
      <c r="A782" t="s">
        <v>1426</v>
      </c>
      <c r="B782" s="2">
        <v>46100</v>
      </c>
      <c r="C782" t="s">
        <v>751</v>
      </c>
      <c r="D782" t="s">
        <v>685</v>
      </c>
      <c r="E782" t="s">
        <v>13</v>
      </c>
      <c r="F782" t="s">
        <v>25</v>
      </c>
      <c r="G782">
        <v>2</v>
      </c>
      <c r="H782">
        <v>1614.99</v>
      </c>
      <c r="I782">
        <v>0</v>
      </c>
      <c r="J782" t="s">
        <v>15</v>
      </c>
    </row>
    <row r="783" spans="1:10" x14ac:dyDescent="0.25">
      <c r="A783" t="s">
        <v>1427</v>
      </c>
      <c r="B783" s="2">
        <v>46125</v>
      </c>
      <c r="C783" t="s">
        <v>1428</v>
      </c>
      <c r="D783" t="s">
        <v>126</v>
      </c>
      <c r="E783" t="s">
        <v>120</v>
      </c>
      <c r="F783" t="s">
        <v>14</v>
      </c>
      <c r="G783">
        <v>2</v>
      </c>
      <c r="H783">
        <v>712.98</v>
      </c>
      <c r="I783">
        <v>0.1</v>
      </c>
      <c r="J783" t="s">
        <v>30</v>
      </c>
    </row>
    <row r="784" spans="1:10" x14ac:dyDescent="0.25">
      <c r="A784" t="s">
        <v>1429</v>
      </c>
      <c r="B784" s="2">
        <v>45889</v>
      </c>
      <c r="C784" t="s">
        <v>840</v>
      </c>
      <c r="D784" t="s">
        <v>177</v>
      </c>
      <c r="E784" t="s">
        <v>64</v>
      </c>
      <c r="F784" t="s">
        <v>25</v>
      </c>
      <c r="G784">
        <v>3</v>
      </c>
      <c r="H784">
        <v>1583.01</v>
      </c>
      <c r="I784">
        <v>0</v>
      </c>
      <c r="J784" t="s">
        <v>35</v>
      </c>
    </row>
    <row r="785" spans="1:10" x14ac:dyDescent="0.25">
      <c r="A785" t="s">
        <v>1430</v>
      </c>
      <c r="B785" s="2">
        <v>46139</v>
      </c>
      <c r="C785" t="s">
        <v>1043</v>
      </c>
      <c r="D785" t="s">
        <v>54</v>
      </c>
      <c r="E785" t="s">
        <v>34</v>
      </c>
      <c r="F785" t="s">
        <v>14</v>
      </c>
      <c r="G785">
        <v>3</v>
      </c>
      <c r="H785">
        <v>119</v>
      </c>
      <c r="I785">
        <v>0</v>
      </c>
      <c r="J785" t="s">
        <v>35</v>
      </c>
    </row>
    <row r="786" spans="1:10" x14ac:dyDescent="0.25">
      <c r="A786" t="s">
        <v>1431</v>
      </c>
      <c r="B786" s="2">
        <v>46111</v>
      </c>
      <c r="C786" t="s">
        <v>253</v>
      </c>
      <c r="D786" t="s">
        <v>71</v>
      </c>
      <c r="E786" t="s">
        <v>19</v>
      </c>
      <c r="F786" t="s">
        <v>14</v>
      </c>
      <c r="G786">
        <v>3</v>
      </c>
      <c r="H786">
        <v>122.57</v>
      </c>
      <c r="I786">
        <v>0.1</v>
      </c>
      <c r="J786" t="s">
        <v>15</v>
      </c>
    </row>
    <row r="787" spans="1:10" x14ac:dyDescent="0.25">
      <c r="A787" t="s">
        <v>1432</v>
      </c>
      <c r="B787" s="2">
        <v>45875</v>
      </c>
      <c r="C787" t="s">
        <v>1433</v>
      </c>
      <c r="D787" t="s">
        <v>117</v>
      </c>
      <c r="E787" t="s">
        <v>120</v>
      </c>
      <c r="F787" t="s">
        <v>14</v>
      </c>
      <c r="G787">
        <v>3</v>
      </c>
      <c r="H787">
        <v>1834.98</v>
      </c>
      <c r="I787">
        <v>0.1</v>
      </c>
      <c r="J787" t="s">
        <v>68</v>
      </c>
    </row>
    <row r="788" spans="1:10" x14ac:dyDescent="0.25">
      <c r="A788" t="s">
        <v>1434</v>
      </c>
      <c r="B788" s="2">
        <v>46050</v>
      </c>
      <c r="C788" t="s">
        <v>1435</v>
      </c>
      <c r="D788" t="s">
        <v>47</v>
      </c>
      <c r="E788" t="s">
        <v>196</v>
      </c>
      <c r="F788" t="s">
        <v>25</v>
      </c>
      <c r="G788">
        <v>3</v>
      </c>
      <c r="H788">
        <v>301.99</v>
      </c>
      <c r="I788">
        <v>0.05</v>
      </c>
      <c r="J788" t="s">
        <v>15</v>
      </c>
    </row>
    <row r="789" spans="1:10" x14ac:dyDescent="0.25">
      <c r="A789" t="s">
        <v>1436</v>
      </c>
      <c r="B789" s="2">
        <v>46003</v>
      </c>
      <c r="C789" t="s">
        <v>1260</v>
      </c>
      <c r="D789" t="s">
        <v>282</v>
      </c>
      <c r="E789" t="s">
        <v>187</v>
      </c>
      <c r="F789" t="s">
        <v>25</v>
      </c>
      <c r="G789">
        <v>3</v>
      </c>
      <c r="H789">
        <v>173.63</v>
      </c>
      <c r="I789">
        <v>0.05</v>
      </c>
      <c r="J789" t="s">
        <v>15</v>
      </c>
    </row>
    <row r="790" spans="1:10" x14ac:dyDescent="0.25">
      <c r="A790" t="s">
        <v>1437</v>
      </c>
      <c r="B790" s="2">
        <v>45883</v>
      </c>
      <c r="C790" t="s">
        <v>618</v>
      </c>
      <c r="D790" t="s">
        <v>520</v>
      </c>
      <c r="E790" t="s">
        <v>19</v>
      </c>
      <c r="F790" t="s">
        <v>25</v>
      </c>
      <c r="G790">
        <v>3</v>
      </c>
      <c r="H790">
        <v>2220.9899999999998</v>
      </c>
      <c r="I790">
        <v>0.05</v>
      </c>
      <c r="J790" t="s">
        <v>20</v>
      </c>
    </row>
    <row r="791" spans="1:10" x14ac:dyDescent="0.25">
      <c r="A791" t="s">
        <v>1438</v>
      </c>
      <c r="B791" s="2">
        <v>45937</v>
      </c>
      <c r="C791" t="s">
        <v>575</v>
      </c>
      <c r="D791" t="s">
        <v>180</v>
      </c>
      <c r="E791" t="s">
        <v>34</v>
      </c>
      <c r="F791" t="s">
        <v>14</v>
      </c>
      <c r="G791">
        <v>1</v>
      </c>
      <c r="H791">
        <v>823.53</v>
      </c>
      <c r="I791">
        <v>0</v>
      </c>
      <c r="J791" t="s">
        <v>15</v>
      </c>
    </row>
    <row r="792" spans="1:10" x14ac:dyDescent="0.25">
      <c r="A792" t="s">
        <v>1439</v>
      </c>
      <c r="B792" s="2">
        <v>45959</v>
      </c>
      <c r="C792" t="s">
        <v>1409</v>
      </c>
      <c r="D792" t="s">
        <v>71</v>
      </c>
      <c r="E792" t="s">
        <v>44</v>
      </c>
      <c r="F792" t="s">
        <v>14</v>
      </c>
      <c r="G792">
        <v>2</v>
      </c>
      <c r="H792">
        <v>119</v>
      </c>
      <c r="I792">
        <v>0</v>
      </c>
      <c r="J792" t="s">
        <v>20</v>
      </c>
    </row>
    <row r="793" spans="1:10" x14ac:dyDescent="0.25">
      <c r="A793" t="s">
        <v>1440</v>
      </c>
      <c r="B793" s="2">
        <v>46228</v>
      </c>
      <c r="C793" t="s">
        <v>1188</v>
      </c>
      <c r="D793" t="s">
        <v>520</v>
      </c>
      <c r="E793" t="s">
        <v>196</v>
      </c>
      <c r="F793" t="s">
        <v>25</v>
      </c>
      <c r="G793">
        <v>2</v>
      </c>
      <c r="H793">
        <v>2177.0100000000002</v>
      </c>
      <c r="I793">
        <v>0</v>
      </c>
      <c r="J793" t="s">
        <v>35</v>
      </c>
    </row>
    <row r="794" spans="1:10" x14ac:dyDescent="0.25">
      <c r="A794" t="s">
        <v>1441</v>
      </c>
      <c r="B794" s="2">
        <v>46174</v>
      </c>
      <c r="C794" t="s">
        <v>437</v>
      </c>
      <c r="D794" t="s">
        <v>123</v>
      </c>
      <c r="E794" t="s">
        <v>187</v>
      </c>
      <c r="F794" t="s">
        <v>14</v>
      </c>
      <c r="G794">
        <v>4</v>
      </c>
      <c r="H794">
        <v>53.35</v>
      </c>
      <c r="I794">
        <v>0.02</v>
      </c>
      <c r="J794" t="s">
        <v>68</v>
      </c>
    </row>
    <row r="795" spans="1:10" x14ac:dyDescent="0.25">
      <c r="A795" t="s">
        <v>1442</v>
      </c>
      <c r="B795" s="2">
        <v>46196</v>
      </c>
      <c r="C795" t="s">
        <v>1240</v>
      </c>
      <c r="D795" t="s">
        <v>332</v>
      </c>
      <c r="E795" t="s">
        <v>112</v>
      </c>
      <c r="F795" t="s">
        <v>14</v>
      </c>
      <c r="G795">
        <v>1</v>
      </c>
      <c r="H795">
        <v>771.47</v>
      </c>
      <c r="I795">
        <v>0.05</v>
      </c>
      <c r="J795" t="s">
        <v>30</v>
      </c>
    </row>
    <row r="796" spans="1:10" x14ac:dyDescent="0.25">
      <c r="A796" t="s">
        <v>1443</v>
      </c>
      <c r="B796" s="2">
        <v>45896</v>
      </c>
      <c r="C796" t="s">
        <v>1240</v>
      </c>
      <c r="D796" t="s">
        <v>117</v>
      </c>
      <c r="E796" t="s">
        <v>74</v>
      </c>
      <c r="F796" t="s">
        <v>14</v>
      </c>
      <c r="G796">
        <v>2</v>
      </c>
      <c r="H796">
        <v>1799</v>
      </c>
      <c r="I796">
        <v>0.02</v>
      </c>
      <c r="J796" t="s">
        <v>68</v>
      </c>
    </row>
    <row r="797" spans="1:10" x14ac:dyDescent="0.25">
      <c r="A797" t="s">
        <v>1444</v>
      </c>
      <c r="B797" s="2">
        <v>46219</v>
      </c>
      <c r="C797" t="s">
        <v>1445</v>
      </c>
      <c r="D797" t="s">
        <v>132</v>
      </c>
      <c r="E797" t="s">
        <v>187</v>
      </c>
      <c r="F797" t="s">
        <v>14</v>
      </c>
      <c r="G797">
        <v>1</v>
      </c>
      <c r="H797">
        <v>1199</v>
      </c>
      <c r="I797">
        <v>0.15</v>
      </c>
      <c r="J797" t="s">
        <v>30</v>
      </c>
    </row>
    <row r="798" spans="1:10" x14ac:dyDescent="0.25">
      <c r="A798" t="s">
        <v>1446</v>
      </c>
      <c r="B798" s="2">
        <v>46017</v>
      </c>
      <c r="C798" t="s">
        <v>620</v>
      </c>
      <c r="D798" t="s">
        <v>132</v>
      </c>
      <c r="E798" t="s">
        <v>24</v>
      </c>
      <c r="F798" t="s">
        <v>25</v>
      </c>
      <c r="G798">
        <v>1</v>
      </c>
      <c r="H798">
        <v>1175.02</v>
      </c>
      <c r="I798">
        <v>0.1</v>
      </c>
      <c r="J798" t="s">
        <v>68</v>
      </c>
    </row>
    <row r="799" spans="1:10" x14ac:dyDescent="0.25">
      <c r="A799" t="s">
        <v>1447</v>
      </c>
      <c r="B799" s="2">
        <v>46182</v>
      </c>
      <c r="C799" t="s">
        <v>415</v>
      </c>
      <c r="D799" t="s">
        <v>137</v>
      </c>
      <c r="E799" t="s">
        <v>34</v>
      </c>
      <c r="F799" t="s">
        <v>14</v>
      </c>
      <c r="G799">
        <v>2</v>
      </c>
      <c r="H799">
        <v>97.02</v>
      </c>
      <c r="I799">
        <v>0</v>
      </c>
      <c r="J799" t="s">
        <v>20</v>
      </c>
    </row>
    <row r="800" spans="1:10" x14ac:dyDescent="0.25">
      <c r="A800" t="s">
        <v>1448</v>
      </c>
      <c r="B800" s="2">
        <v>46205</v>
      </c>
      <c r="C800" t="s">
        <v>1449</v>
      </c>
      <c r="D800" t="s">
        <v>376</v>
      </c>
      <c r="E800" t="s">
        <v>39</v>
      </c>
      <c r="F800" t="s">
        <v>25</v>
      </c>
      <c r="G800">
        <v>4</v>
      </c>
      <c r="H800">
        <v>1715.99</v>
      </c>
      <c r="I800">
        <v>0.02</v>
      </c>
      <c r="J800" t="s">
        <v>15</v>
      </c>
    </row>
    <row r="801" spans="1:10" x14ac:dyDescent="0.25">
      <c r="A801" t="s">
        <v>1450</v>
      </c>
      <c r="B801" s="2">
        <v>46042</v>
      </c>
      <c r="C801" t="s">
        <v>683</v>
      </c>
      <c r="D801" t="s">
        <v>223</v>
      </c>
      <c r="E801" t="s">
        <v>196</v>
      </c>
      <c r="F801" t="s">
        <v>14</v>
      </c>
      <c r="G801">
        <v>3</v>
      </c>
      <c r="H801">
        <v>406.98</v>
      </c>
      <c r="I801">
        <v>0</v>
      </c>
      <c r="J801" t="s">
        <v>30</v>
      </c>
    </row>
    <row r="802" spans="1:10" x14ac:dyDescent="0.25">
      <c r="A802" t="s">
        <v>1451</v>
      </c>
      <c r="B802" s="2">
        <v>45876</v>
      </c>
      <c r="C802" t="s">
        <v>866</v>
      </c>
      <c r="D802" t="s">
        <v>43</v>
      </c>
      <c r="E802" t="s">
        <v>120</v>
      </c>
      <c r="F802" t="s">
        <v>25</v>
      </c>
      <c r="G802">
        <v>3</v>
      </c>
      <c r="H802">
        <v>1852.97</v>
      </c>
      <c r="I802">
        <v>0.1</v>
      </c>
      <c r="J802" t="s">
        <v>35</v>
      </c>
    </row>
    <row r="803" spans="1:10" x14ac:dyDescent="0.25">
      <c r="A803" t="s">
        <v>1452</v>
      </c>
      <c r="B803" s="2">
        <v>46015</v>
      </c>
      <c r="C803" t="s">
        <v>1068</v>
      </c>
      <c r="D803" t="s">
        <v>416</v>
      </c>
      <c r="E803" t="s">
        <v>52</v>
      </c>
      <c r="F803" t="s">
        <v>25</v>
      </c>
      <c r="G803">
        <v>3</v>
      </c>
      <c r="H803">
        <v>249</v>
      </c>
      <c r="I803">
        <v>0</v>
      </c>
      <c r="J803" t="s">
        <v>15</v>
      </c>
    </row>
    <row r="804" spans="1:10" x14ac:dyDescent="0.25">
      <c r="A804" t="s">
        <v>1453</v>
      </c>
      <c r="B804" s="2">
        <v>46206</v>
      </c>
      <c r="C804" t="s">
        <v>1035</v>
      </c>
      <c r="D804" t="s">
        <v>254</v>
      </c>
      <c r="E804" t="s">
        <v>226</v>
      </c>
      <c r="F804" t="s">
        <v>25</v>
      </c>
      <c r="G804">
        <v>1</v>
      </c>
      <c r="H804">
        <v>200.99</v>
      </c>
      <c r="I804">
        <v>0</v>
      </c>
      <c r="J804" t="s">
        <v>68</v>
      </c>
    </row>
    <row r="805" spans="1:10" x14ac:dyDescent="0.25">
      <c r="A805" t="s">
        <v>1454</v>
      </c>
      <c r="B805" s="2">
        <v>46206</v>
      </c>
      <c r="C805" t="s">
        <v>1174</v>
      </c>
      <c r="D805" t="s">
        <v>174</v>
      </c>
      <c r="E805" t="s">
        <v>273</v>
      </c>
      <c r="F805" t="s">
        <v>25</v>
      </c>
      <c r="G805">
        <v>5</v>
      </c>
      <c r="H805">
        <v>81.37</v>
      </c>
      <c r="I805">
        <v>0</v>
      </c>
      <c r="J805" t="s">
        <v>20</v>
      </c>
    </row>
    <row r="806" spans="1:10" x14ac:dyDescent="0.25">
      <c r="A806" t="s">
        <v>1455</v>
      </c>
      <c r="B806" s="2">
        <v>46020</v>
      </c>
      <c r="C806" t="s">
        <v>533</v>
      </c>
      <c r="D806" t="s">
        <v>92</v>
      </c>
      <c r="E806" t="s">
        <v>19</v>
      </c>
      <c r="F806" t="s">
        <v>14</v>
      </c>
      <c r="G806">
        <v>6</v>
      </c>
      <c r="H806">
        <v>299</v>
      </c>
      <c r="I806">
        <v>0.05</v>
      </c>
      <c r="J806" t="s">
        <v>68</v>
      </c>
    </row>
    <row r="807" spans="1:10" x14ac:dyDescent="0.25">
      <c r="A807" t="s">
        <v>1456</v>
      </c>
      <c r="B807" s="2">
        <v>46224</v>
      </c>
      <c r="C807" t="s">
        <v>1039</v>
      </c>
      <c r="D807" t="s">
        <v>54</v>
      </c>
      <c r="E807" t="s">
        <v>24</v>
      </c>
      <c r="F807" t="s">
        <v>14</v>
      </c>
      <c r="G807">
        <v>1</v>
      </c>
      <c r="H807">
        <v>121.38</v>
      </c>
      <c r="I807">
        <v>0</v>
      </c>
      <c r="J807" t="s">
        <v>409</v>
      </c>
    </row>
    <row r="808" spans="1:10" x14ac:dyDescent="0.25">
      <c r="A808" t="s">
        <v>1457</v>
      </c>
      <c r="B808" s="2">
        <v>45901</v>
      </c>
      <c r="C808" t="s">
        <v>862</v>
      </c>
      <c r="D808" t="s">
        <v>132</v>
      </c>
      <c r="E808" t="s">
        <v>24</v>
      </c>
      <c r="F808" t="s">
        <v>25</v>
      </c>
      <c r="G808">
        <v>2</v>
      </c>
      <c r="H808">
        <v>1199</v>
      </c>
      <c r="I808">
        <v>0.05</v>
      </c>
      <c r="J808" t="s">
        <v>35</v>
      </c>
    </row>
    <row r="809" spans="1:10" x14ac:dyDescent="0.25">
      <c r="A809" t="s">
        <v>1458</v>
      </c>
      <c r="B809" s="2">
        <v>46095</v>
      </c>
      <c r="C809" t="s">
        <v>91</v>
      </c>
      <c r="D809" t="s">
        <v>520</v>
      </c>
      <c r="E809" t="s">
        <v>104</v>
      </c>
      <c r="F809" t="s">
        <v>14</v>
      </c>
      <c r="G809">
        <v>1</v>
      </c>
      <c r="H809">
        <v>2177.0100000000002</v>
      </c>
      <c r="I809">
        <v>0.2</v>
      </c>
      <c r="J809" t="s">
        <v>30</v>
      </c>
    </row>
    <row r="810" spans="1:10" x14ac:dyDescent="0.25">
      <c r="A810" t="s">
        <v>1459</v>
      </c>
      <c r="B810" s="2">
        <v>45943</v>
      </c>
      <c r="C810" t="s">
        <v>1460</v>
      </c>
      <c r="D810" t="s">
        <v>54</v>
      </c>
      <c r="E810" t="s">
        <v>95</v>
      </c>
      <c r="F810" t="s">
        <v>25</v>
      </c>
      <c r="G810">
        <v>3</v>
      </c>
      <c r="H810">
        <v>121.38</v>
      </c>
      <c r="I810">
        <v>0</v>
      </c>
      <c r="J810" t="s">
        <v>68</v>
      </c>
    </row>
    <row r="811" spans="1:10" x14ac:dyDescent="0.25">
      <c r="A811" t="s">
        <v>1461</v>
      </c>
      <c r="B811" s="2">
        <v>46002</v>
      </c>
      <c r="C811" t="s">
        <v>972</v>
      </c>
      <c r="D811" t="s">
        <v>549</v>
      </c>
      <c r="E811" t="s">
        <v>19</v>
      </c>
      <c r="F811" t="s">
        <v>25</v>
      </c>
      <c r="G811">
        <v>3</v>
      </c>
      <c r="H811">
        <v>1199</v>
      </c>
      <c r="I811">
        <v>0.05</v>
      </c>
      <c r="J811" t="s">
        <v>931</v>
      </c>
    </row>
    <row r="812" spans="1:10" x14ac:dyDescent="0.25">
      <c r="A812" t="s">
        <v>1462</v>
      </c>
      <c r="B812" s="2">
        <v>45879</v>
      </c>
      <c r="C812" t="s">
        <v>1361</v>
      </c>
      <c r="D812" t="s">
        <v>109</v>
      </c>
      <c r="E812" t="s">
        <v>58</v>
      </c>
      <c r="F812" t="s">
        <v>25</v>
      </c>
      <c r="G812">
        <v>3</v>
      </c>
      <c r="H812">
        <v>1357.03</v>
      </c>
      <c r="I812">
        <v>0.05</v>
      </c>
      <c r="J812" t="s">
        <v>35</v>
      </c>
    </row>
    <row r="813" spans="1:10" x14ac:dyDescent="0.25">
      <c r="A813" t="s">
        <v>1463</v>
      </c>
      <c r="B813" s="2">
        <v>46228</v>
      </c>
      <c r="C813" t="s">
        <v>1464</v>
      </c>
      <c r="D813" t="s">
        <v>174</v>
      </c>
      <c r="E813" t="s">
        <v>74</v>
      </c>
      <c r="F813" t="s">
        <v>25</v>
      </c>
      <c r="G813">
        <v>3</v>
      </c>
      <c r="H813">
        <v>79.790000000000006</v>
      </c>
      <c r="I813">
        <v>0.2</v>
      </c>
      <c r="J813" t="s">
        <v>68</v>
      </c>
    </row>
    <row r="814" spans="1:10" x14ac:dyDescent="0.25">
      <c r="A814" t="s">
        <v>1465</v>
      </c>
      <c r="B814" s="2">
        <v>46093</v>
      </c>
      <c r="C814" t="s">
        <v>1419</v>
      </c>
      <c r="D814" t="s">
        <v>137</v>
      </c>
      <c r="E814" t="s">
        <v>19</v>
      </c>
      <c r="F814" t="s">
        <v>25</v>
      </c>
      <c r="G814">
        <v>1</v>
      </c>
      <c r="H814">
        <v>100.98</v>
      </c>
      <c r="I814">
        <v>0.2</v>
      </c>
      <c r="J814" t="s">
        <v>30</v>
      </c>
    </row>
    <row r="815" spans="1:10" x14ac:dyDescent="0.25">
      <c r="A815" t="s">
        <v>1466</v>
      </c>
      <c r="B815" s="2">
        <v>46160</v>
      </c>
      <c r="C815" t="s">
        <v>1467</v>
      </c>
      <c r="D815" t="s">
        <v>29</v>
      </c>
      <c r="E815" t="s">
        <v>64</v>
      </c>
      <c r="F815" t="s">
        <v>468</v>
      </c>
      <c r="G815">
        <v>3</v>
      </c>
      <c r="H815">
        <v>112.27</v>
      </c>
      <c r="I815">
        <v>0.15</v>
      </c>
      <c r="J815" t="s">
        <v>30</v>
      </c>
    </row>
    <row r="816" spans="1:10" x14ac:dyDescent="0.25">
      <c r="A816" t="s">
        <v>1468</v>
      </c>
      <c r="B816" s="2">
        <v>46193</v>
      </c>
      <c r="C816" t="s">
        <v>1469</v>
      </c>
      <c r="D816" t="s">
        <v>286</v>
      </c>
      <c r="E816" t="s">
        <v>64</v>
      </c>
      <c r="F816" t="s">
        <v>14</v>
      </c>
      <c r="G816">
        <v>1</v>
      </c>
      <c r="H816">
        <v>1337.97</v>
      </c>
      <c r="I816">
        <v>0.2</v>
      </c>
      <c r="J816" t="s">
        <v>20</v>
      </c>
    </row>
    <row r="817" spans="1:10" x14ac:dyDescent="0.25">
      <c r="A817" t="s">
        <v>1470</v>
      </c>
      <c r="B817" s="2">
        <v>46201</v>
      </c>
      <c r="C817" t="s">
        <v>1471</v>
      </c>
      <c r="D817" t="s">
        <v>202</v>
      </c>
      <c r="E817" t="s">
        <v>62</v>
      </c>
      <c r="F817" t="s">
        <v>25</v>
      </c>
      <c r="G817">
        <v>6</v>
      </c>
      <c r="H817">
        <v>2099</v>
      </c>
      <c r="I817">
        <v>0.02</v>
      </c>
      <c r="J817" t="s">
        <v>20</v>
      </c>
    </row>
    <row r="818" spans="1:10" x14ac:dyDescent="0.25">
      <c r="A818" t="s">
        <v>1472</v>
      </c>
      <c r="B818" s="2">
        <v>46226</v>
      </c>
      <c r="C818" t="s">
        <v>1473</v>
      </c>
      <c r="D818" t="s">
        <v>174</v>
      </c>
      <c r="E818" t="s">
        <v>226</v>
      </c>
      <c r="F818" t="s">
        <v>14</v>
      </c>
      <c r="G818">
        <v>2</v>
      </c>
      <c r="H818">
        <v>76.63</v>
      </c>
      <c r="I818">
        <v>0.2</v>
      </c>
      <c r="J818" t="s">
        <v>35</v>
      </c>
    </row>
    <row r="819" spans="1:10" x14ac:dyDescent="0.25">
      <c r="A819" t="s">
        <v>1474</v>
      </c>
      <c r="B819" s="2">
        <v>45941</v>
      </c>
      <c r="C819" t="s">
        <v>1475</v>
      </c>
      <c r="D819" t="s">
        <v>416</v>
      </c>
      <c r="E819" t="s">
        <v>58</v>
      </c>
      <c r="F819" t="s">
        <v>25</v>
      </c>
      <c r="G819">
        <v>2</v>
      </c>
      <c r="H819">
        <v>253.98</v>
      </c>
      <c r="I819">
        <v>0</v>
      </c>
      <c r="J819" t="s">
        <v>15</v>
      </c>
    </row>
    <row r="820" spans="1:10" x14ac:dyDescent="0.25">
      <c r="A820" t="s">
        <v>1476</v>
      </c>
      <c r="B820" s="2">
        <v>46199</v>
      </c>
      <c r="C820" t="s">
        <v>1339</v>
      </c>
      <c r="D820" t="s">
        <v>1477</v>
      </c>
      <c r="E820" t="s">
        <v>62</v>
      </c>
      <c r="F820" t="s">
        <v>14</v>
      </c>
      <c r="G820">
        <v>6</v>
      </c>
      <c r="H820">
        <v>2199</v>
      </c>
      <c r="I820">
        <v>0</v>
      </c>
      <c r="J820" t="s">
        <v>30</v>
      </c>
    </row>
    <row r="821" spans="1:10" x14ac:dyDescent="0.25">
      <c r="A821" t="s">
        <v>1478</v>
      </c>
      <c r="B821" s="2">
        <v>46043</v>
      </c>
      <c r="C821" t="s">
        <v>675</v>
      </c>
      <c r="D821" t="s">
        <v>171</v>
      </c>
      <c r="E821" t="s">
        <v>52</v>
      </c>
      <c r="F821" t="s">
        <v>14</v>
      </c>
      <c r="G821">
        <v>1</v>
      </c>
      <c r="H821">
        <v>1337.97</v>
      </c>
      <c r="I821">
        <v>0.2</v>
      </c>
      <c r="J821" t="s">
        <v>15</v>
      </c>
    </row>
    <row r="822" spans="1:10" x14ac:dyDescent="0.25">
      <c r="A822" t="s">
        <v>1479</v>
      </c>
      <c r="B822" s="2">
        <v>45946</v>
      </c>
      <c r="C822" t="s">
        <v>1480</v>
      </c>
      <c r="D822" t="s">
        <v>61</v>
      </c>
      <c r="E822" t="s">
        <v>13</v>
      </c>
      <c r="F822" t="s">
        <v>25</v>
      </c>
      <c r="G822">
        <v>1</v>
      </c>
      <c r="H822">
        <v>249</v>
      </c>
      <c r="I822">
        <v>0</v>
      </c>
      <c r="J822" t="s">
        <v>68</v>
      </c>
    </row>
    <row r="823" spans="1:10" x14ac:dyDescent="0.25">
      <c r="A823" t="s">
        <v>1481</v>
      </c>
      <c r="B823" s="2">
        <v>46204</v>
      </c>
      <c r="C823" t="s">
        <v>1228</v>
      </c>
      <c r="D823" t="s">
        <v>177</v>
      </c>
      <c r="E823" t="s">
        <v>48</v>
      </c>
      <c r="F823" t="s">
        <v>25</v>
      </c>
      <c r="G823">
        <v>2</v>
      </c>
      <c r="H823">
        <v>1630.98</v>
      </c>
      <c r="I823">
        <v>0</v>
      </c>
      <c r="J823" t="s">
        <v>30</v>
      </c>
    </row>
    <row r="824" spans="1:10" x14ac:dyDescent="0.25">
      <c r="A824" t="s">
        <v>1482</v>
      </c>
      <c r="B824" s="2">
        <v>45958</v>
      </c>
      <c r="C824" t="s">
        <v>1483</v>
      </c>
      <c r="D824" t="s">
        <v>150</v>
      </c>
      <c r="E824" t="s">
        <v>101</v>
      </c>
      <c r="F824" t="s">
        <v>25</v>
      </c>
      <c r="G824">
        <v>2</v>
      </c>
      <c r="H824">
        <v>1484.01</v>
      </c>
      <c r="I824">
        <v>0</v>
      </c>
      <c r="J824" t="s">
        <v>15</v>
      </c>
    </row>
    <row r="825" spans="1:10" x14ac:dyDescent="0.25">
      <c r="A825" t="s">
        <v>1484</v>
      </c>
      <c r="B825" s="2">
        <v>45902</v>
      </c>
      <c r="C825" t="s">
        <v>528</v>
      </c>
      <c r="D825" t="s">
        <v>83</v>
      </c>
      <c r="E825" t="s">
        <v>187</v>
      </c>
      <c r="F825" t="s">
        <v>25</v>
      </c>
      <c r="G825">
        <v>1</v>
      </c>
      <c r="H825">
        <v>2344.98</v>
      </c>
      <c r="I825">
        <v>0.02</v>
      </c>
      <c r="J825" t="s">
        <v>68</v>
      </c>
    </row>
    <row r="826" spans="1:10" x14ac:dyDescent="0.25">
      <c r="A826" t="s">
        <v>1485</v>
      </c>
      <c r="B826" s="2">
        <v>46042</v>
      </c>
      <c r="C826" t="s">
        <v>1486</v>
      </c>
      <c r="D826" t="s">
        <v>12</v>
      </c>
      <c r="E826" t="s">
        <v>74</v>
      </c>
      <c r="F826" t="s">
        <v>14</v>
      </c>
      <c r="G826">
        <v>1</v>
      </c>
      <c r="H826">
        <v>508.98</v>
      </c>
      <c r="I826">
        <v>0</v>
      </c>
    </row>
    <row r="827" spans="1:10" x14ac:dyDescent="0.25">
      <c r="A827" t="s">
        <v>1487</v>
      </c>
      <c r="B827" s="2">
        <v>45979</v>
      </c>
      <c r="C827" t="s">
        <v>1174</v>
      </c>
      <c r="D827" t="s">
        <v>549</v>
      </c>
      <c r="E827" t="s">
        <v>112</v>
      </c>
      <c r="F827" t="s">
        <v>25</v>
      </c>
      <c r="G827">
        <v>2</v>
      </c>
      <c r="H827">
        <v>1187.01</v>
      </c>
      <c r="I827">
        <v>0</v>
      </c>
      <c r="J827" t="s">
        <v>20</v>
      </c>
    </row>
    <row r="828" spans="1:10" x14ac:dyDescent="0.25">
      <c r="A828" t="s">
        <v>1488</v>
      </c>
      <c r="B828" s="2">
        <v>45942</v>
      </c>
      <c r="C828" t="s">
        <v>1489</v>
      </c>
      <c r="D828" t="s">
        <v>98</v>
      </c>
      <c r="E828" t="s">
        <v>196</v>
      </c>
      <c r="F828" t="s">
        <v>14</v>
      </c>
      <c r="G828">
        <v>3</v>
      </c>
      <c r="H828">
        <v>1371.02</v>
      </c>
      <c r="I828">
        <v>0.2</v>
      </c>
      <c r="J828" t="s">
        <v>35</v>
      </c>
    </row>
    <row r="829" spans="1:10" x14ac:dyDescent="0.25">
      <c r="A829" t="s">
        <v>1490</v>
      </c>
      <c r="B829" s="2">
        <v>46167</v>
      </c>
      <c r="C829" t="s">
        <v>234</v>
      </c>
      <c r="D829" t="s">
        <v>251</v>
      </c>
      <c r="E829" t="s">
        <v>226</v>
      </c>
      <c r="F829" t="s">
        <v>14</v>
      </c>
      <c r="G829">
        <v>4</v>
      </c>
      <c r="H829">
        <v>2038.98</v>
      </c>
      <c r="I829">
        <v>0</v>
      </c>
      <c r="J829" t="s">
        <v>68</v>
      </c>
    </row>
    <row r="830" spans="1:10" x14ac:dyDescent="0.25">
      <c r="A830" t="s">
        <v>1491</v>
      </c>
      <c r="B830" s="2">
        <v>45911</v>
      </c>
      <c r="C830" t="s">
        <v>1492</v>
      </c>
      <c r="D830" t="s">
        <v>277</v>
      </c>
      <c r="E830" t="s">
        <v>196</v>
      </c>
      <c r="F830" t="s">
        <v>25</v>
      </c>
      <c r="G830">
        <v>4</v>
      </c>
      <c r="H830">
        <v>699</v>
      </c>
      <c r="I830">
        <v>0.05</v>
      </c>
      <c r="J830" t="s">
        <v>68</v>
      </c>
    </row>
    <row r="831" spans="1:10" x14ac:dyDescent="0.25">
      <c r="A831" t="s">
        <v>1493</v>
      </c>
      <c r="B831" s="2">
        <v>46225</v>
      </c>
      <c r="C831" t="s">
        <v>261</v>
      </c>
      <c r="D831" t="s">
        <v>177</v>
      </c>
      <c r="E831" t="s">
        <v>44</v>
      </c>
      <c r="F831" t="s">
        <v>25</v>
      </c>
      <c r="G831">
        <v>1</v>
      </c>
      <c r="H831">
        <v>1646.97</v>
      </c>
      <c r="I831">
        <v>0.05</v>
      </c>
      <c r="J831" t="s">
        <v>15</v>
      </c>
    </row>
    <row r="832" spans="1:10" x14ac:dyDescent="0.25">
      <c r="A832" t="s">
        <v>1494</v>
      </c>
      <c r="B832" s="2">
        <v>46100</v>
      </c>
      <c r="C832" t="s">
        <v>866</v>
      </c>
      <c r="D832" t="s">
        <v>126</v>
      </c>
      <c r="E832" t="s">
        <v>196</v>
      </c>
      <c r="F832" t="s">
        <v>25</v>
      </c>
      <c r="G832">
        <v>3</v>
      </c>
      <c r="H832">
        <v>705.99</v>
      </c>
      <c r="I832">
        <v>0.2</v>
      </c>
      <c r="J832" t="s">
        <v>15</v>
      </c>
    </row>
    <row r="833" spans="1:10" x14ac:dyDescent="0.25">
      <c r="A833" t="s">
        <v>1495</v>
      </c>
      <c r="B833" s="2">
        <v>45915</v>
      </c>
      <c r="C833" t="s">
        <v>917</v>
      </c>
      <c r="D833" t="s">
        <v>243</v>
      </c>
      <c r="E833" t="s">
        <v>101</v>
      </c>
      <c r="F833" t="s">
        <v>14</v>
      </c>
      <c r="G833">
        <v>2</v>
      </c>
      <c r="H833">
        <v>66.930000000000007</v>
      </c>
      <c r="I833">
        <v>0.02</v>
      </c>
      <c r="J833" t="s">
        <v>35</v>
      </c>
    </row>
    <row r="834" spans="1:10" x14ac:dyDescent="0.25">
      <c r="A834" t="s">
        <v>1496</v>
      </c>
      <c r="B834" s="2">
        <v>45930</v>
      </c>
      <c r="C834" t="s">
        <v>492</v>
      </c>
      <c r="D834" t="s">
        <v>43</v>
      </c>
      <c r="E834" t="s">
        <v>48</v>
      </c>
      <c r="F834" t="s">
        <v>14</v>
      </c>
      <c r="G834">
        <v>5</v>
      </c>
      <c r="H834">
        <v>1852.97</v>
      </c>
      <c r="I834">
        <v>0.02</v>
      </c>
      <c r="J834" t="s">
        <v>68</v>
      </c>
    </row>
    <row r="835" spans="1:10" x14ac:dyDescent="0.25">
      <c r="A835" t="s">
        <v>1497</v>
      </c>
      <c r="B835" t="s">
        <v>1498</v>
      </c>
      <c r="C835" t="s">
        <v>1099</v>
      </c>
      <c r="D835" t="s">
        <v>332</v>
      </c>
      <c r="E835" t="s">
        <v>34</v>
      </c>
      <c r="F835" t="s">
        <v>25</v>
      </c>
      <c r="G835">
        <v>1</v>
      </c>
      <c r="H835">
        <v>741.51</v>
      </c>
      <c r="I835">
        <v>0</v>
      </c>
      <c r="J835" t="s">
        <v>68</v>
      </c>
    </row>
    <row r="836" spans="1:10" x14ac:dyDescent="0.25">
      <c r="A836" t="s">
        <v>1499</v>
      </c>
      <c r="B836" s="2">
        <v>46124</v>
      </c>
      <c r="C836" t="s">
        <v>583</v>
      </c>
      <c r="D836" t="s">
        <v>38</v>
      </c>
      <c r="E836" t="s">
        <v>52</v>
      </c>
      <c r="F836" t="s">
        <v>25</v>
      </c>
      <c r="G836">
        <v>3</v>
      </c>
      <c r="H836">
        <v>1917.99</v>
      </c>
      <c r="I836">
        <v>0.05</v>
      </c>
      <c r="J836" t="s">
        <v>35</v>
      </c>
    </row>
    <row r="837" spans="1:10" x14ac:dyDescent="0.25">
      <c r="A837" t="s">
        <v>1500</v>
      </c>
      <c r="B837" s="2">
        <v>46092</v>
      </c>
      <c r="C837" t="s">
        <v>1068</v>
      </c>
      <c r="D837" t="s">
        <v>171</v>
      </c>
      <c r="E837" t="s">
        <v>48</v>
      </c>
      <c r="F837" t="s">
        <v>14</v>
      </c>
      <c r="G837">
        <v>1</v>
      </c>
      <c r="H837">
        <v>1286.01</v>
      </c>
      <c r="I837">
        <v>0</v>
      </c>
      <c r="J837" t="s">
        <v>15</v>
      </c>
    </row>
    <row r="838" spans="1:10" x14ac:dyDescent="0.25">
      <c r="A838" t="s">
        <v>1501</v>
      </c>
      <c r="B838" s="2">
        <v>45960</v>
      </c>
      <c r="C838" t="s">
        <v>579</v>
      </c>
      <c r="D838" t="s">
        <v>168</v>
      </c>
      <c r="E838" t="s">
        <v>58</v>
      </c>
      <c r="F838" t="s">
        <v>14</v>
      </c>
      <c r="G838">
        <v>3</v>
      </c>
      <c r="H838">
        <v>86.33</v>
      </c>
      <c r="I838">
        <v>0</v>
      </c>
      <c r="J838" t="s">
        <v>35</v>
      </c>
    </row>
    <row r="839" spans="1:10" x14ac:dyDescent="0.25">
      <c r="A839" t="s">
        <v>1502</v>
      </c>
      <c r="B839" t="s">
        <v>1503</v>
      </c>
      <c r="C839" t="s">
        <v>1504</v>
      </c>
      <c r="D839" t="s">
        <v>61</v>
      </c>
      <c r="E839" t="s">
        <v>24</v>
      </c>
      <c r="F839" t="s">
        <v>14</v>
      </c>
      <c r="G839">
        <v>1</v>
      </c>
      <c r="H839">
        <v>246.51</v>
      </c>
      <c r="I839">
        <v>0.1</v>
      </c>
      <c r="J839" t="s">
        <v>35</v>
      </c>
    </row>
    <row r="840" spans="1:10" x14ac:dyDescent="0.25">
      <c r="A840" t="s">
        <v>1505</v>
      </c>
      <c r="B840" s="2">
        <v>45926</v>
      </c>
      <c r="C840" t="s">
        <v>711</v>
      </c>
      <c r="D840" t="s">
        <v>213</v>
      </c>
      <c r="E840" t="s">
        <v>226</v>
      </c>
      <c r="F840" t="s">
        <v>25</v>
      </c>
      <c r="G840">
        <v>4</v>
      </c>
      <c r="H840">
        <v>559.98</v>
      </c>
      <c r="I840">
        <v>0.02</v>
      </c>
      <c r="J840" t="s">
        <v>68</v>
      </c>
    </row>
    <row r="841" spans="1:10" x14ac:dyDescent="0.25">
      <c r="A841" t="s">
        <v>1506</v>
      </c>
      <c r="B841" s="2">
        <v>45982</v>
      </c>
      <c r="C841" t="s">
        <v>411</v>
      </c>
      <c r="D841" t="s">
        <v>177</v>
      </c>
      <c r="E841" t="s">
        <v>112</v>
      </c>
      <c r="F841" t="s">
        <v>14</v>
      </c>
      <c r="G841">
        <v>1</v>
      </c>
      <c r="H841">
        <v>1583.01</v>
      </c>
      <c r="I841">
        <v>0.15</v>
      </c>
      <c r="J841" t="s">
        <v>35</v>
      </c>
    </row>
    <row r="842" spans="1:10" x14ac:dyDescent="0.25">
      <c r="A842" t="s">
        <v>1507</v>
      </c>
      <c r="B842" s="2">
        <v>45980</v>
      </c>
      <c r="C842" t="s">
        <v>1508</v>
      </c>
      <c r="D842" t="s">
        <v>117</v>
      </c>
      <c r="E842" t="s">
        <v>196</v>
      </c>
      <c r="F842" t="s">
        <v>614</v>
      </c>
      <c r="G842">
        <v>2</v>
      </c>
      <c r="H842">
        <v>1799</v>
      </c>
      <c r="I842">
        <v>0.2</v>
      </c>
      <c r="J842" t="s">
        <v>35</v>
      </c>
    </row>
    <row r="843" spans="1:10" x14ac:dyDescent="0.25">
      <c r="A843" t="s">
        <v>1509</v>
      </c>
      <c r="B843" s="2">
        <v>46193</v>
      </c>
      <c r="C843" t="s">
        <v>975</v>
      </c>
      <c r="D843" t="s">
        <v>180</v>
      </c>
      <c r="E843" t="s">
        <v>104</v>
      </c>
      <c r="F843" t="s">
        <v>14</v>
      </c>
      <c r="G843">
        <v>1</v>
      </c>
      <c r="H843">
        <v>832.02</v>
      </c>
      <c r="I843">
        <v>0</v>
      </c>
      <c r="J843" t="s">
        <v>20</v>
      </c>
    </row>
    <row r="844" spans="1:10" x14ac:dyDescent="0.25">
      <c r="A844" t="s">
        <v>1510</v>
      </c>
      <c r="B844" s="2">
        <v>45939</v>
      </c>
      <c r="C844" t="s">
        <v>385</v>
      </c>
      <c r="D844" t="s">
        <v>137</v>
      </c>
      <c r="E844" t="s">
        <v>39</v>
      </c>
      <c r="F844" t="s">
        <v>14</v>
      </c>
      <c r="G844">
        <v>2</v>
      </c>
      <c r="H844">
        <v>99.99</v>
      </c>
      <c r="I844">
        <v>0.1</v>
      </c>
      <c r="J844" t="s">
        <v>35</v>
      </c>
    </row>
    <row r="845" spans="1:10" x14ac:dyDescent="0.25">
      <c r="A845" t="s">
        <v>1511</v>
      </c>
      <c r="B845" s="2">
        <v>46021</v>
      </c>
      <c r="C845" t="s">
        <v>232</v>
      </c>
      <c r="D845" t="s">
        <v>38</v>
      </c>
      <c r="E845" t="s">
        <v>48</v>
      </c>
      <c r="F845" t="s">
        <v>987</v>
      </c>
      <c r="G845">
        <v>3</v>
      </c>
      <c r="H845">
        <v>1861.02</v>
      </c>
      <c r="I845">
        <v>0.02</v>
      </c>
      <c r="J845" t="s">
        <v>30</v>
      </c>
    </row>
    <row r="846" spans="1:10" x14ac:dyDescent="0.25">
      <c r="A846" t="s">
        <v>1512</v>
      </c>
      <c r="B846" s="2">
        <v>46080</v>
      </c>
      <c r="C846" t="s">
        <v>1513</v>
      </c>
      <c r="D846" t="s">
        <v>520</v>
      </c>
      <c r="E846" t="s">
        <v>104</v>
      </c>
      <c r="F846" t="s">
        <v>14</v>
      </c>
      <c r="G846">
        <v>5</v>
      </c>
      <c r="H846">
        <v>2133.0300000000002</v>
      </c>
      <c r="I846">
        <v>0.05</v>
      </c>
      <c r="J846" t="s">
        <v>30</v>
      </c>
    </row>
    <row r="847" spans="1:10" x14ac:dyDescent="0.25">
      <c r="A847" t="s">
        <v>1514</v>
      </c>
      <c r="B847" s="2">
        <v>46089</v>
      </c>
      <c r="C847" t="s">
        <v>494</v>
      </c>
      <c r="D847" t="s">
        <v>80</v>
      </c>
      <c r="E847" t="s">
        <v>13</v>
      </c>
      <c r="F847" t="s">
        <v>25</v>
      </c>
      <c r="G847" t="s">
        <v>957</v>
      </c>
      <c r="H847">
        <v>162.18</v>
      </c>
      <c r="I847">
        <v>0.02</v>
      </c>
      <c r="J847" t="s">
        <v>15</v>
      </c>
    </row>
    <row r="848" spans="1:10" x14ac:dyDescent="0.25">
      <c r="A848" t="s">
        <v>1515</v>
      </c>
      <c r="B848" s="2">
        <v>45946</v>
      </c>
      <c r="C848" t="s">
        <v>206</v>
      </c>
      <c r="D848" t="s">
        <v>174</v>
      </c>
      <c r="E848" t="s">
        <v>58</v>
      </c>
      <c r="F848" t="s">
        <v>14</v>
      </c>
      <c r="G848">
        <v>8</v>
      </c>
      <c r="H848">
        <v>78.209999999999994</v>
      </c>
      <c r="I848">
        <v>0</v>
      </c>
      <c r="J848" t="s">
        <v>68</v>
      </c>
    </row>
    <row r="849" spans="1:10" x14ac:dyDescent="0.25">
      <c r="A849" t="s">
        <v>1516</v>
      </c>
      <c r="B849" s="2">
        <v>46128</v>
      </c>
      <c r="C849" t="s">
        <v>1517</v>
      </c>
      <c r="D849" t="s">
        <v>87</v>
      </c>
      <c r="E849" t="s">
        <v>120</v>
      </c>
      <c r="F849" t="s">
        <v>14</v>
      </c>
      <c r="G849">
        <v>0</v>
      </c>
      <c r="H849">
        <v>989.01</v>
      </c>
      <c r="I849">
        <v>0</v>
      </c>
      <c r="J849" t="s">
        <v>68</v>
      </c>
    </row>
    <row r="850" spans="1:10" x14ac:dyDescent="0.25">
      <c r="A850" t="s">
        <v>1518</v>
      </c>
      <c r="B850" s="2">
        <v>46123</v>
      </c>
      <c r="C850" t="s">
        <v>535</v>
      </c>
      <c r="D850" t="s">
        <v>286</v>
      </c>
      <c r="E850" t="s">
        <v>62</v>
      </c>
      <c r="F850" t="s">
        <v>25</v>
      </c>
      <c r="G850">
        <v>3</v>
      </c>
      <c r="H850">
        <v>1311.99</v>
      </c>
      <c r="I850">
        <v>0.15</v>
      </c>
      <c r="J850" t="s">
        <v>35</v>
      </c>
    </row>
    <row r="851" spans="1:10" x14ac:dyDescent="0.25">
      <c r="A851" t="s">
        <v>1519</v>
      </c>
      <c r="B851" s="2">
        <v>45937</v>
      </c>
      <c r="C851" t="s">
        <v>975</v>
      </c>
      <c r="D851" t="s">
        <v>47</v>
      </c>
      <c r="E851" t="s">
        <v>13</v>
      </c>
      <c r="F851" t="s">
        <v>25</v>
      </c>
      <c r="G851" t="s">
        <v>957</v>
      </c>
      <c r="H851">
        <v>296.01</v>
      </c>
      <c r="I851">
        <v>0.05</v>
      </c>
      <c r="J851" t="s">
        <v>35</v>
      </c>
    </row>
    <row r="852" spans="1:10" x14ac:dyDescent="0.25">
      <c r="A852" t="s">
        <v>1520</v>
      </c>
      <c r="B852" s="2">
        <v>46230</v>
      </c>
      <c r="C852" t="s">
        <v>394</v>
      </c>
      <c r="D852" t="s">
        <v>137</v>
      </c>
      <c r="E852" t="s">
        <v>112</v>
      </c>
      <c r="F852" t="s">
        <v>25</v>
      </c>
      <c r="G852">
        <v>8</v>
      </c>
      <c r="H852">
        <v>96.03</v>
      </c>
      <c r="I852">
        <v>0.2</v>
      </c>
      <c r="J852" t="s">
        <v>35</v>
      </c>
    </row>
    <row r="853" spans="1:10" x14ac:dyDescent="0.25">
      <c r="A853" t="s">
        <v>1521</v>
      </c>
      <c r="B853" s="2">
        <v>46230</v>
      </c>
      <c r="C853" t="s">
        <v>1107</v>
      </c>
      <c r="D853" t="s">
        <v>202</v>
      </c>
      <c r="E853" t="s">
        <v>64</v>
      </c>
      <c r="F853" t="s">
        <v>14</v>
      </c>
      <c r="G853">
        <v>3</v>
      </c>
      <c r="H853">
        <v>2119.9899999999998</v>
      </c>
      <c r="I853">
        <v>0</v>
      </c>
      <c r="J853" t="s">
        <v>30</v>
      </c>
    </row>
    <row r="854" spans="1:10" x14ac:dyDescent="0.25">
      <c r="A854" t="s">
        <v>1522</v>
      </c>
      <c r="B854" s="2">
        <v>46067</v>
      </c>
      <c r="C854" t="s">
        <v>562</v>
      </c>
      <c r="D854" t="s">
        <v>171</v>
      </c>
      <c r="E854" t="s">
        <v>120</v>
      </c>
      <c r="F854" t="s">
        <v>25</v>
      </c>
      <c r="G854" t="s">
        <v>957</v>
      </c>
      <c r="H854">
        <v>1311.99</v>
      </c>
      <c r="I854">
        <v>0.05</v>
      </c>
      <c r="J854" t="s">
        <v>15</v>
      </c>
    </row>
    <row r="855" spans="1:10" x14ac:dyDescent="0.25">
      <c r="A855" t="s">
        <v>1523</v>
      </c>
      <c r="B855" s="2">
        <v>46147</v>
      </c>
      <c r="C855" t="s">
        <v>1524</v>
      </c>
      <c r="D855" t="s">
        <v>168</v>
      </c>
      <c r="E855" t="s">
        <v>104</v>
      </c>
      <c r="F855" t="s">
        <v>25</v>
      </c>
      <c r="G855">
        <v>3</v>
      </c>
      <c r="H855">
        <v>90.78</v>
      </c>
      <c r="I855">
        <v>0.1</v>
      </c>
      <c r="J855" t="s">
        <v>30</v>
      </c>
    </row>
    <row r="856" spans="1:10" x14ac:dyDescent="0.25">
      <c r="A856" t="s">
        <v>1525</v>
      </c>
      <c r="B856" s="2">
        <v>46133</v>
      </c>
      <c r="C856" t="s">
        <v>1151</v>
      </c>
      <c r="D856" t="s">
        <v>321</v>
      </c>
      <c r="E856" t="s">
        <v>52</v>
      </c>
      <c r="F856" t="s">
        <v>25</v>
      </c>
      <c r="G856">
        <v>2</v>
      </c>
      <c r="H856">
        <v>1399</v>
      </c>
      <c r="I856">
        <v>0.2</v>
      </c>
      <c r="J856" t="s">
        <v>15</v>
      </c>
    </row>
    <row r="857" spans="1:10" x14ac:dyDescent="0.25">
      <c r="A857" t="s">
        <v>1526</v>
      </c>
      <c r="B857" s="2">
        <v>45890</v>
      </c>
      <c r="C857" t="s">
        <v>1527</v>
      </c>
      <c r="D857" t="s">
        <v>321</v>
      </c>
      <c r="E857" t="s">
        <v>196</v>
      </c>
      <c r="F857" t="s">
        <v>25</v>
      </c>
      <c r="G857">
        <v>3</v>
      </c>
      <c r="H857">
        <v>1399</v>
      </c>
      <c r="I857">
        <v>0.02</v>
      </c>
      <c r="J857" t="s">
        <v>35</v>
      </c>
    </row>
    <row r="858" spans="1:10" x14ac:dyDescent="0.25">
      <c r="A858" t="s">
        <v>1528</v>
      </c>
      <c r="B858" s="2">
        <v>46041</v>
      </c>
      <c r="C858" t="s">
        <v>267</v>
      </c>
      <c r="D858" t="s">
        <v>140</v>
      </c>
      <c r="E858" t="s">
        <v>226</v>
      </c>
      <c r="F858" t="s">
        <v>14</v>
      </c>
      <c r="G858">
        <v>4</v>
      </c>
      <c r="H858">
        <v>969.03</v>
      </c>
      <c r="I858">
        <v>0.02</v>
      </c>
      <c r="J858" t="s">
        <v>35</v>
      </c>
    </row>
    <row r="859" spans="1:10" x14ac:dyDescent="0.25">
      <c r="A859" t="s">
        <v>1529</v>
      </c>
      <c r="B859" t="s">
        <v>1530</v>
      </c>
      <c r="C859" t="s">
        <v>1166</v>
      </c>
      <c r="D859" t="s">
        <v>174</v>
      </c>
      <c r="E859" t="s">
        <v>34</v>
      </c>
      <c r="F859" t="s">
        <v>14</v>
      </c>
      <c r="G859">
        <v>2</v>
      </c>
      <c r="H859">
        <v>79.790000000000006</v>
      </c>
      <c r="I859">
        <v>0</v>
      </c>
      <c r="J859" t="s">
        <v>20</v>
      </c>
    </row>
    <row r="860" spans="1:10" x14ac:dyDescent="0.25">
      <c r="A860" t="s">
        <v>1531</v>
      </c>
      <c r="B860" s="2">
        <v>46046</v>
      </c>
      <c r="C860" t="s">
        <v>730</v>
      </c>
      <c r="D860" t="s">
        <v>520</v>
      </c>
      <c r="E860" t="s">
        <v>120</v>
      </c>
      <c r="F860" t="s">
        <v>25</v>
      </c>
      <c r="G860">
        <v>2</v>
      </c>
      <c r="H860">
        <v>2199</v>
      </c>
      <c r="I860">
        <v>0.05</v>
      </c>
      <c r="J860" t="s">
        <v>68</v>
      </c>
    </row>
    <row r="861" spans="1:10" x14ac:dyDescent="0.25">
      <c r="A861" t="s">
        <v>1532</v>
      </c>
      <c r="B861" s="2">
        <v>46187</v>
      </c>
      <c r="C861" t="s">
        <v>334</v>
      </c>
      <c r="D861" t="s">
        <v>305</v>
      </c>
      <c r="E861" t="s">
        <v>19</v>
      </c>
      <c r="F861" t="s">
        <v>25</v>
      </c>
      <c r="G861">
        <v>5</v>
      </c>
      <c r="H861">
        <v>39</v>
      </c>
      <c r="I861">
        <v>0.2</v>
      </c>
      <c r="J861" t="s">
        <v>30</v>
      </c>
    </row>
    <row r="862" spans="1:10" x14ac:dyDescent="0.25">
      <c r="A862" t="s">
        <v>1533</v>
      </c>
      <c r="B862" s="2">
        <v>45911</v>
      </c>
      <c r="C862" t="s">
        <v>725</v>
      </c>
      <c r="D862" t="s">
        <v>174</v>
      </c>
      <c r="E862" t="s">
        <v>196</v>
      </c>
      <c r="F862" t="s">
        <v>14</v>
      </c>
      <c r="G862">
        <v>6</v>
      </c>
      <c r="H862">
        <v>79</v>
      </c>
      <c r="I862">
        <v>0</v>
      </c>
      <c r="J862" t="s">
        <v>30</v>
      </c>
    </row>
    <row r="863" spans="1:10" x14ac:dyDescent="0.25">
      <c r="A863" t="s">
        <v>1534</v>
      </c>
      <c r="B863" s="2">
        <v>45954</v>
      </c>
      <c r="C863" t="s">
        <v>1535</v>
      </c>
      <c r="D863" t="s">
        <v>83</v>
      </c>
      <c r="E863" t="s">
        <v>44</v>
      </c>
      <c r="F863" t="s">
        <v>14</v>
      </c>
      <c r="G863">
        <v>1</v>
      </c>
      <c r="H863">
        <v>2276.0100000000002</v>
      </c>
      <c r="I863">
        <v>0.02</v>
      </c>
      <c r="J863" t="s">
        <v>15</v>
      </c>
    </row>
    <row r="864" spans="1:10" x14ac:dyDescent="0.25">
      <c r="A864" t="s">
        <v>1536</v>
      </c>
      <c r="B864" s="2">
        <v>46191</v>
      </c>
      <c r="C864" t="s">
        <v>1537</v>
      </c>
      <c r="D864" t="s">
        <v>47</v>
      </c>
      <c r="E864" t="s">
        <v>95</v>
      </c>
      <c r="F864" t="s">
        <v>25</v>
      </c>
      <c r="G864">
        <v>2</v>
      </c>
      <c r="H864">
        <v>299</v>
      </c>
      <c r="I864">
        <v>0.15</v>
      </c>
      <c r="J864" t="s">
        <v>68</v>
      </c>
    </row>
    <row r="865" spans="1:10" x14ac:dyDescent="0.25">
      <c r="A865" t="s">
        <v>1538</v>
      </c>
      <c r="B865" s="2">
        <v>46200</v>
      </c>
      <c r="C865" t="s">
        <v>1539</v>
      </c>
      <c r="D865" t="s">
        <v>47</v>
      </c>
      <c r="E865" t="s">
        <v>104</v>
      </c>
      <c r="F865" t="s">
        <v>25</v>
      </c>
      <c r="G865">
        <v>1</v>
      </c>
      <c r="H865">
        <v>307.97000000000003</v>
      </c>
      <c r="I865">
        <v>0.02</v>
      </c>
      <c r="J865" t="s">
        <v>15</v>
      </c>
    </row>
    <row r="866" spans="1:10" x14ac:dyDescent="0.25">
      <c r="A866" t="s">
        <v>1540</v>
      </c>
      <c r="B866" s="2">
        <v>46200</v>
      </c>
      <c r="C866" t="s">
        <v>817</v>
      </c>
      <c r="D866" t="s">
        <v>98</v>
      </c>
      <c r="E866" t="s">
        <v>112</v>
      </c>
      <c r="F866" t="s">
        <v>14</v>
      </c>
      <c r="G866">
        <v>3</v>
      </c>
      <c r="H866">
        <v>1385.01</v>
      </c>
      <c r="I866">
        <v>0.1</v>
      </c>
      <c r="J866" t="s">
        <v>68</v>
      </c>
    </row>
    <row r="867" spans="1:10" x14ac:dyDescent="0.25">
      <c r="A867" t="s">
        <v>1541</v>
      </c>
      <c r="B867" s="2">
        <v>46173</v>
      </c>
      <c r="C867" t="s">
        <v>1267</v>
      </c>
      <c r="D867" t="s">
        <v>223</v>
      </c>
      <c r="E867" t="s">
        <v>120</v>
      </c>
      <c r="F867" t="s">
        <v>14</v>
      </c>
      <c r="G867">
        <v>2</v>
      </c>
      <c r="H867">
        <v>387.03</v>
      </c>
      <c r="I867">
        <v>0</v>
      </c>
      <c r="J867" t="s">
        <v>20</v>
      </c>
    </row>
    <row r="868" spans="1:10" x14ac:dyDescent="0.25">
      <c r="A868" t="s">
        <v>1542</v>
      </c>
      <c r="B868" s="2">
        <v>45957</v>
      </c>
      <c r="C868" t="s">
        <v>1543</v>
      </c>
      <c r="D868" t="s">
        <v>213</v>
      </c>
      <c r="E868" t="s">
        <v>187</v>
      </c>
      <c r="F868" t="s">
        <v>14</v>
      </c>
      <c r="G868">
        <v>8</v>
      </c>
      <c r="H868">
        <v>543.51</v>
      </c>
      <c r="I868">
        <v>0</v>
      </c>
      <c r="J868" t="s">
        <v>35</v>
      </c>
    </row>
    <row r="869" spans="1:10" x14ac:dyDescent="0.25">
      <c r="A869" t="s">
        <v>1544</v>
      </c>
      <c r="B869" s="2">
        <v>46050</v>
      </c>
      <c r="C869" t="s">
        <v>37</v>
      </c>
      <c r="D869" t="s">
        <v>117</v>
      </c>
      <c r="E869" t="s">
        <v>196</v>
      </c>
      <c r="F869" t="s">
        <v>25</v>
      </c>
      <c r="G869">
        <v>4</v>
      </c>
      <c r="H869">
        <v>1763.02</v>
      </c>
      <c r="I869">
        <v>0.05</v>
      </c>
      <c r="J869" t="s">
        <v>35</v>
      </c>
    </row>
    <row r="870" spans="1:10" x14ac:dyDescent="0.25">
      <c r="A870" t="s">
        <v>1545</v>
      </c>
      <c r="B870" s="2">
        <v>45959</v>
      </c>
      <c r="C870" t="s">
        <v>427</v>
      </c>
      <c r="D870" t="s">
        <v>223</v>
      </c>
      <c r="E870" t="s">
        <v>44</v>
      </c>
      <c r="F870" t="s">
        <v>25</v>
      </c>
      <c r="G870">
        <v>2</v>
      </c>
      <c r="H870">
        <v>410.97</v>
      </c>
      <c r="I870">
        <v>0</v>
      </c>
      <c r="J870" t="s">
        <v>20</v>
      </c>
    </row>
    <row r="871" spans="1:10" x14ac:dyDescent="0.25">
      <c r="A871" t="s">
        <v>1546</v>
      </c>
      <c r="B871" s="2">
        <v>46164</v>
      </c>
      <c r="C871" t="s">
        <v>272</v>
      </c>
      <c r="D871" t="s">
        <v>220</v>
      </c>
      <c r="E871" t="s">
        <v>34</v>
      </c>
      <c r="F871" t="s">
        <v>14</v>
      </c>
      <c r="G871">
        <v>1</v>
      </c>
      <c r="H871">
        <v>1484.01</v>
      </c>
      <c r="I871">
        <v>0</v>
      </c>
      <c r="J871" t="s">
        <v>20</v>
      </c>
    </row>
    <row r="872" spans="1:10" x14ac:dyDescent="0.25">
      <c r="A872" t="s">
        <v>1547</v>
      </c>
      <c r="B872" s="2">
        <v>46046</v>
      </c>
      <c r="C872" t="s">
        <v>405</v>
      </c>
      <c r="D872" t="s">
        <v>321</v>
      </c>
      <c r="E872" t="s">
        <v>39</v>
      </c>
      <c r="F872" t="s">
        <v>25</v>
      </c>
      <c r="G872">
        <v>3</v>
      </c>
      <c r="H872">
        <v>1357.03</v>
      </c>
      <c r="I872">
        <v>0</v>
      </c>
      <c r="J872" t="s">
        <v>84</v>
      </c>
    </row>
    <row r="873" spans="1:10" x14ac:dyDescent="0.25">
      <c r="A873" t="s">
        <v>1548</v>
      </c>
      <c r="B873" s="2">
        <v>46077</v>
      </c>
      <c r="C873" t="s">
        <v>459</v>
      </c>
      <c r="D873" t="s">
        <v>54</v>
      </c>
      <c r="E873" t="s">
        <v>44</v>
      </c>
      <c r="F873" t="s">
        <v>14</v>
      </c>
      <c r="G873">
        <v>6</v>
      </c>
      <c r="H873">
        <v>122.57</v>
      </c>
      <c r="I873">
        <v>0</v>
      </c>
      <c r="J873" t="s">
        <v>30</v>
      </c>
    </row>
    <row r="874" spans="1:10" x14ac:dyDescent="0.25">
      <c r="A874" t="s">
        <v>1549</v>
      </c>
      <c r="B874" s="2">
        <v>46149</v>
      </c>
      <c r="C874" t="s">
        <v>552</v>
      </c>
      <c r="D874" t="s">
        <v>171</v>
      </c>
      <c r="E874" t="s">
        <v>101</v>
      </c>
      <c r="F874" t="s">
        <v>14</v>
      </c>
      <c r="G874">
        <v>5</v>
      </c>
      <c r="H874">
        <v>1286.01</v>
      </c>
      <c r="I874">
        <v>0</v>
      </c>
      <c r="J874" t="s">
        <v>15</v>
      </c>
    </row>
    <row r="875" spans="1:10" x14ac:dyDescent="0.25">
      <c r="A875" t="s">
        <v>1550</v>
      </c>
      <c r="B875" s="2">
        <v>46096</v>
      </c>
      <c r="C875" t="s">
        <v>1551</v>
      </c>
      <c r="D875" t="s">
        <v>223</v>
      </c>
      <c r="E875" t="s">
        <v>226</v>
      </c>
      <c r="F875" t="s">
        <v>14</v>
      </c>
      <c r="G875">
        <v>5</v>
      </c>
      <c r="H875">
        <v>387.03</v>
      </c>
      <c r="I875">
        <v>0</v>
      </c>
      <c r="J875" t="s">
        <v>542</v>
      </c>
    </row>
    <row r="876" spans="1:10" x14ac:dyDescent="0.25">
      <c r="A876" t="s">
        <v>1552</v>
      </c>
      <c r="B876" s="2">
        <v>45929</v>
      </c>
      <c r="C876" t="s">
        <v>1339</v>
      </c>
      <c r="D876" t="s">
        <v>147</v>
      </c>
      <c r="E876" t="s">
        <v>74</v>
      </c>
      <c r="F876" t="s">
        <v>25</v>
      </c>
      <c r="G876">
        <v>2</v>
      </c>
      <c r="H876">
        <v>1018.98</v>
      </c>
      <c r="I876">
        <v>0</v>
      </c>
      <c r="J876" t="s">
        <v>20</v>
      </c>
    </row>
    <row r="877" spans="1:10" x14ac:dyDescent="0.25">
      <c r="A877" t="s">
        <v>1553</v>
      </c>
      <c r="B877" s="2">
        <v>45898</v>
      </c>
      <c r="C877" t="s">
        <v>1343</v>
      </c>
      <c r="D877" t="s">
        <v>556</v>
      </c>
      <c r="E877" t="s">
        <v>104</v>
      </c>
      <c r="F877" t="s">
        <v>25</v>
      </c>
      <c r="G877">
        <v>4</v>
      </c>
      <c r="H877">
        <v>127.71</v>
      </c>
      <c r="I877">
        <v>0.05</v>
      </c>
      <c r="J877" t="s">
        <v>35</v>
      </c>
    </row>
    <row r="878" spans="1:10" x14ac:dyDescent="0.25">
      <c r="A878" t="s">
        <v>1554</v>
      </c>
      <c r="B878" s="2">
        <v>45881</v>
      </c>
      <c r="C878" t="s">
        <v>1131</v>
      </c>
      <c r="D878" t="s">
        <v>140</v>
      </c>
      <c r="E878" t="s">
        <v>39</v>
      </c>
      <c r="F878" t="s">
        <v>25</v>
      </c>
      <c r="G878">
        <v>8</v>
      </c>
      <c r="H878">
        <v>979.02</v>
      </c>
      <c r="I878">
        <v>0.15</v>
      </c>
      <c r="J878" t="s">
        <v>35</v>
      </c>
    </row>
    <row r="879" spans="1:10" x14ac:dyDescent="0.25">
      <c r="A879" t="s">
        <v>1555</v>
      </c>
      <c r="B879" s="2">
        <v>46121</v>
      </c>
      <c r="C879" t="s">
        <v>1056</v>
      </c>
      <c r="D879" t="s">
        <v>254</v>
      </c>
      <c r="E879" t="s">
        <v>48</v>
      </c>
      <c r="F879" t="s">
        <v>25</v>
      </c>
      <c r="G879">
        <v>5</v>
      </c>
      <c r="H879">
        <v>193.03</v>
      </c>
      <c r="I879">
        <v>0.1</v>
      </c>
      <c r="J879" t="s">
        <v>68</v>
      </c>
    </row>
    <row r="880" spans="1:10" x14ac:dyDescent="0.25">
      <c r="A880" t="s">
        <v>1556</v>
      </c>
      <c r="B880" t="s">
        <v>1557</v>
      </c>
      <c r="C880" t="s">
        <v>1558</v>
      </c>
      <c r="D880" t="s">
        <v>137</v>
      </c>
      <c r="E880" t="s">
        <v>95</v>
      </c>
      <c r="F880" t="s">
        <v>14</v>
      </c>
      <c r="G880">
        <v>2</v>
      </c>
      <c r="H880">
        <v>97.02</v>
      </c>
      <c r="I880">
        <v>0</v>
      </c>
      <c r="J880" t="s">
        <v>20</v>
      </c>
    </row>
    <row r="881" spans="1:10" x14ac:dyDescent="0.25">
      <c r="A881" t="s">
        <v>1559</v>
      </c>
      <c r="B881" s="2">
        <v>46046</v>
      </c>
      <c r="C881" t="s">
        <v>765</v>
      </c>
      <c r="D881" t="s">
        <v>77</v>
      </c>
      <c r="E881" t="s">
        <v>39</v>
      </c>
      <c r="F881" t="s">
        <v>25</v>
      </c>
      <c r="G881">
        <v>1</v>
      </c>
      <c r="H881">
        <v>406.98</v>
      </c>
      <c r="I881">
        <v>0.2</v>
      </c>
      <c r="J881" t="s">
        <v>68</v>
      </c>
    </row>
    <row r="882" spans="1:10" x14ac:dyDescent="0.25">
      <c r="A882" t="s">
        <v>1560</v>
      </c>
      <c r="B882" s="2">
        <v>46096</v>
      </c>
      <c r="C882" t="s">
        <v>1561</v>
      </c>
      <c r="D882" t="s">
        <v>38</v>
      </c>
      <c r="E882" t="s">
        <v>95</v>
      </c>
      <c r="F882" t="s">
        <v>14</v>
      </c>
      <c r="G882">
        <v>1</v>
      </c>
      <c r="H882">
        <v>1955.97</v>
      </c>
      <c r="I882">
        <v>0</v>
      </c>
      <c r="J882" t="s">
        <v>35</v>
      </c>
    </row>
    <row r="883" spans="1:10" x14ac:dyDescent="0.25">
      <c r="A883" t="s">
        <v>1562</v>
      </c>
      <c r="B883" s="2">
        <v>45976</v>
      </c>
      <c r="C883" t="s">
        <v>1563</v>
      </c>
      <c r="D883" t="s">
        <v>177</v>
      </c>
      <c r="E883" t="s">
        <v>120</v>
      </c>
      <c r="F883" t="s">
        <v>14</v>
      </c>
      <c r="G883">
        <v>1</v>
      </c>
      <c r="H883">
        <v>1583.01</v>
      </c>
      <c r="I883">
        <v>0.15</v>
      </c>
      <c r="J883" t="s">
        <v>30</v>
      </c>
    </row>
    <row r="884" spans="1:10" x14ac:dyDescent="0.25">
      <c r="A884" t="s">
        <v>1564</v>
      </c>
      <c r="B884" s="2">
        <v>45873</v>
      </c>
      <c r="C884" t="s">
        <v>1565</v>
      </c>
      <c r="D884" t="s">
        <v>282</v>
      </c>
      <c r="E884" t="s">
        <v>34</v>
      </c>
      <c r="F884" t="s">
        <v>14</v>
      </c>
      <c r="G884">
        <v>1</v>
      </c>
      <c r="H884">
        <v>182.58</v>
      </c>
      <c r="I884">
        <v>0.2</v>
      </c>
    </row>
    <row r="885" spans="1:10" x14ac:dyDescent="0.25">
      <c r="A885" t="s">
        <v>1566</v>
      </c>
      <c r="B885" s="2">
        <v>45940</v>
      </c>
      <c r="C885" t="s">
        <v>1567</v>
      </c>
      <c r="D885" t="s">
        <v>202</v>
      </c>
      <c r="E885" t="s">
        <v>74</v>
      </c>
      <c r="F885" t="s">
        <v>14</v>
      </c>
      <c r="G885">
        <v>3</v>
      </c>
      <c r="H885">
        <v>2057.02</v>
      </c>
      <c r="I885">
        <v>0</v>
      </c>
      <c r="J885" t="s">
        <v>20</v>
      </c>
    </row>
    <row r="886" spans="1:10" x14ac:dyDescent="0.25">
      <c r="A886" t="s">
        <v>1568</v>
      </c>
      <c r="B886" s="2">
        <v>46169</v>
      </c>
      <c r="C886" t="s">
        <v>1569</v>
      </c>
      <c r="D886" t="s">
        <v>520</v>
      </c>
      <c r="E886" t="s">
        <v>62</v>
      </c>
      <c r="F886" t="s">
        <v>14</v>
      </c>
      <c r="G886">
        <v>1</v>
      </c>
      <c r="H886">
        <v>2177.0100000000002</v>
      </c>
      <c r="I886">
        <v>0</v>
      </c>
      <c r="J886" t="s">
        <v>35</v>
      </c>
    </row>
    <row r="887" spans="1:10" x14ac:dyDescent="0.25">
      <c r="A887" t="s">
        <v>1570</v>
      </c>
      <c r="B887" s="2">
        <v>46004</v>
      </c>
      <c r="C887" t="s">
        <v>640</v>
      </c>
      <c r="D887" t="s">
        <v>282</v>
      </c>
      <c r="E887" t="s">
        <v>187</v>
      </c>
      <c r="F887" t="s">
        <v>25</v>
      </c>
      <c r="G887">
        <v>3</v>
      </c>
      <c r="H887">
        <v>175.42</v>
      </c>
      <c r="I887">
        <v>0.05</v>
      </c>
      <c r="J887" t="s">
        <v>68</v>
      </c>
    </row>
    <row r="888" spans="1:10" x14ac:dyDescent="0.25">
      <c r="A888" t="s">
        <v>1571</v>
      </c>
      <c r="B888" t="s">
        <v>1572</v>
      </c>
      <c r="C888" t="s">
        <v>1573</v>
      </c>
      <c r="D888" t="s">
        <v>395</v>
      </c>
      <c r="E888" t="s">
        <v>13</v>
      </c>
      <c r="F888" t="s">
        <v>25</v>
      </c>
      <c r="G888">
        <v>1</v>
      </c>
      <c r="H888">
        <v>151.97999999999999</v>
      </c>
      <c r="I888">
        <v>0.05</v>
      </c>
      <c r="J888" t="s">
        <v>68</v>
      </c>
    </row>
    <row r="889" spans="1:10" x14ac:dyDescent="0.25">
      <c r="A889" t="s">
        <v>1574</v>
      </c>
      <c r="B889" s="2">
        <v>45904</v>
      </c>
      <c r="C889" t="s">
        <v>1575</v>
      </c>
      <c r="D889" t="s">
        <v>71</v>
      </c>
      <c r="E889" t="s">
        <v>64</v>
      </c>
      <c r="F889" t="s">
        <v>14</v>
      </c>
      <c r="G889">
        <v>3</v>
      </c>
      <c r="H889">
        <v>115.43</v>
      </c>
      <c r="I889">
        <v>0.05</v>
      </c>
      <c r="J889" t="s">
        <v>68</v>
      </c>
    </row>
    <row r="890" spans="1:10" x14ac:dyDescent="0.25">
      <c r="A890" t="s">
        <v>1576</v>
      </c>
      <c r="B890" s="2">
        <v>46225</v>
      </c>
      <c r="C890" t="s">
        <v>1577</v>
      </c>
      <c r="D890" t="s">
        <v>321</v>
      </c>
      <c r="E890" t="s">
        <v>120</v>
      </c>
      <c r="F890" t="s">
        <v>25</v>
      </c>
      <c r="G890">
        <v>5</v>
      </c>
      <c r="H890">
        <v>1426.98</v>
      </c>
      <c r="I890">
        <v>0</v>
      </c>
      <c r="J890" t="s">
        <v>15</v>
      </c>
    </row>
    <row r="891" spans="1:10" x14ac:dyDescent="0.25">
      <c r="A891" t="s">
        <v>1578</v>
      </c>
      <c r="B891" s="2">
        <v>45899</v>
      </c>
      <c r="C891" t="s">
        <v>702</v>
      </c>
      <c r="D891" t="s">
        <v>390</v>
      </c>
      <c r="E891" t="s">
        <v>39</v>
      </c>
      <c r="F891" t="s">
        <v>25</v>
      </c>
      <c r="G891">
        <v>2</v>
      </c>
      <c r="H891">
        <v>462.47</v>
      </c>
      <c r="I891">
        <v>0</v>
      </c>
      <c r="J891" t="s">
        <v>20</v>
      </c>
    </row>
    <row r="892" spans="1:10" x14ac:dyDescent="0.25">
      <c r="A892" t="s">
        <v>1579</v>
      </c>
      <c r="B892" s="2">
        <v>46054</v>
      </c>
      <c r="C892" t="s">
        <v>139</v>
      </c>
      <c r="D892" t="s">
        <v>282</v>
      </c>
      <c r="E892" t="s">
        <v>64</v>
      </c>
      <c r="F892" t="s">
        <v>25</v>
      </c>
      <c r="G892">
        <v>2</v>
      </c>
      <c r="H892">
        <v>184.37</v>
      </c>
      <c r="I892">
        <v>0</v>
      </c>
      <c r="J892" t="s">
        <v>15</v>
      </c>
    </row>
    <row r="893" spans="1:10" x14ac:dyDescent="0.25">
      <c r="A893" t="s">
        <v>1580</v>
      </c>
      <c r="B893" s="2">
        <v>45969</v>
      </c>
      <c r="C893" t="s">
        <v>1388</v>
      </c>
      <c r="D893" t="s">
        <v>282</v>
      </c>
      <c r="E893" t="s">
        <v>196</v>
      </c>
      <c r="F893" t="s">
        <v>25</v>
      </c>
      <c r="G893">
        <v>3</v>
      </c>
      <c r="H893">
        <v>173.63</v>
      </c>
      <c r="I893">
        <v>0</v>
      </c>
      <c r="J893" t="s">
        <v>1402</v>
      </c>
    </row>
    <row r="894" spans="1:10" x14ac:dyDescent="0.25">
      <c r="A894" t="s">
        <v>1581</v>
      </c>
      <c r="B894" s="2">
        <v>46035</v>
      </c>
      <c r="C894" t="s">
        <v>28</v>
      </c>
      <c r="D894" t="s">
        <v>243</v>
      </c>
      <c r="E894" t="s">
        <v>101</v>
      </c>
      <c r="F894" t="s">
        <v>14</v>
      </c>
      <c r="G894">
        <v>3</v>
      </c>
      <c r="H894">
        <v>67.62</v>
      </c>
      <c r="I894">
        <v>0.1</v>
      </c>
      <c r="J894" t="s">
        <v>30</v>
      </c>
    </row>
    <row r="895" spans="1:10" x14ac:dyDescent="0.25">
      <c r="A895" t="s">
        <v>1582</v>
      </c>
      <c r="B895" s="2">
        <v>46143</v>
      </c>
      <c r="C895" t="s">
        <v>1583</v>
      </c>
      <c r="D895" t="s">
        <v>685</v>
      </c>
      <c r="E895" t="s">
        <v>44</v>
      </c>
      <c r="F895" t="s">
        <v>25</v>
      </c>
      <c r="G895">
        <v>1</v>
      </c>
      <c r="H895">
        <v>1646.97</v>
      </c>
      <c r="I895">
        <v>0.05</v>
      </c>
      <c r="J895" t="s">
        <v>20</v>
      </c>
    </row>
    <row r="896" spans="1:10" x14ac:dyDescent="0.25">
      <c r="A896" t="s">
        <v>1584</v>
      </c>
      <c r="B896" s="2">
        <v>46118</v>
      </c>
      <c r="C896" t="s">
        <v>866</v>
      </c>
      <c r="D896" t="s">
        <v>171</v>
      </c>
      <c r="E896" t="s">
        <v>196</v>
      </c>
      <c r="F896" t="s">
        <v>25</v>
      </c>
      <c r="G896">
        <v>1</v>
      </c>
      <c r="H896">
        <v>1260.03</v>
      </c>
      <c r="I896">
        <v>0.02</v>
      </c>
      <c r="J896" t="s">
        <v>35</v>
      </c>
    </row>
    <row r="897" spans="1:10" x14ac:dyDescent="0.25">
      <c r="A897" t="s">
        <v>1585</v>
      </c>
      <c r="B897" s="2">
        <v>46156</v>
      </c>
      <c r="C897" t="s">
        <v>371</v>
      </c>
      <c r="D897" t="s">
        <v>223</v>
      </c>
      <c r="E897" t="s">
        <v>120</v>
      </c>
      <c r="F897" t="s">
        <v>25</v>
      </c>
      <c r="G897">
        <v>2</v>
      </c>
      <c r="H897">
        <v>410.97</v>
      </c>
      <c r="I897">
        <v>0</v>
      </c>
      <c r="J897" t="s">
        <v>30</v>
      </c>
    </row>
    <row r="898" spans="1:10" x14ac:dyDescent="0.25">
      <c r="A898" t="s">
        <v>1586</v>
      </c>
      <c r="B898" s="2">
        <v>45937</v>
      </c>
      <c r="C898" t="s">
        <v>667</v>
      </c>
      <c r="D898" t="s">
        <v>177</v>
      </c>
      <c r="E898" t="s">
        <v>64</v>
      </c>
      <c r="F898" t="s">
        <v>14</v>
      </c>
      <c r="G898">
        <v>3</v>
      </c>
      <c r="H898">
        <v>1630.98</v>
      </c>
      <c r="I898">
        <v>0</v>
      </c>
      <c r="J898" t="s">
        <v>68</v>
      </c>
    </row>
    <row r="899" spans="1:10" x14ac:dyDescent="0.25">
      <c r="A899" t="s">
        <v>1587</v>
      </c>
      <c r="B899" s="2">
        <v>46175</v>
      </c>
      <c r="C899" t="s">
        <v>420</v>
      </c>
      <c r="D899" t="s">
        <v>235</v>
      </c>
      <c r="E899" t="s">
        <v>24</v>
      </c>
      <c r="F899" t="s">
        <v>25</v>
      </c>
      <c r="G899">
        <v>4</v>
      </c>
      <c r="H899">
        <v>67.62</v>
      </c>
      <c r="I899">
        <v>0</v>
      </c>
      <c r="J899" t="s">
        <v>30</v>
      </c>
    </row>
    <row r="900" spans="1:10" x14ac:dyDescent="0.25">
      <c r="A900" t="s">
        <v>1588</v>
      </c>
      <c r="B900" s="2">
        <v>45983</v>
      </c>
      <c r="C900" t="s">
        <v>1589</v>
      </c>
      <c r="D900" t="s">
        <v>137</v>
      </c>
      <c r="E900" t="s">
        <v>44</v>
      </c>
      <c r="F900" t="s">
        <v>25</v>
      </c>
      <c r="G900">
        <v>2</v>
      </c>
      <c r="H900">
        <v>99</v>
      </c>
      <c r="I900">
        <v>0.02</v>
      </c>
      <c r="J900" t="s">
        <v>35</v>
      </c>
    </row>
    <row r="901" spans="1:10" x14ac:dyDescent="0.25">
      <c r="A901" t="s">
        <v>1590</v>
      </c>
      <c r="B901" s="2">
        <v>45910</v>
      </c>
      <c r="C901" t="s">
        <v>1591</v>
      </c>
      <c r="D901" t="s">
        <v>223</v>
      </c>
      <c r="E901" t="s">
        <v>226</v>
      </c>
      <c r="F901" t="s">
        <v>25</v>
      </c>
      <c r="G901">
        <v>1</v>
      </c>
      <c r="H901">
        <v>402.99</v>
      </c>
      <c r="I901">
        <v>0.2</v>
      </c>
      <c r="J901" t="s">
        <v>68</v>
      </c>
    </row>
    <row r="902" spans="1:10" x14ac:dyDescent="0.25">
      <c r="A902" t="s">
        <v>1592</v>
      </c>
      <c r="B902" s="2">
        <v>45891</v>
      </c>
      <c r="C902" t="s">
        <v>515</v>
      </c>
      <c r="D902" t="s">
        <v>43</v>
      </c>
      <c r="E902" t="s">
        <v>52</v>
      </c>
      <c r="F902" t="s">
        <v>25</v>
      </c>
      <c r="G902">
        <v>2</v>
      </c>
      <c r="H902">
        <v>1834.98</v>
      </c>
      <c r="I902">
        <v>0.05</v>
      </c>
      <c r="J902" t="s">
        <v>30</v>
      </c>
    </row>
    <row r="903" spans="1:10" x14ac:dyDescent="0.25">
      <c r="A903" t="s">
        <v>1593</v>
      </c>
      <c r="B903" s="2">
        <v>45903</v>
      </c>
      <c r="C903" t="s">
        <v>1594</v>
      </c>
      <c r="D903" t="s">
        <v>92</v>
      </c>
      <c r="E903" t="s">
        <v>58</v>
      </c>
      <c r="F903" t="s">
        <v>25</v>
      </c>
      <c r="G903">
        <v>4</v>
      </c>
      <c r="H903">
        <v>307.97000000000003</v>
      </c>
      <c r="I903">
        <v>0.02</v>
      </c>
      <c r="J903" t="s">
        <v>15</v>
      </c>
    </row>
    <row r="904" spans="1:10" x14ac:dyDescent="0.25">
      <c r="A904" t="s">
        <v>1595</v>
      </c>
      <c r="B904" s="2">
        <v>45972</v>
      </c>
      <c r="C904" t="s">
        <v>1596</v>
      </c>
      <c r="D904" t="s">
        <v>92</v>
      </c>
      <c r="E904" t="s">
        <v>64</v>
      </c>
      <c r="F904" t="s">
        <v>25</v>
      </c>
      <c r="G904">
        <v>1</v>
      </c>
      <c r="H904">
        <v>307.97000000000003</v>
      </c>
      <c r="I904">
        <v>0.05</v>
      </c>
      <c r="J904" t="s">
        <v>15</v>
      </c>
    </row>
    <row r="905" spans="1:10" x14ac:dyDescent="0.25">
      <c r="A905" t="s">
        <v>1597</v>
      </c>
      <c r="B905" s="2">
        <v>46048</v>
      </c>
      <c r="C905" t="s">
        <v>1598</v>
      </c>
      <c r="D905" t="s">
        <v>38</v>
      </c>
      <c r="E905" t="s">
        <v>120</v>
      </c>
      <c r="F905" t="s">
        <v>25</v>
      </c>
      <c r="G905">
        <v>3</v>
      </c>
      <c r="H905">
        <v>1861.02</v>
      </c>
      <c r="I905">
        <v>0</v>
      </c>
      <c r="J905" t="s">
        <v>30</v>
      </c>
    </row>
    <row r="906" spans="1:10" x14ac:dyDescent="0.25">
      <c r="A906" t="s">
        <v>1599</v>
      </c>
      <c r="B906" s="2">
        <v>46166</v>
      </c>
      <c r="C906" t="s">
        <v>1600</v>
      </c>
      <c r="D906" t="s">
        <v>277</v>
      </c>
      <c r="E906" t="s">
        <v>120</v>
      </c>
      <c r="F906" t="s">
        <v>25</v>
      </c>
      <c r="G906">
        <v>4</v>
      </c>
      <c r="H906">
        <v>678.03</v>
      </c>
      <c r="I906">
        <v>0.05</v>
      </c>
      <c r="J906" t="s">
        <v>35</v>
      </c>
    </row>
    <row r="907" spans="1:10" x14ac:dyDescent="0.25">
      <c r="A907" t="s">
        <v>1601</v>
      </c>
      <c r="B907" s="2">
        <v>46145</v>
      </c>
      <c r="C907" t="s">
        <v>1602</v>
      </c>
      <c r="D907" t="s">
        <v>440</v>
      </c>
      <c r="E907" t="s">
        <v>226</v>
      </c>
      <c r="F907" t="s">
        <v>25</v>
      </c>
      <c r="G907">
        <v>6</v>
      </c>
      <c r="H907">
        <v>149</v>
      </c>
      <c r="I907">
        <v>0.2</v>
      </c>
      <c r="J907" t="s">
        <v>20</v>
      </c>
    </row>
    <row r="908" spans="1:10" x14ac:dyDescent="0.25">
      <c r="A908" t="s">
        <v>1603</v>
      </c>
      <c r="B908" s="2">
        <v>46227</v>
      </c>
      <c r="C908" t="s">
        <v>1027</v>
      </c>
      <c r="D908" t="s">
        <v>202</v>
      </c>
      <c r="E908" t="s">
        <v>39</v>
      </c>
      <c r="F908" t="s">
        <v>25</v>
      </c>
      <c r="G908">
        <v>1</v>
      </c>
      <c r="H908">
        <v>2057.02</v>
      </c>
      <c r="I908">
        <v>0.1</v>
      </c>
      <c r="J908" t="s">
        <v>68</v>
      </c>
    </row>
    <row r="909" spans="1:10" x14ac:dyDescent="0.25">
      <c r="A909" t="s">
        <v>1604</v>
      </c>
      <c r="B909" s="2">
        <v>46087</v>
      </c>
      <c r="C909" t="s">
        <v>573</v>
      </c>
      <c r="D909" t="s">
        <v>33</v>
      </c>
      <c r="E909" t="s">
        <v>13</v>
      </c>
      <c r="F909" t="s">
        <v>14</v>
      </c>
      <c r="G909">
        <v>1</v>
      </c>
      <c r="H909">
        <v>2523.9899999999998</v>
      </c>
      <c r="I909">
        <v>0.1</v>
      </c>
      <c r="J909" t="s">
        <v>30</v>
      </c>
    </row>
    <row r="910" spans="1:10" x14ac:dyDescent="0.25">
      <c r="A910" t="s">
        <v>1605</v>
      </c>
      <c r="B910" s="2">
        <v>46108</v>
      </c>
      <c r="C910" t="s">
        <v>1606</v>
      </c>
      <c r="D910" t="s">
        <v>199</v>
      </c>
      <c r="E910" t="s">
        <v>44</v>
      </c>
      <c r="F910" t="s">
        <v>14</v>
      </c>
      <c r="G910">
        <v>4</v>
      </c>
      <c r="H910">
        <v>712.98</v>
      </c>
      <c r="I910">
        <v>0.05</v>
      </c>
      <c r="J910" t="s">
        <v>15</v>
      </c>
    </row>
    <row r="911" spans="1:10" x14ac:dyDescent="0.25">
      <c r="A911" t="s">
        <v>1607</v>
      </c>
      <c r="B911" s="2">
        <v>45890</v>
      </c>
      <c r="C911" t="s">
        <v>691</v>
      </c>
      <c r="D911" t="s">
        <v>390</v>
      </c>
      <c r="E911" t="s">
        <v>187</v>
      </c>
      <c r="F911" t="s">
        <v>25</v>
      </c>
      <c r="G911">
        <v>2</v>
      </c>
      <c r="H911">
        <v>444.51</v>
      </c>
      <c r="I911">
        <v>0.2</v>
      </c>
      <c r="J911" t="s">
        <v>15</v>
      </c>
    </row>
    <row r="912" spans="1:10" x14ac:dyDescent="0.25">
      <c r="A912" t="s">
        <v>1608</v>
      </c>
      <c r="B912" s="2">
        <v>46029</v>
      </c>
      <c r="C912" t="s">
        <v>361</v>
      </c>
      <c r="D912" t="s">
        <v>123</v>
      </c>
      <c r="E912" t="s">
        <v>39</v>
      </c>
      <c r="F912" t="s">
        <v>25</v>
      </c>
      <c r="G912">
        <v>3</v>
      </c>
      <c r="H912">
        <v>54.45</v>
      </c>
      <c r="I912">
        <v>0.05</v>
      </c>
      <c r="J912" t="s">
        <v>68</v>
      </c>
    </row>
    <row r="913" spans="1:10" x14ac:dyDescent="0.25">
      <c r="A913" t="s">
        <v>1609</v>
      </c>
      <c r="B913" s="2">
        <v>45966</v>
      </c>
      <c r="C913" t="s">
        <v>91</v>
      </c>
      <c r="D913" t="s">
        <v>174</v>
      </c>
      <c r="E913" t="s">
        <v>187</v>
      </c>
      <c r="F913" t="s">
        <v>468</v>
      </c>
      <c r="G913">
        <v>1</v>
      </c>
      <c r="H913">
        <v>79</v>
      </c>
      <c r="I913">
        <v>0.2</v>
      </c>
      <c r="J913" t="s">
        <v>30</v>
      </c>
    </row>
    <row r="914" spans="1:10" x14ac:dyDescent="0.25">
      <c r="A914" t="s">
        <v>1610</v>
      </c>
      <c r="B914" s="2">
        <v>46072</v>
      </c>
      <c r="C914" t="s">
        <v>998</v>
      </c>
      <c r="D914" t="s">
        <v>199</v>
      </c>
      <c r="E914" t="s">
        <v>19</v>
      </c>
      <c r="F914" t="s">
        <v>25</v>
      </c>
      <c r="G914">
        <v>1</v>
      </c>
      <c r="H914">
        <v>699</v>
      </c>
      <c r="I914">
        <v>0.15</v>
      </c>
      <c r="J914" t="s">
        <v>15</v>
      </c>
    </row>
    <row r="915" spans="1:10" x14ac:dyDescent="0.25">
      <c r="A915" t="s">
        <v>1611</v>
      </c>
      <c r="B915" s="2">
        <v>45922</v>
      </c>
      <c r="C915" t="s">
        <v>1612</v>
      </c>
      <c r="D915" t="s">
        <v>29</v>
      </c>
      <c r="E915" t="s">
        <v>196</v>
      </c>
      <c r="F915" t="s">
        <v>25</v>
      </c>
      <c r="G915">
        <v>2</v>
      </c>
      <c r="H915">
        <v>110.09</v>
      </c>
      <c r="I915">
        <v>0.02</v>
      </c>
      <c r="J915" t="s">
        <v>20</v>
      </c>
    </row>
    <row r="916" spans="1:10" x14ac:dyDescent="0.25">
      <c r="A916" t="s">
        <v>1613</v>
      </c>
      <c r="B916" s="2">
        <v>45972</v>
      </c>
      <c r="C916" t="s">
        <v>1614</v>
      </c>
      <c r="D916" t="s">
        <v>137</v>
      </c>
      <c r="E916" t="s">
        <v>74</v>
      </c>
      <c r="F916" t="s">
        <v>25</v>
      </c>
      <c r="G916">
        <v>2</v>
      </c>
      <c r="H916">
        <v>100.98</v>
      </c>
      <c r="I916">
        <v>0.15</v>
      </c>
      <c r="J916" t="s">
        <v>68</v>
      </c>
    </row>
    <row r="917" spans="1:10" x14ac:dyDescent="0.25">
      <c r="A917" t="s">
        <v>1615</v>
      </c>
      <c r="B917" s="2">
        <v>46012</v>
      </c>
      <c r="C917" t="s">
        <v>1616</v>
      </c>
      <c r="D917" t="s">
        <v>23</v>
      </c>
      <c r="E917" t="s">
        <v>112</v>
      </c>
      <c r="F917" t="s">
        <v>274</v>
      </c>
      <c r="G917">
        <v>4</v>
      </c>
      <c r="H917">
        <v>78.209999999999994</v>
      </c>
      <c r="I917">
        <v>0.15</v>
      </c>
      <c r="J917" t="s">
        <v>20</v>
      </c>
    </row>
    <row r="918" spans="1:10" x14ac:dyDescent="0.25">
      <c r="A918" t="s">
        <v>1617</v>
      </c>
      <c r="B918" s="2">
        <v>46113</v>
      </c>
      <c r="C918" t="s">
        <v>1618</v>
      </c>
      <c r="D918" t="s">
        <v>254</v>
      </c>
      <c r="E918" t="s">
        <v>74</v>
      </c>
      <c r="F918" t="s">
        <v>14</v>
      </c>
      <c r="G918">
        <v>3</v>
      </c>
      <c r="H918">
        <v>202.98</v>
      </c>
      <c r="I918">
        <v>0</v>
      </c>
      <c r="J918" t="s">
        <v>68</v>
      </c>
    </row>
    <row r="919" spans="1:10" x14ac:dyDescent="0.25">
      <c r="A919" t="s">
        <v>1619</v>
      </c>
      <c r="B919" s="2">
        <v>45925</v>
      </c>
      <c r="C919" t="s">
        <v>1620</v>
      </c>
      <c r="D919" t="s">
        <v>51</v>
      </c>
      <c r="E919" t="s">
        <v>187</v>
      </c>
      <c r="F919" t="s">
        <v>14</v>
      </c>
      <c r="G919">
        <v>1</v>
      </c>
      <c r="H919">
        <v>1028.97</v>
      </c>
      <c r="I919">
        <v>0</v>
      </c>
      <c r="J919" t="s">
        <v>30</v>
      </c>
    </row>
    <row r="920" spans="1:10" x14ac:dyDescent="0.25">
      <c r="A920" t="s">
        <v>1621</v>
      </c>
      <c r="B920" s="2">
        <v>45920</v>
      </c>
      <c r="C920" t="s">
        <v>1486</v>
      </c>
      <c r="D920" t="s">
        <v>150</v>
      </c>
      <c r="E920" t="s">
        <v>19</v>
      </c>
      <c r="F920" t="s">
        <v>14</v>
      </c>
      <c r="G920">
        <v>3</v>
      </c>
      <c r="H920">
        <v>1513.99</v>
      </c>
      <c r="I920">
        <v>0</v>
      </c>
      <c r="J920" t="s">
        <v>68</v>
      </c>
    </row>
    <row r="921" spans="1:10" x14ac:dyDescent="0.25">
      <c r="A921" t="s">
        <v>1622</v>
      </c>
      <c r="B921" s="2">
        <v>46179</v>
      </c>
      <c r="C921" t="s">
        <v>490</v>
      </c>
      <c r="D921" t="s">
        <v>390</v>
      </c>
      <c r="E921" t="s">
        <v>44</v>
      </c>
      <c r="F921" t="s">
        <v>14</v>
      </c>
      <c r="G921">
        <v>3</v>
      </c>
      <c r="H921">
        <v>440.02</v>
      </c>
      <c r="I921">
        <v>0</v>
      </c>
      <c r="J921" t="s">
        <v>30</v>
      </c>
    </row>
    <row r="922" spans="1:10" x14ac:dyDescent="0.25">
      <c r="A922" t="s">
        <v>1623</v>
      </c>
      <c r="B922" s="2">
        <v>46208</v>
      </c>
      <c r="C922" t="s">
        <v>125</v>
      </c>
      <c r="D922" t="s">
        <v>199</v>
      </c>
      <c r="E922" t="s">
        <v>187</v>
      </c>
      <c r="F922" t="s">
        <v>14</v>
      </c>
      <c r="G922">
        <v>1</v>
      </c>
      <c r="H922">
        <v>678.03</v>
      </c>
      <c r="I922">
        <v>0.2</v>
      </c>
      <c r="J922" t="s">
        <v>68</v>
      </c>
    </row>
    <row r="923" spans="1:10" x14ac:dyDescent="0.25">
      <c r="A923" t="s">
        <v>1624</v>
      </c>
      <c r="B923" s="2">
        <v>46128</v>
      </c>
      <c r="C923" t="s">
        <v>1625</v>
      </c>
      <c r="D923" t="s">
        <v>140</v>
      </c>
      <c r="E923" t="s">
        <v>24</v>
      </c>
      <c r="F923" t="s">
        <v>25</v>
      </c>
      <c r="G923">
        <v>6</v>
      </c>
      <c r="H923">
        <v>979.02</v>
      </c>
      <c r="I923">
        <v>0</v>
      </c>
      <c r="J923" t="s">
        <v>68</v>
      </c>
    </row>
    <row r="924" spans="1:10" x14ac:dyDescent="0.25">
      <c r="A924" t="s">
        <v>1626</v>
      </c>
      <c r="B924" s="2">
        <v>45930</v>
      </c>
      <c r="C924" t="s">
        <v>598</v>
      </c>
      <c r="D924" t="s">
        <v>220</v>
      </c>
      <c r="E924" t="s">
        <v>24</v>
      </c>
      <c r="F924" t="s">
        <v>14</v>
      </c>
      <c r="G924">
        <v>2</v>
      </c>
      <c r="H924">
        <v>1454.03</v>
      </c>
      <c r="I924">
        <v>0</v>
      </c>
      <c r="J924" t="s">
        <v>30</v>
      </c>
    </row>
    <row r="925" spans="1:10" x14ac:dyDescent="0.25">
      <c r="A925" t="s">
        <v>1627</v>
      </c>
      <c r="B925" s="2">
        <v>45960</v>
      </c>
      <c r="C925" t="s">
        <v>1347</v>
      </c>
      <c r="D925" t="s">
        <v>92</v>
      </c>
      <c r="E925" t="s">
        <v>101</v>
      </c>
      <c r="F925" t="s">
        <v>25</v>
      </c>
      <c r="G925">
        <v>2</v>
      </c>
      <c r="H925">
        <v>301.99</v>
      </c>
      <c r="I925">
        <v>0</v>
      </c>
      <c r="J925" t="s">
        <v>20</v>
      </c>
    </row>
    <row r="926" spans="1:10" x14ac:dyDescent="0.25">
      <c r="A926" t="s">
        <v>1628</v>
      </c>
      <c r="B926" s="2">
        <v>46069</v>
      </c>
      <c r="C926" t="s">
        <v>774</v>
      </c>
      <c r="D926" t="s">
        <v>235</v>
      </c>
      <c r="E926" t="s">
        <v>226</v>
      </c>
      <c r="F926" t="s">
        <v>14</v>
      </c>
      <c r="G926">
        <v>3</v>
      </c>
      <c r="H926">
        <v>66.930000000000007</v>
      </c>
      <c r="I926">
        <v>0.2</v>
      </c>
      <c r="J926" t="s">
        <v>68</v>
      </c>
    </row>
    <row r="927" spans="1:10" x14ac:dyDescent="0.25">
      <c r="A927" t="s">
        <v>1629</v>
      </c>
      <c r="B927" s="2">
        <v>46157</v>
      </c>
      <c r="C927" t="s">
        <v>1011</v>
      </c>
      <c r="D927" t="s">
        <v>33</v>
      </c>
      <c r="E927" t="s">
        <v>52</v>
      </c>
      <c r="F927" t="s">
        <v>14</v>
      </c>
      <c r="G927">
        <v>2</v>
      </c>
      <c r="H927">
        <v>2499</v>
      </c>
      <c r="I927">
        <v>0.15</v>
      </c>
      <c r="J927" t="s">
        <v>15</v>
      </c>
    </row>
    <row r="928" spans="1:10" x14ac:dyDescent="0.25">
      <c r="A928" t="s">
        <v>1630</v>
      </c>
      <c r="B928" s="2">
        <v>46216</v>
      </c>
      <c r="C928" t="s">
        <v>1166</v>
      </c>
      <c r="D928" t="s">
        <v>54</v>
      </c>
      <c r="E928" t="s">
        <v>101</v>
      </c>
      <c r="F928" t="s">
        <v>14</v>
      </c>
      <c r="G928">
        <v>1</v>
      </c>
      <c r="H928">
        <v>120.19</v>
      </c>
      <c r="I928">
        <v>0</v>
      </c>
      <c r="J928" t="s">
        <v>35</v>
      </c>
    </row>
    <row r="929" spans="1:10" x14ac:dyDescent="0.25">
      <c r="A929" t="s">
        <v>1631</v>
      </c>
      <c r="B929" s="2">
        <v>46057</v>
      </c>
      <c r="C929" t="s">
        <v>1632</v>
      </c>
      <c r="D929" t="s">
        <v>305</v>
      </c>
      <c r="E929" t="s">
        <v>112</v>
      </c>
      <c r="F929" t="s">
        <v>25</v>
      </c>
      <c r="G929">
        <v>4</v>
      </c>
      <c r="H929">
        <v>39.78</v>
      </c>
      <c r="I929">
        <v>0.1</v>
      </c>
      <c r="J929" t="s">
        <v>68</v>
      </c>
    </row>
    <row r="930" spans="1:10" x14ac:dyDescent="0.25">
      <c r="A930" t="s">
        <v>1633</v>
      </c>
      <c r="B930" s="2">
        <v>45919</v>
      </c>
      <c r="C930" t="s">
        <v>763</v>
      </c>
      <c r="D930" t="s">
        <v>685</v>
      </c>
      <c r="E930" t="s">
        <v>64</v>
      </c>
      <c r="F930" t="s">
        <v>14</v>
      </c>
      <c r="G930">
        <v>2</v>
      </c>
      <c r="H930">
        <v>1630.98</v>
      </c>
      <c r="I930">
        <v>0.02</v>
      </c>
      <c r="J930" t="s">
        <v>35</v>
      </c>
    </row>
    <row r="931" spans="1:10" x14ac:dyDescent="0.25">
      <c r="A931" t="s">
        <v>1634</v>
      </c>
      <c r="B931" s="2">
        <v>45990</v>
      </c>
      <c r="C931" t="s">
        <v>170</v>
      </c>
      <c r="D931" t="s">
        <v>77</v>
      </c>
      <c r="E931" t="s">
        <v>112</v>
      </c>
      <c r="F931" t="s">
        <v>25</v>
      </c>
      <c r="G931">
        <v>5</v>
      </c>
      <c r="H931">
        <v>395.01</v>
      </c>
      <c r="I931">
        <v>0</v>
      </c>
      <c r="J931" t="s">
        <v>20</v>
      </c>
    </row>
    <row r="932" spans="1:10" x14ac:dyDescent="0.25">
      <c r="A932" t="s">
        <v>1635</v>
      </c>
      <c r="B932" s="2">
        <v>45928</v>
      </c>
      <c r="C932" t="s">
        <v>927</v>
      </c>
      <c r="D932" t="s">
        <v>38</v>
      </c>
      <c r="E932" t="s">
        <v>58</v>
      </c>
      <c r="F932" t="s">
        <v>14</v>
      </c>
      <c r="G932">
        <v>1</v>
      </c>
      <c r="H932">
        <v>1880.01</v>
      </c>
      <c r="J932" t="s">
        <v>15</v>
      </c>
    </row>
    <row r="933" spans="1:10" x14ac:dyDescent="0.25">
      <c r="A933" t="s">
        <v>1636</v>
      </c>
      <c r="B933" s="2">
        <v>46133</v>
      </c>
      <c r="C933" t="s">
        <v>1637</v>
      </c>
      <c r="D933" t="s">
        <v>180</v>
      </c>
      <c r="E933" t="s">
        <v>58</v>
      </c>
      <c r="F933" t="s">
        <v>14</v>
      </c>
      <c r="G933">
        <v>3</v>
      </c>
      <c r="H933">
        <v>849</v>
      </c>
      <c r="I933">
        <v>0.1</v>
      </c>
      <c r="J933" t="s">
        <v>68</v>
      </c>
    </row>
    <row r="934" spans="1:10" x14ac:dyDescent="0.25">
      <c r="A934" t="s">
        <v>1638</v>
      </c>
      <c r="B934" s="2">
        <v>46162</v>
      </c>
      <c r="C934" t="s">
        <v>1473</v>
      </c>
      <c r="D934" t="s">
        <v>390</v>
      </c>
      <c r="E934" t="s">
        <v>112</v>
      </c>
      <c r="F934" t="s">
        <v>25</v>
      </c>
      <c r="G934">
        <v>4</v>
      </c>
      <c r="H934">
        <v>462.47</v>
      </c>
      <c r="I934">
        <v>0</v>
      </c>
      <c r="J934" t="s">
        <v>35</v>
      </c>
    </row>
    <row r="935" spans="1:10" x14ac:dyDescent="0.25">
      <c r="A935" t="s">
        <v>1639</v>
      </c>
      <c r="B935" s="2">
        <v>46042</v>
      </c>
      <c r="C935" t="s">
        <v>888</v>
      </c>
      <c r="D935" t="s">
        <v>33</v>
      </c>
      <c r="E935" t="s">
        <v>24</v>
      </c>
      <c r="F935" t="s">
        <v>25</v>
      </c>
      <c r="G935">
        <v>3</v>
      </c>
      <c r="H935">
        <v>2424.0300000000002</v>
      </c>
      <c r="I935">
        <v>0.1</v>
      </c>
      <c r="J935" t="s">
        <v>68</v>
      </c>
    </row>
    <row r="936" spans="1:10" x14ac:dyDescent="0.25">
      <c r="A936" t="s">
        <v>1640</v>
      </c>
      <c r="B936" s="2">
        <v>45973</v>
      </c>
      <c r="C936" t="s">
        <v>888</v>
      </c>
      <c r="D936" t="s">
        <v>282</v>
      </c>
      <c r="E936" t="s">
        <v>19</v>
      </c>
      <c r="F936" t="s">
        <v>25</v>
      </c>
      <c r="G936">
        <v>2</v>
      </c>
      <c r="H936">
        <v>180.79</v>
      </c>
      <c r="I936">
        <v>0.35</v>
      </c>
      <c r="J936" t="s">
        <v>20</v>
      </c>
    </row>
    <row r="937" spans="1:10" x14ac:dyDescent="0.25">
      <c r="A937" t="s">
        <v>1641</v>
      </c>
      <c r="B937" s="2">
        <v>46163</v>
      </c>
      <c r="C937" t="s">
        <v>350</v>
      </c>
      <c r="D937" t="s">
        <v>305</v>
      </c>
      <c r="E937" t="s">
        <v>13</v>
      </c>
      <c r="F937" t="s">
        <v>25</v>
      </c>
      <c r="G937">
        <v>4</v>
      </c>
      <c r="H937">
        <v>39.39</v>
      </c>
      <c r="I937">
        <v>0</v>
      </c>
      <c r="J937" t="s">
        <v>15</v>
      </c>
    </row>
    <row r="938" spans="1:10" x14ac:dyDescent="0.25">
      <c r="A938" t="s">
        <v>1642</v>
      </c>
      <c r="B938" s="2">
        <v>46042</v>
      </c>
      <c r="C938" t="s">
        <v>373</v>
      </c>
      <c r="D938" t="s">
        <v>323</v>
      </c>
      <c r="E938" t="s">
        <v>112</v>
      </c>
      <c r="F938" t="s">
        <v>14</v>
      </c>
      <c r="G938">
        <v>2</v>
      </c>
      <c r="H938">
        <v>1484.01</v>
      </c>
      <c r="I938">
        <v>0.1</v>
      </c>
      <c r="J938" t="s">
        <v>30</v>
      </c>
    </row>
    <row r="939" spans="1:10" x14ac:dyDescent="0.25">
      <c r="A939" t="s">
        <v>1643</v>
      </c>
      <c r="B939" s="2">
        <v>46203</v>
      </c>
      <c r="C939" t="s">
        <v>1307</v>
      </c>
      <c r="D939" t="s">
        <v>33</v>
      </c>
      <c r="E939" t="s">
        <v>101</v>
      </c>
      <c r="F939" t="s">
        <v>14</v>
      </c>
      <c r="G939">
        <v>3</v>
      </c>
      <c r="H939">
        <v>2424.0300000000002</v>
      </c>
      <c r="I939">
        <v>0.1</v>
      </c>
      <c r="J939" t="s">
        <v>35</v>
      </c>
    </row>
    <row r="940" spans="1:10" x14ac:dyDescent="0.25">
      <c r="A940" t="s">
        <v>1644</v>
      </c>
      <c r="B940" s="2">
        <v>46082</v>
      </c>
      <c r="C940" t="s">
        <v>350</v>
      </c>
      <c r="D940" t="s">
        <v>51</v>
      </c>
      <c r="E940" t="s">
        <v>48</v>
      </c>
      <c r="F940" t="s">
        <v>14</v>
      </c>
      <c r="G940">
        <v>3</v>
      </c>
      <c r="H940">
        <v>1008.99</v>
      </c>
      <c r="I940">
        <v>0</v>
      </c>
      <c r="J940" t="s">
        <v>30</v>
      </c>
    </row>
    <row r="941" spans="1:10" x14ac:dyDescent="0.25">
      <c r="A941" t="s">
        <v>1645</v>
      </c>
      <c r="B941" s="2">
        <v>46191</v>
      </c>
      <c r="C941" t="s">
        <v>496</v>
      </c>
      <c r="D941" t="s">
        <v>199</v>
      </c>
      <c r="E941" t="s">
        <v>196</v>
      </c>
      <c r="F941" t="s">
        <v>14</v>
      </c>
      <c r="G941">
        <v>1</v>
      </c>
      <c r="H941">
        <v>692.01</v>
      </c>
      <c r="I941">
        <v>0.2</v>
      </c>
      <c r="J941" t="s">
        <v>20</v>
      </c>
    </row>
    <row r="942" spans="1:10" x14ac:dyDescent="0.25">
      <c r="A942" t="s">
        <v>1646</v>
      </c>
      <c r="B942" s="2">
        <v>46196</v>
      </c>
      <c r="C942" t="s">
        <v>566</v>
      </c>
      <c r="D942" t="s">
        <v>305</v>
      </c>
      <c r="E942" t="s">
        <v>48</v>
      </c>
      <c r="F942" t="s">
        <v>14</v>
      </c>
      <c r="G942">
        <v>6</v>
      </c>
      <c r="H942">
        <v>38.61</v>
      </c>
      <c r="I942">
        <v>0</v>
      </c>
      <c r="J942" t="s">
        <v>15</v>
      </c>
    </row>
    <row r="943" spans="1:10" x14ac:dyDescent="0.25">
      <c r="A943" t="s">
        <v>1647</v>
      </c>
      <c r="B943" t="s">
        <v>1648</v>
      </c>
      <c r="C943" t="s">
        <v>881</v>
      </c>
      <c r="D943" t="s">
        <v>117</v>
      </c>
      <c r="E943" t="s">
        <v>44</v>
      </c>
      <c r="F943" t="s">
        <v>25</v>
      </c>
      <c r="G943">
        <v>1</v>
      </c>
      <c r="H943">
        <v>1834.98</v>
      </c>
      <c r="I943">
        <v>0.05</v>
      </c>
      <c r="J943" t="s">
        <v>68</v>
      </c>
    </row>
    <row r="944" spans="1:10" x14ac:dyDescent="0.25">
      <c r="A944" t="s">
        <v>1649</v>
      </c>
      <c r="B944" s="2">
        <v>46080</v>
      </c>
      <c r="C944" t="s">
        <v>451</v>
      </c>
      <c r="D944" t="s">
        <v>80</v>
      </c>
      <c r="E944" t="s">
        <v>19</v>
      </c>
      <c r="F944" t="s">
        <v>25</v>
      </c>
      <c r="G944">
        <v>5</v>
      </c>
      <c r="H944">
        <v>162.18</v>
      </c>
      <c r="I944">
        <v>0.05</v>
      </c>
      <c r="J944" t="s">
        <v>677</v>
      </c>
    </row>
    <row r="945" spans="1:10" x14ac:dyDescent="0.25">
      <c r="A945" t="s">
        <v>1650</v>
      </c>
      <c r="B945" s="2">
        <v>46200</v>
      </c>
      <c r="C945" t="s">
        <v>1651</v>
      </c>
      <c r="D945" t="s">
        <v>51</v>
      </c>
      <c r="E945" t="s">
        <v>48</v>
      </c>
      <c r="F945" t="s">
        <v>25</v>
      </c>
      <c r="G945">
        <v>2</v>
      </c>
      <c r="H945">
        <v>989.01</v>
      </c>
      <c r="I945">
        <v>0</v>
      </c>
      <c r="J945" t="s">
        <v>35</v>
      </c>
    </row>
    <row r="946" spans="1:10" x14ac:dyDescent="0.25">
      <c r="A946" t="s">
        <v>1652</v>
      </c>
      <c r="B946" s="2">
        <v>45968</v>
      </c>
      <c r="C946" t="s">
        <v>82</v>
      </c>
      <c r="D946" t="s">
        <v>126</v>
      </c>
      <c r="E946" t="s">
        <v>101</v>
      </c>
      <c r="F946" t="s">
        <v>14</v>
      </c>
      <c r="G946">
        <v>2</v>
      </c>
      <c r="H946">
        <v>705.99</v>
      </c>
      <c r="I946">
        <v>0.15</v>
      </c>
      <c r="J946" t="s">
        <v>68</v>
      </c>
    </row>
    <row r="947" spans="1:10" x14ac:dyDescent="0.25">
      <c r="A947" t="s">
        <v>1653</v>
      </c>
      <c r="B947" s="2">
        <v>46201</v>
      </c>
      <c r="C947" t="s">
        <v>470</v>
      </c>
      <c r="D947" t="s">
        <v>416</v>
      </c>
      <c r="E947" t="s">
        <v>196</v>
      </c>
      <c r="F947" t="s">
        <v>14</v>
      </c>
      <c r="G947">
        <v>1</v>
      </c>
      <c r="H947">
        <v>256.47000000000003</v>
      </c>
      <c r="I947">
        <v>0.05</v>
      </c>
      <c r="J947" t="s">
        <v>677</v>
      </c>
    </row>
    <row r="948" spans="1:10" x14ac:dyDescent="0.25">
      <c r="A948" t="s">
        <v>1654</v>
      </c>
      <c r="B948" s="2">
        <v>46207</v>
      </c>
      <c r="C948" t="s">
        <v>1655</v>
      </c>
      <c r="D948" t="s">
        <v>202</v>
      </c>
      <c r="E948" t="s">
        <v>52</v>
      </c>
      <c r="F948" t="s">
        <v>14</v>
      </c>
      <c r="H948">
        <v>2161.9699999999998</v>
      </c>
      <c r="I948">
        <v>0</v>
      </c>
      <c r="J948" t="s">
        <v>30</v>
      </c>
    </row>
    <row r="949" spans="1:10" x14ac:dyDescent="0.25">
      <c r="A949" t="s">
        <v>1656</v>
      </c>
      <c r="B949" s="2">
        <v>46030</v>
      </c>
      <c r="C949" t="s">
        <v>1657</v>
      </c>
      <c r="D949" t="s">
        <v>77</v>
      </c>
      <c r="E949" t="s">
        <v>19</v>
      </c>
      <c r="F949" t="s">
        <v>14</v>
      </c>
      <c r="G949">
        <v>5</v>
      </c>
      <c r="H949">
        <v>410.97</v>
      </c>
      <c r="I949">
        <v>0</v>
      </c>
      <c r="J949" t="s">
        <v>68</v>
      </c>
    </row>
    <row r="950" spans="1:10" x14ac:dyDescent="0.25">
      <c r="A950" t="s">
        <v>1658</v>
      </c>
      <c r="B950" s="2">
        <v>45941</v>
      </c>
      <c r="C950" t="s">
        <v>1188</v>
      </c>
      <c r="D950" t="s">
        <v>83</v>
      </c>
      <c r="E950" t="s">
        <v>112</v>
      </c>
      <c r="F950" t="s">
        <v>25</v>
      </c>
      <c r="G950">
        <v>3</v>
      </c>
      <c r="H950">
        <v>2230.0300000000002</v>
      </c>
      <c r="I950">
        <v>0.05</v>
      </c>
      <c r="J950" t="s">
        <v>68</v>
      </c>
    </row>
    <row r="951" spans="1:10" x14ac:dyDescent="0.25">
      <c r="A951" t="s">
        <v>1659</v>
      </c>
      <c r="B951" s="2">
        <v>45916</v>
      </c>
      <c r="C951" t="s">
        <v>1660</v>
      </c>
      <c r="D951" t="s">
        <v>254</v>
      </c>
      <c r="E951" t="s">
        <v>226</v>
      </c>
      <c r="F951" t="s">
        <v>14</v>
      </c>
      <c r="G951">
        <v>2</v>
      </c>
      <c r="H951">
        <v>195.02</v>
      </c>
      <c r="I951">
        <v>0.15</v>
      </c>
      <c r="J951" t="s">
        <v>35</v>
      </c>
    </row>
    <row r="952" spans="1:10" x14ac:dyDescent="0.25">
      <c r="A952" t="s">
        <v>1661</v>
      </c>
      <c r="B952" s="2">
        <v>46086</v>
      </c>
      <c r="C952" t="s">
        <v>1662</v>
      </c>
      <c r="D952" t="s">
        <v>109</v>
      </c>
      <c r="E952" t="s">
        <v>226</v>
      </c>
      <c r="F952" t="s">
        <v>25</v>
      </c>
      <c r="G952">
        <v>1</v>
      </c>
      <c r="H952">
        <v>1440.97</v>
      </c>
      <c r="I952">
        <v>0.05</v>
      </c>
      <c r="J952" t="s">
        <v>68</v>
      </c>
    </row>
    <row r="953" spans="1:10" x14ac:dyDescent="0.25">
      <c r="A953" t="s">
        <v>1663</v>
      </c>
      <c r="B953" s="2">
        <v>46079</v>
      </c>
      <c r="C953" t="s">
        <v>1192</v>
      </c>
      <c r="D953" t="s">
        <v>80</v>
      </c>
      <c r="E953" t="s">
        <v>112</v>
      </c>
      <c r="F953" t="s">
        <v>25</v>
      </c>
      <c r="G953">
        <v>2</v>
      </c>
      <c r="H953">
        <v>162.18</v>
      </c>
      <c r="I953">
        <v>0.1</v>
      </c>
      <c r="J953" t="s">
        <v>30</v>
      </c>
    </row>
    <row r="954" spans="1:10" x14ac:dyDescent="0.25">
      <c r="A954" t="s">
        <v>1664</v>
      </c>
      <c r="B954" s="2">
        <v>46032</v>
      </c>
      <c r="C954" t="s">
        <v>1074</v>
      </c>
      <c r="D954" t="s">
        <v>87</v>
      </c>
      <c r="E954" t="s">
        <v>187</v>
      </c>
      <c r="F954" t="s">
        <v>25</v>
      </c>
      <c r="G954">
        <v>6</v>
      </c>
      <c r="H954">
        <v>999</v>
      </c>
      <c r="I954">
        <v>0</v>
      </c>
      <c r="J954" t="s">
        <v>20</v>
      </c>
    </row>
    <row r="955" spans="1:10" x14ac:dyDescent="0.25">
      <c r="A955" t="s">
        <v>1665</v>
      </c>
      <c r="B955" s="2">
        <v>46113</v>
      </c>
      <c r="D955" t="s">
        <v>321</v>
      </c>
      <c r="E955" t="s">
        <v>101</v>
      </c>
      <c r="F955" t="s">
        <v>25</v>
      </c>
      <c r="G955">
        <v>3</v>
      </c>
      <c r="H955">
        <v>1426.98</v>
      </c>
      <c r="I955">
        <v>0</v>
      </c>
      <c r="J955" t="s">
        <v>30</v>
      </c>
    </row>
    <row r="956" spans="1:10" x14ac:dyDescent="0.25">
      <c r="A956" t="s">
        <v>1666</v>
      </c>
      <c r="B956" s="2">
        <v>46223</v>
      </c>
      <c r="C956" t="s">
        <v>1667</v>
      </c>
      <c r="D956" t="s">
        <v>126</v>
      </c>
      <c r="E956" t="s">
        <v>34</v>
      </c>
      <c r="F956" t="s">
        <v>14</v>
      </c>
      <c r="G956">
        <v>2</v>
      </c>
      <c r="H956">
        <v>712.98</v>
      </c>
      <c r="I956">
        <v>0.1</v>
      </c>
      <c r="J956" t="s">
        <v>30</v>
      </c>
    </row>
    <row r="957" spans="1:10" x14ac:dyDescent="0.25">
      <c r="A957" t="s">
        <v>1668</v>
      </c>
      <c r="B957" s="2">
        <v>46143</v>
      </c>
      <c r="C957" t="s">
        <v>504</v>
      </c>
      <c r="D957" t="s">
        <v>137</v>
      </c>
      <c r="E957" t="s">
        <v>39</v>
      </c>
      <c r="F957" t="s">
        <v>14</v>
      </c>
      <c r="G957">
        <v>1</v>
      </c>
      <c r="H957">
        <v>96.03</v>
      </c>
      <c r="I957">
        <v>0.15</v>
      </c>
      <c r="J957" t="s">
        <v>20</v>
      </c>
    </row>
    <row r="958" spans="1:10" x14ac:dyDescent="0.25">
      <c r="A958" t="s">
        <v>1669</v>
      </c>
      <c r="B958" s="2">
        <v>46024</v>
      </c>
      <c r="C958" t="s">
        <v>1670</v>
      </c>
      <c r="D958" t="s">
        <v>29</v>
      </c>
      <c r="E958" t="s">
        <v>13</v>
      </c>
      <c r="F958" t="s">
        <v>14</v>
      </c>
      <c r="G958">
        <v>1</v>
      </c>
      <c r="H958">
        <v>111.18</v>
      </c>
      <c r="I958">
        <v>0</v>
      </c>
      <c r="J958" t="s">
        <v>68</v>
      </c>
    </row>
    <row r="959" spans="1:10" x14ac:dyDescent="0.25">
      <c r="A959" t="s">
        <v>1671</v>
      </c>
      <c r="B959" s="2">
        <v>46193</v>
      </c>
      <c r="C959" t="s">
        <v>281</v>
      </c>
      <c r="D959" t="s">
        <v>153</v>
      </c>
      <c r="E959" t="s">
        <v>95</v>
      </c>
      <c r="F959" t="s">
        <v>987</v>
      </c>
      <c r="G959">
        <v>2</v>
      </c>
      <c r="H959">
        <v>129</v>
      </c>
      <c r="I959">
        <v>0</v>
      </c>
      <c r="J959" t="s">
        <v>68</v>
      </c>
    </row>
    <row r="960" spans="1:10" x14ac:dyDescent="0.25">
      <c r="A960" t="s">
        <v>1672</v>
      </c>
      <c r="B960" s="2">
        <v>46111</v>
      </c>
      <c r="C960" t="s">
        <v>1156</v>
      </c>
      <c r="D960" t="s">
        <v>98</v>
      </c>
      <c r="E960" t="s">
        <v>24</v>
      </c>
      <c r="F960" t="s">
        <v>14</v>
      </c>
      <c r="G960">
        <v>5</v>
      </c>
      <c r="H960">
        <v>1385.01</v>
      </c>
      <c r="I960">
        <v>0</v>
      </c>
      <c r="J960" t="s">
        <v>35</v>
      </c>
    </row>
    <row r="961" spans="1:10" x14ac:dyDescent="0.25">
      <c r="A961" t="s">
        <v>1673</v>
      </c>
      <c r="B961" s="2">
        <v>46227</v>
      </c>
      <c r="C961" t="s">
        <v>1625</v>
      </c>
      <c r="D961" t="s">
        <v>33</v>
      </c>
      <c r="E961" t="s">
        <v>19</v>
      </c>
      <c r="F961" t="s">
        <v>14</v>
      </c>
      <c r="G961">
        <v>2</v>
      </c>
      <c r="H961">
        <v>2499</v>
      </c>
      <c r="I961">
        <v>0.1</v>
      </c>
      <c r="J961" t="s">
        <v>68</v>
      </c>
    </row>
    <row r="962" spans="1:10" x14ac:dyDescent="0.25">
      <c r="A962" t="s">
        <v>1674</v>
      </c>
      <c r="B962" s="2">
        <v>46225</v>
      </c>
      <c r="C962" t="s">
        <v>82</v>
      </c>
      <c r="D962" t="s">
        <v>235</v>
      </c>
      <c r="E962" t="s">
        <v>52</v>
      </c>
      <c r="F962" t="s">
        <v>25</v>
      </c>
      <c r="G962">
        <v>3</v>
      </c>
      <c r="H962">
        <v>68.31</v>
      </c>
      <c r="I962">
        <v>0</v>
      </c>
      <c r="J962" t="s">
        <v>30</v>
      </c>
    </row>
    <row r="963" spans="1:10" x14ac:dyDescent="0.25">
      <c r="A963" t="s">
        <v>1675</v>
      </c>
      <c r="B963" s="2">
        <v>46075</v>
      </c>
      <c r="C963" t="s">
        <v>1567</v>
      </c>
      <c r="D963" t="s">
        <v>282</v>
      </c>
      <c r="E963" t="s">
        <v>101</v>
      </c>
      <c r="F963" t="s">
        <v>14</v>
      </c>
      <c r="G963">
        <v>3</v>
      </c>
      <c r="H963">
        <v>184.37</v>
      </c>
      <c r="I963">
        <v>0</v>
      </c>
      <c r="J963" t="s">
        <v>35</v>
      </c>
    </row>
    <row r="964" spans="1:10" x14ac:dyDescent="0.25">
      <c r="A964" t="s">
        <v>1676</v>
      </c>
      <c r="B964" s="2">
        <v>45997</v>
      </c>
      <c r="C964" t="s">
        <v>828</v>
      </c>
      <c r="D964" t="s">
        <v>23</v>
      </c>
      <c r="E964" t="s">
        <v>44</v>
      </c>
      <c r="F964" t="s">
        <v>1135</v>
      </c>
      <c r="G964">
        <v>4</v>
      </c>
      <c r="H964">
        <v>81.37</v>
      </c>
      <c r="I964">
        <v>0.1</v>
      </c>
      <c r="J964" t="s">
        <v>68</v>
      </c>
    </row>
    <row r="965" spans="1:10" x14ac:dyDescent="0.25">
      <c r="A965" t="s">
        <v>1677</v>
      </c>
      <c r="B965" s="2">
        <v>46114</v>
      </c>
      <c r="C965" t="s">
        <v>1678</v>
      </c>
      <c r="D965" t="s">
        <v>251</v>
      </c>
      <c r="E965" t="s">
        <v>34</v>
      </c>
      <c r="F965" t="s">
        <v>25</v>
      </c>
      <c r="G965">
        <v>3</v>
      </c>
      <c r="H965">
        <v>2038.98</v>
      </c>
      <c r="I965">
        <v>0.1</v>
      </c>
      <c r="J965" t="s">
        <v>20</v>
      </c>
    </row>
    <row r="966" spans="1:10" x14ac:dyDescent="0.25">
      <c r="A966" t="s">
        <v>1679</v>
      </c>
      <c r="B966" s="2">
        <v>45971</v>
      </c>
      <c r="C966" t="s">
        <v>1680</v>
      </c>
      <c r="D966" t="s">
        <v>98</v>
      </c>
      <c r="E966" t="s">
        <v>64</v>
      </c>
      <c r="F966" t="s">
        <v>25</v>
      </c>
      <c r="G966">
        <v>2</v>
      </c>
      <c r="H966">
        <v>1399</v>
      </c>
      <c r="I966">
        <v>0.15</v>
      </c>
      <c r="J966" t="s">
        <v>15</v>
      </c>
    </row>
    <row r="967" spans="1:10" x14ac:dyDescent="0.25">
      <c r="A967" t="s">
        <v>1681</v>
      </c>
      <c r="B967" s="2">
        <v>45984</v>
      </c>
      <c r="C967" t="s">
        <v>1539</v>
      </c>
      <c r="D967" t="s">
        <v>147</v>
      </c>
      <c r="E967" t="s">
        <v>62</v>
      </c>
      <c r="F967" t="s">
        <v>25</v>
      </c>
      <c r="G967">
        <v>5</v>
      </c>
      <c r="H967">
        <v>999</v>
      </c>
      <c r="I967">
        <v>0.2</v>
      </c>
      <c r="J967" t="s">
        <v>35</v>
      </c>
    </row>
    <row r="968" spans="1:10" x14ac:dyDescent="0.25">
      <c r="A968" t="s">
        <v>1682</v>
      </c>
      <c r="B968" s="2">
        <v>46004</v>
      </c>
      <c r="C968" t="s">
        <v>73</v>
      </c>
      <c r="D968" t="s">
        <v>137</v>
      </c>
      <c r="E968" t="s">
        <v>196</v>
      </c>
      <c r="F968" t="s">
        <v>25</v>
      </c>
      <c r="G968">
        <v>2</v>
      </c>
      <c r="H968">
        <v>99.99</v>
      </c>
      <c r="I968">
        <v>0.15</v>
      </c>
      <c r="J968" t="s">
        <v>15</v>
      </c>
    </row>
    <row r="969" spans="1:10" x14ac:dyDescent="0.25">
      <c r="A969" t="s">
        <v>1683</v>
      </c>
      <c r="B969" s="2">
        <v>46003</v>
      </c>
      <c r="C969" t="s">
        <v>638</v>
      </c>
      <c r="D969" t="s">
        <v>286</v>
      </c>
      <c r="E969" t="s">
        <v>64</v>
      </c>
      <c r="F969" t="s">
        <v>987</v>
      </c>
      <c r="G969">
        <v>6</v>
      </c>
      <c r="H969">
        <v>1299</v>
      </c>
      <c r="I969">
        <v>0</v>
      </c>
      <c r="J969" t="s">
        <v>30</v>
      </c>
    </row>
    <row r="970" spans="1:10" x14ac:dyDescent="0.25">
      <c r="A970" t="s">
        <v>1684</v>
      </c>
      <c r="B970" s="2">
        <v>46139</v>
      </c>
      <c r="C970" t="s">
        <v>483</v>
      </c>
      <c r="D970" t="s">
        <v>54</v>
      </c>
      <c r="E970" t="s">
        <v>39</v>
      </c>
      <c r="F970" t="s">
        <v>468</v>
      </c>
      <c r="G970">
        <v>1</v>
      </c>
      <c r="H970">
        <v>120.19</v>
      </c>
      <c r="I970">
        <v>0.02</v>
      </c>
      <c r="J970" t="s">
        <v>35</v>
      </c>
    </row>
    <row r="971" spans="1:10" x14ac:dyDescent="0.25">
      <c r="A971" t="s">
        <v>1685</v>
      </c>
      <c r="B971" s="2">
        <v>46006</v>
      </c>
      <c r="C971" t="s">
        <v>1297</v>
      </c>
      <c r="D971" t="s">
        <v>71</v>
      </c>
      <c r="E971" t="s">
        <v>187</v>
      </c>
      <c r="F971" t="s">
        <v>14</v>
      </c>
      <c r="G971">
        <v>1</v>
      </c>
      <c r="H971">
        <v>122.57</v>
      </c>
      <c r="I971">
        <v>0.02</v>
      </c>
      <c r="J971" t="s">
        <v>15</v>
      </c>
    </row>
    <row r="972" spans="1:10" x14ac:dyDescent="0.25">
      <c r="A972" t="s">
        <v>1686</v>
      </c>
      <c r="B972" t="s">
        <v>1687</v>
      </c>
      <c r="C972" t="s">
        <v>222</v>
      </c>
      <c r="D972" t="s">
        <v>440</v>
      </c>
      <c r="E972" t="s">
        <v>104</v>
      </c>
      <c r="F972" t="s">
        <v>14</v>
      </c>
      <c r="G972">
        <v>1</v>
      </c>
      <c r="H972">
        <v>149</v>
      </c>
      <c r="I972">
        <v>0</v>
      </c>
      <c r="J972" t="s">
        <v>30</v>
      </c>
    </row>
    <row r="973" spans="1:10" x14ac:dyDescent="0.25">
      <c r="A973" t="s">
        <v>1688</v>
      </c>
      <c r="B973" s="2">
        <v>46018</v>
      </c>
      <c r="C973" t="s">
        <v>1689</v>
      </c>
      <c r="D973" t="s">
        <v>126</v>
      </c>
      <c r="E973" t="s">
        <v>48</v>
      </c>
      <c r="F973" t="s">
        <v>14</v>
      </c>
      <c r="G973">
        <v>5</v>
      </c>
      <c r="H973">
        <v>719.97</v>
      </c>
      <c r="I973">
        <v>0.1</v>
      </c>
      <c r="J973" t="s">
        <v>15</v>
      </c>
    </row>
    <row r="974" spans="1:10" x14ac:dyDescent="0.25">
      <c r="A974" t="s">
        <v>1690</v>
      </c>
      <c r="B974" s="2">
        <v>46220</v>
      </c>
      <c r="C974" t="s">
        <v>1469</v>
      </c>
      <c r="D974" t="s">
        <v>117</v>
      </c>
      <c r="E974" t="s">
        <v>19</v>
      </c>
      <c r="F974" t="s">
        <v>25</v>
      </c>
      <c r="G974">
        <v>2</v>
      </c>
      <c r="H974">
        <v>1745.03</v>
      </c>
      <c r="I974">
        <v>0.1</v>
      </c>
      <c r="J974" t="s">
        <v>68</v>
      </c>
    </row>
    <row r="975" spans="1:10" x14ac:dyDescent="0.25">
      <c r="A975" t="s">
        <v>1691</v>
      </c>
      <c r="B975" s="2">
        <v>46221</v>
      </c>
      <c r="C975" t="s">
        <v>1692</v>
      </c>
      <c r="D975" t="s">
        <v>23</v>
      </c>
      <c r="E975" t="s">
        <v>74</v>
      </c>
      <c r="F975" t="s">
        <v>14</v>
      </c>
      <c r="G975">
        <v>4</v>
      </c>
      <c r="H975">
        <v>79</v>
      </c>
      <c r="I975">
        <v>0.05</v>
      </c>
      <c r="J975" t="s">
        <v>30</v>
      </c>
    </row>
    <row r="976" spans="1:10" x14ac:dyDescent="0.25">
      <c r="A976" t="s">
        <v>1693</v>
      </c>
      <c r="B976" s="2">
        <v>45918</v>
      </c>
      <c r="C976" t="s">
        <v>1347</v>
      </c>
      <c r="D976" t="s">
        <v>150</v>
      </c>
      <c r="E976" t="s">
        <v>52</v>
      </c>
      <c r="F976" t="s">
        <v>14</v>
      </c>
      <c r="G976">
        <v>6</v>
      </c>
      <c r="H976">
        <v>1454.03</v>
      </c>
      <c r="I976">
        <v>0.2</v>
      </c>
      <c r="J976" t="s">
        <v>20</v>
      </c>
    </row>
    <row r="977" spans="1:10" x14ac:dyDescent="0.25">
      <c r="A977" t="s">
        <v>1694</v>
      </c>
      <c r="B977" s="2">
        <v>46180</v>
      </c>
      <c r="C977" t="s">
        <v>240</v>
      </c>
      <c r="D977" t="s">
        <v>305</v>
      </c>
      <c r="E977" t="s">
        <v>48</v>
      </c>
      <c r="F977" t="s">
        <v>25</v>
      </c>
      <c r="G977">
        <v>1</v>
      </c>
      <c r="H977">
        <v>38.22</v>
      </c>
      <c r="I977">
        <v>0.15</v>
      </c>
      <c r="J977" t="s">
        <v>20</v>
      </c>
    </row>
    <row r="978" spans="1:10" x14ac:dyDescent="0.25">
      <c r="A978" t="s">
        <v>1695</v>
      </c>
      <c r="B978" s="2">
        <v>46072</v>
      </c>
      <c r="C978" t="s">
        <v>1667</v>
      </c>
      <c r="D978" t="s">
        <v>321</v>
      </c>
      <c r="E978" t="s">
        <v>44</v>
      </c>
      <c r="F978" t="s">
        <v>25</v>
      </c>
      <c r="G978">
        <v>3</v>
      </c>
      <c r="H978">
        <v>1440.97</v>
      </c>
      <c r="I978">
        <v>0.05</v>
      </c>
      <c r="J978" t="s">
        <v>35</v>
      </c>
    </row>
    <row r="979" spans="1:10" x14ac:dyDescent="0.25">
      <c r="A979" t="s">
        <v>1696</v>
      </c>
      <c r="B979" s="2">
        <v>46127</v>
      </c>
      <c r="C979" t="s">
        <v>1176</v>
      </c>
      <c r="D979" t="s">
        <v>29</v>
      </c>
      <c r="E979" t="s">
        <v>24</v>
      </c>
      <c r="F979" t="s">
        <v>14</v>
      </c>
      <c r="G979">
        <v>1</v>
      </c>
      <c r="H979">
        <v>111.18</v>
      </c>
      <c r="I979">
        <v>0.1</v>
      </c>
      <c r="J979" t="s">
        <v>15</v>
      </c>
    </row>
    <row r="980" spans="1:10" x14ac:dyDescent="0.25">
      <c r="A980" t="s">
        <v>1697</v>
      </c>
      <c r="B980" s="2">
        <v>46091</v>
      </c>
      <c r="C980" t="s">
        <v>1698</v>
      </c>
      <c r="D980" t="s">
        <v>51</v>
      </c>
      <c r="E980" t="s">
        <v>226</v>
      </c>
      <c r="F980" t="s">
        <v>14</v>
      </c>
      <c r="G980">
        <v>1</v>
      </c>
      <c r="H980">
        <v>999</v>
      </c>
      <c r="I980">
        <v>0</v>
      </c>
      <c r="J980" t="s">
        <v>68</v>
      </c>
    </row>
    <row r="981" spans="1:10" x14ac:dyDescent="0.25">
      <c r="A981" t="s">
        <v>1699</v>
      </c>
      <c r="B981" s="2">
        <v>46013</v>
      </c>
      <c r="C981" t="s">
        <v>838</v>
      </c>
      <c r="D981" t="s">
        <v>321</v>
      </c>
      <c r="E981" t="s">
        <v>95</v>
      </c>
      <c r="F981" t="s">
        <v>14</v>
      </c>
      <c r="G981">
        <v>5</v>
      </c>
      <c r="H981">
        <v>1357.03</v>
      </c>
      <c r="I981">
        <v>0.05</v>
      </c>
      <c r="J981" t="s">
        <v>15</v>
      </c>
    </row>
    <row r="982" spans="1:10" x14ac:dyDescent="0.25">
      <c r="A982" t="s">
        <v>1700</v>
      </c>
      <c r="B982" s="2">
        <v>46005</v>
      </c>
      <c r="C982" t="s">
        <v>914</v>
      </c>
      <c r="D982" t="s">
        <v>390</v>
      </c>
      <c r="E982" t="s">
        <v>95</v>
      </c>
      <c r="F982" t="s">
        <v>25</v>
      </c>
      <c r="G982">
        <v>2</v>
      </c>
      <c r="H982">
        <v>440.02</v>
      </c>
      <c r="I982">
        <v>0.2</v>
      </c>
      <c r="J982" t="s">
        <v>35</v>
      </c>
    </row>
    <row r="983" spans="1:10" x14ac:dyDescent="0.25">
      <c r="A983" t="s">
        <v>1701</v>
      </c>
      <c r="B983" s="2">
        <v>46154</v>
      </c>
      <c r="C983" t="s">
        <v>375</v>
      </c>
      <c r="D983" t="s">
        <v>282</v>
      </c>
      <c r="E983" t="s">
        <v>39</v>
      </c>
      <c r="F983" t="s">
        <v>25</v>
      </c>
      <c r="G983">
        <v>1</v>
      </c>
      <c r="H983">
        <v>180.79</v>
      </c>
      <c r="I983">
        <v>0</v>
      </c>
      <c r="J983" t="s">
        <v>35</v>
      </c>
    </row>
    <row r="984" spans="1:10" x14ac:dyDescent="0.25">
      <c r="A984" t="s">
        <v>1702</v>
      </c>
      <c r="B984" s="2">
        <v>45963</v>
      </c>
      <c r="C984" t="s">
        <v>1475</v>
      </c>
      <c r="D984" t="s">
        <v>177</v>
      </c>
      <c r="E984" t="s">
        <v>34</v>
      </c>
      <c r="F984" t="s">
        <v>25</v>
      </c>
      <c r="G984">
        <v>4</v>
      </c>
      <c r="H984">
        <v>1551.03</v>
      </c>
      <c r="I984">
        <v>0.15</v>
      </c>
      <c r="J984" t="s">
        <v>30</v>
      </c>
    </row>
    <row r="985" spans="1:10" x14ac:dyDescent="0.25">
      <c r="A985" t="s">
        <v>1703</v>
      </c>
      <c r="B985" s="2">
        <v>46123</v>
      </c>
      <c r="C985" t="s">
        <v>234</v>
      </c>
      <c r="D985" t="s">
        <v>220</v>
      </c>
      <c r="E985" t="s">
        <v>64</v>
      </c>
      <c r="F985" t="s">
        <v>14</v>
      </c>
      <c r="G985">
        <v>2</v>
      </c>
      <c r="H985">
        <v>1543.97</v>
      </c>
      <c r="I985">
        <v>0</v>
      </c>
      <c r="J985" t="s">
        <v>35</v>
      </c>
    </row>
    <row r="986" spans="1:10" x14ac:dyDescent="0.25">
      <c r="A986" t="s">
        <v>1704</v>
      </c>
      <c r="B986" s="2">
        <v>45933</v>
      </c>
      <c r="C986" t="s">
        <v>1632</v>
      </c>
      <c r="D986" t="s">
        <v>286</v>
      </c>
      <c r="E986" t="s">
        <v>104</v>
      </c>
      <c r="F986" t="s">
        <v>14</v>
      </c>
      <c r="G986">
        <v>1</v>
      </c>
      <c r="H986">
        <v>1260.03</v>
      </c>
      <c r="I986">
        <v>0</v>
      </c>
      <c r="J986" t="s">
        <v>15</v>
      </c>
    </row>
    <row r="987" spans="1:10" x14ac:dyDescent="0.25">
      <c r="A987" t="s">
        <v>1705</v>
      </c>
      <c r="B987" s="2">
        <v>46009</v>
      </c>
      <c r="C987" t="s">
        <v>210</v>
      </c>
      <c r="D987" t="s">
        <v>174</v>
      </c>
      <c r="E987" t="s">
        <v>112</v>
      </c>
      <c r="F987" t="s">
        <v>25</v>
      </c>
      <c r="G987">
        <v>3</v>
      </c>
      <c r="H987">
        <v>76.63</v>
      </c>
      <c r="I987">
        <v>0</v>
      </c>
      <c r="J987" t="s">
        <v>15</v>
      </c>
    </row>
    <row r="988" spans="1:10" x14ac:dyDescent="0.25">
      <c r="A988" t="s">
        <v>1706</v>
      </c>
      <c r="B988" s="2">
        <v>46162</v>
      </c>
      <c r="C988" t="s">
        <v>713</v>
      </c>
      <c r="D988" t="s">
        <v>98</v>
      </c>
      <c r="E988" t="s">
        <v>19</v>
      </c>
      <c r="F988" t="s">
        <v>25</v>
      </c>
      <c r="G988">
        <v>4</v>
      </c>
      <c r="H988">
        <v>1357.03</v>
      </c>
      <c r="I988">
        <v>0</v>
      </c>
      <c r="J988" t="s">
        <v>20</v>
      </c>
    </row>
    <row r="989" spans="1:10" x14ac:dyDescent="0.25">
      <c r="A989" t="s">
        <v>1707</v>
      </c>
      <c r="B989" s="2">
        <v>45883</v>
      </c>
      <c r="C989" t="s">
        <v>37</v>
      </c>
      <c r="D989" t="s">
        <v>12</v>
      </c>
      <c r="E989" t="s">
        <v>226</v>
      </c>
      <c r="F989" t="s">
        <v>14</v>
      </c>
      <c r="G989">
        <v>2</v>
      </c>
      <c r="H989">
        <v>503.99</v>
      </c>
      <c r="I989">
        <v>0</v>
      </c>
      <c r="J989" t="s">
        <v>20</v>
      </c>
    </row>
    <row r="990" spans="1:10" x14ac:dyDescent="0.25">
      <c r="A990" t="s">
        <v>1708</v>
      </c>
      <c r="B990" s="2">
        <v>45948</v>
      </c>
      <c r="C990" t="s">
        <v>143</v>
      </c>
      <c r="D990" t="s">
        <v>286</v>
      </c>
      <c r="E990" t="s">
        <v>39</v>
      </c>
      <c r="F990" t="s">
        <v>14</v>
      </c>
      <c r="G990">
        <v>2</v>
      </c>
      <c r="H990">
        <v>1299</v>
      </c>
      <c r="I990">
        <v>0.05</v>
      </c>
      <c r="J990" t="s">
        <v>15</v>
      </c>
    </row>
    <row r="991" spans="1:10" x14ac:dyDescent="0.25">
      <c r="A991" t="s">
        <v>1709</v>
      </c>
      <c r="B991" s="2">
        <v>46206</v>
      </c>
      <c r="C991" t="s">
        <v>1710</v>
      </c>
      <c r="D991" t="s">
        <v>171</v>
      </c>
      <c r="E991" t="s">
        <v>52</v>
      </c>
      <c r="F991" t="s">
        <v>14</v>
      </c>
      <c r="G991">
        <v>2</v>
      </c>
      <c r="H991">
        <v>1273.02</v>
      </c>
      <c r="I991">
        <v>0</v>
      </c>
      <c r="J991" t="s">
        <v>35</v>
      </c>
    </row>
    <row r="992" spans="1:10" x14ac:dyDescent="0.25">
      <c r="A992" t="s">
        <v>1711</v>
      </c>
      <c r="B992" s="2">
        <v>45894</v>
      </c>
      <c r="C992" t="s">
        <v>994</v>
      </c>
      <c r="D992" t="s">
        <v>47</v>
      </c>
      <c r="E992" t="s">
        <v>24</v>
      </c>
      <c r="F992" t="s">
        <v>25</v>
      </c>
      <c r="G992">
        <v>4</v>
      </c>
      <c r="H992">
        <v>301.99</v>
      </c>
      <c r="I992">
        <v>0.15</v>
      </c>
      <c r="J992" t="s">
        <v>30</v>
      </c>
    </row>
    <row r="993" spans="1:10" x14ac:dyDescent="0.25">
      <c r="A993" t="s">
        <v>1712</v>
      </c>
      <c r="B993" s="2">
        <v>46074</v>
      </c>
      <c r="C993" t="s">
        <v>821</v>
      </c>
      <c r="D993" t="s">
        <v>202</v>
      </c>
      <c r="E993" t="s">
        <v>13</v>
      </c>
      <c r="F993" t="s">
        <v>14</v>
      </c>
      <c r="G993">
        <v>1</v>
      </c>
      <c r="H993">
        <v>2140.98</v>
      </c>
      <c r="I993">
        <v>0.02</v>
      </c>
      <c r="J993" t="s">
        <v>35</v>
      </c>
    </row>
    <row r="994" spans="1:10" x14ac:dyDescent="0.25">
      <c r="A994" t="s">
        <v>1713</v>
      </c>
      <c r="B994" s="2">
        <v>46068</v>
      </c>
      <c r="C994" t="s">
        <v>1154</v>
      </c>
      <c r="D994" t="s">
        <v>376</v>
      </c>
      <c r="E994" t="s">
        <v>101</v>
      </c>
      <c r="F994" t="s">
        <v>25</v>
      </c>
      <c r="G994">
        <v>1</v>
      </c>
      <c r="H994">
        <v>1648.03</v>
      </c>
      <c r="I994">
        <v>0.2</v>
      </c>
      <c r="J994" t="s">
        <v>68</v>
      </c>
    </row>
    <row r="995" spans="1:10" x14ac:dyDescent="0.25">
      <c r="A995" t="s">
        <v>1714</v>
      </c>
      <c r="B995" s="2">
        <v>46028</v>
      </c>
      <c r="C995" t="s">
        <v>522</v>
      </c>
      <c r="D995" t="s">
        <v>254</v>
      </c>
      <c r="E995" t="s">
        <v>44</v>
      </c>
      <c r="F995" t="s">
        <v>14</v>
      </c>
      <c r="G995">
        <v>3</v>
      </c>
      <c r="H995">
        <v>200.99</v>
      </c>
      <c r="I995">
        <v>0.1</v>
      </c>
      <c r="J995" t="s">
        <v>15</v>
      </c>
    </row>
    <row r="996" spans="1:10" x14ac:dyDescent="0.25">
      <c r="A996" t="s">
        <v>1715</v>
      </c>
      <c r="B996" s="2">
        <v>45972</v>
      </c>
      <c r="C996" t="s">
        <v>738</v>
      </c>
      <c r="D996" t="s">
        <v>220</v>
      </c>
      <c r="E996" t="s">
        <v>74</v>
      </c>
      <c r="F996" t="s">
        <v>14</v>
      </c>
      <c r="G996">
        <v>2</v>
      </c>
      <c r="H996">
        <v>1484.01</v>
      </c>
      <c r="I996">
        <v>0.15</v>
      </c>
      <c r="J996" t="s">
        <v>30</v>
      </c>
    </row>
    <row r="997" spans="1:10" x14ac:dyDescent="0.25">
      <c r="A997" t="s">
        <v>1716</v>
      </c>
      <c r="B997" s="2">
        <v>46086</v>
      </c>
      <c r="C997" t="s">
        <v>554</v>
      </c>
      <c r="D997" t="s">
        <v>18</v>
      </c>
      <c r="E997" t="s">
        <v>196</v>
      </c>
      <c r="F997" t="s">
        <v>274</v>
      </c>
      <c r="G997">
        <v>3</v>
      </c>
      <c r="H997">
        <v>99.99</v>
      </c>
      <c r="I997">
        <v>0</v>
      </c>
      <c r="J997" t="s">
        <v>30</v>
      </c>
    </row>
    <row r="998" spans="1:10" x14ac:dyDescent="0.25">
      <c r="A998" t="s">
        <v>1717</v>
      </c>
      <c r="B998" s="2">
        <v>46132</v>
      </c>
      <c r="C998" t="s">
        <v>1718</v>
      </c>
      <c r="D998" t="s">
        <v>117</v>
      </c>
      <c r="E998" t="s">
        <v>13</v>
      </c>
      <c r="F998" t="s">
        <v>25</v>
      </c>
      <c r="G998">
        <v>6</v>
      </c>
      <c r="H998">
        <v>1852.97</v>
      </c>
      <c r="I998" t="s">
        <v>26</v>
      </c>
      <c r="J998" t="s">
        <v>20</v>
      </c>
    </row>
    <row r="999" spans="1:10" x14ac:dyDescent="0.25">
      <c r="A999" t="s">
        <v>1719</v>
      </c>
      <c r="B999" s="2">
        <v>46109</v>
      </c>
      <c r="C999" t="s">
        <v>399</v>
      </c>
      <c r="D999" t="s">
        <v>286</v>
      </c>
      <c r="E999" t="s">
        <v>187</v>
      </c>
      <c r="F999" t="s">
        <v>14</v>
      </c>
      <c r="G999">
        <v>1</v>
      </c>
      <c r="H999">
        <v>1337.97</v>
      </c>
      <c r="I999">
        <v>0</v>
      </c>
      <c r="J999" t="s">
        <v>20</v>
      </c>
    </row>
    <row r="1000" spans="1:10" x14ac:dyDescent="0.25">
      <c r="A1000" t="s">
        <v>1720</v>
      </c>
      <c r="B1000" s="2">
        <v>45997</v>
      </c>
      <c r="C1000" t="s">
        <v>420</v>
      </c>
      <c r="D1000" t="s">
        <v>87</v>
      </c>
      <c r="E1000" t="s">
        <v>101</v>
      </c>
      <c r="F1000" t="s">
        <v>25</v>
      </c>
      <c r="G1000">
        <v>3</v>
      </c>
      <c r="H1000">
        <v>969.03</v>
      </c>
      <c r="I1000">
        <v>0</v>
      </c>
      <c r="J1000" t="s">
        <v>15</v>
      </c>
    </row>
    <row r="1001" spans="1:10" x14ac:dyDescent="0.25">
      <c r="A1001" t="s">
        <v>1721</v>
      </c>
      <c r="B1001" s="2">
        <v>45925</v>
      </c>
      <c r="C1001" t="s">
        <v>1722</v>
      </c>
      <c r="D1001" t="s">
        <v>87</v>
      </c>
      <c r="E1001" t="s">
        <v>95</v>
      </c>
      <c r="F1001" t="s">
        <v>25</v>
      </c>
      <c r="G1001">
        <v>2</v>
      </c>
      <c r="H1001">
        <v>1008.99</v>
      </c>
      <c r="I1001">
        <v>0.05</v>
      </c>
      <c r="J1001" t="s">
        <v>20</v>
      </c>
    </row>
    <row r="1002" spans="1:10" x14ac:dyDescent="0.25">
      <c r="A1002" t="s">
        <v>1723</v>
      </c>
      <c r="B1002" s="2">
        <v>46000</v>
      </c>
      <c r="C1002" t="s">
        <v>237</v>
      </c>
      <c r="D1002" t="s">
        <v>286</v>
      </c>
      <c r="E1002" t="s">
        <v>120</v>
      </c>
      <c r="F1002" t="s">
        <v>141</v>
      </c>
      <c r="G1002">
        <v>1</v>
      </c>
      <c r="H1002">
        <v>1299</v>
      </c>
      <c r="I1002">
        <v>0.2</v>
      </c>
      <c r="J1002" t="s">
        <v>35</v>
      </c>
    </row>
    <row r="1003" spans="1:10" x14ac:dyDescent="0.25">
      <c r="A1003" t="s">
        <v>1724</v>
      </c>
      <c r="B1003" s="2">
        <v>45963</v>
      </c>
      <c r="C1003" t="s">
        <v>771</v>
      </c>
      <c r="D1003" t="s">
        <v>549</v>
      </c>
      <c r="E1003" t="s">
        <v>19</v>
      </c>
      <c r="F1003" t="s">
        <v>14</v>
      </c>
      <c r="G1003">
        <v>5</v>
      </c>
      <c r="H1003">
        <v>1210.99</v>
      </c>
      <c r="I1003">
        <v>0.05</v>
      </c>
      <c r="J1003" t="s">
        <v>20</v>
      </c>
    </row>
    <row r="1004" spans="1:10" x14ac:dyDescent="0.25">
      <c r="A1004" t="s">
        <v>1725</v>
      </c>
      <c r="B1004" s="2">
        <v>46170</v>
      </c>
      <c r="C1004" t="s">
        <v>1247</v>
      </c>
      <c r="D1004" t="s">
        <v>117</v>
      </c>
      <c r="E1004" t="s">
        <v>39</v>
      </c>
      <c r="F1004" t="s">
        <v>14</v>
      </c>
      <c r="G1004">
        <v>2</v>
      </c>
      <c r="H1004">
        <v>1781.01</v>
      </c>
      <c r="I1004">
        <v>0</v>
      </c>
      <c r="J1004" t="s">
        <v>35</v>
      </c>
    </row>
    <row r="1005" spans="1:10" x14ac:dyDescent="0.25">
      <c r="A1005" t="s">
        <v>1726</v>
      </c>
      <c r="B1005" s="2">
        <v>45964</v>
      </c>
      <c r="C1005" t="s">
        <v>292</v>
      </c>
      <c r="D1005" t="s">
        <v>71</v>
      </c>
      <c r="E1005" t="s">
        <v>48</v>
      </c>
      <c r="F1005" t="s">
        <v>14</v>
      </c>
      <c r="G1005">
        <v>5</v>
      </c>
      <c r="H1005">
        <v>116.62</v>
      </c>
      <c r="I1005">
        <v>0</v>
      </c>
      <c r="J1005" t="s">
        <v>68</v>
      </c>
    </row>
    <row r="1006" spans="1:10" x14ac:dyDescent="0.25">
      <c r="A1006" t="s">
        <v>1727</v>
      </c>
      <c r="B1006" s="2">
        <v>46143</v>
      </c>
      <c r="C1006" t="s">
        <v>431</v>
      </c>
      <c r="D1006" t="s">
        <v>277</v>
      </c>
      <c r="E1006" t="s">
        <v>74</v>
      </c>
      <c r="F1006" t="s">
        <v>25</v>
      </c>
      <c r="G1006">
        <v>1</v>
      </c>
      <c r="H1006">
        <v>699</v>
      </c>
      <c r="I1006">
        <v>0.2</v>
      </c>
      <c r="J1006" t="s">
        <v>68</v>
      </c>
    </row>
    <row r="1007" spans="1:10" x14ac:dyDescent="0.25">
      <c r="A1007" t="s">
        <v>1728</v>
      </c>
      <c r="B1007" s="2">
        <v>46224</v>
      </c>
      <c r="C1007" t="s">
        <v>1092</v>
      </c>
      <c r="D1007" t="s">
        <v>80</v>
      </c>
      <c r="E1007" t="s">
        <v>48</v>
      </c>
      <c r="F1007" t="s">
        <v>14</v>
      </c>
      <c r="G1007">
        <v>2</v>
      </c>
      <c r="H1007">
        <v>159</v>
      </c>
      <c r="I1007">
        <v>0.1</v>
      </c>
      <c r="J1007" t="s">
        <v>68</v>
      </c>
    </row>
    <row r="1008" spans="1:10" x14ac:dyDescent="0.25">
      <c r="A1008" t="s">
        <v>1729</v>
      </c>
      <c r="B1008" s="2">
        <v>46024</v>
      </c>
      <c r="C1008" t="s">
        <v>902</v>
      </c>
      <c r="D1008" t="s">
        <v>251</v>
      </c>
      <c r="E1008" t="s">
        <v>44</v>
      </c>
      <c r="F1008" t="s">
        <v>25</v>
      </c>
      <c r="G1008">
        <v>1</v>
      </c>
      <c r="H1008">
        <v>1979.01</v>
      </c>
      <c r="I1008">
        <v>0</v>
      </c>
      <c r="J1008" t="s">
        <v>35</v>
      </c>
    </row>
    <row r="1009" spans="1:10" x14ac:dyDescent="0.25">
      <c r="A1009" t="s">
        <v>1730</v>
      </c>
      <c r="B1009" s="2">
        <v>45883</v>
      </c>
      <c r="C1009" t="s">
        <v>966</v>
      </c>
      <c r="D1009" t="s">
        <v>177</v>
      </c>
      <c r="E1009" t="s">
        <v>44</v>
      </c>
      <c r="F1009" t="s">
        <v>25</v>
      </c>
      <c r="G1009">
        <v>2</v>
      </c>
      <c r="H1009">
        <v>1614.99</v>
      </c>
      <c r="I1009">
        <v>0.02</v>
      </c>
      <c r="J1009" t="s">
        <v>330</v>
      </c>
    </row>
    <row r="1010" spans="1:10" x14ac:dyDescent="0.25">
      <c r="A1010" t="s">
        <v>1731</v>
      </c>
      <c r="B1010" s="2">
        <v>46024</v>
      </c>
      <c r="C1010" t="s">
        <v>1283</v>
      </c>
      <c r="D1010" t="s">
        <v>117</v>
      </c>
      <c r="E1010" t="s">
        <v>44</v>
      </c>
      <c r="F1010" t="s">
        <v>14</v>
      </c>
      <c r="G1010">
        <v>2</v>
      </c>
      <c r="H1010">
        <v>1745.03</v>
      </c>
      <c r="I1010">
        <v>0</v>
      </c>
      <c r="J1010" t="s">
        <v>35</v>
      </c>
    </row>
    <row r="1011" spans="1:10" x14ac:dyDescent="0.25">
      <c r="A1011" t="s">
        <v>1732</v>
      </c>
      <c r="B1011" s="2">
        <v>45948</v>
      </c>
      <c r="C1011" t="s">
        <v>435</v>
      </c>
      <c r="D1011" t="s">
        <v>223</v>
      </c>
      <c r="E1011" t="s">
        <v>39</v>
      </c>
      <c r="F1011" t="s">
        <v>14</v>
      </c>
      <c r="G1011">
        <v>2</v>
      </c>
      <c r="H1011">
        <v>406.98</v>
      </c>
      <c r="I1011">
        <v>0.2</v>
      </c>
      <c r="J1011" t="s">
        <v>15</v>
      </c>
    </row>
    <row r="1012" spans="1:10" x14ac:dyDescent="0.25">
      <c r="A1012" t="s">
        <v>1733</v>
      </c>
      <c r="B1012" s="2">
        <v>45994</v>
      </c>
      <c r="C1012" t="s">
        <v>989</v>
      </c>
      <c r="E1012" t="s">
        <v>112</v>
      </c>
      <c r="F1012" t="s">
        <v>14</v>
      </c>
      <c r="G1012">
        <v>1</v>
      </c>
      <c r="H1012">
        <v>83675</v>
      </c>
      <c r="I1012">
        <v>0</v>
      </c>
      <c r="J1012" t="s">
        <v>30</v>
      </c>
    </row>
    <row r="1013" spans="1:10" x14ac:dyDescent="0.25">
      <c r="A1013" t="s">
        <v>1734</v>
      </c>
      <c r="B1013" s="2">
        <v>46192</v>
      </c>
      <c r="C1013" t="s">
        <v>129</v>
      </c>
      <c r="D1013" t="s">
        <v>87</v>
      </c>
      <c r="E1013" t="s">
        <v>95</v>
      </c>
      <c r="F1013" t="s">
        <v>14</v>
      </c>
      <c r="G1013">
        <v>4</v>
      </c>
      <c r="H1013">
        <v>969.03</v>
      </c>
      <c r="I1013">
        <v>0.05</v>
      </c>
      <c r="J1013" t="s">
        <v>30</v>
      </c>
    </row>
    <row r="1014" spans="1:10" x14ac:dyDescent="0.25">
      <c r="A1014" t="s">
        <v>1735</v>
      </c>
      <c r="B1014" s="2">
        <v>46119</v>
      </c>
      <c r="C1014" t="s">
        <v>1736</v>
      </c>
      <c r="D1014" t="s">
        <v>520</v>
      </c>
      <c r="E1014" t="s">
        <v>120</v>
      </c>
      <c r="F1014" t="s">
        <v>14</v>
      </c>
      <c r="G1014">
        <v>2</v>
      </c>
      <c r="H1014">
        <v>2220.9899999999998</v>
      </c>
      <c r="I1014">
        <v>0</v>
      </c>
      <c r="J1014" t="s">
        <v>15</v>
      </c>
    </row>
    <row r="1015" spans="1:10" x14ac:dyDescent="0.25">
      <c r="A1015" t="s">
        <v>1737</v>
      </c>
      <c r="B1015" s="2">
        <v>45879</v>
      </c>
      <c r="C1015" t="s">
        <v>1738</v>
      </c>
      <c r="D1015" t="s">
        <v>268</v>
      </c>
      <c r="E1015" t="s">
        <v>24</v>
      </c>
      <c r="F1015" t="s">
        <v>1739</v>
      </c>
      <c r="G1015">
        <v>2</v>
      </c>
      <c r="H1015">
        <v>146.02000000000001</v>
      </c>
      <c r="I1015">
        <v>0.15</v>
      </c>
      <c r="J1015" t="s">
        <v>68</v>
      </c>
    </row>
    <row r="1016" spans="1:10" x14ac:dyDescent="0.25">
      <c r="A1016" t="s">
        <v>1740</v>
      </c>
      <c r="B1016" s="2">
        <v>45929</v>
      </c>
      <c r="C1016" t="s">
        <v>182</v>
      </c>
      <c r="D1016" t="s">
        <v>18</v>
      </c>
      <c r="E1016" t="s">
        <v>64</v>
      </c>
      <c r="F1016" t="s">
        <v>14</v>
      </c>
      <c r="G1016">
        <v>3</v>
      </c>
      <c r="H1016">
        <v>101.97</v>
      </c>
      <c r="I1016">
        <v>0</v>
      </c>
      <c r="J1016" t="s">
        <v>35</v>
      </c>
    </row>
    <row r="1017" spans="1:10" x14ac:dyDescent="0.25">
      <c r="A1017" t="s">
        <v>1741</v>
      </c>
      <c r="B1017" s="2">
        <v>46017</v>
      </c>
      <c r="C1017" t="s">
        <v>263</v>
      </c>
      <c r="D1017" t="s">
        <v>416</v>
      </c>
      <c r="E1017" t="s">
        <v>187</v>
      </c>
      <c r="F1017" t="s">
        <v>14</v>
      </c>
      <c r="G1017">
        <v>2</v>
      </c>
      <c r="H1017">
        <v>244.02</v>
      </c>
      <c r="I1017">
        <v>0.02</v>
      </c>
      <c r="J1017" t="s">
        <v>542</v>
      </c>
    </row>
    <row r="1018" spans="1:10" x14ac:dyDescent="0.25">
      <c r="A1018" t="s">
        <v>1742</v>
      </c>
      <c r="B1018" s="2">
        <v>46220</v>
      </c>
      <c r="C1018" t="s">
        <v>546</v>
      </c>
      <c r="D1018" t="s">
        <v>395</v>
      </c>
      <c r="E1018" t="s">
        <v>48</v>
      </c>
      <c r="F1018" t="s">
        <v>14</v>
      </c>
      <c r="G1018">
        <v>1</v>
      </c>
      <c r="H1018">
        <v>147.51</v>
      </c>
      <c r="I1018">
        <v>0.05</v>
      </c>
      <c r="J1018" t="s">
        <v>68</v>
      </c>
    </row>
    <row r="1019" spans="1:10" x14ac:dyDescent="0.25">
      <c r="A1019" t="s">
        <v>1743</v>
      </c>
      <c r="B1019" s="2">
        <v>46083</v>
      </c>
      <c r="C1019" t="s">
        <v>1198</v>
      </c>
      <c r="D1019" t="s">
        <v>556</v>
      </c>
      <c r="E1019" t="s">
        <v>64</v>
      </c>
      <c r="F1019" t="s">
        <v>14</v>
      </c>
      <c r="G1019">
        <v>4</v>
      </c>
      <c r="H1019">
        <v>131.58000000000001</v>
      </c>
      <c r="I1019">
        <v>0</v>
      </c>
      <c r="J1019" t="s">
        <v>15</v>
      </c>
    </row>
    <row r="1020" spans="1:10" x14ac:dyDescent="0.25">
      <c r="A1020" t="s">
        <v>1744</v>
      </c>
      <c r="B1020" s="2">
        <v>45976</v>
      </c>
      <c r="C1020" t="s">
        <v>222</v>
      </c>
      <c r="D1020" t="s">
        <v>223</v>
      </c>
      <c r="E1020" t="s">
        <v>19</v>
      </c>
      <c r="F1020" t="s">
        <v>14</v>
      </c>
      <c r="G1020">
        <v>1</v>
      </c>
      <c r="H1020">
        <v>391.02</v>
      </c>
      <c r="I1020">
        <v>0.02</v>
      </c>
      <c r="J1020" t="s">
        <v>35</v>
      </c>
    </row>
    <row r="1021" spans="1:10" x14ac:dyDescent="0.25">
      <c r="A1021" t="s">
        <v>1745</v>
      </c>
      <c r="B1021" s="2">
        <v>46180</v>
      </c>
      <c r="C1021" t="s">
        <v>1573</v>
      </c>
      <c r="D1021" t="s">
        <v>43</v>
      </c>
      <c r="E1021" t="s">
        <v>95</v>
      </c>
      <c r="F1021" t="s">
        <v>14</v>
      </c>
      <c r="G1021">
        <v>2</v>
      </c>
      <c r="H1021">
        <v>1745.03</v>
      </c>
      <c r="I1021">
        <v>0.02</v>
      </c>
      <c r="J1021" t="s">
        <v>15</v>
      </c>
    </row>
    <row r="1022" spans="1:10" x14ac:dyDescent="0.25">
      <c r="A1022" t="s">
        <v>1746</v>
      </c>
      <c r="B1022" s="2">
        <v>45894</v>
      </c>
      <c r="C1022" t="s">
        <v>431</v>
      </c>
      <c r="D1022" t="s">
        <v>685</v>
      </c>
      <c r="E1022" t="s">
        <v>34</v>
      </c>
      <c r="F1022" t="s">
        <v>14</v>
      </c>
      <c r="G1022">
        <v>3</v>
      </c>
      <c r="H1022">
        <v>1567.02</v>
      </c>
      <c r="I1022">
        <v>0</v>
      </c>
      <c r="J1022" t="s">
        <v>15</v>
      </c>
    </row>
    <row r="1023" spans="1:10" x14ac:dyDescent="0.25">
      <c r="A1023" t="s">
        <v>1747</v>
      </c>
      <c r="B1023" s="2">
        <v>45886</v>
      </c>
      <c r="C1023" t="s">
        <v>1206</v>
      </c>
      <c r="D1023" t="s">
        <v>171</v>
      </c>
      <c r="E1023" t="s">
        <v>95</v>
      </c>
      <c r="F1023" t="s">
        <v>25</v>
      </c>
      <c r="G1023">
        <v>3</v>
      </c>
      <c r="H1023">
        <v>1260.03</v>
      </c>
      <c r="I1023">
        <v>0</v>
      </c>
      <c r="J1023" t="s">
        <v>15</v>
      </c>
    </row>
    <row r="1024" spans="1:10" x14ac:dyDescent="0.25">
      <c r="A1024" t="s">
        <v>1748</v>
      </c>
      <c r="B1024" s="2">
        <v>45984</v>
      </c>
      <c r="C1024" t="s">
        <v>1749</v>
      </c>
      <c r="D1024" t="s">
        <v>51</v>
      </c>
      <c r="E1024" t="s">
        <v>24</v>
      </c>
      <c r="F1024" t="s">
        <v>14</v>
      </c>
      <c r="G1024">
        <v>4</v>
      </c>
      <c r="H1024">
        <v>989.01</v>
      </c>
      <c r="I1024">
        <v>0.05</v>
      </c>
      <c r="J1024" t="s">
        <v>248</v>
      </c>
    </row>
    <row r="1025" spans="1:10" x14ac:dyDescent="0.25">
      <c r="A1025" t="s">
        <v>1750</v>
      </c>
      <c r="B1025" s="2">
        <v>46223</v>
      </c>
      <c r="C1025" t="s">
        <v>106</v>
      </c>
      <c r="D1025" t="s">
        <v>254</v>
      </c>
      <c r="E1025" t="s">
        <v>226</v>
      </c>
      <c r="F1025" t="s">
        <v>25</v>
      </c>
      <c r="G1025">
        <v>6</v>
      </c>
      <c r="H1025">
        <v>193.03</v>
      </c>
      <c r="I1025">
        <v>0.2</v>
      </c>
      <c r="J1025" t="s">
        <v>68</v>
      </c>
    </row>
    <row r="1026" spans="1:10" x14ac:dyDescent="0.25">
      <c r="A1026" t="s">
        <v>1751</v>
      </c>
      <c r="B1026" s="2">
        <v>45926</v>
      </c>
      <c r="C1026" t="s">
        <v>528</v>
      </c>
      <c r="D1026" t="s">
        <v>168</v>
      </c>
      <c r="E1026" t="s">
        <v>48</v>
      </c>
      <c r="F1026" t="s">
        <v>25</v>
      </c>
      <c r="G1026">
        <v>4</v>
      </c>
      <c r="H1026">
        <v>87.22</v>
      </c>
      <c r="I1026">
        <v>0</v>
      </c>
      <c r="J1026" t="s">
        <v>15</v>
      </c>
    </row>
    <row r="1027" spans="1:10" x14ac:dyDescent="0.25">
      <c r="A1027" t="s">
        <v>1752</v>
      </c>
      <c r="B1027" s="2">
        <v>45923</v>
      </c>
      <c r="C1027" t="s">
        <v>1240</v>
      </c>
      <c r="D1027" t="s">
        <v>282</v>
      </c>
      <c r="E1027" t="s">
        <v>226</v>
      </c>
      <c r="F1027" t="s">
        <v>25</v>
      </c>
      <c r="G1027">
        <v>5</v>
      </c>
      <c r="H1027">
        <v>180.79</v>
      </c>
      <c r="I1027">
        <v>0</v>
      </c>
      <c r="J1027" t="s">
        <v>20</v>
      </c>
    </row>
    <row r="1028" spans="1:10" x14ac:dyDescent="0.25">
      <c r="A1028" t="s">
        <v>1753</v>
      </c>
      <c r="B1028" s="2">
        <v>46232</v>
      </c>
      <c r="C1028" t="s">
        <v>103</v>
      </c>
      <c r="D1028" t="s">
        <v>235</v>
      </c>
      <c r="E1028" t="s">
        <v>120</v>
      </c>
      <c r="F1028" t="s">
        <v>14</v>
      </c>
      <c r="G1028">
        <v>4</v>
      </c>
      <c r="H1028">
        <v>66.930000000000007</v>
      </c>
      <c r="I1028">
        <v>0</v>
      </c>
      <c r="J1028" t="s">
        <v>35</v>
      </c>
    </row>
    <row r="1029" spans="1:10" x14ac:dyDescent="0.25">
      <c r="A1029" t="s">
        <v>1754</v>
      </c>
      <c r="B1029" s="2">
        <v>46201</v>
      </c>
      <c r="C1029" t="s">
        <v>1019</v>
      </c>
      <c r="D1029" t="s">
        <v>171</v>
      </c>
      <c r="E1029" t="s">
        <v>44</v>
      </c>
      <c r="F1029" t="s">
        <v>25</v>
      </c>
      <c r="G1029">
        <v>5</v>
      </c>
      <c r="H1029">
        <v>1260.03</v>
      </c>
      <c r="I1029">
        <v>0.2</v>
      </c>
      <c r="J1029" t="s">
        <v>68</v>
      </c>
    </row>
    <row r="1030" spans="1:10" x14ac:dyDescent="0.25">
      <c r="A1030" t="s">
        <v>1755</v>
      </c>
      <c r="B1030" s="2">
        <v>45873</v>
      </c>
      <c r="C1030" t="s">
        <v>1328</v>
      </c>
      <c r="D1030" t="s">
        <v>123</v>
      </c>
      <c r="E1030" t="s">
        <v>187</v>
      </c>
      <c r="F1030" t="s">
        <v>14</v>
      </c>
      <c r="G1030">
        <v>2</v>
      </c>
      <c r="H1030">
        <v>56.65</v>
      </c>
      <c r="I1030">
        <v>0</v>
      </c>
      <c r="J1030" t="s">
        <v>30</v>
      </c>
    </row>
    <row r="1031" spans="1:10" x14ac:dyDescent="0.25">
      <c r="A1031" t="s">
        <v>1756</v>
      </c>
      <c r="B1031" s="2">
        <v>46006</v>
      </c>
      <c r="C1031" t="s">
        <v>1757</v>
      </c>
      <c r="D1031" t="s">
        <v>23</v>
      </c>
      <c r="E1031" t="s">
        <v>95</v>
      </c>
      <c r="F1031" t="s">
        <v>14</v>
      </c>
      <c r="G1031">
        <v>3</v>
      </c>
      <c r="H1031">
        <v>79.790000000000006</v>
      </c>
      <c r="I1031">
        <v>0.02</v>
      </c>
      <c r="J1031" t="s">
        <v>35</v>
      </c>
    </row>
    <row r="1032" spans="1:10" x14ac:dyDescent="0.25">
      <c r="A1032" t="s">
        <v>1758</v>
      </c>
      <c r="B1032" s="2">
        <v>46141</v>
      </c>
      <c r="C1032" t="s">
        <v>1637</v>
      </c>
      <c r="D1032" t="s">
        <v>168</v>
      </c>
      <c r="E1032" t="s">
        <v>13</v>
      </c>
      <c r="F1032" t="s">
        <v>25</v>
      </c>
      <c r="G1032">
        <v>4</v>
      </c>
      <c r="H1032">
        <v>88.11</v>
      </c>
      <c r="I1032">
        <v>0.15</v>
      </c>
      <c r="J1032" t="s">
        <v>68</v>
      </c>
    </row>
    <row r="1033" spans="1:10" x14ac:dyDescent="0.25">
      <c r="A1033" t="s">
        <v>1759</v>
      </c>
      <c r="B1033" s="2">
        <v>46104</v>
      </c>
      <c r="C1033" t="s">
        <v>828</v>
      </c>
      <c r="D1033" t="s">
        <v>168</v>
      </c>
      <c r="E1033" t="s">
        <v>64</v>
      </c>
      <c r="F1033" t="s">
        <v>25</v>
      </c>
      <c r="G1033">
        <v>2</v>
      </c>
      <c r="H1033">
        <v>89.89</v>
      </c>
      <c r="I1033">
        <v>0</v>
      </c>
      <c r="J1033" t="s">
        <v>15</v>
      </c>
    </row>
    <row r="1034" spans="1:10" x14ac:dyDescent="0.25">
      <c r="A1034" t="s">
        <v>1760</v>
      </c>
      <c r="B1034" s="2">
        <v>45905</v>
      </c>
      <c r="C1034" t="s">
        <v>1680</v>
      </c>
      <c r="D1034" t="s">
        <v>171</v>
      </c>
      <c r="E1034" t="s">
        <v>24</v>
      </c>
      <c r="F1034" t="s">
        <v>14</v>
      </c>
      <c r="G1034">
        <v>8</v>
      </c>
      <c r="H1034">
        <v>1311.99</v>
      </c>
      <c r="I1034">
        <v>0</v>
      </c>
      <c r="J1034" t="s">
        <v>68</v>
      </c>
    </row>
    <row r="1035" spans="1:10" x14ac:dyDescent="0.25">
      <c r="A1035" t="s">
        <v>1761</v>
      </c>
      <c r="B1035" s="2">
        <v>45901</v>
      </c>
      <c r="C1035" t="s">
        <v>771</v>
      </c>
      <c r="D1035" t="s">
        <v>235</v>
      </c>
      <c r="E1035" t="s">
        <v>52</v>
      </c>
      <c r="F1035" t="s">
        <v>25</v>
      </c>
      <c r="G1035">
        <v>5</v>
      </c>
      <c r="H1035">
        <v>69.69</v>
      </c>
      <c r="I1035">
        <v>0</v>
      </c>
      <c r="J1035" t="s">
        <v>15</v>
      </c>
    </row>
    <row r="1036" spans="1:10" x14ac:dyDescent="0.25">
      <c r="A1036" t="s">
        <v>1762</v>
      </c>
      <c r="B1036" s="2">
        <v>46021</v>
      </c>
      <c r="C1036" t="s">
        <v>139</v>
      </c>
      <c r="D1036" t="s">
        <v>376</v>
      </c>
      <c r="E1036" t="s">
        <v>62</v>
      </c>
      <c r="F1036" t="s">
        <v>14</v>
      </c>
      <c r="G1036">
        <v>4</v>
      </c>
      <c r="H1036">
        <v>1749.97</v>
      </c>
      <c r="I1036">
        <v>0.1</v>
      </c>
      <c r="J1036" t="s">
        <v>20</v>
      </c>
    </row>
    <row r="1037" spans="1:10" x14ac:dyDescent="0.25">
      <c r="A1037" t="s">
        <v>1763</v>
      </c>
      <c r="B1037" s="2">
        <v>45874</v>
      </c>
      <c r="C1037" t="s">
        <v>184</v>
      </c>
      <c r="D1037" t="s">
        <v>174</v>
      </c>
      <c r="E1037" t="s">
        <v>120</v>
      </c>
      <c r="F1037" t="s">
        <v>25</v>
      </c>
      <c r="G1037">
        <v>3</v>
      </c>
      <c r="H1037">
        <v>76.63</v>
      </c>
      <c r="I1037">
        <v>0.2</v>
      </c>
      <c r="J1037" t="s">
        <v>35</v>
      </c>
    </row>
    <row r="1038" spans="1:10" x14ac:dyDescent="0.25">
      <c r="A1038" t="s">
        <v>1764</v>
      </c>
      <c r="B1038" s="2">
        <v>46148</v>
      </c>
      <c r="C1038" t="s">
        <v>1765</v>
      </c>
      <c r="D1038" t="s">
        <v>168</v>
      </c>
      <c r="E1038" t="s">
        <v>48</v>
      </c>
      <c r="F1038" t="s">
        <v>14</v>
      </c>
      <c r="G1038">
        <v>3</v>
      </c>
      <c r="H1038">
        <v>90.78</v>
      </c>
      <c r="I1038">
        <v>0.15</v>
      </c>
    </row>
    <row r="1039" spans="1:10" x14ac:dyDescent="0.25">
      <c r="A1039" t="s">
        <v>1766</v>
      </c>
      <c r="B1039" s="2">
        <v>46024</v>
      </c>
      <c r="C1039" t="s">
        <v>1680</v>
      </c>
      <c r="D1039" t="s">
        <v>549</v>
      </c>
      <c r="E1039" t="s">
        <v>62</v>
      </c>
      <c r="F1039" t="s">
        <v>14</v>
      </c>
      <c r="G1039">
        <v>2</v>
      </c>
      <c r="H1039">
        <v>1222.98</v>
      </c>
      <c r="I1039">
        <v>0</v>
      </c>
      <c r="J1039" t="s">
        <v>15</v>
      </c>
    </row>
    <row r="1040" spans="1:10" x14ac:dyDescent="0.25">
      <c r="A1040" t="s">
        <v>1767</v>
      </c>
      <c r="B1040" s="2">
        <v>46146</v>
      </c>
      <c r="C1040" t="s">
        <v>1768</v>
      </c>
      <c r="D1040" t="s">
        <v>332</v>
      </c>
      <c r="E1040" t="s">
        <v>19</v>
      </c>
      <c r="F1040" t="s">
        <v>14</v>
      </c>
      <c r="G1040">
        <v>3</v>
      </c>
      <c r="H1040">
        <v>771.47</v>
      </c>
      <c r="I1040">
        <v>0</v>
      </c>
      <c r="J1040" t="s">
        <v>30</v>
      </c>
    </row>
    <row r="1041" spans="1:10" x14ac:dyDescent="0.25">
      <c r="A1041" t="s">
        <v>1769</v>
      </c>
      <c r="B1041" s="2">
        <v>45884</v>
      </c>
      <c r="C1041" t="s">
        <v>631</v>
      </c>
      <c r="D1041" t="s">
        <v>61</v>
      </c>
      <c r="E1041" t="s">
        <v>34</v>
      </c>
      <c r="F1041" t="s">
        <v>25</v>
      </c>
      <c r="G1041">
        <v>5</v>
      </c>
      <c r="H1041">
        <v>241.53</v>
      </c>
      <c r="I1041">
        <v>0.05</v>
      </c>
      <c r="J1041" t="s">
        <v>68</v>
      </c>
    </row>
    <row r="1042" spans="1:10" x14ac:dyDescent="0.25">
      <c r="A1042" t="s">
        <v>1770</v>
      </c>
      <c r="B1042" s="2">
        <v>46128</v>
      </c>
      <c r="C1042" t="s">
        <v>385</v>
      </c>
      <c r="D1042" t="s">
        <v>440</v>
      </c>
      <c r="E1042" t="s">
        <v>52</v>
      </c>
      <c r="F1042" t="s">
        <v>14</v>
      </c>
      <c r="G1042">
        <v>2</v>
      </c>
      <c r="H1042">
        <v>144.53</v>
      </c>
      <c r="I1042">
        <v>0.1</v>
      </c>
      <c r="J1042" t="s">
        <v>30</v>
      </c>
    </row>
    <row r="1043" spans="1:10" x14ac:dyDescent="0.25">
      <c r="A1043" t="s">
        <v>1771</v>
      </c>
      <c r="B1043" s="2">
        <v>45894</v>
      </c>
      <c r="C1043" t="s">
        <v>1772</v>
      </c>
      <c r="D1043" t="s">
        <v>556</v>
      </c>
      <c r="E1043" t="s">
        <v>226</v>
      </c>
      <c r="F1043" t="s">
        <v>14</v>
      </c>
      <c r="G1043">
        <v>2</v>
      </c>
      <c r="H1043">
        <v>130.29</v>
      </c>
      <c r="I1043">
        <v>0</v>
      </c>
      <c r="J1043" t="s">
        <v>68</v>
      </c>
    </row>
    <row r="1044" spans="1:10" x14ac:dyDescent="0.25">
      <c r="A1044" t="s">
        <v>1773</v>
      </c>
      <c r="B1044" s="2">
        <v>46043</v>
      </c>
      <c r="C1044" t="s">
        <v>1188</v>
      </c>
      <c r="D1044" t="s">
        <v>1774</v>
      </c>
      <c r="E1044" t="s">
        <v>112</v>
      </c>
      <c r="F1044" t="s">
        <v>25</v>
      </c>
      <c r="G1044">
        <v>2</v>
      </c>
      <c r="H1044">
        <v>39</v>
      </c>
      <c r="I1044">
        <v>0.05</v>
      </c>
      <c r="J1044" t="s">
        <v>15</v>
      </c>
    </row>
    <row r="1045" spans="1:10" x14ac:dyDescent="0.25">
      <c r="A1045" t="s">
        <v>1775</v>
      </c>
      <c r="B1045" s="2">
        <v>46214</v>
      </c>
      <c r="C1045" t="s">
        <v>951</v>
      </c>
      <c r="D1045" t="s">
        <v>23</v>
      </c>
      <c r="E1045" t="s">
        <v>74</v>
      </c>
      <c r="F1045" t="s">
        <v>25</v>
      </c>
      <c r="G1045">
        <v>1</v>
      </c>
      <c r="H1045">
        <v>76.63</v>
      </c>
      <c r="I1045">
        <v>0.02</v>
      </c>
      <c r="J1045" t="s">
        <v>20</v>
      </c>
    </row>
    <row r="1046" spans="1:10" x14ac:dyDescent="0.25">
      <c r="A1046" t="s">
        <v>1776</v>
      </c>
      <c r="B1046" s="2">
        <v>46102</v>
      </c>
      <c r="C1046" t="s">
        <v>1777</v>
      </c>
      <c r="D1046" t="s">
        <v>109</v>
      </c>
      <c r="E1046" t="s">
        <v>95</v>
      </c>
      <c r="F1046" t="s">
        <v>14</v>
      </c>
      <c r="G1046">
        <v>1</v>
      </c>
      <c r="H1046">
        <v>1399</v>
      </c>
      <c r="I1046">
        <v>0</v>
      </c>
      <c r="J1046" t="s">
        <v>68</v>
      </c>
    </row>
    <row r="1047" spans="1:10" x14ac:dyDescent="0.25">
      <c r="A1047" t="s">
        <v>1778</v>
      </c>
      <c r="B1047" s="2">
        <v>45936</v>
      </c>
      <c r="C1047" t="s">
        <v>912</v>
      </c>
      <c r="D1047" t="s">
        <v>332</v>
      </c>
      <c r="E1047" t="s">
        <v>39</v>
      </c>
      <c r="F1047" t="s">
        <v>25</v>
      </c>
      <c r="G1047">
        <v>2</v>
      </c>
      <c r="H1047">
        <v>749</v>
      </c>
      <c r="I1047">
        <v>0.15</v>
      </c>
      <c r="J1047" t="s">
        <v>15</v>
      </c>
    </row>
    <row r="1048" spans="1:10" x14ac:dyDescent="0.25">
      <c r="A1048" t="s">
        <v>1779</v>
      </c>
      <c r="B1048" s="2">
        <v>46156</v>
      </c>
      <c r="C1048" t="s">
        <v>477</v>
      </c>
      <c r="D1048" t="s">
        <v>54</v>
      </c>
      <c r="E1048" t="s">
        <v>74</v>
      </c>
      <c r="F1048" t="s">
        <v>14</v>
      </c>
      <c r="G1048">
        <v>3</v>
      </c>
      <c r="H1048">
        <v>122.57</v>
      </c>
      <c r="I1048">
        <v>0.15</v>
      </c>
      <c r="J1048" t="s">
        <v>68</v>
      </c>
    </row>
    <row r="1049" spans="1:10" x14ac:dyDescent="0.25">
      <c r="A1049" t="s">
        <v>1780</v>
      </c>
      <c r="B1049" s="2">
        <v>46222</v>
      </c>
      <c r="C1049" t="s">
        <v>738</v>
      </c>
      <c r="D1049" t="s">
        <v>440</v>
      </c>
      <c r="E1049" t="s">
        <v>95</v>
      </c>
      <c r="F1049" t="s">
        <v>25</v>
      </c>
      <c r="G1049">
        <v>1</v>
      </c>
      <c r="H1049">
        <v>144.53</v>
      </c>
      <c r="I1049">
        <v>0</v>
      </c>
      <c r="J1049" t="s">
        <v>68</v>
      </c>
    </row>
    <row r="1050" spans="1:10" x14ac:dyDescent="0.25">
      <c r="A1050" t="s">
        <v>1781</v>
      </c>
      <c r="B1050" s="2">
        <v>46234</v>
      </c>
      <c r="C1050" t="s">
        <v>740</v>
      </c>
      <c r="D1050" t="s">
        <v>251</v>
      </c>
      <c r="E1050" t="s">
        <v>120</v>
      </c>
      <c r="F1050" t="s">
        <v>987</v>
      </c>
      <c r="G1050">
        <v>3</v>
      </c>
      <c r="H1050">
        <v>2038.98</v>
      </c>
      <c r="I1050">
        <v>0.2</v>
      </c>
      <c r="J1050" t="s">
        <v>68</v>
      </c>
    </row>
    <row r="1051" spans="1:10" x14ac:dyDescent="0.25">
      <c r="A1051" t="s">
        <v>1782</v>
      </c>
      <c r="B1051" s="2">
        <v>45886</v>
      </c>
      <c r="C1051" t="s">
        <v>285</v>
      </c>
      <c r="E1051" t="s">
        <v>62</v>
      </c>
      <c r="F1051" t="s">
        <v>14</v>
      </c>
      <c r="G1051">
        <v>6</v>
      </c>
      <c r="H1051">
        <v>147357</v>
      </c>
      <c r="I1051">
        <v>0</v>
      </c>
      <c r="J1051" t="s">
        <v>15</v>
      </c>
    </row>
    <row r="1052" spans="1:10" x14ac:dyDescent="0.25">
      <c r="A1052" t="s">
        <v>1783</v>
      </c>
      <c r="B1052" s="2">
        <v>46079</v>
      </c>
      <c r="C1052" t="s">
        <v>1606</v>
      </c>
      <c r="D1052" t="s">
        <v>83</v>
      </c>
      <c r="E1052" t="s">
        <v>64</v>
      </c>
      <c r="F1052" t="s">
        <v>14</v>
      </c>
      <c r="G1052">
        <v>1</v>
      </c>
      <c r="H1052">
        <v>2276.0100000000002</v>
      </c>
      <c r="I1052">
        <v>0</v>
      </c>
      <c r="J1052" t="s">
        <v>30</v>
      </c>
    </row>
    <row r="1053" spans="1:10" x14ac:dyDescent="0.25">
      <c r="A1053" t="s">
        <v>1784</v>
      </c>
      <c r="B1053" s="2">
        <v>46060</v>
      </c>
      <c r="C1053" t="s">
        <v>1785</v>
      </c>
      <c r="D1053" t="s">
        <v>321</v>
      </c>
      <c r="E1053" t="s">
        <v>101</v>
      </c>
      <c r="F1053" t="s">
        <v>14</v>
      </c>
      <c r="G1053">
        <v>2</v>
      </c>
      <c r="H1053">
        <v>1426.98</v>
      </c>
      <c r="I1053">
        <v>0</v>
      </c>
      <c r="J1053" t="s">
        <v>35</v>
      </c>
    </row>
    <row r="1054" spans="1:10" x14ac:dyDescent="0.25">
      <c r="A1054" t="s">
        <v>1786</v>
      </c>
      <c r="B1054" s="2">
        <v>46171</v>
      </c>
      <c r="C1054" t="s">
        <v>1637</v>
      </c>
      <c r="D1054" t="s">
        <v>150</v>
      </c>
      <c r="E1054" t="s">
        <v>101</v>
      </c>
      <c r="F1054" t="s">
        <v>14</v>
      </c>
      <c r="G1054">
        <v>1</v>
      </c>
      <c r="H1054">
        <v>1528.98</v>
      </c>
      <c r="I1054">
        <v>0.2</v>
      </c>
      <c r="J1054" t="s">
        <v>30</v>
      </c>
    </row>
    <row r="1055" spans="1:10" x14ac:dyDescent="0.25">
      <c r="A1055" t="s">
        <v>1787</v>
      </c>
      <c r="B1055" s="2">
        <v>45932</v>
      </c>
      <c r="C1055" t="s">
        <v>1788</v>
      </c>
      <c r="D1055" t="s">
        <v>685</v>
      </c>
      <c r="E1055" t="s">
        <v>19</v>
      </c>
      <c r="F1055" t="s">
        <v>25</v>
      </c>
      <c r="G1055">
        <v>2</v>
      </c>
      <c r="H1055">
        <v>1630.98</v>
      </c>
      <c r="I1055">
        <v>0.05</v>
      </c>
      <c r="J1055" t="s">
        <v>15</v>
      </c>
    </row>
    <row r="1056" spans="1:10" x14ac:dyDescent="0.25">
      <c r="A1056" t="s">
        <v>1789</v>
      </c>
      <c r="B1056" s="2">
        <v>46101</v>
      </c>
      <c r="C1056" t="s">
        <v>927</v>
      </c>
      <c r="D1056" t="s">
        <v>168</v>
      </c>
      <c r="E1056" t="s">
        <v>74</v>
      </c>
      <c r="F1056" t="s">
        <v>14</v>
      </c>
      <c r="G1056">
        <v>5</v>
      </c>
      <c r="H1056">
        <v>89.89</v>
      </c>
      <c r="I1056">
        <v>0</v>
      </c>
      <c r="J1056" t="s">
        <v>35</v>
      </c>
    </row>
    <row r="1057" spans="1:10" x14ac:dyDescent="0.25">
      <c r="A1057" t="s">
        <v>1790</v>
      </c>
      <c r="B1057" s="2">
        <v>46128</v>
      </c>
      <c r="C1057" t="s">
        <v>1791</v>
      </c>
      <c r="D1057" t="s">
        <v>117</v>
      </c>
      <c r="E1057" t="s">
        <v>39</v>
      </c>
      <c r="F1057" t="s">
        <v>14</v>
      </c>
      <c r="G1057">
        <v>1</v>
      </c>
      <c r="H1057">
        <v>1745.03</v>
      </c>
      <c r="I1057">
        <v>0.1</v>
      </c>
      <c r="J1057" t="s">
        <v>30</v>
      </c>
    </row>
    <row r="1058" spans="1:10" x14ac:dyDescent="0.25">
      <c r="A1058" t="s">
        <v>1792</v>
      </c>
      <c r="B1058" s="2">
        <v>46189</v>
      </c>
      <c r="C1058" t="s">
        <v>776</v>
      </c>
      <c r="D1058" t="s">
        <v>18</v>
      </c>
      <c r="E1058" t="s">
        <v>95</v>
      </c>
      <c r="F1058" t="s">
        <v>14</v>
      </c>
      <c r="G1058">
        <v>2</v>
      </c>
      <c r="H1058">
        <v>101.97</v>
      </c>
      <c r="I1058">
        <v>0.15</v>
      </c>
      <c r="J1058" t="s">
        <v>20</v>
      </c>
    </row>
    <row r="1059" spans="1:10" x14ac:dyDescent="0.25">
      <c r="A1059" t="s">
        <v>1793</v>
      </c>
      <c r="B1059" s="2">
        <v>46146</v>
      </c>
      <c r="C1059" t="s">
        <v>548</v>
      </c>
      <c r="D1059" t="s">
        <v>92</v>
      </c>
      <c r="E1059" t="s">
        <v>39</v>
      </c>
      <c r="F1059" t="s">
        <v>14</v>
      </c>
      <c r="G1059">
        <v>3</v>
      </c>
      <c r="H1059">
        <v>293.02</v>
      </c>
      <c r="I1059">
        <v>0</v>
      </c>
      <c r="J1059" t="s">
        <v>30</v>
      </c>
    </row>
    <row r="1060" spans="1:10" x14ac:dyDescent="0.25">
      <c r="A1060" t="s">
        <v>1794</v>
      </c>
      <c r="B1060" s="2">
        <v>46162</v>
      </c>
      <c r="C1060" t="s">
        <v>253</v>
      </c>
      <c r="D1060" t="s">
        <v>168</v>
      </c>
      <c r="E1060" t="s">
        <v>101</v>
      </c>
      <c r="F1060" t="s">
        <v>141</v>
      </c>
      <c r="G1060">
        <v>3</v>
      </c>
      <c r="H1060">
        <v>91.67</v>
      </c>
      <c r="I1060">
        <v>0</v>
      </c>
      <c r="J1060" t="s">
        <v>35</v>
      </c>
    </row>
    <row r="1061" spans="1:10" x14ac:dyDescent="0.25">
      <c r="A1061" t="s">
        <v>1795</v>
      </c>
      <c r="B1061" s="2">
        <v>46186</v>
      </c>
      <c r="C1061" t="s">
        <v>834</v>
      </c>
      <c r="D1061" t="s">
        <v>268</v>
      </c>
      <c r="E1061" t="s">
        <v>52</v>
      </c>
      <c r="F1061" t="s">
        <v>25</v>
      </c>
      <c r="G1061">
        <v>4</v>
      </c>
      <c r="H1061">
        <v>146.02000000000001</v>
      </c>
      <c r="I1061">
        <v>0</v>
      </c>
      <c r="J1061" t="s">
        <v>30</v>
      </c>
    </row>
    <row r="1062" spans="1:10" x14ac:dyDescent="0.25">
      <c r="A1062" t="s">
        <v>1796</v>
      </c>
      <c r="B1062" s="2">
        <v>46207</v>
      </c>
      <c r="C1062" t="s">
        <v>1797</v>
      </c>
      <c r="D1062" t="s">
        <v>202</v>
      </c>
      <c r="E1062" t="s">
        <v>58</v>
      </c>
      <c r="F1062" t="s">
        <v>14</v>
      </c>
      <c r="G1062">
        <v>4</v>
      </c>
      <c r="H1062">
        <v>2161.9699999999998</v>
      </c>
      <c r="I1062">
        <v>0.02</v>
      </c>
      <c r="J1062" t="s">
        <v>15</v>
      </c>
    </row>
    <row r="1063" spans="1:10" x14ac:dyDescent="0.25">
      <c r="A1063" t="s">
        <v>1798</v>
      </c>
      <c r="B1063" s="2">
        <v>46097</v>
      </c>
      <c r="C1063" t="s">
        <v>1680</v>
      </c>
      <c r="D1063" t="s">
        <v>305</v>
      </c>
      <c r="E1063" t="s">
        <v>62</v>
      </c>
      <c r="F1063" t="s">
        <v>14</v>
      </c>
      <c r="G1063">
        <v>2</v>
      </c>
      <c r="H1063">
        <v>39.78</v>
      </c>
      <c r="I1063">
        <v>0</v>
      </c>
      <c r="J1063" t="s">
        <v>68</v>
      </c>
    </row>
    <row r="1064" spans="1:10" x14ac:dyDescent="0.25">
      <c r="A1064" t="s">
        <v>1799</v>
      </c>
      <c r="B1064" s="2">
        <v>45881</v>
      </c>
      <c r="C1064" t="s">
        <v>1800</v>
      </c>
      <c r="D1064" t="s">
        <v>87</v>
      </c>
      <c r="E1064" t="s">
        <v>196</v>
      </c>
      <c r="F1064" t="s">
        <v>14</v>
      </c>
      <c r="G1064">
        <v>1</v>
      </c>
      <c r="H1064">
        <v>989.01</v>
      </c>
      <c r="I1064">
        <v>0.1</v>
      </c>
      <c r="J1064" t="s">
        <v>68</v>
      </c>
    </row>
    <row r="1065" spans="1:10" x14ac:dyDescent="0.25">
      <c r="A1065" t="s">
        <v>1801</v>
      </c>
      <c r="B1065" s="2">
        <v>46001</v>
      </c>
      <c r="C1065" t="s">
        <v>336</v>
      </c>
      <c r="D1065" t="s">
        <v>1802</v>
      </c>
      <c r="F1065" t="s">
        <v>25</v>
      </c>
      <c r="G1065">
        <v>2</v>
      </c>
      <c r="H1065">
        <v>2276.0100000000002</v>
      </c>
      <c r="I1065">
        <v>0</v>
      </c>
      <c r="J1065" t="s">
        <v>409</v>
      </c>
    </row>
    <row r="1066" spans="1:10" x14ac:dyDescent="0.25">
      <c r="A1066" t="s">
        <v>1803</v>
      </c>
      <c r="B1066" s="2">
        <v>45915</v>
      </c>
      <c r="C1066" t="s">
        <v>437</v>
      </c>
      <c r="D1066" t="s">
        <v>77</v>
      </c>
      <c r="E1066" t="s">
        <v>95</v>
      </c>
      <c r="F1066" t="s">
        <v>238</v>
      </c>
      <c r="G1066">
        <v>1</v>
      </c>
      <c r="H1066">
        <v>399</v>
      </c>
      <c r="I1066">
        <v>0.1</v>
      </c>
      <c r="J1066" t="s">
        <v>35</v>
      </c>
    </row>
    <row r="1067" spans="1:10" x14ac:dyDescent="0.25">
      <c r="A1067" t="s">
        <v>1804</v>
      </c>
      <c r="B1067" s="2">
        <v>45883</v>
      </c>
      <c r="C1067" t="s">
        <v>129</v>
      </c>
      <c r="D1067" t="s">
        <v>150</v>
      </c>
      <c r="E1067" t="s">
        <v>101</v>
      </c>
      <c r="F1067" t="s">
        <v>14</v>
      </c>
      <c r="G1067">
        <v>1</v>
      </c>
      <c r="H1067">
        <v>1469.02</v>
      </c>
      <c r="I1067">
        <v>0</v>
      </c>
      <c r="J1067" t="s">
        <v>68</v>
      </c>
    </row>
    <row r="1068" spans="1:10" x14ac:dyDescent="0.25">
      <c r="A1068" t="s">
        <v>1805</v>
      </c>
      <c r="B1068" s="2">
        <v>46035</v>
      </c>
      <c r="C1068" t="s">
        <v>1164</v>
      </c>
      <c r="D1068" t="s">
        <v>132</v>
      </c>
      <c r="E1068" t="s">
        <v>226</v>
      </c>
      <c r="F1068" t="s">
        <v>25</v>
      </c>
      <c r="G1068">
        <v>1</v>
      </c>
      <c r="H1068">
        <v>1187.01</v>
      </c>
      <c r="I1068">
        <v>0.02</v>
      </c>
      <c r="J1068" t="s">
        <v>68</v>
      </c>
    </row>
    <row r="1069" spans="1:10" x14ac:dyDescent="0.25">
      <c r="A1069" t="s">
        <v>1806</v>
      </c>
      <c r="B1069" s="2">
        <v>46130</v>
      </c>
      <c r="C1069" t="s">
        <v>1807</v>
      </c>
      <c r="D1069" t="s">
        <v>33</v>
      </c>
      <c r="E1069" t="s">
        <v>74</v>
      </c>
      <c r="F1069" t="s">
        <v>25</v>
      </c>
      <c r="G1069">
        <v>2</v>
      </c>
      <c r="H1069">
        <v>2424.0300000000002</v>
      </c>
      <c r="I1069">
        <v>0.1</v>
      </c>
      <c r="J1069" t="s">
        <v>68</v>
      </c>
    </row>
    <row r="1070" spans="1:10" x14ac:dyDescent="0.25">
      <c r="A1070" t="s">
        <v>1808</v>
      </c>
      <c r="B1070" s="2">
        <v>46153</v>
      </c>
      <c r="C1070" t="s">
        <v>67</v>
      </c>
      <c r="D1070" t="s">
        <v>323</v>
      </c>
      <c r="E1070" t="s">
        <v>187</v>
      </c>
      <c r="F1070" t="s">
        <v>25</v>
      </c>
      <c r="G1070">
        <v>2</v>
      </c>
      <c r="H1070">
        <v>1513.99</v>
      </c>
      <c r="I1070">
        <v>0.02</v>
      </c>
      <c r="J1070" t="s">
        <v>30</v>
      </c>
    </row>
    <row r="1071" spans="1:10" x14ac:dyDescent="0.25">
      <c r="A1071" t="s">
        <v>1809</v>
      </c>
      <c r="B1071" s="2">
        <v>46007</v>
      </c>
      <c r="C1071" t="s">
        <v>1810</v>
      </c>
      <c r="D1071" t="s">
        <v>61</v>
      </c>
      <c r="E1071" t="s">
        <v>226</v>
      </c>
      <c r="F1071" t="s">
        <v>25</v>
      </c>
      <c r="G1071">
        <v>4</v>
      </c>
      <c r="H1071">
        <v>256.47000000000003</v>
      </c>
      <c r="I1071">
        <v>0</v>
      </c>
      <c r="J1071" t="s">
        <v>20</v>
      </c>
    </row>
    <row r="1072" spans="1:10" x14ac:dyDescent="0.25">
      <c r="A1072" t="s">
        <v>1811</v>
      </c>
      <c r="B1072" s="2">
        <v>46160</v>
      </c>
      <c r="C1072" t="s">
        <v>67</v>
      </c>
      <c r="D1072" t="s">
        <v>220</v>
      </c>
      <c r="E1072" t="s">
        <v>19</v>
      </c>
      <c r="F1072" t="s">
        <v>25</v>
      </c>
      <c r="G1072">
        <v>4</v>
      </c>
      <c r="H1072">
        <v>1454.03</v>
      </c>
      <c r="I1072">
        <v>0</v>
      </c>
      <c r="J1072" t="s">
        <v>20</v>
      </c>
    </row>
    <row r="1073" spans="1:10" x14ac:dyDescent="0.25">
      <c r="A1073" t="s">
        <v>1812</v>
      </c>
      <c r="B1073" s="2">
        <v>46146</v>
      </c>
      <c r="C1073" t="s">
        <v>658</v>
      </c>
      <c r="D1073" t="s">
        <v>168</v>
      </c>
      <c r="E1073" t="s">
        <v>13</v>
      </c>
      <c r="F1073" t="s">
        <v>14</v>
      </c>
      <c r="G1073">
        <v>6</v>
      </c>
      <c r="H1073">
        <v>90.78</v>
      </c>
      <c r="I1073">
        <v>0.2</v>
      </c>
      <c r="J1073" t="s">
        <v>30</v>
      </c>
    </row>
    <row r="1074" spans="1:10" x14ac:dyDescent="0.25">
      <c r="A1074" t="s">
        <v>1813</v>
      </c>
      <c r="B1074" s="2">
        <v>45870</v>
      </c>
      <c r="C1074" t="s">
        <v>119</v>
      </c>
      <c r="D1074" t="s">
        <v>123</v>
      </c>
      <c r="E1074" t="s">
        <v>48</v>
      </c>
      <c r="F1074" t="s">
        <v>14</v>
      </c>
      <c r="G1074">
        <v>3</v>
      </c>
      <c r="H1074">
        <v>53.35</v>
      </c>
      <c r="I1074">
        <v>0</v>
      </c>
      <c r="J1074" t="s">
        <v>30</v>
      </c>
    </row>
    <row r="1075" spans="1:10" x14ac:dyDescent="0.25">
      <c r="A1075" t="s">
        <v>1814</v>
      </c>
      <c r="B1075" s="2">
        <v>45900</v>
      </c>
      <c r="C1075" t="s">
        <v>314</v>
      </c>
      <c r="D1075" t="s">
        <v>180</v>
      </c>
      <c r="E1075" t="s">
        <v>48</v>
      </c>
      <c r="F1075" t="s">
        <v>14</v>
      </c>
      <c r="G1075">
        <v>5</v>
      </c>
      <c r="H1075">
        <v>832.02</v>
      </c>
      <c r="I1075">
        <v>0.15</v>
      </c>
      <c r="J1075" t="s">
        <v>20</v>
      </c>
    </row>
    <row r="1076" spans="1:10" x14ac:dyDescent="0.25">
      <c r="A1076" t="s">
        <v>1815</v>
      </c>
      <c r="B1076" s="2">
        <v>46193</v>
      </c>
      <c r="C1076" t="s">
        <v>1692</v>
      </c>
      <c r="D1076" t="s">
        <v>61</v>
      </c>
      <c r="E1076" t="s">
        <v>120</v>
      </c>
      <c r="F1076" t="s">
        <v>14</v>
      </c>
      <c r="G1076">
        <v>1</v>
      </c>
      <c r="H1076">
        <v>244.02</v>
      </c>
      <c r="I1076">
        <v>0</v>
      </c>
      <c r="J1076" t="s">
        <v>20</v>
      </c>
    </row>
    <row r="1077" spans="1:10" x14ac:dyDescent="0.25">
      <c r="A1077" t="s">
        <v>1816</v>
      </c>
      <c r="B1077" s="2">
        <v>45915</v>
      </c>
      <c r="C1077" t="s">
        <v>387</v>
      </c>
      <c r="D1077" t="s">
        <v>223</v>
      </c>
      <c r="E1077" t="s">
        <v>226</v>
      </c>
      <c r="F1077" t="s">
        <v>25</v>
      </c>
      <c r="G1077">
        <v>4</v>
      </c>
      <c r="H1077">
        <v>395.01</v>
      </c>
      <c r="I1077">
        <v>0.05</v>
      </c>
      <c r="J1077" t="s">
        <v>68</v>
      </c>
    </row>
    <row r="1078" spans="1:10" x14ac:dyDescent="0.25">
      <c r="A1078" t="s">
        <v>1817</v>
      </c>
      <c r="B1078" s="2">
        <v>45977</v>
      </c>
      <c r="C1078" t="s">
        <v>1818</v>
      </c>
      <c r="D1078" t="s">
        <v>33</v>
      </c>
      <c r="E1078" t="s">
        <v>24</v>
      </c>
      <c r="F1078" t="s">
        <v>14</v>
      </c>
      <c r="G1078">
        <v>3</v>
      </c>
      <c r="H1078">
        <v>2523.9899999999998</v>
      </c>
      <c r="I1078">
        <v>0.2</v>
      </c>
      <c r="J1078" t="s">
        <v>20</v>
      </c>
    </row>
    <row r="1079" spans="1:10" x14ac:dyDescent="0.25">
      <c r="A1079" t="s">
        <v>1819</v>
      </c>
      <c r="B1079" s="2">
        <v>45995</v>
      </c>
      <c r="C1079" t="s">
        <v>1820</v>
      </c>
      <c r="D1079" t="s">
        <v>390</v>
      </c>
      <c r="E1079" t="s">
        <v>24</v>
      </c>
      <c r="F1079" t="s">
        <v>25</v>
      </c>
      <c r="G1079">
        <v>2</v>
      </c>
      <c r="H1079">
        <v>449</v>
      </c>
      <c r="I1079">
        <v>0.1</v>
      </c>
      <c r="J1079" t="s">
        <v>30</v>
      </c>
    </row>
    <row r="1080" spans="1:10" x14ac:dyDescent="0.25">
      <c r="A1080" t="s">
        <v>1821</v>
      </c>
      <c r="B1080" s="2">
        <v>46224</v>
      </c>
      <c r="C1080" t="s">
        <v>1033</v>
      </c>
      <c r="D1080" t="s">
        <v>556</v>
      </c>
      <c r="E1080" t="s">
        <v>58</v>
      </c>
      <c r="F1080" t="s">
        <v>14</v>
      </c>
      <c r="G1080">
        <v>1</v>
      </c>
      <c r="H1080">
        <v>125.13</v>
      </c>
      <c r="J1080" t="s">
        <v>35</v>
      </c>
    </row>
    <row r="1081" spans="1:10" x14ac:dyDescent="0.25">
      <c r="A1081" t="s">
        <v>1822</v>
      </c>
      <c r="B1081" t="s">
        <v>1823</v>
      </c>
      <c r="C1081" t="s">
        <v>369</v>
      </c>
      <c r="D1081" t="s">
        <v>174</v>
      </c>
      <c r="E1081" t="s">
        <v>187</v>
      </c>
      <c r="F1081" t="s">
        <v>14</v>
      </c>
      <c r="G1081">
        <v>3</v>
      </c>
      <c r="H1081">
        <v>79.790000000000006</v>
      </c>
      <c r="I1081">
        <v>0</v>
      </c>
      <c r="J1081" t="s">
        <v>15</v>
      </c>
    </row>
    <row r="1082" spans="1:10" x14ac:dyDescent="0.25">
      <c r="A1082" t="s">
        <v>1824</v>
      </c>
      <c r="B1082" s="2">
        <v>45885</v>
      </c>
      <c r="C1082" t="s">
        <v>1667</v>
      </c>
      <c r="D1082" t="s">
        <v>220</v>
      </c>
      <c r="E1082" t="s">
        <v>226</v>
      </c>
      <c r="F1082" t="s">
        <v>14</v>
      </c>
      <c r="G1082">
        <v>8</v>
      </c>
      <c r="H1082">
        <v>1469.02</v>
      </c>
      <c r="I1082">
        <v>0.15</v>
      </c>
      <c r="J1082" t="s">
        <v>15</v>
      </c>
    </row>
    <row r="1083" spans="1:10" x14ac:dyDescent="0.25">
      <c r="A1083" t="s">
        <v>1825</v>
      </c>
      <c r="B1083" s="2">
        <v>46053</v>
      </c>
      <c r="C1083" t="s">
        <v>910</v>
      </c>
      <c r="D1083" t="s">
        <v>202</v>
      </c>
      <c r="E1083" t="s">
        <v>58</v>
      </c>
      <c r="F1083" t="s">
        <v>25</v>
      </c>
      <c r="G1083">
        <v>2</v>
      </c>
      <c r="H1083">
        <v>2119.9899999999998</v>
      </c>
      <c r="I1083">
        <v>0.02</v>
      </c>
      <c r="J1083" t="s">
        <v>68</v>
      </c>
    </row>
    <row r="1084" spans="1:10" x14ac:dyDescent="0.25">
      <c r="A1084" t="s">
        <v>1826</v>
      </c>
      <c r="B1084" s="2">
        <v>45874</v>
      </c>
      <c r="C1084" t="s">
        <v>348</v>
      </c>
      <c r="D1084" t="s">
        <v>71</v>
      </c>
      <c r="E1084" t="s">
        <v>58</v>
      </c>
      <c r="F1084" t="s">
        <v>14</v>
      </c>
      <c r="G1084">
        <v>3</v>
      </c>
      <c r="H1084">
        <v>122.57</v>
      </c>
      <c r="I1084">
        <v>0.1</v>
      </c>
      <c r="J1084" t="s">
        <v>35</v>
      </c>
    </row>
    <row r="1085" spans="1:10" x14ac:dyDescent="0.25">
      <c r="A1085" t="s">
        <v>1827</v>
      </c>
      <c r="B1085" s="2">
        <v>45916</v>
      </c>
      <c r="C1085" t="s">
        <v>371</v>
      </c>
      <c r="D1085" t="s">
        <v>282</v>
      </c>
      <c r="E1085" t="s">
        <v>101</v>
      </c>
      <c r="F1085" t="s">
        <v>25</v>
      </c>
      <c r="G1085">
        <v>2</v>
      </c>
      <c r="H1085">
        <v>173.63</v>
      </c>
      <c r="I1085">
        <v>0.2</v>
      </c>
      <c r="J1085" t="s">
        <v>20</v>
      </c>
    </row>
    <row r="1086" spans="1:10" x14ac:dyDescent="0.25">
      <c r="A1086" t="s">
        <v>1828</v>
      </c>
      <c r="B1086" s="2">
        <v>45888</v>
      </c>
      <c r="C1086" t="s">
        <v>1829</v>
      </c>
      <c r="D1086" t="s">
        <v>520</v>
      </c>
      <c r="E1086" t="s">
        <v>48</v>
      </c>
      <c r="F1086" t="s">
        <v>25</v>
      </c>
      <c r="G1086">
        <v>1</v>
      </c>
      <c r="H1086">
        <v>2155.02</v>
      </c>
      <c r="I1086">
        <v>0.15</v>
      </c>
      <c r="J1086" t="s">
        <v>30</v>
      </c>
    </row>
    <row r="1087" spans="1:10" x14ac:dyDescent="0.25">
      <c r="A1087" t="s">
        <v>1830</v>
      </c>
      <c r="B1087" s="2">
        <v>46012</v>
      </c>
      <c r="C1087" t="s">
        <v>934</v>
      </c>
      <c r="D1087" t="s">
        <v>33</v>
      </c>
      <c r="E1087" t="s">
        <v>187</v>
      </c>
      <c r="F1087" t="s">
        <v>25</v>
      </c>
      <c r="G1087">
        <v>3</v>
      </c>
      <c r="H1087">
        <v>2523.9899999999998</v>
      </c>
      <c r="I1087">
        <v>0</v>
      </c>
      <c r="J1087" t="s">
        <v>30</v>
      </c>
    </row>
    <row r="1088" spans="1:10" x14ac:dyDescent="0.25">
      <c r="A1088" t="s">
        <v>1831</v>
      </c>
      <c r="B1088" s="2">
        <v>46171</v>
      </c>
      <c r="C1088" t="s">
        <v>1589</v>
      </c>
      <c r="D1088" t="s">
        <v>71</v>
      </c>
      <c r="E1088" t="s">
        <v>19</v>
      </c>
      <c r="F1088" t="s">
        <v>25</v>
      </c>
      <c r="G1088">
        <v>2</v>
      </c>
      <c r="H1088">
        <v>117.81</v>
      </c>
      <c r="I1088">
        <v>0.02</v>
      </c>
      <c r="J1088" t="s">
        <v>15</v>
      </c>
    </row>
    <row r="1089" spans="1:10" x14ac:dyDescent="0.25">
      <c r="A1089" t="s">
        <v>1832</v>
      </c>
      <c r="B1089" s="2">
        <v>46010</v>
      </c>
      <c r="C1089" t="s">
        <v>97</v>
      </c>
      <c r="D1089" t="s">
        <v>137</v>
      </c>
      <c r="E1089" t="s">
        <v>58</v>
      </c>
      <c r="F1089" t="s">
        <v>14</v>
      </c>
      <c r="G1089">
        <v>3</v>
      </c>
      <c r="H1089">
        <v>99.99</v>
      </c>
      <c r="I1089">
        <v>0.2</v>
      </c>
      <c r="J1089" t="s">
        <v>30</v>
      </c>
    </row>
    <row r="1090" spans="1:10" x14ac:dyDescent="0.25">
      <c r="A1090" t="s">
        <v>1833</v>
      </c>
      <c r="B1090" s="2">
        <v>46088</v>
      </c>
      <c r="C1090" t="s">
        <v>587</v>
      </c>
      <c r="D1090" t="s">
        <v>12</v>
      </c>
      <c r="E1090" t="s">
        <v>52</v>
      </c>
      <c r="F1090" t="s">
        <v>14</v>
      </c>
      <c r="G1090">
        <v>2</v>
      </c>
      <c r="H1090">
        <v>484.03</v>
      </c>
      <c r="I1090">
        <v>0.15</v>
      </c>
      <c r="J1090" t="s">
        <v>20</v>
      </c>
    </row>
    <row r="1091" spans="1:10" x14ac:dyDescent="0.25">
      <c r="A1091" t="s">
        <v>1834</v>
      </c>
      <c r="B1091" s="2">
        <v>45932</v>
      </c>
      <c r="C1091" t="s">
        <v>689</v>
      </c>
      <c r="D1091" t="s">
        <v>199</v>
      </c>
      <c r="E1091" t="s">
        <v>39</v>
      </c>
      <c r="F1091" t="s">
        <v>14</v>
      </c>
      <c r="G1091">
        <v>2</v>
      </c>
      <c r="H1091">
        <v>699</v>
      </c>
      <c r="I1091">
        <v>0</v>
      </c>
      <c r="J1091" t="s">
        <v>35</v>
      </c>
    </row>
    <row r="1092" spans="1:10" x14ac:dyDescent="0.25">
      <c r="A1092" t="s">
        <v>1835</v>
      </c>
      <c r="B1092" s="2">
        <v>45894</v>
      </c>
      <c r="C1092" t="s">
        <v>1836</v>
      </c>
      <c r="D1092" t="s">
        <v>395</v>
      </c>
      <c r="E1092" t="s">
        <v>95</v>
      </c>
      <c r="F1092" t="s">
        <v>14</v>
      </c>
      <c r="G1092">
        <v>2</v>
      </c>
      <c r="H1092">
        <v>153.47</v>
      </c>
      <c r="I1092">
        <v>0.15</v>
      </c>
      <c r="J1092" t="s">
        <v>35</v>
      </c>
    </row>
    <row r="1093" spans="1:10" x14ac:dyDescent="0.25">
      <c r="A1093" t="s">
        <v>1837</v>
      </c>
      <c r="B1093" s="2">
        <v>46041</v>
      </c>
      <c r="C1093" t="s">
        <v>1838</v>
      </c>
      <c r="D1093" t="s">
        <v>153</v>
      </c>
      <c r="E1093" t="s">
        <v>112</v>
      </c>
      <c r="F1093" t="s">
        <v>25</v>
      </c>
      <c r="G1093">
        <v>10</v>
      </c>
      <c r="H1093">
        <v>131.58000000000001</v>
      </c>
      <c r="I1093">
        <v>0.02</v>
      </c>
      <c r="J1093" t="s">
        <v>68</v>
      </c>
    </row>
    <row r="1094" spans="1:10" x14ac:dyDescent="0.25">
      <c r="A1094" t="s">
        <v>1839</v>
      </c>
      <c r="B1094" s="2">
        <v>45908</v>
      </c>
      <c r="C1094" t="s">
        <v>1840</v>
      </c>
      <c r="D1094" t="s">
        <v>416</v>
      </c>
      <c r="E1094" t="s">
        <v>196</v>
      </c>
      <c r="F1094" t="s">
        <v>14</v>
      </c>
      <c r="G1094">
        <v>2</v>
      </c>
      <c r="H1094">
        <v>256.47000000000003</v>
      </c>
      <c r="I1094">
        <v>0</v>
      </c>
      <c r="J1094" t="s">
        <v>30</v>
      </c>
    </row>
    <row r="1095" spans="1:10" x14ac:dyDescent="0.25">
      <c r="A1095" t="s">
        <v>1841</v>
      </c>
      <c r="B1095" s="2">
        <v>46115</v>
      </c>
      <c r="C1095" t="s">
        <v>1842</v>
      </c>
      <c r="D1095" t="s">
        <v>305</v>
      </c>
      <c r="E1095" t="s">
        <v>58</v>
      </c>
      <c r="F1095" t="s">
        <v>14</v>
      </c>
      <c r="G1095">
        <v>5</v>
      </c>
      <c r="H1095">
        <v>37.83</v>
      </c>
      <c r="I1095">
        <v>0.02</v>
      </c>
      <c r="J1095" t="s">
        <v>30</v>
      </c>
    </row>
    <row r="1096" spans="1:10" x14ac:dyDescent="0.25">
      <c r="A1096" t="s">
        <v>1843</v>
      </c>
      <c r="B1096" s="2">
        <v>46112</v>
      </c>
      <c r="C1096" t="s">
        <v>267</v>
      </c>
      <c r="D1096" t="s">
        <v>171</v>
      </c>
      <c r="E1096" t="s">
        <v>52</v>
      </c>
      <c r="F1096" t="s">
        <v>14</v>
      </c>
      <c r="G1096">
        <v>3</v>
      </c>
      <c r="H1096">
        <v>1311.99</v>
      </c>
      <c r="I1096">
        <v>0.02</v>
      </c>
      <c r="J1096" t="s">
        <v>30</v>
      </c>
    </row>
    <row r="1097" spans="1:10" x14ac:dyDescent="0.25">
      <c r="A1097" t="s">
        <v>1844</v>
      </c>
      <c r="B1097" s="2">
        <v>46177</v>
      </c>
      <c r="C1097" t="s">
        <v>1083</v>
      </c>
      <c r="D1097" t="s">
        <v>220</v>
      </c>
      <c r="E1097" t="s">
        <v>226</v>
      </c>
      <c r="F1097" t="s">
        <v>14</v>
      </c>
      <c r="G1097">
        <v>3</v>
      </c>
      <c r="H1097">
        <v>1469.02</v>
      </c>
      <c r="I1097">
        <v>0</v>
      </c>
      <c r="J1097" t="s">
        <v>30</v>
      </c>
    </row>
    <row r="1098" spans="1:10" x14ac:dyDescent="0.25">
      <c r="A1098" t="s">
        <v>1845</v>
      </c>
      <c r="B1098" s="2">
        <v>45887</v>
      </c>
      <c r="C1098" t="s">
        <v>1846</v>
      </c>
      <c r="D1098" t="s">
        <v>390</v>
      </c>
      <c r="E1098" t="s">
        <v>19</v>
      </c>
      <c r="F1098" t="s">
        <v>25</v>
      </c>
      <c r="G1098">
        <v>1</v>
      </c>
      <c r="H1098">
        <v>440.02</v>
      </c>
      <c r="I1098">
        <v>0.2</v>
      </c>
      <c r="J1098" t="s">
        <v>30</v>
      </c>
    </row>
    <row r="1099" spans="1:10" x14ac:dyDescent="0.25">
      <c r="A1099" t="s">
        <v>1847</v>
      </c>
      <c r="B1099" s="2">
        <v>46024</v>
      </c>
      <c r="C1099" t="s">
        <v>1818</v>
      </c>
      <c r="D1099" t="s">
        <v>282</v>
      </c>
      <c r="E1099" t="s">
        <v>95</v>
      </c>
      <c r="F1099" t="s">
        <v>25</v>
      </c>
      <c r="G1099">
        <v>1</v>
      </c>
      <c r="H1099">
        <v>177.21</v>
      </c>
      <c r="I1099">
        <v>0</v>
      </c>
      <c r="J1099" t="s">
        <v>15</v>
      </c>
    </row>
    <row r="1100" spans="1:10" x14ac:dyDescent="0.25">
      <c r="A1100" t="s">
        <v>1848</v>
      </c>
      <c r="B1100" s="2">
        <v>45896</v>
      </c>
      <c r="C1100" t="s">
        <v>1435</v>
      </c>
      <c r="D1100" t="s">
        <v>137</v>
      </c>
      <c r="E1100" t="s">
        <v>74</v>
      </c>
      <c r="F1100" t="s">
        <v>14</v>
      </c>
      <c r="G1100">
        <v>1</v>
      </c>
      <c r="H1100">
        <v>100.98</v>
      </c>
      <c r="I1100">
        <v>0.15</v>
      </c>
      <c r="J1100" t="s">
        <v>35</v>
      </c>
    </row>
    <row r="1101" spans="1:10" x14ac:dyDescent="0.25">
      <c r="A1101" t="s">
        <v>1849</v>
      </c>
      <c r="B1101" s="2">
        <v>46176</v>
      </c>
      <c r="C1101" t="s">
        <v>1099</v>
      </c>
      <c r="D1101" t="s">
        <v>18</v>
      </c>
      <c r="E1101" t="s">
        <v>58</v>
      </c>
      <c r="F1101" t="s">
        <v>14</v>
      </c>
      <c r="G1101">
        <v>2</v>
      </c>
      <c r="H1101">
        <v>98.01</v>
      </c>
      <c r="I1101">
        <v>0.15</v>
      </c>
      <c r="J1101" t="s">
        <v>15</v>
      </c>
    </row>
    <row r="1102" spans="1:10" x14ac:dyDescent="0.25">
      <c r="A1102" t="s">
        <v>1850</v>
      </c>
      <c r="B1102" s="2">
        <v>46187</v>
      </c>
      <c r="C1102" t="s">
        <v>1264</v>
      </c>
      <c r="D1102" t="s">
        <v>171</v>
      </c>
      <c r="E1102" t="s">
        <v>58</v>
      </c>
      <c r="F1102" t="s">
        <v>14</v>
      </c>
      <c r="G1102">
        <v>3</v>
      </c>
      <c r="H1102">
        <v>1273.02</v>
      </c>
      <c r="I1102">
        <v>0.02</v>
      </c>
      <c r="J1102" t="s">
        <v>30</v>
      </c>
    </row>
    <row r="1103" spans="1:10" x14ac:dyDescent="0.25">
      <c r="A1103" t="s">
        <v>1851</v>
      </c>
      <c r="B1103" s="2">
        <v>45922</v>
      </c>
      <c r="C1103" t="s">
        <v>854</v>
      </c>
      <c r="D1103" t="s">
        <v>254</v>
      </c>
      <c r="E1103" t="s">
        <v>19</v>
      </c>
      <c r="F1103" t="s">
        <v>25</v>
      </c>
      <c r="G1103">
        <v>5</v>
      </c>
      <c r="H1103">
        <v>195.02</v>
      </c>
      <c r="I1103">
        <v>0</v>
      </c>
      <c r="J1103" t="s">
        <v>15</v>
      </c>
    </row>
    <row r="1104" spans="1:10" x14ac:dyDescent="0.25">
      <c r="A1104" t="s">
        <v>1852</v>
      </c>
      <c r="B1104" s="2">
        <v>46001</v>
      </c>
      <c r="C1104" t="s">
        <v>874</v>
      </c>
      <c r="D1104" t="s">
        <v>98</v>
      </c>
      <c r="E1104" t="s">
        <v>187</v>
      </c>
      <c r="F1104" t="s">
        <v>14</v>
      </c>
      <c r="G1104">
        <v>1</v>
      </c>
      <c r="H1104">
        <v>1426.98</v>
      </c>
      <c r="I1104">
        <v>0</v>
      </c>
      <c r="J1104" t="s">
        <v>30</v>
      </c>
    </row>
    <row r="1105" spans="1:10" x14ac:dyDescent="0.25">
      <c r="A1105" t="s">
        <v>1853</v>
      </c>
      <c r="B1105" s="2">
        <v>45900</v>
      </c>
      <c r="C1105" t="s">
        <v>1854</v>
      </c>
      <c r="D1105" t="s">
        <v>77</v>
      </c>
      <c r="E1105" t="s">
        <v>112</v>
      </c>
      <c r="F1105" t="s">
        <v>14</v>
      </c>
      <c r="G1105">
        <v>3</v>
      </c>
      <c r="H1105">
        <v>406.98</v>
      </c>
      <c r="I1105">
        <v>0.1</v>
      </c>
      <c r="J1105" t="s">
        <v>20</v>
      </c>
    </row>
    <row r="1106" spans="1:10" x14ac:dyDescent="0.25">
      <c r="A1106" t="s">
        <v>1855</v>
      </c>
      <c r="B1106" s="2">
        <v>46168</v>
      </c>
      <c r="C1106" t="s">
        <v>834</v>
      </c>
      <c r="D1106" t="s">
        <v>54</v>
      </c>
      <c r="E1106" t="s">
        <v>44</v>
      </c>
      <c r="F1106" t="s">
        <v>25</v>
      </c>
      <c r="G1106">
        <v>2</v>
      </c>
      <c r="H1106">
        <v>121.38</v>
      </c>
      <c r="I1106">
        <v>0.1</v>
      </c>
      <c r="J1106" t="s">
        <v>20</v>
      </c>
    </row>
    <row r="1107" spans="1:10" x14ac:dyDescent="0.25">
      <c r="A1107" t="s">
        <v>1856</v>
      </c>
      <c r="B1107" s="2">
        <v>46058</v>
      </c>
      <c r="C1107" t="s">
        <v>1857</v>
      </c>
      <c r="D1107" t="s">
        <v>199</v>
      </c>
      <c r="E1107" t="s">
        <v>112</v>
      </c>
      <c r="F1107" t="s">
        <v>25</v>
      </c>
      <c r="G1107">
        <v>1</v>
      </c>
      <c r="H1107">
        <v>719.97</v>
      </c>
      <c r="I1107">
        <v>0</v>
      </c>
      <c r="J1107" t="s">
        <v>68</v>
      </c>
    </row>
    <row r="1108" spans="1:10" x14ac:dyDescent="0.25">
      <c r="A1108" t="s">
        <v>1858</v>
      </c>
      <c r="B1108" s="2">
        <v>46046</v>
      </c>
      <c r="C1108" t="s">
        <v>654</v>
      </c>
      <c r="D1108" t="s">
        <v>416</v>
      </c>
      <c r="E1108" t="s">
        <v>104</v>
      </c>
      <c r="F1108" t="s">
        <v>25</v>
      </c>
      <c r="G1108">
        <v>2</v>
      </c>
      <c r="H1108">
        <v>251.49</v>
      </c>
      <c r="I1108">
        <v>0.2</v>
      </c>
      <c r="J1108" t="s">
        <v>68</v>
      </c>
    </row>
    <row r="1109" spans="1:10" x14ac:dyDescent="0.25">
      <c r="A1109" t="s">
        <v>1859</v>
      </c>
      <c r="B1109" s="2">
        <v>46177</v>
      </c>
      <c r="C1109" t="s">
        <v>1031</v>
      </c>
      <c r="D1109" t="s">
        <v>171</v>
      </c>
      <c r="E1109" t="s">
        <v>112</v>
      </c>
      <c r="F1109" t="s">
        <v>14</v>
      </c>
      <c r="G1109">
        <v>3</v>
      </c>
      <c r="H1109">
        <v>1286.01</v>
      </c>
      <c r="I1109">
        <v>0.15</v>
      </c>
      <c r="J1109" t="s">
        <v>20</v>
      </c>
    </row>
    <row r="1110" spans="1:10" x14ac:dyDescent="0.25">
      <c r="A1110" t="s">
        <v>1860</v>
      </c>
      <c r="B1110" s="2">
        <v>45953</v>
      </c>
      <c r="C1110" t="s">
        <v>1861</v>
      </c>
      <c r="D1110" t="s">
        <v>117</v>
      </c>
      <c r="E1110" t="s">
        <v>52</v>
      </c>
      <c r="F1110" t="s">
        <v>14</v>
      </c>
      <c r="G1110">
        <v>1</v>
      </c>
      <c r="H1110">
        <v>1816.99</v>
      </c>
      <c r="I1110">
        <v>0</v>
      </c>
      <c r="J1110" t="s">
        <v>35</v>
      </c>
    </row>
    <row r="1111" spans="1:10" x14ac:dyDescent="0.25">
      <c r="A1111" t="s">
        <v>1862</v>
      </c>
      <c r="B1111" s="2">
        <v>46224</v>
      </c>
      <c r="C1111" t="s">
        <v>1863</v>
      </c>
      <c r="D1111" t="s">
        <v>117</v>
      </c>
      <c r="E1111" t="s">
        <v>48</v>
      </c>
      <c r="F1111" t="s">
        <v>25</v>
      </c>
      <c r="G1111">
        <v>2</v>
      </c>
      <c r="H1111">
        <v>1816.99</v>
      </c>
      <c r="I1111">
        <v>0.1</v>
      </c>
      <c r="J1111" t="s">
        <v>68</v>
      </c>
    </row>
    <row r="1112" spans="1:10" x14ac:dyDescent="0.25">
      <c r="A1112" t="s">
        <v>1864</v>
      </c>
      <c r="B1112" s="2">
        <v>45975</v>
      </c>
      <c r="C1112" t="s">
        <v>1278</v>
      </c>
      <c r="D1112" t="s">
        <v>202</v>
      </c>
      <c r="E1112" t="s">
        <v>58</v>
      </c>
      <c r="F1112" t="s">
        <v>14</v>
      </c>
      <c r="G1112">
        <v>1</v>
      </c>
      <c r="H1112">
        <v>2078.0100000000002</v>
      </c>
      <c r="I1112">
        <v>0.1</v>
      </c>
      <c r="J1112" t="s">
        <v>30</v>
      </c>
    </row>
    <row r="1113" spans="1:10" x14ac:dyDescent="0.25">
      <c r="A1113" t="s">
        <v>1865</v>
      </c>
      <c r="B1113" s="2">
        <v>46154</v>
      </c>
      <c r="C1113" t="s">
        <v>397</v>
      </c>
      <c r="D1113" t="s">
        <v>109</v>
      </c>
      <c r="E1113" t="s">
        <v>101</v>
      </c>
      <c r="F1113" t="s">
        <v>14</v>
      </c>
      <c r="G1113">
        <v>1</v>
      </c>
      <c r="H1113">
        <v>1426.98</v>
      </c>
      <c r="I1113">
        <v>0.1</v>
      </c>
      <c r="J1113" t="s">
        <v>30</v>
      </c>
    </row>
    <row r="1114" spans="1:10" x14ac:dyDescent="0.25">
      <c r="A1114" t="s">
        <v>1866</v>
      </c>
      <c r="B1114" s="2">
        <v>45885</v>
      </c>
      <c r="C1114" t="s">
        <v>108</v>
      </c>
      <c r="D1114" t="s">
        <v>416</v>
      </c>
      <c r="E1114" t="s">
        <v>101</v>
      </c>
      <c r="F1114" t="s">
        <v>25</v>
      </c>
      <c r="G1114">
        <v>1</v>
      </c>
      <c r="H1114">
        <v>251.49</v>
      </c>
      <c r="I1114">
        <v>0.05</v>
      </c>
      <c r="J1114" t="s">
        <v>35</v>
      </c>
    </row>
    <row r="1115" spans="1:10" x14ac:dyDescent="0.25">
      <c r="A1115" t="s">
        <v>1867</v>
      </c>
      <c r="B1115" s="2">
        <v>46043</v>
      </c>
      <c r="C1115" t="s">
        <v>1810</v>
      </c>
      <c r="D1115" t="s">
        <v>126</v>
      </c>
      <c r="E1115" t="s">
        <v>196</v>
      </c>
      <c r="F1115" t="s">
        <v>25</v>
      </c>
      <c r="G1115">
        <v>1</v>
      </c>
      <c r="H1115">
        <v>692.01</v>
      </c>
      <c r="I1115">
        <v>0.05</v>
      </c>
      <c r="J1115" t="s">
        <v>30</v>
      </c>
    </row>
    <row r="1116" spans="1:10" x14ac:dyDescent="0.25">
      <c r="A1116" t="s">
        <v>1868</v>
      </c>
      <c r="B1116" s="2">
        <v>45880</v>
      </c>
      <c r="C1116" t="s">
        <v>683</v>
      </c>
      <c r="D1116" t="s">
        <v>251</v>
      </c>
      <c r="E1116" t="s">
        <v>74</v>
      </c>
      <c r="F1116" t="s">
        <v>25</v>
      </c>
      <c r="G1116">
        <v>2</v>
      </c>
      <c r="H1116">
        <v>1939.03</v>
      </c>
      <c r="I1116">
        <v>0.02</v>
      </c>
      <c r="J1116" t="s">
        <v>20</v>
      </c>
    </row>
    <row r="1117" spans="1:10" x14ac:dyDescent="0.25">
      <c r="A1117" t="s">
        <v>1869</v>
      </c>
      <c r="B1117" s="2">
        <v>46103</v>
      </c>
      <c r="C1117" t="s">
        <v>1870</v>
      </c>
      <c r="D1117" t="s">
        <v>321</v>
      </c>
      <c r="E1117" t="s">
        <v>64</v>
      </c>
      <c r="F1117" t="s">
        <v>25</v>
      </c>
      <c r="G1117">
        <v>6</v>
      </c>
      <c r="H1117">
        <v>1371.02</v>
      </c>
      <c r="I1117">
        <v>0.15</v>
      </c>
      <c r="J1117" t="s">
        <v>30</v>
      </c>
    </row>
    <row r="1118" spans="1:10" x14ac:dyDescent="0.25">
      <c r="A1118" t="s">
        <v>1871</v>
      </c>
      <c r="B1118" s="2">
        <v>45930</v>
      </c>
      <c r="C1118" t="s">
        <v>1872</v>
      </c>
      <c r="D1118" t="s">
        <v>153</v>
      </c>
      <c r="E1118" t="s">
        <v>44</v>
      </c>
      <c r="F1118" t="s">
        <v>25</v>
      </c>
      <c r="G1118">
        <v>1</v>
      </c>
      <c r="H1118">
        <v>126.42</v>
      </c>
      <c r="I1118">
        <v>0.15</v>
      </c>
      <c r="J1118" t="s">
        <v>20</v>
      </c>
    </row>
    <row r="1119" spans="1:10" x14ac:dyDescent="0.25">
      <c r="A1119" t="s">
        <v>1873</v>
      </c>
      <c r="B1119" t="s">
        <v>1874</v>
      </c>
      <c r="C1119" t="s">
        <v>1575</v>
      </c>
      <c r="D1119" t="s">
        <v>87</v>
      </c>
      <c r="E1119" t="s">
        <v>13</v>
      </c>
      <c r="F1119" t="s">
        <v>25</v>
      </c>
      <c r="G1119">
        <v>4</v>
      </c>
      <c r="H1119">
        <v>979.02</v>
      </c>
      <c r="I1119">
        <v>0.02</v>
      </c>
      <c r="J1119" t="s">
        <v>15</v>
      </c>
    </row>
    <row r="1120" spans="1:10" x14ac:dyDescent="0.25">
      <c r="A1120" t="s">
        <v>1875</v>
      </c>
      <c r="B1120" s="2">
        <v>46020</v>
      </c>
      <c r="C1120" t="s">
        <v>638</v>
      </c>
      <c r="D1120" t="s">
        <v>390</v>
      </c>
      <c r="E1120" t="s">
        <v>13</v>
      </c>
      <c r="F1120" t="s">
        <v>25</v>
      </c>
      <c r="G1120">
        <v>3</v>
      </c>
      <c r="H1120">
        <v>449</v>
      </c>
      <c r="I1120">
        <v>0.05</v>
      </c>
      <c r="J1120" t="s">
        <v>35</v>
      </c>
    </row>
    <row r="1121" spans="1:10" x14ac:dyDescent="0.25">
      <c r="A1121" t="s">
        <v>1876</v>
      </c>
      <c r="B1121" s="2">
        <v>46130</v>
      </c>
      <c r="C1121" t="s">
        <v>1449</v>
      </c>
      <c r="D1121" t="s">
        <v>153</v>
      </c>
      <c r="E1121" t="s">
        <v>187</v>
      </c>
      <c r="F1121" t="s">
        <v>25</v>
      </c>
      <c r="G1121">
        <v>4</v>
      </c>
      <c r="H1121">
        <v>129</v>
      </c>
      <c r="I1121">
        <v>0.2</v>
      </c>
      <c r="J1121" t="s">
        <v>15</v>
      </c>
    </row>
    <row r="1122" spans="1:10" x14ac:dyDescent="0.25">
      <c r="A1122" t="s">
        <v>1877</v>
      </c>
      <c r="B1122" s="2">
        <v>45903</v>
      </c>
      <c r="C1122" t="s">
        <v>1240</v>
      </c>
      <c r="D1122" t="s">
        <v>33</v>
      </c>
      <c r="E1122" t="s">
        <v>74</v>
      </c>
      <c r="F1122" t="s">
        <v>14</v>
      </c>
      <c r="G1122">
        <v>3</v>
      </c>
      <c r="H1122">
        <v>2449.02</v>
      </c>
      <c r="I1122">
        <v>0.2</v>
      </c>
      <c r="J1122" t="s">
        <v>35</v>
      </c>
    </row>
    <row r="1123" spans="1:10" x14ac:dyDescent="0.25">
      <c r="A1123" t="s">
        <v>1878</v>
      </c>
      <c r="B1123" s="2">
        <v>46034</v>
      </c>
      <c r="C1123" t="s">
        <v>1879</v>
      </c>
      <c r="D1123" t="s">
        <v>321</v>
      </c>
      <c r="E1123" t="s">
        <v>120</v>
      </c>
      <c r="F1123" t="s">
        <v>14</v>
      </c>
      <c r="G1123">
        <v>4</v>
      </c>
      <c r="H1123">
        <v>1412.99</v>
      </c>
      <c r="I1123">
        <v>0.2</v>
      </c>
      <c r="J1123" t="s">
        <v>68</v>
      </c>
    </row>
    <row r="1124" spans="1:10" x14ac:dyDescent="0.25">
      <c r="A1124" t="s">
        <v>1880</v>
      </c>
      <c r="B1124" s="2">
        <v>46007</v>
      </c>
      <c r="C1124" t="s">
        <v>1242</v>
      </c>
      <c r="D1124" t="s">
        <v>376</v>
      </c>
      <c r="E1124" t="s">
        <v>112</v>
      </c>
      <c r="F1124" t="s">
        <v>25</v>
      </c>
      <c r="G1124">
        <v>1</v>
      </c>
      <c r="H1124">
        <v>1682.01</v>
      </c>
      <c r="I1124">
        <v>0.02</v>
      </c>
      <c r="J1124" t="s">
        <v>68</v>
      </c>
    </row>
    <row r="1125" spans="1:10" x14ac:dyDescent="0.25">
      <c r="A1125" t="s">
        <v>1881</v>
      </c>
      <c r="B1125" s="2">
        <v>45990</v>
      </c>
      <c r="C1125" t="s">
        <v>302</v>
      </c>
      <c r="D1125" t="s">
        <v>332</v>
      </c>
      <c r="E1125" t="s">
        <v>101</v>
      </c>
      <c r="F1125" t="s">
        <v>14</v>
      </c>
      <c r="G1125">
        <v>5</v>
      </c>
      <c r="H1125">
        <v>749</v>
      </c>
      <c r="I1125">
        <v>0</v>
      </c>
      <c r="J1125" t="s">
        <v>20</v>
      </c>
    </row>
    <row r="1126" spans="1:10" x14ac:dyDescent="0.25">
      <c r="A1126" t="s">
        <v>1882</v>
      </c>
      <c r="B1126" s="2">
        <v>46000</v>
      </c>
      <c r="C1126" t="s">
        <v>1655</v>
      </c>
      <c r="D1126" t="s">
        <v>286</v>
      </c>
      <c r="E1126" t="s">
        <v>44</v>
      </c>
      <c r="F1126" t="s">
        <v>25</v>
      </c>
      <c r="G1126">
        <v>2</v>
      </c>
      <c r="H1126">
        <v>1311.99</v>
      </c>
      <c r="I1126">
        <v>0.1</v>
      </c>
      <c r="J1126" t="s">
        <v>35</v>
      </c>
    </row>
    <row r="1127" spans="1:10" x14ac:dyDescent="0.25">
      <c r="A1127" t="s">
        <v>1883</v>
      </c>
      <c r="B1127" s="2">
        <v>46168</v>
      </c>
      <c r="C1127" t="s">
        <v>1884</v>
      </c>
      <c r="D1127" t="s">
        <v>117</v>
      </c>
      <c r="E1127" t="s">
        <v>120</v>
      </c>
      <c r="F1127" t="s">
        <v>14</v>
      </c>
      <c r="G1127">
        <v>2</v>
      </c>
      <c r="H1127">
        <v>1781.01</v>
      </c>
      <c r="I1127">
        <v>0.2</v>
      </c>
      <c r="J1127" t="s">
        <v>68</v>
      </c>
    </row>
    <row r="1128" spans="1:10" x14ac:dyDescent="0.25">
      <c r="A1128" t="s">
        <v>1885</v>
      </c>
      <c r="B1128" s="2">
        <v>46079</v>
      </c>
      <c r="C1128" t="s">
        <v>334</v>
      </c>
      <c r="D1128" t="s">
        <v>305</v>
      </c>
      <c r="E1128" t="s">
        <v>187</v>
      </c>
      <c r="F1128" t="s">
        <v>14</v>
      </c>
      <c r="G1128">
        <v>2</v>
      </c>
      <c r="H1128">
        <v>38.61</v>
      </c>
      <c r="I1128">
        <v>0</v>
      </c>
      <c r="J1128" t="s">
        <v>35</v>
      </c>
    </row>
    <row r="1129" spans="1:10" x14ac:dyDescent="0.25">
      <c r="A1129" t="s">
        <v>1886</v>
      </c>
      <c r="B1129" s="2">
        <v>46096</v>
      </c>
      <c r="C1129" t="s">
        <v>1887</v>
      </c>
      <c r="D1129" t="s">
        <v>51</v>
      </c>
      <c r="E1129" t="s">
        <v>19</v>
      </c>
      <c r="F1129" t="s">
        <v>14</v>
      </c>
      <c r="G1129">
        <v>5</v>
      </c>
      <c r="H1129">
        <v>1008.99</v>
      </c>
      <c r="I1129">
        <v>0.05</v>
      </c>
      <c r="J1129" t="s">
        <v>15</v>
      </c>
    </row>
    <row r="1130" spans="1:10" x14ac:dyDescent="0.25">
      <c r="A1130" t="s">
        <v>1888</v>
      </c>
      <c r="B1130" s="2">
        <v>46132</v>
      </c>
      <c r="C1130" t="s">
        <v>296</v>
      </c>
      <c r="D1130" t="s">
        <v>556</v>
      </c>
      <c r="E1130" t="s">
        <v>19</v>
      </c>
      <c r="F1130" t="s">
        <v>14</v>
      </c>
      <c r="G1130">
        <v>6</v>
      </c>
      <c r="H1130">
        <v>126.42</v>
      </c>
      <c r="I1130">
        <v>0</v>
      </c>
      <c r="J1130" t="s">
        <v>30</v>
      </c>
    </row>
    <row r="1131" spans="1:10" x14ac:dyDescent="0.25">
      <c r="A1131" t="s">
        <v>1889</v>
      </c>
      <c r="B1131" s="2">
        <v>45906</v>
      </c>
      <c r="C1131" t="s">
        <v>1353</v>
      </c>
      <c r="D1131" t="s">
        <v>549</v>
      </c>
      <c r="E1131" t="s">
        <v>62</v>
      </c>
      <c r="F1131" t="s">
        <v>25</v>
      </c>
      <c r="G1131">
        <v>2</v>
      </c>
      <c r="H1131">
        <v>1210.99</v>
      </c>
      <c r="I1131">
        <v>0.1</v>
      </c>
      <c r="J1131" t="s">
        <v>20</v>
      </c>
    </row>
    <row r="1132" spans="1:10" x14ac:dyDescent="0.25">
      <c r="A1132" t="s">
        <v>1890</v>
      </c>
      <c r="B1132" s="2">
        <v>46024</v>
      </c>
      <c r="C1132" t="s">
        <v>346</v>
      </c>
      <c r="D1132" t="s">
        <v>243</v>
      </c>
      <c r="E1132" t="s">
        <v>34</v>
      </c>
      <c r="F1132" t="s">
        <v>25</v>
      </c>
      <c r="G1132">
        <v>4</v>
      </c>
      <c r="H1132">
        <v>71.069999999999993</v>
      </c>
      <c r="I1132">
        <v>0</v>
      </c>
      <c r="J1132" t="s">
        <v>15</v>
      </c>
    </row>
    <row r="1133" spans="1:10" x14ac:dyDescent="0.25">
      <c r="A1133" t="s">
        <v>1891</v>
      </c>
      <c r="B1133" s="2">
        <v>46003</v>
      </c>
      <c r="D1133" t="s">
        <v>54</v>
      </c>
      <c r="E1133" t="s">
        <v>101</v>
      </c>
      <c r="F1133" t="s">
        <v>14</v>
      </c>
      <c r="G1133">
        <v>4</v>
      </c>
      <c r="H1133">
        <v>119</v>
      </c>
      <c r="I1133">
        <v>0.15</v>
      </c>
      <c r="J1133" t="s">
        <v>68</v>
      </c>
    </row>
    <row r="1134" spans="1:10" x14ac:dyDescent="0.25">
      <c r="A1134" t="s">
        <v>1892</v>
      </c>
      <c r="B1134" s="2">
        <v>46166</v>
      </c>
      <c r="C1134" t="s">
        <v>1489</v>
      </c>
      <c r="D1134" t="s">
        <v>556</v>
      </c>
      <c r="E1134" t="s">
        <v>58</v>
      </c>
      <c r="F1134" t="s">
        <v>14</v>
      </c>
      <c r="G1134">
        <v>3</v>
      </c>
      <c r="H1134">
        <v>125.13</v>
      </c>
      <c r="I1134">
        <v>0</v>
      </c>
      <c r="J1134" t="s">
        <v>68</v>
      </c>
    </row>
    <row r="1135" spans="1:10" x14ac:dyDescent="0.25">
      <c r="A1135" t="s">
        <v>1893</v>
      </c>
      <c r="B1135" s="2">
        <v>45986</v>
      </c>
      <c r="C1135" t="s">
        <v>1894</v>
      </c>
      <c r="D1135" t="s">
        <v>440</v>
      </c>
      <c r="E1135" t="s">
        <v>104</v>
      </c>
      <c r="F1135" t="s">
        <v>14</v>
      </c>
      <c r="G1135">
        <v>2</v>
      </c>
      <c r="H1135">
        <v>147.51</v>
      </c>
      <c r="I1135">
        <v>0.2</v>
      </c>
      <c r="J1135" t="s">
        <v>68</v>
      </c>
    </row>
    <row r="1136" spans="1:10" x14ac:dyDescent="0.25">
      <c r="A1136" t="s">
        <v>1895</v>
      </c>
      <c r="B1136" s="2">
        <v>46044</v>
      </c>
      <c r="C1136" t="s">
        <v>1078</v>
      </c>
      <c r="D1136" t="s">
        <v>390</v>
      </c>
      <c r="E1136" t="s">
        <v>104</v>
      </c>
      <c r="F1136" t="s">
        <v>14</v>
      </c>
      <c r="G1136">
        <v>4</v>
      </c>
      <c r="H1136">
        <v>449</v>
      </c>
      <c r="I1136">
        <v>0.15</v>
      </c>
      <c r="J1136" t="s">
        <v>35</v>
      </c>
    </row>
    <row r="1137" spans="1:10" x14ac:dyDescent="0.25">
      <c r="A1137" t="s">
        <v>1896</v>
      </c>
      <c r="B1137" s="2">
        <v>46094</v>
      </c>
      <c r="C1137" t="s">
        <v>1897</v>
      </c>
      <c r="D1137" t="s">
        <v>137</v>
      </c>
      <c r="E1137" t="s">
        <v>62</v>
      </c>
      <c r="F1137" t="s">
        <v>25</v>
      </c>
      <c r="G1137">
        <v>2</v>
      </c>
      <c r="H1137">
        <v>97.02</v>
      </c>
      <c r="I1137">
        <v>0</v>
      </c>
      <c r="J1137" t="s">
        <v>20</v>
      </c>
    </row>
    <row r="1138" spans="1:10" x14ac:dyDescent="0.25">
      <c r="A1138" t="s">
        <v>1898</v>
      </c>
      <c r="B1138" s="2">
        <v>45874</v>
      </c>
      <c r="C1138" t="s">
        <v>459</v>
      </c>
      <c r="D1138" t="s">
        <v>305</v>
      </c>
      <c r="E1138" t="s">
        <v>64</v>
      </c>
      <c r="F1138" t="s">
        <v>14</v>
      </c>
      <c r="G1138">
        <v>1</v>
      </c>
      <c r="H1138">
        <v>39</v>
      </c>
      <c r="I1138">
        <v>0.15</v>
      </c>
      <c r="J1138" t="s">
        <v>68</v>
      </c>
    </row>
    <row r="1139" spans="1:10" x14ac:dyDescent="0.25">
      <c r="A1139" t="s">
        <v>1899</v>
      </c>
      <c r="B1139" s="2">
        <v>46223</v>
      </c>
      <c r="C1139" t="s">
        <v>1900</v>
      </c>
      <c r="D1139" t="s">
        <v>77</v>
      </c>
      <c r="E1139" t="s">
        <v>24</v>
      </c>
      <c r="F1139" t="s">
        <v>25</v>
      </c>
      <c r="G1139">
        <v>3</v>
      </c>
      <c r="H1139">
        <v>387.03</v>
      </c>
      <c r="I1139">
        <v>0</v>
      </c>
      <c r="J1139" t="s">
        <v>35</v>
      </c>
    </row>
    <row r="1140" spans="1:10" x14ac:dyDescent="0.25">
      <c r="A1140" t="s">
        <v>1901</v>
      </c>
      <c r="B1140" s="2">
        <v>45948</v>
      </c>
      <c r="C1140" t="s">
        <v>1902</v>
      </c>
      <c r="D1140" t="s">
        <v>268</v>
      </c>
      <c r="E1140" t="s">
        <v>48</v>
      </c>
      <c r="F1140" t="s">
        <v>14</v>
      </c>
      <c r="G1140">
        <v>8</v>
      </c>
      <c r="H1140">
        <v>151.97999999999999</v>
      </c>
      <c r="I1140">
        <v>0.02</v>
      </c>
      <c r="J1140" t="s">
        <v>68</v>
      </c>
    </row>
    <row r="1141" spans="1:10" x14ac:dyDescent="0.25">
      <c r="A1141" t="s">
        <v>1903</v>
      </c>
      <c r="B1141" s="2">
        <v>45902</v>
      </c>
      <c r="C1141" t="s">
        <v>1904</v>
      </c>
      <c r="D1141" t="s">
        <v>132</v>
      </c>
      <c r="E1141" t="s">
        <v>104</v>
      </c>
      <c r="F1141" t="s">
        <v>14</v>
      </c>
      <c r="G1141">
        <v>1</v>
      </c>
      <c r="H1141">
        <v>1187.01</v>
      </c>
      <c r="I1141">
        <v>0.2</v>
      </c>
      <c r="J1141" t="s">
        <v>20</v>
      </c>
    </row>
    <row r="1142" spans="1:10" x14ac:dyDescent="0.25">
      <c r="A1142" t="s">
        <v>1905</v>
      </c>
      <c r="B1142" s="2">
        <v>45917</v>
      </c>
      <c r="C1142" t="s">
        <v>1394</v>
      </c>
      <c r="D1142" t="s">
        <v>43</v>
      </c>
      <c r="E1142" t="s">
        <v>62</v>
      </c>
      <c r="F1142" t="s">
        <v>25</v>
      </c>
      <c r="G1142">
        <v>1</v>
      </c>
      <c r="H1142">
        <v>1799</v>
      </c>
      <c r="I1142">
        <v>0.2</v>
      </c>
      <c r="J1142" t="s">
        <v>30</v>
      </c>
    </row>
    <row r="1143" spans="1:10" x14ac:dyDescent="0.25">
      <c r="A1143" t="s">
        <v>1906</v>
      </c>
      <c r="B1143" s="2">
        <v>45965</v>
      </c>
      <c r="C1143" t="s">
        <v>108</v>
      </c>
      <c r="D1143" t="s">
        <v>323</v>
      </c>
      <c r="E1143" t="s">
        <v>74</v>
      </c>
      <c r="F1143" t="s">
        <v>14</v>
      </c>
      <c r="G1143">
        <v>1</v>
      </c>
      <c r="H1143">
        <v>1513.99</v>
      </c>
      <c r="I1143">
        <v>0.05</v>
      </c>
      <c r="J1143" t="s">
        <v>15</v>
      </c>
    </row>
    <row r="1144" spans="1:10" x14ac:dyDescent="0.25">
      <c r="A1144" t="s">
        <v>1907</v>
      </c>
      <c r="B1144" s="2">
        <v>45905</v>
      </c>
      <c r="C1144" t="s">
        <v>1908</v>
      </c>
      <c r="D1144" t="s">
        <v>150</v>
      </c>
      <c r="E1144" t="s">
        <v>1909</v>
      </c>
      <c r="F1144" t="s">
        <v>25</v>
      </c>
      <c r="G1144">
        <v>1</v>
      </c>
      <c r="H1144">
        <v>1469.02</v>
      </c>
      <c r="I1144">
        <v>0.15</v>
      </c>
      <c r="J1144" t="s">
        <v>68</v>
      </c>
    </row>
    <row r="1145" spans="1:10" x14ac:dyDescent="0.25">
      <c r="A1145" t="s">
        <v>1910</v>
      </c>
      <c r="B1145" s="2">
        <v>45950</v>
      </c>
      <c r="C1145" t="s">
        <v>385</v>
      </c>
      <c r="D1145" t="s">
        <v>251</v>
      </c>
      <c r="E1145" t="s">
        <v>62</v>
      </c>
      <c r="F1145" t="s">
        <v>14</v>
      </c>
      <c r="G1145">
        <v>2</v>
      </c>
      <c r="H1145">
        <v>1979.01</v>
      </c>
      <c r="I1145">
        <v>0</v>
      </c>
      <c r="J1145" t="s">
        <v>68</v>
      </c>
    </row>
    <row r="1146" spans="1:10" x14ac:dyDescent="0.25">
      <c r="A1146" t="s">
        <v>1911</v>
      </c>
      <c r="B1146" s="2">
        <v>45975</v>
      </c>
      <c r="C1146" t="s">
        <v>779</v>
      </c>
      <c r="D1146" t="s">
        <v>80</v>
      </c>
      <c r="E1146" t="s">
        <v>104</v>
      </c>
      <c r="F1146" t="s">
        <v>14</v>
      </c>
      <c r="G1146">
        <v>2</v>
      </c>
      <c r="H1146">
        <v>160.59</v>
      </c>
      <c r="I1146">
        <v>0.2</v>
      </c>
      <c r="J1146" t="s">
        <v>35</v>
      </c>
    </row>
    <row r="1147" spans="1:10" x14ac:dyDescent="0.25">
      <c r="A1147" t="s">
        <v>1912</v>
      </c>
      <c r="B1147" s="2">
        <v>46179</v>
      </c>
      <c r="C1147" t="s">
        <v>1913</v>
      </c>
      <c r="D1147" t="s">
        <v>77</v>
      </c>
      <c r="E1147" t="s">
        <v>112</v>
      </c>
      <c r="F1147" t="s">
        <v>25</v>
      </c>
      <c r="G1147">
        <v>3</v>
      </c>
      <c r="H1147">
        <v>395.01</v>
      </c>
      <c r="I1147">
        <v>0.2</v>
      </c>
      <c r="J1147" t="s">
        <v>20</v>
      </c>
    </row>
    <row r="1148" spans="1:10" x14ac:dyDescent="0.25">
      <c r="A1148" t="s">
        <v>1914</v>
      </c>
      <c r="B1148" s="2">
        <v>45973</v>
      </c>
      <c r="C1148" t="s">
        <v>1915</v>
      </c>
      <c r="D1148" t="s">
        <v>109</v>
      </c>
      <c r="E1148" t="s">
        <v>39</v>
      </c>
      <c r="F1148" t="s">
        <v>25</v>
      </c>
      <c r="G1148">
        <v>4</v>
      </c>
      <c r="H1148">
        <v>1371.02</v>
      </c>
      <c r="I1148">
        <v>0.02</v>
      </c>
      <c r="J1148" t="s">
        <v>15</v>
      </c>
    </row>
    <row r="1149" spans="1:10" x14ac:dyDescent="0.25">
      <c r="A1149" t="s">
        <v>1916</v>
      </c>
      <c r="B1149" s="2">
        <v>46038</v>
      </c>
      <c r="C1149" t="s">
        <v>934</v>
      </c>
      <c r="D1149" t="s">
        <v>153</v>
      </c>
      <c r="E1149" t="s">
        <v>187</v>
      </c>
      <c r="F1149" t="s">
        <v>14</v>
      </c>
      <c r="G1149">
        <v>2</v>
      </c>
      <c r="H1149">
        <v>130.29</v>
      </c>
      <c r="I1149">
        <v>0</v>
      </c>
      <c r="J1149" t="s">
        <v>30</v>
      </c>
    </row>
    <row r="1150" spans="1:10" x14ac:dyDescent="0.25">
      <c r="A1150" t="s">
        <v>1917</v>
      </c>
      <c r="B1150" s="2">
        <v>46017</v>
      </c>
      <c r="C1150" t="s">
        <v>581</v>
      </c>
      <c r="D1150" t="s">
        <v>153</v>
      </c>
      <c r="E1150" t="s">
        <v>39</v>
      </c>
      <c r="F1150" t="s">
        <v>14</v>
      </c>
      <c r="G1150">
        <v>3</v>
      </c>
      <c r="H1150">
        <v>125.13</v>
      </c>
      <c r="I1150">
        <v>0.05</v>
      </c>
      <c r="J1150" t="s">
        <v>68</v>
      </c>
    </row>
    <row r="1151" spans="1:10" x14ac:dyDescent="0.25">
      <c r="A1151" t="s">
        <v>1918</v>
      </c>
      <c r="B1151" s="2">
        <v>46183</v>
      </c>
      <c r="C1151" t="s">
        <v>1919</v>
      </c>
      <c r="D1151" t="s">
        <v>98</v>
      </c>
      <c r="E1151" t="s">
        <v>13</v>
      </c>
      <c r="F1151" t="s">
        <v>25</v>
      </c>
      <c r="G1151">
        <v>5</v>
      </c>
      <c r="H1151">
        <v>1385.01</v>
      </c>
      <c r="I1151">
        <v>0.15</v>
      </c>
      <c r="J1151" t="s">
        <v>68</v>
      </c>
    </row>
    <row r="1152" spans="1:10" x14ac:dyDescent="0.25">
      <c r="A1152" t="s">
        <v>1920</v>
      </c>
      <c r="B1152" s="2">
        <v>46066</v>
      </c>
      <c r="C1152" t="s">
        <v>1921</v>
      </c>
      <c r="D1152" t="s">
        <v>202</v>
      </c>
      <c r="E1152" t="s">
        <v>112</v>
      </c>
      <c r="F1152" t="s">
        <v>25</v>
      </c>
      <c r="G1152">
        <v>2</v>
      </c>
      <c r="H1152">
        <v>2119.9899999999998</v>
      </c>
      <c r="I1152">
        <v>0</v>
      </c>
      <c r="J1152" t="s">
        <v>35</v>
      </c>
    </row>
    <row r="1153" spans="1:10" x14ac:dyDescent="0.25">
      <c r="A1153" t="s">
        <v>1922</v>
      </c>
      <c r="B1153" s="2">
        <v>45950</v>
      </c>
      <c r="C1153" t="s">
        <v>1923</v>
      </c>
      <c r="D1153" t="s">
        <v>153</v>
      </c>
      <c r="E1153" t="s">
        <v>62</v>
      </c>
      <c r="F1153" t="s">
        <v>14</v>
      </c>
      <c r="G1153">
        <v>3</v>
      </c>
      <c r="H1153">
        <v>130.29</v>
      </c>
      <c r="I1153">
        <v>0</v>
      </c>
      <c r="J1153" t="s">
        <v>35</v>
      </c>
    </row>
    <row r="1154" spans="1:10" x14ac:dyDescent="0.25">
      <c r="A1154" t="s">
        <v>1924</v>
      </c>
      <c r="B1154" s="2">
        <v>46122</v>
      </c>
      <c r="C1154" t="s">
        <v>866</v>
      </c>
      <c r="D1154" t="s">
        <v>235</v>
      </c>
      <c r="E1154" t="s">
        <v>62</v>
      </c>
      <c r="F1154" t="s">
        <v>25</v>
      </c>
      <c r="G1154">
        <v>10</v>
      </c>
      <c r="H1154">
        <v>71.069999999999993</v>
      </c>
      <c r="I1154">
        <v>0</v>
      </c>
      <c r="J1154" t="s">
        <v>30</v>
      </c>
    </row>
    <row r="1155" spans="1:10" x14ac:dyDescent="0.25">
      <c r="A1155" t="s">
        <v>1925</v>
      </c>
      <c r="B1155" s="2">
        <v>46128</v>
      </c>
      <c r="C1155" t="s">
        <v>1388</v>
      </c>
      <c r="D1155" t="s">
        <v>54</v>
      </c>
      <c r="E1155" t="s">
        <v>24</v>
      </c>
      <c r="F1155" t="s">
        <v>14</v>
      </c>
      <c r="G1155">
        <v>2</v>
      </c>
      <c r="H1155">
        <v>122.57</v>
      </c>
      <c r="I1155">
        <v>0.05</v>
      </c>
      <c r="J1155" t="s">
        <v>35</v>
      </c>
    </row>
    <row r="1156" spans="1:10" x14ac:dyDescent="0.25">
      <c r="A1156" t="s">
        <v>1926</v>
      </c>
      <c r="B1156" s="2">
        <v>46129</v>
      </c>
      <c r="C1156" t="s">
        <v>1386</v>
      </c>
      <c r="D1156" t="s">
        <v>117</v>
      </c>
      <c r="E1156" t="s">
        <v>58</v>
      </c>
      <c r="F1156" t="s">
        <v>25</v>
      </c>
      <c r="G1156">
        <v>3</v>
      </c>
      <c r="H1156">
        <v>1816.99</v>
      </c>
      <c r="I1156">
        <v>0.2</v>
      </c>
      <c r="J1156" t="s">
        <v>68</v>
      </c>
    </row>
    <row r="1157" spans="1:10" x14ac:dyDescent="0.25">
      <c r="A1157" t="s">
        <v>1927</v>
      </c>
      <c r="B1157" s="2">
        <v>46045</v>
      </c>
      <c r="C1157" t="s">
        <v>346</v>
      </c>
      <c r="D1157" t="s">
        <v>376</v>
      </c>
      <c r="E1157" t="s">
        <v>104</v>
      </c>
      <c r="F1157" t="s">
        <v>14</v>
      </c>
      <c r="G1157">
        <v>1</v>
      </c>
      <c r="H1157">
        <v>1732.98</v>
      </c>
      <c r="I1157">
        <v>0.05</v>
      </c>
      <c r="J1157" t="s">
        <v>30</v>
      </c>
    </row>
    <row r="1158" spans="1:10" x14ac:dyDescent="0.25">
      <c r="A1158" t="s">
        <v>1928</v>
      </c>
      <c r="B1158" s="2">
        <v>46233</v>
      </c>
      <c r="C1158" t="s">
        <v>843</v>
      </c>
      <c r="D1158" t="s">
        <v>390</v>
      </c>
      <c r="E1158" t="s">
        <v>39</v>
      </c>
      <c r="F1158" t="s">
        <v>14</v>
      </c>
      <c r="G1158">
        <v>2</v>
      </c>
      <c r="H1158">
        <v>444.51</v>
      </c>
      <c r="I1158">
        <v>0</v>
      </c>
      <c r="J1158" t="s">
        <v>15</v>
      </c>
    </row>
    <row r="1159" spans="1:10" x14ac:dyDescent="0.25">
      <c r="A1159" t="s">
        <v>1929</v>
      </c>
      <c r="B1159" s="2">
        <v>46206</v>
      </c>
      <c r="C1159" t="s">
        <v>1930</v>
      </c>
      <c r="D1159" t="s">
        <v>23</v>
      </c>
      <c r="E1159" t="s">
        <v>39</v>
      </c>
      <c r="F1159" t="s">
        <v>25</v>
      </c>
      <c r="G1159">
        <v>2</v>
      </c>
      <c r="H1159">
        <v>76.63</v>
      </c>
      <c r="I1159">
        <v>0.05</v>
      </c>
      <c r="J1159" t="s">
        <v>35</v>
      </c>
    </row>
    <row r="1160" spans="1:10" x14ac:dyDescent="0.25">
      <c r="A1160" t="s">
        <v>1931</v>
      </c>
      <c r="B1160" s="2">
        <v>45957</v>
      </c>
      <c r="C1160" t="s">
        <v>431</v>
      </c>
      <c r="D1160" t="s">
        <v>254</v>
      </c>
      <c r="E1160" t="s">
        <v>226</v>
      </c>
      <c r="F1160" t="s">
        <v>25</v>
      </c>
      <c r="G1160">
        <v>2</v>
      </c>
      <c r="H1160">
        <v>193.03</v>
      </c>
      <c r="I1160">
        <v>0.15</v>
      </c>
      <c r="J1160" t="s">
        <v>35</v>
      </c>
    </row>
    <row r="1161" spans="1:10" x14ac:dyDescent="0.25">
      <c r="A1161" t="s">
        <v>1932</v>
      </c>
      <c r="B1161" s="2">
        <v>45909</v>
      </c>
      <c r="C1161" t="s">
        <v>1667</v>
      </c>
      <c r="D1161" t="s">
        <v>235</v>
      </c>
      <c r="E1161" t="s">
        <v>58</v>
      </c>
      <c r="F1161" t="s">
        <v>14</v>
      </c>
      <c r="G1161">
        <v>1</v>
      </c>
      <c r="H1161">
        <v>69</v>
      </c>
      <c r="I1161">
        <v>0.1</v>
      </c>
      <c r="J1161" t="s">
        <v>35</v>
      </c>
    </row>
    <row r="1162" spans="1:10" x14ac:dyDescent="0.25">
      <c r="A1162" t="s">
        <v>1933</v>
      </c>
      <c r="B1162" s="2">
        <v>45980</v>
      </c>
      <c r="C1162" t="s">
        <v>1934</v>
      </c>
      <c r="D1162" t="s">
        <v>549</v>
      </c>
      <c r="E1162" t="s">
        <v>62</v>
      </c>
      <c r="F1162" t="s">
        <v>25</v>
      </c>
      <c r="G1162">
        <v>2</v>
      </c>
      <c r="H1162">
        <v>1199</v>
      </c>
      <c r="I1162">
        <v>0</v>
      </c>
      <c r="J1162" t="s">
        <v>15</v>
      </c>
    </row>
    <row r="1163" spans="1:10" x14ac:dyDescent="0.25">
      <c r="A1163" t="s">
        <v>1935</v>
      </c>
      <c r="B1163" s="2">
        <v>46198</v>
      </c>
      <c r="C1163" t="s">
        <v>1820</v>
      </c>
      <c r="D1163" t="s">
        <v>23</v>
      </c>
      <c r="E1163" t="s">
        <v>226</v>
      </c>
      <c r="F1163" t="s">
        <v>14</v>
      </c>
      <c r="G1163">
        <v>3</v>
      </c>
      <c r="H1163">
        <v>77.42</v>
      </c>
      <c r="I1163">
        <v>0.2</v>
      </c>
      <c r="J1163" t="s">
        <v>30</v>
      </c>
    </row>
    <row r="1164" spans="1:10" x14ac:dyDescent="0.25">
      <c r="A1164" t="s">
        <v>1936</v>
      </c>
      <c r="B1164" s="2">
        <v>46176</v>
      </c>
      <c r="C1164" t="s">
        <v>1602</v>
      </c>
      <c r="D1164" t="s">
        <v>150</v>
      </c>
      <c r="E1164" t="s">
        <v>74</v>
      </c>
      <c r="F1164" t="s">
        <v>25</v>
      </c>
      <c r="G1164">
        <v>6</v>
      </c>
      <c r="H1164">
        <v>1528.98</v>
      </c>
      <c r="I1164">
        <v>0.1</v>
      </c>
      <c r="J1164" t="s">
        <v>35</v>
      </c>
    </row>
    <row r="1165" spans="1:10" x14ac:dyDescent="0.25">
      <c r="A1165" t="s">
        <v>1937</v>
      </c>
      <c r="B1165" s="2">
        <v>45972</v>
      </c>
      <c r="C1165" t="s">
        <v>336</v>
      </c>
      <c r="D1165" t="s">
        <v>147</v>
      </c>
      <c r="E1165" t="s">
        <v>95</v>
      </c>
      <c r="F1165" t="s">
        <v>614</v>
      </c>
      <c r="G1165">
        <v>8</v>
      </c>
      <c r="H1165">
        <v>979.02</v>
      </c>
      <c r="I1165">
        <v>0.1</v>
      </c>
      <c r="J1165" t="s">
        <v>35</v>
      </c>
    </row>
    <row r="1166" spans="1:10" x14ac:dyDescent="0.25">
      <c r="A1166" t="s">
        <v>1938</v>
      </c>
      <c r="B1166" s="2">
        <v>46218</v>
      </c>
      <c r="C1166" t="s">
        <v>22</v>
      </c>
      <c r="D1166" t="s">
        <v>323</v>
      </c>
      <c r="E1166" t="s">
        <v>13</v>
      </c>
      <c r="F1166" t="s">
        <v>25</v>
      </c>
      <c r="G1166">
        <v>4</v>
      </c>
      <c r="H1166">
        <v>1543.97</v>
      </c>
      <c r="I1166">
        <v>0</v>
      </c>
      <c r="J1166" t="s">
        <v>35</v>
      </c>
    </row>
    <row r="1167" spans="1:10" x14ac:dyDescent="0.25">
      <c r="A1167" t="s">
        <v>1939</v>
      </c>
      <c r="B1167" s="2">
        <v>45892</v>
      </c>
      <c r="C1167" t="s">
        <v>524</v>
      </c>
      <c r="D1167" t="s">
        <v>33</v>
      </c>
      <c r="E1167" t="s">
        <v>226</v>
      </c>
      <c r="F1167" t="s">
        <v>14</v>
      </c>
      <c r="G1167">
        <v>2</v>
      </c>
      <c r="H1167">
        <v>2573.9699999999998</v>
      </c>
      <c r="I1167">
        <v>0.02</v>
      </c>
      <c r="J1167" t="s">
        <v>15</v>
      </c>
    </row>
    <row r="1168" spans="1:10" x14ac:dyDescent="0.25">
      <c r="A1168" t="s">
        <v>1940</v>
      </c>
      <c r="B1168" s="2">
        <v>45976</v>
      </c>
      <c r="C1168" t="s">
        <v>834</v>
      </c>
      <c r="D1168" t="s">
        <v>376</v>
      </c>
      <c r="E1168" t="s">
        <v>95</v>
      </c>
      <c r="F1168" t="s">
        <v>141</v>
      </c>
      <c r="G1168">
        <v>0</v>
      </c>
      <c r="H1168">
        <v>1749.97</v>
      </c>
      <c r="I1168">
        <v>0</v>
      </c>
      <c r="J1168" t="s">
        <v>20</v>
      </c>
    </row>
    <row r="1169" spans="1:10" x14ac:dyDescent="0.25">
      <c r="A1169" t="s">
        <v>1941</v>
      </c>
      <c r="B1169" s="2">
        <v>46035</v>
      </c>
      <c r="C1169" t="s">
        <v>1942</v>
      </c>
      <c r="D1169" t="s">
        <v>277</v>
      </c>
      <c r="E1169" t="s">
        <v>74</v>
      </c>
      <c r="F1169" t="s">
        <v>14</v>
      </c>
      <c r="G1169">
        <v>1</v>
      </c>
      <c r="H1169">
        <v>699</v>
      </c>
      <c r="I1169">
        <v>0.02</v>
      </c>
      <c r="J1169" t="s">
        <v>68</v>
      </c>
    </row>
    <row r="1170" spans="1:10" x14ac:dyDescent="0.25">
      <c r="A1170" t="s">
        <v>1943</v>
      </c>
      <c r="B1170" s="2">
        <v>45982</v>
      </c>
      <c r="C1170" t="s">
        <v>1944</v>
      </c>
      <c r="D1170" t="s">
        <v>92</v>
      </c>
      <c r="E1170" t="s">
        <v>34</v>
      </c>
      <c r="F1170" t="s">
        <v>14</v>
      </c>
      <c r="G1170">
        <v>1</v>
      </c>
      <c r="H1170">
        <v>293.02</v>
      </c>
      <c r="I1170">
        <v>0.02</v>
      </c>
      <c r="J1170" t="s">
        <v>68</v>
      </c>
    </row>
    <row r="1171" spans="1:10" x14ac:dyDescent="0.25">
      <c r="A1171" t="s">
        <v>1945</v>
      </c>
      <c r="B1171" s="2">
        <v>46024</v>
      </c>
      <c r="C1171" t="s">
        <v>1946</v>
      </c>
      <c r="D1171" t="s">
        <v>254</v>
      </c>
      <c r="E1171" t="s">
        <v>187</v>
      </c>
      <c r="F1171" t="s">
        <v>25</v>
      </c>
      <c r="G1171">
        <v>4</v>
      </c>
      <c r="H1171">
        <v>193.03</v>
      </c>
      <c r="I1171">
        <v>0</v>
      </c>
      <c r="J1171" t="s">
        <v>20</v>
      </c>
    </row>
    <row r="1172" spans="1:10" x14ac:dyDescent="0.25">
      <c r="A1172" t="s">
        <v>1947</v>
      </c>
      <c r="B1172" s="2">
        <v>45918</v>
      </c>
      <c r="C1172" t="s">
        <v>1021</v>
      </c>
      <c r="D1172" t="s">
        <v>390</v>
      </c>
      <c r="E1172" t="s">
        <v>74</v>
      </c>
      <c r="F1172" t="s">
        <v>25</v>
      </c>
      <c r="G1172">
        <v>2</v>
      </c>
      <c r="H1172">
        <v>440.02</v>
      </c>
      <c r="I1172">
        <v>0.1</v>
      </c>
      <c r="J1172" t="s">
        <v>68</v>
      </c>
    </row>
    <row r="1173" spans="1:10" x14ac:dyDescent="0.25">
      <c r="A1173" t="s">
        <v>1948</v>
      </c>
      <c r="B1173" s="2">
        <v>45904</v>
      </c>
      <c r="C1173" t="s">
        <v>817</v>
      </c>
      <c r="D1173" t="s">
        <v>147</v>
      </c>
      <c r="E1173" t="s">
        <v>48</v>
      </c>
      <c r="F1173" t="s">
        <v>14</v>
      </c>
      <c r="G1173">
        <v>2</v>
      </c>
      <c r="H1173">
        <v>1008.99</v>
      </c>
      <c r="I1173">
        <v>0.02</v>
      </c>
      <c r="J1173" t="s">
        <v>15</v>
      </c>
    </row>
    <row r="1174" spans="1:10" x14ac:dyDescent="0.25">
      <c r="A1174" t="s">
        <v>1949</v>
      </c>
      <c r="B1174" s="2">
        <v>46170</v>
      </c>
      <c r="C1174" t="s">
        <v>735</v>
      </c>
      <c r="D1174" t="s">
        <v>277</v>
      </c>
      <c r="E1174" t="s">
        <v>13</v>
      </c>
      <c r="F1174" t="s">
        <v>25</v>
      </c>
      <c r="G1174">
        <v>3</v>
      </c>
      <c r="H1174">
        <v>685.02</v>
      </c>
      <c r="I1174">
        <v>0</v>
      </c>
      <c r="J1174" t="s">
        <v>20</v>
      </c>
    </row>
    <row r="1175" spans="1:10" x14ac:dyDescent="0.25">
      <c r="A1175" t="s">
        <v>1950</v>
      </c>
      <c r="B1175" s="2">
        <v>45991</v>
      </c>
      <c r="C1175" t="s">
        <v>1486</v>
      </c>
      <c r="D1175" t="s">
        <v>87</v>
      </c>
      <c r="E1175" t="s">
        <v>13</v>
      </c>
      <c r="F1175" t="s">
        <v>25</v>
      </c>
      <c r="G1175">
        <v>1</v>
      </c>
      <c r="H1175">
        <v>999</v>
      </c>
      <c r="I1175">
        <v>0.1</v>
      </c>
      <c r="J1175" t="s">
        <v>68</v>
      </c>
    </row>
    <row r="1176" spans="1:10" x14ac:dyDescent="0.25">
      <c r="A1176" t="s">
        <v>1951</v>
      </c>
      <c r="B1176" s="2">
        <v>46021</v>
      </c>
      <c r="C1176" t="s">
        <v>989</v>
      </c>
      <c r="D1176" t="s">
        <v>109</v>
      </c>
      <c r="E1176" t="s">
        <v>74</v>
      </c>
      <c r="F1176" t="s">
        <v>25</v>
      </c>
      <c r="G1176">
        <v>3</v>
      </c>
      <c r="H1176">
        <v>1412.99</v>
      </c>
      <c r="I1176">
        <v>0.02</v>
      </c>
      <c r="J1176" t="s">
        <v>15</v>
      </c>
    </row>
    <row r="1177" spans="1:10" x14ac:dyDescent="0.25">
      <c r="A1177" t="s">
        <v>1952</v>
      </c>
      <c r="B1177" s="2">
        <v>46097</v>
      </c>
      <c r="C1177" t="s">
        <v>435</v>
      </c>
      <c r="D1177" t="s">
        <v>153</v>
      </c>
      <c r="E1177" t="s">
        <v>24</v>
      </c>
      <c r="F1177" t="s">
        <v>25</v>
      </c>
      <c r="G1177">
        <v>2</v>
      </c>
      <c r="H1177">
        <v>130.29</v>
      </c>
      <c r="I1177">
        <v>0</v>
      </c>
      <c r="J1177" t="s">
        <v>15</v>
      </c>
    </row>
    <row r="1178" spans="1:10" x14ac:dyDescent="0.25">
      <c r="A1178" t="s">
        <v>1953</v>
      </c>
      <c r="B1178" s="2">
        <v>46082</v>
      </c>
      <c r="C1178" t="s">
        <v>170</v>
      </c>
      <c r="D1178" t="s">
        <v>243</v>
      </c>
      <c r="E1178" t="s">
        <v>101</v>
      </c>
      <c r="F1178" t="s">
        <v>25</v>
      </c>
      <c r="G1178">
        <v>1</v>
      </c>
      <c r="H1178">
        <v>69</v>
      </c>
      <c r="I1178">
        <v>0.1</v>
      </c>
      <c r="J1178" t="s">
        <v>20</v>
      </c>
    </row>
    <row r="1179" spans="1:10" x14ac:dyDescent="0.25">
      <c r="A1179" t="s">
        <v>1954</v>
      </c>
      <c r="B1179" s="2">
        <v>45994</v>
      </c>
      <c r="C1179" t="s">
        <v>611</v>
      </c>
      <c r="D1179" t="s">
        <v>140</v>
      </c>
      <c r="E1179" t="s">
        <v>52</v>
      </c>
      <c r="F1179" t="s">
        <v>25</v>
      </c>
      <c r="G1179">
        <v>4</v>
      </c>
      <c r="H1179">
        <v>979.02</v>
      </c>
      <c r="I1179">
        <v>0.02</v>
      </c>
      <c r="J1179" t="s">
        <v>15</v>
      </c>
    </row>
    <row r="1180" spans="1:10" x14ac:dyDescent="0.25">
      <c r="A1180" t="s">
        <v>1955</v>
      </c>
      <c r="B1180" s="2">
        <v>46065</v>
      </c>
      <c r="C1180" t="s">
        <v>945</v>
      </c>
      <c r="D1180" t="s">
        <v>390</v>
      </c>
      <c r="E1180" t="s">
        <v>196</v>
      </c>
      <c r="F1180" t="s">
        <v>14</v>
      </c>
      <c r="G1180">
        <v>3</v>
      </c>
      <c r="H1180">
        <v>462.47</v>
      </c>
      <c r="I1180">
        <v>0</v>
      </c>
      <c r="J1180" t="s">
        <v>68</v>
      </c>
    </row>
    <row r="1181" spans="1:10" x14ac:dyDescent="0.25">
      <c r="A1181" t="s">
        <v>1956</v>
      </c>
      <c r="B1181" s="2">
        <v>45905</v>
      </c>
      <c r="C1181" t="s">
        <v>1957</v>
      </c>
      <c r="D1181" t="s">
        <v>150</v>
      </c>
      <c r="E1181" t="s">
        <v>44</v>
      </c>
      <c r="F1181" t="s">
        <v>25</v>
      </c>
      <c r="G1181">
        <v>1</v>
      </c>
      <c r="H1181">
        <v>1499</v>
      </c>
      <c r="I1181">
        <v>0</v>
      </c>
      <c r="J1181" t="s">
        <v>15</v>
      </c>
    </row>
    <row r="1182" spans="1:10" x14ac:dyDescent="0.25">
      <c r="A1182" t="s">
        <v>1958</v>
      </c>
      <c r="B1182" s="2">
        <v>46151</v>
      </c>
      <c r="C1182" t="s">
        <v>1959</v>
      </c>
      <c r="D1182" t="s">
        <v>126</v>
      </c>
      <c r="E1182" t="s">
        <v>120</v>
      </c>
      <c r="F1182" t="s">
        <v>25</v>
      </c>
      <c r="G1182">
        <v>2</v>
      </c>
      <c r="H1182">
        <v>692.01</v>
      </c>
      <c r="I1182">
        <v>0.2</v>
      </c>
      <c r="J1182" t="s">
        <v>20</v>
      </c>
    </row>
    <row r="1183" spans="1:10" x14ac:dyDescent="0.25">
      <c r="A1183" t="s">
        <v>1960</v>
      </c>
      <c r="B1183" s="2">
        <v>45954</v>
      </c>
      <c r="C1183" t="s">
        <v>815</v>
      </c>
      <c r="D1183" t="s">
        <v>416</v>
      </c>
      <c r="E1183" t="s">
        <v>13</v>
      </c>
      <c r="F1183" t="s">
        <v>14</v>
      </c>
      <c r="G1183">
        <v>1</v>
      </c>
      <c r="H1183">
        <v>244.02</v>
      </c>
      <c r="I1183">
        <v>0.02</v>
      </c>
      <c r="J1183" t="s">
        <v>20</v>
      </c>
    </row>
    <row r="1184" spans="1:10" x14ac:dyDescent="0.25">
      <c r="A1184" t="s">
        <v>1961</v>
      </c>
      <c r="B1184" s="2">
        <v>46016</v>
      </c>
      <c r="C1184" t="s">
        <v>1962</v>
      </c>
      <c r="D1184" t="s">
        <v>220</v>
      </c>
      <c r="E1184" t="s">
        <v>104</v>
      </c>
      <c r="F1184" t="s">
        <v>14</v>
      </c>
      <c r="G1184">
        <v>5</v>
      </c>
      <c r="H1184">
        <v>1454.03</v>
      </c>
      <c r="I1184">
        <v>0.2</v>
      </c>
      <c r="J1184" t="s">
        <v>30</v>
      </c>
    </row>
    <row r="1185" spans="1:10" x14ac:dyDescent="0.25">
      <c r="A1185" t="s">
        <v>1963</v>
      </c>
      <c r="B1185" s="2">
        <v>46054</v>
      </c>
      <c r="C1185" t="s">
        <v>1964</v>
      </c>
      <c r="D1185" t="s">
        <v>132</v>
      </c>
      <c r="E1185" t="s">
        <v>196</v>
      </c>
      <c r="F1185" t="s">
        <v>14</v>
      </c>
      <c r="G1185">
        <v>2</v>
      </c>
      <c r="H1185">
        <v>1222.98</v>
      </c>
      <c r="I1185">
        <v>0.15</v>
      </c>
      <c r="J1185" t="s">
        <v>35</v>
      </c>
    </row>
    <row r="1186" spans="1:10" x14ac:dyDescent="0.25">
      <c r="A1186" t="s">
        <v>1965</v>
      </c>
      <c r="B1186" s="2">
        <v>46116</v>
      </c>
      <c r="C1186" t="s">
        <v>136</v>
      </c>
      <c r="D1186" t="s">
        <v>235</v>
      </c>
      <c r="E1186" t="s">
        <v>74</v>
      </c>
      <c r="F1186" t="s">
        <v>14</v>
      </c>
      <c r="G1186">
        <v>5</v>
      </c>
      <c r="H1186">
        <v>69</v>
      </c>
      <c r="I1186">
        <v>0.05</v>
      </c>
      <c r="J1186" t="s">
        <v>15</v>
      </c>
    </row>
    <row r="1187" spans="1:10" x14ac:dyDescent="0.25">
      <c r="A1187" t="s">
        <v>1966</v>
      </c>
      <c r="B1187" t="s">
        <v>1967</v>
      </c>
      <c r="C1187" t="s">
        <v>159</v>
      </c>
      <c r="D1187" t="s">
        <v>57</v>
      </c>
      <c r="E1187" t="s">
        <v>196</v>
      </c>
      <c r="F1187" t="s">
        <v>14</v>
      </c>
      <c r="G1187">
        <v>2</v>
      </c>
      <c r="H1187">
        <v>1234.97</v>
      </c>
      <c r="I1187">
        <v>0.05</v>
      </c>
      <c r="J1187" t="s">
        <v>68</v>
      </c>
    </row>
    <row r="1188" spans="1:10" x14ac:dyDescent="0.25">
      <c r="A1188" t="s">
        <v>1968</v>
      </c>
      <c r="B1188" s="2">
        <v>46015</v>
      </c>
      <c r="C1188" t="s">
        <v>895</v>
      </c>
      <c r="D1188" t="s">
        <v>57</v>
      </c>
      <c r="E1188" t="s">
        <v>48</v>
      </c>
      <c r="F1188" t="s">
        <v>14</v>
      </c>
      <c r="G1188">
        <v>1</v>
      </c>
      <c r="H1188">
        <v>1222.98</v>
      </c>
      <c r="I1188">
        <v>0</v>
      </c>
      <c r="J1188" t="s">
        <v>68</v>
      </c>
    </row>
    <row r="1189" spans="1:10" x14ac:dyDescent="0.25">
      <c r="A1189" t="s">
        <v>1969</v>
      </c>
      <c r="B1189" s="2">
        <v>45970</v>
      </c>
      <c r="C1189" t="s">
        <v>1970</v>
      </c>
      <c r="D1189" t="s">
        <v>395</v>
      </c>
      <c r="E1189" t="s">
        <v>104</v>
      </c>
      <c r="F1189" t="s">
        <v>25</v>
      </c>
      <c r="G1189">
        <v>1</v>
      </c>
      <c r="H1189">
        <v>147.51</v>
      </c>
      <c r="I1189">
        <v>0.1</v>
      </c>
      <c r="J1189" t="s">
        <v>68</v>
      </c>
    </row>
    <row r="1190" spans="1:10" x14ac:dyDescent="0.25">
      <c r="A1190" t="s">
        <v>1971</v>
      </c>
      <c r="B1190" s="2">
        <v>46077</v>
      </c>
      <c r="C1190" t="s">
        <v>524</v>
      </c>
      <c r="D1190" t="s">
        <v>376</v>
      </c>
      <c r="E1190" t="s">
        <v>64</v>
      </c>
      <c r="F1190" t="s">
        <v>14</v>
      </c>
      <c r="G1190">
        <v>2</v>
      </c>
      <c r="H1190">
        <v>1665.02</v>
      </c>
      <c r="I1190">
        <v>0</v>
      </c>
      <c r="J1190" t="s">
        <v>68</v>
      </c>
    </row>
    <row r="1191" spans="1:10" x14ac:dyDescent="0.25">
      <c r="A1191" t="s">
        <v>1972</v>
      </c>
      <c r="B1191" s="2">
        <v>45889</v>
      </c>
      <c r="C1191" t="s">
        <v>1973</v>
      </c>
      <c r="D1191" t="s">
        <v>132</v>
      </c>
      <c r="E1191" t="s">
        <v>112</v>
      </c>
      <c r="F1191" t="s">
        <v>25</v>
      </c>
      <c r="G1191">
        <v>1</v>
      </c>
      <c r="H1191">
        <v>1175.02</v>
      </c>
      <c r="I1191">
        <v>0.15</v>
      </c>
      <c r="J1191" t="s">
        <v>20</v>
      </c>
    </row>
    <row r="1192" spans="1:10" x14ac:dyDescent="0.25">
      <c r="A1192" t="s">
        <v>1974</v>
      </c>
      <c r="B1192" s="2">
        <v>46048</v>
      </c>
      <c r="C1192" t="s">
        <v>257</v>
      </c>
      <c r="D1192" t="s">
        <v>23</v>
      </c>
      <c r="E1192" t="s">
        <v>187</v>
      </c>
      <c r="F1192" t="s">
        <v>14</v>
      </c>
      <c r="G1192">
        <v>3</v>
      </c>
      <c r="H1192">
        <v>77.42</v>
      </c>
      <c r="I1192">
        <v>0.15</v>
      </c>
      <c r="J1192" t="s">
        <v>68</v>
      </c>
    </row>
    <row r="1193" spans="1:10" x14ac:dyDescent="0.25">
      <c r="A1193" t="s">
        <v>1975</v>
      </c>
      <c r="B1193" s="2">
        <v>45996</v>
      </c>
      <c r="C1193" t="s">
        <v>1930</v>
      </c>
      <c r="D1193" t="s">
        <v>177</v>
      </c>
      <c r="E1193" t="s">
        <v>52</v>
      </c>
      <c r="F1193" t="s">
        <v>14</v>
      </c>
      <c r="G1193">
        <v>3</v>
      </c>
      <c r="H1193">
        <v>1599</v>
      </c>
      <c r="I1193">
        <v>0</v>
      </c>
      <c r="J1193" t="s">
        <v>35</v>
      </c>
    </row>
    <row r="1194" spans="1:10" x14ac:dyDescent="0.25">
      <c r="A1194" t="s">
        <v>1976</v>
      </c>
      <c r="B1194" s="2">
        <v>46003</v>
      </c>
      <c r="C1194" t="s">
        <v>1311</v>
      </c>
      <c r="D1194" t="s">
        <v>117</v>
      </c>
      <c r="E1194" t="s">
        <v>44</v>
      </c>
      <c r="F1194" t="s">
        <v>14</v>
      </c>
      <c r="G1194">
        <v>2</v>
      </c>
      <c r="H1194">
        <v>1834.98</v>
      </c>
      <c r="I1194">
        <v>0</v>
      </c>
      <c r="J1194" t="s">
        <v>30</v>
      </c>
    </row>
    <row r="1195" spans="1:10" x14ac:dyDescent="0.25">
      <c r="A1195" t="s">
        <v>1977</v>
      </c>
      <c r="B1195" s="2">
        <v>45929</v>
      </c>
      <c r="C1195" t="s">
        <v>886</v>
      </c>
      <c r="D1195" t="s">
        <v>286</v>
      </c>
      <c r="E1195" t="s">
        <v>74</v>
      </c>
      <c r="F1195" t="s">
        <v>14</v>
      </c>
      <c r="G1195">
        <v>4</v>
      </c>
      <c r="H1195">
        <v>1311.99</v>
      </c>
      <c r="I1195">
        <v>0</v>
      </c>
      <c r="J1195" t="s">
        <v>15</v>
      </c>
    </row>
    <row r="1196" spans="1:10" x14ac:dyDescent="0.25">
      <c r="A1196" t="s">
        <v>1978</v>
      </c>
      <c r="B1196" s="2">
        <v>45966</v>
      </c>
      <c r="C1196" t="s">
        <v>1137</v>
      </c>
      <c r="D1196" t="s">
        <v>38</v>
      </c>
      <c r="E1196" t="s">
        <v>95</v>
      </c>
      <c r="F1196" t="s">
        <v>14</v>
      </c>
      <c r="G1196">
        <v>3</v>
      </c>
      <c r="H1196">
        <v>1899</v>
      </c>
      <c r="I1196">
        <v>0.15</v>
      </c>
      <c r="J1196" t="s">
        <v>15</v>
      </c>
    </row>
    <row r="1197" spans="1:10" x14ac:dyDescent="0.25">
      <c r="A1197" t="s">
        <v>1979</v>
      </c>
      <c r="B1197" s="2">
        <v>46027</v>
      </c>
      <c r="C1197" t="s">
        <v>526</v>
      </c>
      <c r="D1197" t="s">
        <v>98</v>
      </c>
      <c r="E1197" t="s">
        <v>19</v>
      </c>
      <c r="F1197" t="s">
        <v>25</v>
      </c>
      <c r="G1197">
        <v>3</v>
      </c>
      <c r="H1197">
        <v>1385.01</v>
      </c>
      <c r="I1197">
        <v>0.1</v>
      </c>
      <c r="J1197" t="s">
        <v>35</v>
      </c>
    </row>
    <row r="1198" spans="1:10" x14ac:dyDescent="0.25">
      <c r="A1198" t="s">
        <v>1980</v>
      </c>
      <c r="B1198" s="2">
        <v>46007</v>
      </c>
      <c r="C1198" t="s">
        <v>1981</v>
      </c>
      <c r="D1198" t="s">
        <v>332</v>
      </c>
      <c r="E1198" t="s">
        <v>74</v>
      </c>
      <c r="F1198" t="s">
        <v>14</v>
      </c>
      <c r="G1198">
        <v>1</v>
      </c>
      <c r="H1198">
        <v>749</v>
      </c>
      <c r="I1198">
        <v>0</v>
      </c>
      <c r="J1198" t="s">
        <v>68</v>
      </c>
    </row>
    <row r="1199" spans="1:10" x14ac:dyDescent="0.25">
      <c r="A1199" t="s">
        <v>1982</v>
      </c>
      <c r="B1199" s="2">
        <v>45870</v>
      </c>
      <c r="C1199" t="s">
        <v>307</v>
      </c>
      <c r="D1199" t="s">
        <v>323</v>
      </c>
      <c r="E1199" t="s">
        <v>95</v>
      </c>
      <c r="F1199" t="s">
        <v>14</v>
      </c>
      <c r="G1199">
        <v>3</v>
      </c>
      <c r="H1199">
        <v>1484.01</v>
      </c>
      <c r="I1199">
        <v>0.15</v>
      </c>
      <c r="J1199" t="s">
        <v>35</v>
      </c>
    </row>
    <row r="1200" spans="1:10" x14ac:dyDescent="0.25">
      <c r="A1200" t="s">
        <v>1983</v>
      </c>
      <c r="B1200" s="2">
        <v>45960</v>
      </c>
      <c r="C1200" t="s">
        <v>290</v>
      </c>
      <c r="D1200" t="s">
        <v>202</v>
      </c>
      <c r="E1200" t="s">
        <v>44</v>
      </c>
      <c r="F1200" t="s">
        <v>25</v>
      </c>
      <c r="G1200">
        <v>2</v>
      </c>
      <c r="H1200">
        <v>2099</v>
      </c>
      <c r="I1200">
        <v>0</v>
      </c>
      <c r="J1200" t="s">
        <v>68</v>
      </c>
    </row>
    <row r="1201" spans="1:10" x14ac:dyDescent="0.25">
      <c r="A1201" t="s">
        <v>1984</v>
      </c>
      <c r="B1201" s="2">
        <v>46160</v>
      </c>
      <c r="C1201" t="s">
        <v>1692</v>
      </c>
      <c r="D1201" t="s">
        <v>202</v>
      </c>
      <c r="E1201" t="s">
        <v>104</v>
      </c>
      <c r="F1201" t="s">
        <v>25</v>
      </c>
      <c r="G1201">
        <v>4</v>
      </c>
      <c r="H1201">
        <v>2140.98</v>
      </c>
      <c r="I1201">
        <v>0.02</v>
      </c>
      <c r="J1201" t="s">
        <v>20</v>
      </c>
    </row>
    <row r="1202" spans="1:10" x14ac:dyDescent="0.25">
      <c r="A1202" t="s">
        <v>1985</v>
      </c>
      <c r="B1202" s="2">
        <v>46079</v>
      </c>
      <c r="C1202" t="s">
        <v>1986</v>
      </c>
      <c r="D1202" t="s">
        <v>282</v>
      </c>
      <c r="E1202" t="s">
        <v>48</v>
      </c>
      <c r="F1202" t="s">
        <v>25</v>
      </c>
      <c r="G1202">
        <v>5</v>
      </c>
      <c r="H1202">
        <v>182.58</v>
      </c>
      <c r="I1202">
        <v>0</v>
      </c>
      <c r="J1202" t="s">
        <v>30</v>
      </c>
    </row>
    <row r="1203" spans="1:10" x14ac:dyDescent="0.25">
      <c r="A1203" t="s">
        <v>1987</v>
      </c>
      <c r="B1203" s="2">
        <v>46020</v>
      </c>
      <c r="C1203" t="s">
        <v>1078</v>
      </c>
      <c r="D1203" t="s">
        <v>132</v>
      </c>
      <c r="E1203" t="s">
        <v>226</v>
      </c>
      <c r="F1203" t="s">
        <v>14</v>
      </c>
      <c r="G1203">
        <v>1</v>
      </c>
      <c r="H1203">
        <v>1187.01</v>
      </c>
      <c r="I1203">
        <v>0</v>
      </c>
      <c r="J1203" t="s">
        <v>15</v>
      </c>
    </row>
    <row r="1204" spans="1:10" x14ac:dyDescent="0.25">
      <c r="A1204" t="s">
        <v>1988</v>
      </c>
      <c r="B1204" s="2">
        <v>45990</v>
      </c>
      <c r="C1204" t="s">
        <v>208</v>
      </c>
      <c r="D1204" t="s">
        <v>520</v>
      </c>
      <c r="E1204" t="s">
        <v>226</v>
      </c>
      <c r="F1204" t="s">
        <v>25</v>
      </c>
      <c r="G1204">
        <v>1</v>
      </c>
      <c r="H1204">
        <v>2220.9899999999998</v>
      </c>
      <c r="I1204">
        <v>0</v>
      </c>
      <c r="J1204" t="s">
        <v>15</v>
      </c>
    </row>
    <row r="1205" spans="1:10" x14ac:dyDescent="0.25">
      <c r="A1205" t="s">
        <v>1989</v>
      </c>
      <c r="B1205" s="2">
        <v>45891</v>
      </c>
      <c r="C1205" t="s">
        <v>307</v>
      </c>
      <c r="D1205" t="s">
        <v>332</v>
      </c>
      <c r="E1205" t="s">
        <v>120</v>
      </c>
      <c r="F1205" t="s">
        <v>25</v>
      </c>
      <c r="G1205">
        <v>2</v>
      </c>
      <c r="H1205">
        <v>771.47</v>
      </c>
      <c r="I1205">
        <v>0.05</v>
      </c>
      <c r="J1205" t="s">
        <v>68</v>
      </c>
    </row>
    <row r="1206" spans="1:10" x14ac:dyDescent="0.25">
      <c r="A1206" t="s">
        <v>1990</v>
      </c>
      <c r="B1206" s="2">
        <v>46112</v>
      </c>
      <c r="C1206" t="s">
        <v>1489</v>
      </c>
      <c r="D1206" t="s">
        <v>171</v>
      </c>
      <c r="E1206" t="s">
        <v>48</v>
      </c>
      <c r="F1206" t="s">
        <v>14</v>
      </c>
      <c r="G1206">
        <v>2</v>
      </c>
      <c r="H1206">
        <v>1299</v>
      </c>
      <c r="I1206">
        <v>0.1</v>
      </c>
      <c r="J1206" t="s">
        <v>20</v>
      </c>
    </row>
    <row r="1207" spans="1:10" x14ac:dyDescent="0.25">
      <c r="A1207" t="s">
        <v>1991</v>
      </c>
      <c r="B1207" s="2">
        <v>45992</v>
      </c>
      <c r="C1207" t="s">
        <v>201</v>
      </c>
      <c r="D1207" t="s">
        <v>92</v>
      </c>
      <c r="E1207" t="s">
        <v>74</v>
      </c>
      <c r="F1207" t="s">
        <v>14</v>
      </c>
      <c r="G1207">
        <v>3</v>
      </c>
      <c r="H1207">
        <v>307.97000000000003</v>
      </c>
      <c r="I1207">
        <v>0.1</v>
      </c>
      <c r="J1207" t="s">
        <v>20</v>
      </c>
    </row>
    <row r="1208" spans="1:10" x14ac:dyDescent="0.25">
      <c r="A1208" t="s">
        <v>1992</v>
      </c>
      <c r="B1208" s="2">
        <v>45921</v>
      </c>
      <c r="C1208" t="s">
        <v>1341</v>
      </c>
      <c r="D1208" t="s">
        <v>117</v>
      </c>
      <c r="E1208" t="s">
        <v>74</v>
      </c>
      <c r="F1208" t="s">
        <v>25</v>
      </c>
      <c r="G1208">
        <v>1</v>
      </c>
      <c r="H1208">
        <v>1745.03</v>
      </c>
      <c r="I1208">
        <v>0</v>
      </c>
      <c r="J1208" t="s">
        <v>15</v>
      </c>
    </row>
    <row r="1209" spans="1:10" x14ac:dyDescent="0.25">
      <c r="A1209" t="s">
        <v>1993</v>
      </c>
      <c r="B1209" s="2">
        <v>46013</v>
      </c>
      <c r="C1209" t="s">
        <v>1994</v>
      </c>
      <c r="D1209" t="s">
        <v>235</v>
      </c>
      <c r="E1209" t="s">
        <v>13</v>
      </c>
      <c r="F1209" t="s">
        <v>14</v>
      </c>
      <c r="G1209">
        <v>2</v>
      </c>
      <c r="H1209">
        <v>67.62</v>
      </c>
      <c r="I1209">
        <v>0.2</v>
      </c>
      <c r="J1209" t="s">
        <v>15</v>
      </c>
    </row>
    <row r="1210" spans="1:10" x14ac:dyDescent="0.25">
      <c r="A1210" t="s">
        <v>1995</v>
      </c>
      <c r="B1210" s="2">
        <v>46081</v>
      </c>
      <c r="C1210" t="s">
        <v>342</v>
      </c>
      <c r="D1210" t="s">
        <v>416</v>
      </c>
      <c r="E1210" t="s">
        <v>58</v>
      </c>
      <c r="F1210" t="s">
        <v>14</v>
      </c>
      <c r="G1210">
        <v>1</v>
      </c>
      <c r="H1210">
        <v>253.98</v>
      </c>
      <c r="I1210">
        <v>0.1</v>
      </c>
      <c r="J1210" t="s">
        <v>30</v>
      </c>
    </row>
    <row r="1211" spans="1:10" x14ac:dyDescent="0.25">
      <c r="A1211" t="s">
        <v>1996</v>
      </c>
      <c r="B1211" s="2">
        <v>46036</v>
      </c>
      <c r="C1211" t="s">
        <v>1997</v>
      </c>
      <c r="D1211" t="s">
        <v>220</v>
      </c>
      <c r="E1211" t="s">
        <v>13</v>
      </c>
      <c r="F1211" t="s">
        <v>14</v>
      </c>
      <c r="G1211">
        <v>2</v>
      </c>
      <c r="H1211">
        <v>1543.97</v>
      </c>
      <c r="I1211">
        <v>0</v>
      </c>
      <c r="J1211" t="s">
        <v>20</v>
      </c>
    </row>
    <row r="1212" spans="1:10" x14ac:dyDescent="0.25">
      <c r="A1212" t="s">
        <v>1998</v>
      </c>
      <c r="B1212" s="2">
        <v>46089</v>
      </c>
      <c r="C1212" t="s">
        <v>912</v>
      </c>
      <c r="D1212" t="s">
        <v>92</v>
      </c>
      <c r="E1212" t="s">
        <v>226</v>
      </c>
      <c r="F1212" t="s">
        <v>14</v>
      </c>
      <c r="G1212">
        <v>2</v>
      </c>
      <c r="H1212">
        <v>290.02999999999997</v>
      </c>
      <c r="I1212">
        <v>0.02</v>
      </c>
      <c r="J1212" t="s">
        <v>35</v>
      </c>
    </row>
    <row r="1213" spans="1:10" x14ac:dyDescent="0.25">
      <c r="A1213" t="s">
        <v>1999</v>
      </c>
      <c r="B1213" t="s">
        <v>2000</v>
      </c>
      <c r="C1213" t="s">
        <v>2001</v>
      </c>
      <c r="D1213" t="s">
        <v>168</v>
      </c>
      <c r="E1213" t="s">
        <v>120</v>
      </c>
      <c r="F1213" t="s">
        <v>25</v>
      </c>
      <c r="G1213">
        <v>1</v>
      </c>
      <c r="H1213">
        <v>89</v>
      </c>
      <c r="I1213">
        <v>0</v>
      </c>
      <c r="J1213" t="s">
        <v>20</v>
      </c>
    </row>
    <row r="1214" spans="1:10" x14ac:dyDescent="0.25">
      <c r="A1214" t="s">
        <v>2002</v>
      </c>
      <c r="B1214" s="2">
        <v>46214</v>
      </c>
      <c r="C1214" t="s">
        <v>1213</v>
      </c>
      <c r="D1214" t="s">
        <v>80</v>
      </c>
      <c r="E1214" t="s">
        <v>39</v>
      </c>
      <c r="F1214" t="s">
        <v>25</v>
      </c>
      <c r="G1214">
        <v>5</v>
      </c>
      <c r="H1214">
        <v>155.82</v>
      </c>
      <c r="I1214">
        <v>0</v>
      </c>
      <c r="J1214" t="s">
        <v>1129</v>
      </c>
    </row>
    <row r="1215" spans="1:10" x14ac:dyDescent="0.25">
      <c r="A1215" t="s">
        <v>2003</v>
      </c>
      <c r="B1215" s="2">
        <v>46209</v>
      </c>
      <c r="C1215" t="s">
        <v>1460</v>
      </c>
      <c r="D1215" t="s">
        <v>126</v>
      </c>
      <c r="E1215" t="s">
        <v>13</v>
      </c>
      <c r="F1215" t="s">
        <v>25</v>
      </c>
      <c r="G1215">
        <v>1</v>
      </c>
      <c r="H1215">
        <v>712.98</v>
      </c>
      <c r="I1215">
        <v>0</v>
      </c>
      <c r="J1215" t="s">
        <v>30</v>
      </c>
    </row>
    <row r="1216" spans="1:10" x14ac:dyDescent="0.25">
      <c r="A1216" t="s">
        <v>2004</v>
      </c>
      <c r="B1216" s="2">
        <v>46092</v>
      </c>
      <c r="C1216" t="s">
        <v>2005</v>
      </c>
      <c r="D1216" t="s">
        <v>147</v>
      </c>
      <c r="E1216" t="s">
        <v>196</v>
      </c>
      <c r="F1216" t="s">
        <v>14</v>
      </c>
      <c r="G1216">
        <v>5</v>
      </c>
      <c r="H1216">
        <v>989.01</v>
      </c>
      <c r="I1216">
        <v>0.05</v>
      </c>
      <c r="J1216" t="s">
        <v>35</v>
      </c>
    </row>
    <row r="1217" spans="1:10" x14ac:dyDescent="0.25">
      <c r="A1217" t="s">
        <v>2006</v>
      </c>
      <c r="B1217" t="s">
        <v>2007</v>
      </c>
      <c r="C1217" t="s">
        <v>1267</v>
      </c>
      <c r="D1217" t="s">
        <v>177</v>
      </c>
      <c r="E1217" t="s">
        <v>226</v>
      </c>
      <c r="F1217" t="s">
        <v>25</v>
      </c>
      <c r="G1217">
        <v>6</v>
      </c>
      <c r="H1217">
        <v>1551.03</v>
      </c>
      <c r="I1217">
        <v>0.2</v>
      </c>
      <c r="J1217" t="s">
        <v>30</v>
      </c>
    </row>
    <row r="1218" spans="1:10" x14ac:dyDescent="0.25">
      <c r="A1218" t="s">
        <v>2008</v>
      </c>
      <c r="B1218" s="2">
        <v>46224</v>
      </c>
      <c r="C1218" t="s">
        <v>645</v>
      </c>
      <c r="D1218" t="s">
        <v>80</v>
      </c>
      <c r="E1218" t="s">
        <v>13</v>
      </c>
      <c r="F1218" t="s">
        <v>25</v>
      </c>
      <c r="G1218">
        <v>3</v>
      </c>
      <c r="H1218">
        <v>157.41</v>
      </c>
      <c r="I1218">
        <v>0.15</v>
      </c>
      <c r="J1218" t="s">
        <v>68</v>
      </c>
    </row>
    <row r="1219" spans="1:10" x14ac:dyDescent="0.25">
      <c r="A1219" t="s">
        <v>2009</v>
      </c>
      <c r="B1219" s="2">
        <v>46204</v>
      </c>
      <c r="C1219" t="s">
        <v>660</v>
      </c>
      <c r="D1219" t="s">
        <v>168</v>
      </c>
      <c r="E1219" t="s">
        <v>62</v>
      </c>
      <c r="F1219" t="s">
        <v>14</v>
      </c>
      <c r="G1219">
        <v>4</v>
      </c>
      <c r="H1219">
        <v>89</v>
      </c>
      <c r="I1219">
        <v>0.02</v>
      </c>
      <c r="J1219" t="s">
        <v>20</v>
      </c>
    </row>
    <row r="1220" spans="1:10" x14ac:dyDescent="0.25">
      <c r="A1220" t="s">
        <v>2010</v>
      </c>
      <c r="B1220" s="2">
        <v>45929</v>
      </c>
      <c r="C1220" t="s">
        <v>571</v>
      </c>
      <c r="D1220" t="s">
        <v>286</v>
      </c>
      <c r="E1220" t="s">
        <v>226</v>
      </c>
      <c r="F1220" t="s">
        <v>25</v>
      </c>
      <c r="G1220">
        <v>2</v>
      </c>
      <c r="H1220">
        <v>1324.98</v>
      </c>
      <c r="I1220">
        <v>0.02</v>
      </c>
      <c r="J1220" t="s">
        <v>30</v>
      </c>
    </row>
    <row r="1221" spans="1:10" x14ac:dyDescent="0.25">
      <c r="A1221" t="s">
        <v>2011</v>
      </c>
      <c r="B1221" s="2">
        <v>46163</v>
      </c>
      <c r="C1221" t="s">
        <v>334</v>
      </c>
      <c r="D1221" t="s">
        <v>251</v>
      </c>
      <c r="E1221" t="s">
        <v>24</v>
      </c>
      <c r="F1221" t="s">
        <v>14</v>
      </c>
      <c r="G1221">
        <v>3</v>
      </c>
      <c r="H1221">
        <v>1959.02</v>
      </c>
      <c r="I1221">
        <v>0</v>
      </c>
      <c r="J1221" t="s">
        <v>20</v>
      </c>
    </row>
    <row r="1222" spans="1:10" x14ac:dyDescent="0.25">
      <c r="A1222" t="s">
        <v>2012</v>
      </c>
      <c r="B1222" s="2">
        <v>45901</v>
      </c>
      <c r="C1222" t="s">
        <v>1003</v>
      </c>
      <c r="D1222" t="s">
        <v>140</v>
      </c>
      <c r="E1222" t="s">
        <v>104</v>
      </c>
      <c r="F1222" t="s">
        <v>14</v>
      </c>
      <c r="G1222">
        <v>8</v>
      </c>
      <c r="H1222">
        <v>989.01</v>
      </c>
      <c r="I1222">
        <v>0.1</v>
      </c>
      <c r="J1222" t="s">
        <v>20</v>
      </c>
    </row>
    <row r="1223" spans="1:10" x14ac:dyDescent="0.25">
      <c r="A1223" t="s">
        <v>2013</v>
      </c>
      <c r="B1223" s="2">
        <v>46217</v>
      </c>
      <c r="C1223" t="s">
        <v>272</v>
      </c>
      <c r="D1223" t="s">
        <v>199</v>
      </c>
      <c r="E1223" t="s">
        <v>48</v>
      </c>
      <c r="F1223" t="s">
        <v>25</v>
      </c>
      <c r="G1223">
        <v>1</v>
      </c>
      <c r="H1223">
        <v>705.99</v>
      </c>
      <c r="I1223">
        <v>0</v>
      </c>
      <c r="J1223" t="s">
        <v>1402</v>
      </c>
    </row>
    <row r="1224" spans="1:10" x14ac:dyDescent="0.25">
      <c r="A1224" t="s">
        <v>2014</v>
      </c>
      <c r="B1224" s="2">
        <v>46105</v>
      </c>
      <c r="C1224" t="s">
        <v>28</v>
      </c>
      <c r="D1224" t="s">
        <v>109</v>
      </c>
      <c r="E1224" t="s">
        <v>101</v>
      </c>
      <c r="F1224" t="s">
        <v>25</v>
      </c>
      <c r="G1224">
        <v>3</v>
      </c>
      <c r="H1224">
        <v>1371.02</v>
      </c>
      <c r="I1224">
        <v>0.2</v>
      </c>
      <c r="J1224" t="s">
        <v>35</v>
      </c>
    </row>
    <row r="1225" spans="1:10" x14ac:dyDescent="0.25">
      <c r="A1225" t="s">
        <v>2015</v>
      </c>
      <c r="B1225" s="2">
        <v>46177</v>
      </c>
      <c r="C1225" t="s">
        <v>1768</v>
      </c>
      <c r="D1225" t="s">
        <v>109</v>
      </c>
      <c r="E1225" t="s">
        <v>52</v>
      </c>
      <c r="F1225" t="s">
        <v>14</v>
      </c>
      <c r="G1225">
        <v>2</v>
      </c>
      <c r="H1225">
        <v>1412.99</v>
      </c>
      <c r="I1225">
        <v>0</v>
      </c>
      <c r="J1225" t="s">
        <v>20</v>
      </c>
    </row>
    <row r="1226" spans="1:10" x14ac:dyDescent="0.25">
      <c r="A1226" t="s">
        <v>2016</v>
      </c>
      <c r="B1226" s="2">
        <v>46231</v>
      </c>
      <c r="C1226" t="s">
        <v>206</v>
      </c>
      <c r="D1226" t="s">
        <v>177</v>
      </c>
      <c r="E1226" t="s">
        <v>104</v>
      </c>
      <c r="F1226" t="s">
        <v>14</v>
      </c>
      <c r="G1226">
        <v>2</v>
      </c>
      <c r="H1226">
        <v>1614.99</v>
      </c>
      <c r="I1226">
        <v>0.15</v>
      </c>
      <c r="J1226" t="s">
        <v>30</v>
      </c>
    </row>
    <row r="1227" spans="1:10" x14ac:dyDescent="0.25">
      <c r="A1227" t="s">
        <v>2017</v>
      </c>
      <c r="B1227" s="2">
        <v>46040</v>
      </c>
      <c r="C1227" t="s">
        <v>159</v>
      </c>
      <c r="D1227" t="s">
        <v>243</v>
      </c>
      <c r="E1227" t="s">
        <v>104</v>
      </c>
      <c r="F1227" t="s">
        <v>25</v>
      </c>
      <c r="G1227">
        <v>3</v>
      </c>
      <c r="H1227">
        <v>67.62</v>
      </c>
      <c r="I1227">
        <v>0</v>
      </c>
      <c r="J1227" t="s">
        <v>35</v>
      </c>
    </row>
    <row r="1228" spans="1:10" x14ac:dyDescent="0.25">
      <c r="A1228" t="s">
        <v>2018</v>
      </c>
      <c r="B1228" s="2">
        <v>46119</v>
      </c>
      <c r="C1228" t="s">
        <v>2019</v>
      </c>
      <c r="D1228" t="s">
        <v>376</v>
      </c>
      <c r="E1228" t="s">
        <v>101</v>
      </c>
      <c r="F1228" t="s">
        <v>25</v>
      </c>
      <c r="G1228">
        <v>10</v>
      </c>
      <c r="H1228">
        <v>1732.98</v>
      </c>
      <c r="I1228">
        <v>0.15</v>
      </c>
      <c r="J1228" t="s">
        <v>20</v>
      </c>
    </row>
    <row r="1229" spans="1:10" x14ac:dyDescent="0.25">
      <c r="A1229" t="s">
        <v>2020</v>
      </c>
      <c r="B1229" s="2">
        <v>46086</v>
      </c>
      <c r="C1229" t="s">
        <v>1997</v>
      </c>
      <c r="D1229" t="s">
        <v>177</v>
      </c>
      <c r="E1229" t="s">
        <v>64</v>
      </c>
      <c r="F1229" t="s">
        <v>14</v>
      </c>
      <c r="G1229">
        <v>2</v>
      </c>
      <c r="H1229">
        <v>1567.02</v>
      </c>
      <c r="I1229">
        <v>0.05</v>
      </c>
      <c r="J1229" t="s">
        <v>20</v>
      </c>
    </row>
    <row r="1230" spans="1:10" x14ac:dyDescent="0.25">
      <c r="A1230" t="s">
        <v>2021</v>
      </c>
      <c r="B1230" s="2">
        <v>46226</v>
      </c>
      <c r="C1230" t="s">
        <v>2022</v>
      </c>
      <c r="D1230" t="s">
        <v>223</v>
      </c>
      <c r="E1230" t="s">
        <v>62</v>
      </c>
      <c r="F1230" t="s">
        <v>14</v>
      </c>
      <c r="G1230">
        <v>1</v>
      </c>
      <c r="H1230">
        <v>399</v>
      </c>
      <c r="I1230">
        <v>0.1</v>
      </c>
      <c r="J1230" t="s">
        <v>15</v>
      </c>
    </row>
    <row r="1231" spans="1:10" x14ac:dyDescent="0.25">
      <c r="A1231" t="s">
        <v>2023</v>
      </c>
      <c r="B1231" s="2">
        <v>45897</v>
      </c>
      <c r="C1231" t="s">
        <v>2024</v>
      </c>
      <c r="D1231" t="s">
        <v>77</v>
      </c>
      <c r="E1231" t="s">
        <v>39</v>
      </c>
      <c r="F1231" t="s">
        <v>25</v>
      </c>
      <c r="G1231">
        <v>3</v>
      </c>
      <c r="H1231">
        <v>410.97</v>
      </c>
      <c r="I1231">
        <v>0.2</v>
      </c>
      <c r="J1231" t="s">
        <v>68</v>
      </c>
    </row>
    <row r="1232" spans="1:10" x14ac:dyDescent="0.25">
      <c r="A1232" t="s">
        <v>2025</v>
      </c>
      <c r="B1232" s="2">
        <v>46019</v>
      </c>
      <c r="C1232" t="s">
        <v>1349</v>
      </c>
      <c r="D1232" t="s">
        <v>332</v>
      </c>
      <c r="E1232" t="s">
        <v>104</v>
      </c>
      <c r="F1232" t="s">
        <v>25</v>
      </c>
      <c r="G1232">
        <v>4</v>
      </c>
      <c r="H1232">
        <v>741.51</v>
      </c>
      <c r="I1232">
        <v>0</v>
      </c>
      <c r="J1232" t="s">
        <v>20</v>
      </c>
    </row>
    <row r="1233" spans="1:10" x14ac:dyDescent="0.25">
      <c r="A1233" t="s">
        <v>2026</v>
      </c>
      <c r="B1233" s="2">
        <v>46164</v>
      </c>
      <c r="C1233" t="s">
        <v>694</v>
      </c>
      <c r="D1233" t="s">
        <v>12</v>
      </c>
      <c r="E1233" t="s">
        <v>44</v>
      </c>
      <c r="F1233" t="s">
        <v>14</v>
      </c>
      <c r="G1233">
        <v>6</v>
      </c>
      <c r="H1233">
        <v>508.98</v>
      </c>
      <c r="I1233">
        <v>0.15</v>
      </c>
      <c r="J1233" t="s">
        <v>35</v>
      </c>
    </row>
    <row r="1234" spans="1:10" x14ac:dyDescent="0.25">
      <c r="A1234" t="s">
        <v>2027</v>
      </c>
      <c r="B1234" s="2">
        <v>45898</v>
      </c>
      <c r="C1234" t="s">
        <v>363</v>
      </c>
      <c r="D1234" t="s">
        <v>685</v>
      </c>
      <c r="E1234" t="s">
        <v>187</v>
      </c>
      <c r="F1234" t="s">
        <v>25</v>
      </c>
      <c r="G1234">
        <v>6</v>
      </c>
      <c r="H1234">
        <v>1551.03</v>
      </c>
      <c r="I1234">
        <v>0</v>
      </c>
      <c r="J1234" t="s">
        <v>15</v>
      </c>
    </row>
    <row r="1235" spans="1:10" x14ac:dyDescent="0.25">
      <c r="A1235" t="s">
        <v>2028</v>
      </c>
      <c r="B1235" s="2">
        <v>46202</v>
      </c>
      <c r="C1235" t="s">
        <v>1551</v>
      </c>
      <c r="D1235" t="s">
        <v>61</v>
      </c>
      <c r="E1235" t="s">
        <v>95</v>
      </c>
      <c r="F1235" t="s">
        <v>25</v>
      </c>
      <c r="G1235">
        <v>3</v>
      </c>
      <c r="H1235">
        <v>251.49</v>
      </c>
      <c r="I1235">
        <v>0.15</v>
      </c>
      <c r="J1235" t="s">
        <v>35</v>
      </c>
    </row>
    <row r="1236" spans="1:10" x14ac:dyDescent="0.25">
      <c r="A1236" t="s">
        <v>2029</v>
      </c>
      <c r="B1236" s="2">
        <v>45887</v>
      </c>
      <c r="C1236" t="s">
        <v>1016</v>
      </c>
      <c r="D1236" t="s">
        <v>126</v>
      </c>
      <c r="E1236" t="s">
        <v>74</v>
      </c>
      <c r="F1236" t="s">
        <v>14</v>
      </c>
      <c r="G1236">
        <v>2</v>
      </c>
      <c r="H1236">
        <v>678.03</v>
      </c>
      <c r="I1236">
        <v>0</v>
      </c>
      <c r="J1236" t="s">
        <v>68</v>
      </c>
    </row>
    <row r="1237" spans="1:10" x14ac:dyDescent="0.25">
      <c r="A1237" t="s">
        <v>2030</v>
      </c>
      <c r="B1237" s="2">
        <v>46224</v>
      </c>
      <c r="C1237" t="s">
        <v>240</v>
      </c>
      <c r="D1237" t="s">
        <v>92</v>
      </c>
      <c r="E1237" t="s">
        <v>19</v>
      </c>
      <c r="F1237" t="s">
        <v>14</v>
      </c>
      <c r="G1237">
        <v>5</v>
      </c>
      <c r="H1237">
        <v>290.02999999999997</v>
      </c>
      <c r="I1237">
        <v>0.15</v>
      </c>
      <c r="J1237" t="s">
        <v>20</v>
      </c>
    </row>
    <row r="1238" spans="1:10" x14ac:dyDescent="0.25">
      <c r="A1238" t="s">
        <v>2031</v>
      </c>
      <c r="B1238" s="2">
        <v>46193</v>
      </c>
      <c r="C1238" t="s">
        <v>2032</v>
      </c>
      <c r="D1238" t="s">
        <v>220</v>
      </c>
      <c r="E1238" t="s">
        <v>64</v>
      </c>
      <c r="F1238" t="s">
        <v>614</v>
      </c>
      <c r="G1238">
        <v>1</v>
      </c>
      <c r="H1238">
        <v>1469.02</v>
      </c>
      <c r="I1238">
        <v>0</v>
      </c>
      <c r="J1238" t="s">
        <v>30</v>
      </c>
    </row>
    <row r="1239" spans="1:10" x14ac:dyDescent="0.25">
      <c r="A1239" t="s">
        <v>2033</v>
      </c>
      <c r="B1239" s="2">
        <v>46120</v>
      </c>
      <c r="C1239" t="s">
        <v>587</v>
      </c>
      <c r="D1239" t="s">
        <v>92</v>
      </c>
      <c r="E1239" t="s">
        <v>120</v>
      </c>
      <c r="F1239" t="s">
        <v>25</v>
      </c>
      <c r="G1239">
        <v>1</v>
      </c>
      <c r="H1239">
        <v>290.02999999999997</v>
      </c>
      <c r="I1239">
        <v>0.2</v>
      </c>
      <c r="J1239" t="s">
        <v>20</v>
      </c>
    </row>
    <row r="1240" spans="1:10" x14ac:dyDescent="0.25">
      <c r="A1240" t="s">
        <v>2034</v>
      </c>
      <c r="B1240" s="2">
        <v>46225</v>
      </c>
      <c r="C1240" t="s">
        <v>346</v>
      </c>
      <c r="D1240" t="s">
        <v>43</v>
      </c>
      <c r="E1240" t="s">
        <v>112</v>
      </c>
      <c r="F1240" t="s">
        <v>25</v>
      </c>
      <c r="G1240">
        <v>2</v>
      </c>
      <c r="H1240">
        <v>1816.99</v>
      </c>
      <c r="I1240">
        <v>0.15</v>
      </c>
      <c r="J1240" t="s">
        <v>20</v>
      </c>
    </row>
    <row r="1241" spans="1:10" x14ac:dyDescent="0.25">
      <c r="A1241" t="s">
        <v>2035</v>
      </c>
      <c r="B1241" s="2">
        <v>46162</v>
      </c>
      <c r="C1241" t="s">
        <v>1230</v>
      </c>
      <c r="D1241" t="s">
        <v>43</v>
      </c>
      <c r="E1241" t="s">
        <v>24</v>
      </c>
      <c r="F1241" t="s">
        <v>25</v>
      </c>
      <c r="G1241">
        <v>4</v>
      </c>
      <c r="H1241">
        <v>1834.98</v>
      </c>
      <c r="I1241">
        <v>0</v>
      </c>
      <c r="J1241" t="s">
        <v>68</v>
      </c>
    </row>
    <row r="1242" spans="1:10" x14ac:dyDescent="0.25">
      <c r="A1242" t="s">
        <v>2036</v>
      </c>
      <c r="B1242" s="2">
        <v>46228</v>
      </c>
      <c r="C1242" t="s">
        <v>136</v>
      </c>
      <c r="D1242" t="s">
        <v>376</v>
      </c>
      <c r="E1242" t="s">
        <v>62</v>
      </c>
      <c r="F1242" t="s">
        <v>14</v>
      </c>
      <c r="G1242">
        <v>1</v>
      </c>
      <c r="H1242">
        <v>1665.02</v>
      </c>
      <c r="I1242">
        <v>0</v>
      </c>
      <c r="J1242" t="s">
        <v>35</v>
      </c>
    </row>
    <row r="1243" spans="1:10" x14ac:dyDescent="0.25">
      <c r="A1243" t="s">
        <v>2037</v>
      </c>
      <c r="B1243" s="2">
        <v>46207</v>
      </c>
      <c r="C1243" t="s">
        <v>742</v>
      </c>
      <c r="D1243" t="s">
        <v>202</v>
      </c>
      <c r="E1243" t="s">
        <v>48</v>
      </c>
      <c r="F1243" t="s">
        <v>25</v>
      </c>
      <c r="G1243">
        <v>1</v>
      </c>
      <c r="H1243">
        <v>2119.9899999999998</v>
      </c>
      <c r="I1243">
        <v>0.2</v>
      </c>
      <c r="J1243" t="s">
        <v>20</v>
      </c>
    </row>
    <row r="1244" spans="1:10" x14ac:dyDescent="0.25">
      <c r="A1244" t="s">
        <v>2038</v>
      </c>
      <c r="B1244" s="2">
        <v>45932</v>
      </c>
      <c r="C1244" t="s">
        <v>17</v>
      </c>
      <c r="D1244" t="s">
        <v>251</v>
      </c>
      <c r="E1244" t="s">
        <v>112</v>
      </c>
      <c r="F1244" t="s">
        <v>25</v>
      </c>
      <c r="G1244">
        <v>3</v>
      </c>
      <c r="H1244">
        <v>1979.01</v>
      </c>
      <c r="I1244">
        <v>0</v>
      </c>
      <c r="J1244" t="s">
        <v>15</v>
      </c>
    </row>
    <row r="1245" spans="1:10" x14ac:dyDescent="0.25">
      <c r="A1245" t="s">
        <v>2039</v>
      </c>
      <c r="B1245" s="2">
        <v>46001</v>
      </c>
      <c r="C1245" t="s">
        <v>2040</v>
      </c>
      <c r="D1245" t="s">
        <v>549</v>
      </c>
      <c r="E1245" t="s">
        <v>19</v>
      </c>
      <c r="F1245" t="s">
        <v>25</v>
      </c>
      <c r="G1245">
        <v>3</v>
      </c>
      <c r="H1245">
        <v>1222.98</v>
      </c>
      <c r="I1245">
        <v>0.1</v>
      </c>
      <c r="J1245" t="s">
        <v>15</v>
      </c>
    </row>
    <row r="1246" spans="1:10" x14ac:dyDescent="0.25">
      <c r="A1246" t="s">
        <v>2041</v>
      </c>
      <c r="B1246" s="2">
        <v>45957</v>
      </c>
      <c r="C1246" t="s">
        <v>1137</v>
      </c>
      <c r="D1246" t="s">
        <v>92</v>
      </c>
      <c r="E1246" t="s">
        <v>58</v>
      </c>
      <c r="F1246" t="s">
        <v>25</v>
      </c>
      <c r="G1246">
        <v>2</v>
      </c>
      <c r="H1246">
        <v>307.97000000000003</v>
      </c>
      <c r="I1246">
        <v>0.05</v>
      </c>
      <c r="J1246" t="s">
        <v>15</v>
      </c>
    </row>
    <row r="1247" spans="1:10" x14ac:dyDescent="0.25">
      <c r="A1247" t="s">
        <v>2042</v>
      </c>
      <c r="B1247" s="2">
        <v>46097</v>
      </c>
      <c r="C1247" t="s">
        <v>951</v>
      </c>
      <c r="D1247" t="s">
        <v>268</v>
      </c>
      <c r="E1247" t="s">
        <v>187</v>
      </c>
      <c r="F1247" t="s">
        <v>14</v>
      </c>
      <c r="G1247">
        <v>3</v>
      </c>
      <c r="H1247">
        <v>151.97999999999999</v>
      </c>
      <c r="I1247">
        <v>0.1</v>
      </c>
      <c r="J1247" t="s">
        <v>15</v>
      </c>
    </row>
    <row r="1248" spans="1:10" x14ac:dyDescent="0.25">
      <c r="A1248" t="s">
        <v>2043</v>
      </c>
      <c r="B1248" s="2">
        <v>46145</v>
      </c>
      <c r="C1248" t="s">
        <v>1722</v>
      </c>
      <c r="D1248" t="s">
        <v>332</v>
      </c>
      <c r="E1248" t="s">
        <v>226</v>
      </c>
      <c r="F1248" t="s">
        <v>25</v>
      </c>
      <c r="G1248">
        <v>2</v>
      </c>
      <c r="H1248">
        <v>763.98</v>
      </c>
      <c r="I1248">
        <v>0.02</v>
      </c>
      <c r="J1248" t="s">
        <v>35</v>
      </c>
    </row>
    <row r="1249" spans="1:10" x14ac:dyDescent="0.25">
      <c r="A1249" t="s">
        <v>2044</v>
      </c>
      <c r="B1249" s="2">
        <v>46023</v>
      </c>
      <c r="C1249" t="s">
        <v>378</v>
      </c>
      <c r="D1249" t="s">
        <v>251</v>
      </c>
      <c r="E1249" t="s">
        <v>48</v>
      </c>
      <c r="F1249" t="s">
        <v>25</v>
      </c>
      <c r="G1249">
        <v>3</v>
      </c>
      <c r="H1249">
        <v>1959.02</v>
      </c>
      <c r="I1249">
        <v>0.05</v>
      </c>
      <c r="J1249" t="s">
        <v>35</v>
      </c>
    </row>
    <row r="1250" spans="1:10" x14ac:dyDescent="0.25">
      <c r="A1250" t="s">
        <v>2045</v>
      </c>
      <c r="B1250" s="2">
        <v>46188</v>
      </c>
      <c r="C1250" t="s">
        <v>1738</v>
      </c>
      <c r="D1250" t="s">
        <v>323</v>
      </c>
      <c r="E1250" t="s">
        <v>62</v>
      </c>
      <c r="F1250" t="s">
        <v>14</v>
      </c>
      <c r="G1250">
        <v>2</v>
      </c>
      <c r="H1250">
        <v>1499</v>
      </c>
      <c r="I1250">
        <v>0</v>
      </c>
      <c r="J1250" t="s">
        <v>68</v>
      </c>
    </row>
    <row r="1251" spans="1:10" x14ac:dyDescent="0.25">
      <c r="A1251" t="s">
        <v>2046</v>
      </c>
      <c r="B1251" s="2">
        <v>46103</v>
      </c>
      <c r="C1251" t="s">
        <v>1131</v>
      </c>
      <c r="D1251" t="s">
        <v>51</v>
      </c>
      <c r="E1251" t="s">
        <v>95</v>
      </c>
      <c r="F1251" t="s">
        <v>25</v>
      </c>
      <c r="G1251">
        <v>3</v>
      </c>
      <c r="H1251">
        <v>1028.97</v>
      </c>
      <c r="I1251">
        <v>0</v>
      </c>
      <c r="J1251" t="s">
        <v>20</v>
      </c>
    </row>
    <row r="1252" spans="1:10" x14ac:dyDescent="0.25">
      <c r="A1252" t="s">
        <v>2047</v>
      </c>
      <c r="B1252" s="2">
        <v>46194</v>
      </c>
      <c r="C1252" t="s">
        <v>1144</v>
      </c>
      <c r="D1252" t="s">
        <v>556</v>
      </c>
      <c r="E1252" t="s">
        <v>104</v>
      </c>
      <c r="F1252" t="s">
        <v>14</v>
      </c>
      <c r="G1252">
        <v>3</v>
      </c>
      <c r="H1252">
        <v>130.29</v>
      </c>
      <c r="I1252">
        <v>0</v>
      </c>
      <c r="J1252" t="s">
        <v>68</v>
      </c>
    </row>
    <row r="1253" spans="1:10" x14ac:dyDescent="0.25">
      <c r="A1253" t="s">
        <v>2048</v>
      </c>
      <c r="B1253" s="2">
        <v>45948</v>
      </c>
      <c r="C1253" t="s">
        <v>28</v>
      </c>
      <c r="D1253" t="s">
        <v>168</v>
      </c>
      <c r="E1253" t="s">
        <v>95</v>
      </c>
      <c r="F1253" t="s">
        <v>14</v>
      </c>
      <c r="G1253">
        <v>1</v>
      </c>
      <c r="H1253">
        <v>89.89</v>
      </c>
      <c r="I1253">
        <v>0.02</v>
      </c>
      <c r="J1253" t="s">
        <v>30</v>
      </c>
    </row>
    <row r="1254" spans="1:10" x14ac:dyDescent="0.25">
      <c r="A1254" t="s">
        <v>2049</v>
      </c>
      <c r="B1254" s="2">
        <v>46008</v>
      </c>
      <c r="C1254" t="s">
        <v>1973</v>
      </c>
      <c r="D1254" t="s">
        <v>140</v>
      </c>
      <c r="E1254" t="s">
        <v>226</v>
      </c>
      <c r="F1254" t="s">
        <v>14</v>
      </c>
      <c r="G1254">
        <v>1</v>
      </c>
      <c r="H1254">
        <v>979.02</v>
      </c>
      <c r="I1254">
        <v>0</v>
      </c>
      <c r="J1254" t="s">
        <v>20</v>
      </c>
    </row>
    <row r="1255" spans="1:10" x14ac:dyDescent="0.25">
      <c r="A1255" t="s">
        <v>2050</v>
      </c>
      <c r="B1255" s="2">
        <v>46040</v>
      </c>
      <c r="C1255" t="s">
        <v>443</v>
      </c>
      <c r="D1255" t="s">
        <v>180</v>
      </c>
      <c r="E1255" t="s">
        <v>44</v>
      </c>
      <c r="F1255" t="s">
        <v>25</v>
      </c>
      <c r="G1255">
        <v>2</v>
      </c>
      <c r="H1255">
        <v>874.47</v>
      </c>
      <c r="I1255">
        <v>0</v>
      </c>
      <c r="J1255" t="s">
        <v>68</v>
      </c>
    </row>
    <row r="1256" spans="1:10" x14ac:dyDescent="0.25">
      <c r="A1256" t="s">
        <v>2051</v>
      </c>
      <c r="B1256" s="2">
        <v>45983</v>
      </c>
      <c r="C1256" t="s">
        <v>1105</v>
      </c>
      <c r="D1256" t="s">
        <v>43</v>
      </c>
      <c r="E1256" t="s">
        <v>226</v>
      </c>
      <c r="F1256" t="s">
        <v>25</v>
      </c>
      <c r="G1256">
        <v>3</v>
      </c>
      <c r="H1256">
        <v>1852.97</v>
      </c>
      <c r="I1256">
        <v>0.05</v>
      </c>
      <c r="J1256" t="s">
        <v>15</v>
      </c>
    </row>
    <row r="1257" spans="1:10" x14ac:dyDescent="0.25">
      <c r="A1257" t="s">
        <v>2052</v>
      </c>
      <c r="B1257" s="2">
        <v>46120</v>
      </c>
      <c r="C1257" t="s">
        <v>596</v>
      </c>
      <c r="D1257" t="s">
        <v>199</v>
      </c>
      <c r="E1257" t="s">
        <v>64</v>
      </c>
      <c r="F1257" t="s">
        <v>14</v>
      </c>
      <c r="G1257">
        <v>3</v>
      </c>
      <c r="H1257">
        <v>699</v>
      </c>
      <c r="I1257">
        <v>0</v>
      </c>
      <c r="J1257" t="s">
        <v>30</v>
      </c>
    </row>
    <row r="1258" spans="1:10" x14ac:dyDescent="0.25">
      <c r="A1258" t="s">
        <v>2053</v>
      </c>
      <c r="B1258" s="2">
        <v>45957</v>
      </c>
      <c r="C1258" t="s">
        <v>1056</v>
      </c>
      <c r="D1258" t="s">
        <v>235</v>
      </c>
      <c r="E1258" t="s">
        <v>74</v>
      </c>
      <c r="F1258" t="s">
        <v>25</v>
      </c>
      <c r="G1258">
        <v>2</v>
      </c>
      <c r="H1258">
        <v>69</v>
      </c>
      <c r="I1258">
        <v>0.15</v>
      </c>
      <c r="J1258" t="s">
        <v>68</v>
      </c>
    </row>
    <row r="1259" spans="1:10" x14ac:dyDescent="0.25">
      <c r="A1259" t="s">
        <v>2054</v>
      </c>
      <c r="B1259" s="2">
        <v>46173</v>
      </c>
      <c r="C1259" t="s">
        <v>1854</v>
      </c>
      <c r="D1259" t="s">
        <v>51</v>
      </c>
      <c r="E1259" t="s">
        <v>58</v>
      </c>
      <c r="F1259" t="s">
        <v>25</v>
      </c>
      <c r="G1259">
        <v>3</v>
      </c>
      <c r="H1259">
        <v>999</v>
      </c>
      <c r="I1259">
        <v>0</v>
      </c>
      <c r="J1259" t="s">
        <v>68</v>
      </c>
    </row>
    <row r="1260" spans="1:10" x14ac:dyDescent="0.25">
      <c r="A1260" t="s">
        <v>2055</v>
      </c>
      <c r="B1260" s="2">
        <v>46160</v>
      </c>
      <c r="C1260" t="s">
        <v>494</v>
      </c>
      <c r="D1260" t="s">
        <v>180</v>
      </c>
      <c r="E1260" t="s">
        <v>52</v>
      </c>
      <c r="F1260" t="s">
        <v>14</v>
      </c>
      <c r="G1260">
        <v>4</v>
      </c>
      <c r="H1260">
        <v>865.98</v>
      </c>
      <c r="I1260">
        <v>0.02</v>
      </c>
      <c r="J1260" t="s">
        <v>15</v>
      </c>
    </row>
    <row r="1261" spans="1:10" x14ac:dyDescent="0.25">
      <c r="A1261" t="s">
        <v>2056</v>
      </c>
      <c r="B1261" s="2">
        <v>46084</v>
      </c>
      <c r="C1261" t="s">
        <v>2057</v>
      </c>
      <c r="D1261" t="s">
        <v>117</v>
      </c>
      <c r="E1261" t="s">
        <v>196</v>
      </c>
      <c r="F1261" t="s">
        <v>14</v>
      </c>
      <c r="G1261">
        <v>8</v>
      </c>
      <c r="H1261">
        <v>1834.98</v>
      </c>
      <c r="I1261">
        <v>0.2</v>
      </c>
      <c r="J1261" t="s">
        <v>15</v>
      </c>
    </row>
    <row r="1262" spans="1:10" x14ac:dyDescent="0.25">
      <c r="A1262" t="s">
        <v>2058</v>
      </c>
      <c r="B1262" s="2">
        <v>46016</v>
      </c>
      <c r="C1262" t="s">
        <v>1535</v>
      </c>
      <c r="D1262" t="s">
        <v>87</v>
      </c>
      <c r="E1262" t="s">
        <v>120</v>
      </c>
      <c r="F1262" t="s">
        <v>25</v>
      </c>
      <c r="G1262">
        <v>2</v>
      </c>
      <c r="H1262">
        <v>1018.98</v>
      </c>
      <c r="I1262">
        <v>0</v>
      </c>
      <c r="J1262" t="s">
        <v>20</v>
      </c>
    </row>
    <row r="1263" spans="1:10" x14ac:dyDescent="0.25">
      <c r="A1263" t="s">
        <v>2059</v>
      </c>
      <c r="B1263" s="2">
        <v>46078</v>
      </c>
      <c r="C1263" t="s">
        <v>886</v>
      </c>
      <c r="D1263" t="s">
        <v>390</v>
      </c>
      <c r="E1263" t="s">
        <v>19</v>
      </c>
      <c r="F1263" t="s">
        <v>25</v>
      </c>
      <c r="G1263">
        <v>1</v>
      </c>
      <c r="H1263">
        <v>444.51</v>
      </c>
      <c r="I1263">
        <v>0.02</v>
      </c>
      <c r="J1263" t="s">
        <v>30</v>
      </c>
    </row>
    <row r="1264" spans="1:10" x14ac:dyDescent="0.25">
      <c r="A1264" t="s">
        <v>2060</v>
      </c>
      <c r="B1264" s="2">
        <v>45954</v>
      </c>
      <c r="C1264" t="s">
        <v>1524</v>
      </c>
      <c r="D1264" t="s">
        <v>150</v>
      </c>
      <c r="E1264" t="s">
        <v>19</v>
      </c>
      <c r="F1264" t="s">
        <v>14</v>
      </c>
      <c r="G1264">
        <v>3</v>
      </c>
      <c r="H1264">
        <v>1543.97</v>
      </c>
      <c r="I1264">
        <v>0.2</v>
      </c>
      <c r="J1264" t="s">
        <v>30</v>
      </c>
    </row>
    <row r="1265" spans="1:10" x14ac:dyDescent="0.25">
      <c r="A1265" t="s">
        <v>2061</v>
      </c>
      <c r="B1265" s="2">
        <v>46087</v>
      </c>
      <c r="C1265" t="s">
        <v>683</v>
      </c>
      <c r="D1265" t="s">
        <v>33</v>
      </c>
      <c r="E1265" t="s">
        <v>44</v>
      </c>
      <c r="F1265" t="s">
        <v>14</v>
      </c>
      <c r="G1265">
        <v>3</v>
      </c>
      <c r="H1265">
        <v>2548.98</v>
      </c>
      <c r="I1265">
        <v>0</v>
      </c>
      <c r="J1265" t="s">
        <v>68</v>
      </c>
    </row>
    <row r="1266" spans="1:10" x14ac:dyDescent="0.25">
      <c r="A1266" t="s">
        <v>2062</v>
      </c>
      <c r="B1266" s="2">
        <v>45877</v>
      </c>
      <c r="C1266" t="s">
        <v>2063</v>
      </c>
      <c r="D1266" t="s">
        <v>416</v>
      </c>
      <c r="E1266" t="s">
        <v>58</v>
      </c>
      <c r="F1266" t="s">
        <v>14</v>
      </c>
      <c r="G1266">
        <v>3</v>
      </c>
      <c r="H1266">
        <v>256.47000000000003</v>
      </c>
      <c r="I1266">
        <v>0.1</v>
      </c>
      <c r="J1266" t="s">
        <v>35</v>
      </c>
    </row>
    <row r="1267" spans="1:10" x14ac:dyDescent="0.25">
      <c r="A1267" t="s">
        <v>2064</v>
      </c>
      <c r="B1267" s="2">
        <v>46208</v>
      </c>
      <c r="C1267" t="s">
        <v>606</v>
      </c>
      <c r="D1267" t="s">
        <v>12</v>
      </c>
      <c r="E1267" t="s">
        <v>48</v>
      </c>
      <c r="F1267" t="s">
        <v>25</v>
      </c>
      <c r="G1267">
        <v>3</v>
      </c>
      <c r="H1267">
        <v>513.97</v>
      </c>
      <c r="I1267">
        <v>0</v>
      </c>
      <c r="J1267" t="s">
        <v>15</v>
      </c>
    </row>
    <row r="1268" spans="1:10" x14ac:dyDescent="0.25">
      <c r="A1268" t="s">
        <v>2065</v>
      </c>
      <c r="B1268" s="2">
        <v>45985</v>
      </c>
      <c r="C1268" t="s">
        <v>1919</v>
      </c>
      <c r="D1268" t="s">
        <v>323</v>
      </c>
      <c r="E1268" t="s">
        <v>64</v>
      </c>
      <c r="F1268" t="s">
        <v>25</v>
      </c>
      <c r="G1268">
        <v>3</v>
      </c>
      <c r="H1268">
        <v>1484.01</v>
      </c>
      <c r="I1268">
        <v>0</v>
      </c>
      <c r="J1268" t="s">
        <v>68</v>
      </c>
    </row>
    <row r="1269" spans="1:10" x14ac:dyDescent="0.25">
      <c r="A1269" t="s">
        <v>2066</v>
      </c>
      <c r="B1269" s="2">
        <v>46123</v>
      </c>
      <c r="C1269" t="s">
        <v>2067</v>
      </c>
      <c r="D1269" t="s">
        <v>38</v>
      </c>
      <c r="E1269" t="s">
        <v>64</v>
      </c>
      <c r="F1269" t="s">
        <v>25</v>
      </c>
      <c r="G1269">
        <v>2</v>
      </c>
      <c r="H1269">
        <v>1955.97</v>
      </c>
      <c r="I1269">
        <v>0.02</v>
      </c>
      <c r="J1269" t="s">
        <v>15</v>
      </c>
    </row>
    <row r="1270" spans="1:10" x14ac:dyDescent="0.25">
      <c r="A1270" t="s">
        <v>2068</v>
      </c>
      <c r="B1270" s="2">
        <v>45930</v>
      </c>
      <c r="D1270" t="s">
        <v>77</v>
      </c>
      <c r="E1270" t="s">
        <v>187</v>
      </c>
      <c r="F1270" t="s">
        <v>14</v>
      </c>
      <c r="G1270">
        <v>2</v>
      </c>
      <c r="H1270">
        <v>391.02</v>
      </c>
      <c r="I1270">
        <v>0</v>
      </c>
      <c r="J1270" t="s">
        <v>15</v>
      </c>
    </row>
    <row r="1271" spans="1:10" x14ac:dyDescent="0.25">
      <c r="A1271" t="s">
        <v>2069</v>
      </c>
      <c r="B1271" s="2">
        <v>46071</v>
      </c>
      <c r="C1271" t="s">
        <v>1035</v>
      </c>
      <c r="D1271" t="s">
        <v>29</v>
      </c>
      <c r="E1271" t="s">
        <v>101</v>
      </c>
      <c r="F1271" t="s">
        <v>25</v>
      </c>
      <c r="G1271">
        <v>6</v>
      </c>
      <c r="H1271">
        <v>106.82</v>
      </c>
      <c r="I1271">
        <v>0.2</v>
      </c>
    </row>
    <row r="1272" spans="1:10" x14ac:dyDescent="0.25">
      <c r="A1272" t="s">
        <v>2070</v>
      </c>
      <c r="B1272" s="2">
        <v>46052</v>
      </c>
      <c r="C1272" t="s">
        <v>1492</v>
      </c>
      <c r="D1272" t="s">
        <v>18</v>
      </c>
      <c r="E1272" t="s">
        <v>39</v>
      </c>
      <c r="F1272" t="s">
        <v>14</v>
      </c>
      <c r="G1272">
        <v>2</v>
      </c>
      <c r="H1272">
        <v>101.97</v>
      </c>
      <c r="I1272">
        <v>0</v>
      </c>
      <c r="J1272" t="s">
        <v>30</v>
      </c>
    </row>
    <row r="1273" spans="1:10" x14ac:dyDescent="0.25">
      <c r="A1273" t="s">
        <v>2071</v>
      </c>
      <c r="B1273" s="2">
        <v>46049</v>
      </c>
      <c r="C1273" t="s">
        <v>650</v>
      </c>
      <c r="D1273" t="s">
        <v>202</v>
      </c>
      <c r="E1273" t="s">
        <v>74</v>
      </c>
      <c r="F1273" t="s">
        <v>14</v>
      </c>
      <c r="G1273">
        <v>1</v>
      </c>
      <c r="H1273">
        <v>2036.03</v>
      </c>
      <c r="I1273">
        <v>0.15</v>
      </c>
      <c r="J1273" t="s">
        <v>68</v>
      </c>
    </row>
    <row r="1274" spans="1:10" x14ac:dyDescent="0.25">
      <c r="A1274" t="s">
        <v>2072</v>
      </c>
      <c r="B1274" s="2">
        <v>45971</v>
      </c>
      <c r="C1274" t="s">
        <v>1680</v>
      </c>
      <c r="D1274" t="s">
        <v>199</v>
      </c>
      <c r="E1274" t="s">
        <v>120</v>
      </c>
      <c r="F1274" t="s">
        <v>25</v>
      </c>
      <c r="G1274">
        <v>2</v>
      </c>
      <c r="H1274">
        <v>692.01</v>
      </c>
      <c r="I1274">
        <v>0.2</v>
      </c>
      <c r="J1274" t="s">
        <v>30</v>
      </c>
    </row>
    <row r="1275" spans="1:10" x14ac:dyDescent="0.25">
      <c r="A1275" t="s">
        <v>2073</v>
      </c>
      <c r="B1275" s="2">
        <v>45949</v>
      </c>
      <c r="C1275" t="s">
        <v>508</v>
      </c>
      <c r="D1275" t="s">
        <v>2074</v>
      </c>
      <c r="E1275" t="s">
        <v>34</v>
      </c>
      <c r="F1275" t="s">
        <v>25</v>
      </c>
      <c r="G1275">
        <v>2</v>
      </c>
      <c r="H1275">
        <v>299</v>
      </c>
      <c r="I1275">
        <v>0.1</v>
      </c>
      <c r="J1275" t="s">
        <v>20</v>
      </c>
    </row>
    <row r="1276" spans="1:10" x14ac:dyDescent="0.25">
      <c r="A1276" t="s">
        <v>2075</v>
      </c>
      <c r="B1276" s="2">
        <v>46056</v>
      </c>
      <c r="C1276" t="s">
        <v>763</v>
      </c>
      <c r="D1276" t="s">
        <v>174</v>
      </c>
      <c r="E1276" t="s">
        <v>196</v>
      </c>
      <c r="F1276" t="s">
        <v>14</v>
      </c>
      <c r="G1276">
        <v>1</v>
      </c>
      <c r="H1276">
        <v>78.209999999999994</v>
      </c>
      <c r="I1276">
        <v>0.2</v>
      </c>
      <c r="J1276" t="s">
        <v>68</v>
      </c>
    </row>
    <row r="1277" spans="1:10" x14ac:dyDescent="0.25">
      <c r="A1277" t="s">
        <v>2076</v>
      </c>
      <c r="B1277" s="2">
        <v>45952</v>
      </c>
      <c r="C1277" t="s">
        <v>951</v>
      </c>
      <c r="D1277" t="s">
        <v>685</v>
      </c>
      <c r="E1277" t="s">
        <v>95</v>
      </c>
      <c r="F1277" t="s">
        <v>25</v>
      </c>
      <c r="G1277">
        <v>2</v>
      </c>
      <c r="H1277">
        <v>1646.97</v>
      </c>
      <c r="I1277">
        <v>0.02</v>
      </c>
      <c r="J1277" t="s">
        <v>30</v>
      </c>
    </row>
    <row r="1278" spans="1:10" x14ac:dyDescent="0.25">
      <c r="A1278" t="s">
        <v>2077</v>
      </c>
      <c r="B1278" s="2">
        <v>45967</v>
      </c>
      <c r="C1278" t="s">
        <v>37</v>
      </c>
      <c r="D1278" t="s">
        <v>549</v>
      </c>
      <c r="E1278" t="s">
        <v>44</v>
      </c>
      <c r="F1278" t="s">
        <v>14</v>
      </c>
      <c r="G1278">
        <v>2</v>
      </c>
      <c r="H1278">
        <v>1199</v>
      </c>
      <c r="I1278">
        <v>0.1</v>
      </c>
      <c r="J1278" t="s">
        <v>30</v>
      </c>
    </row>
    <row r="1279" spans="1:10" x14ac:dyDescent="0.25">
      <c r="A1279" t="s">
        <v>2078</v>
      </c>
      <c r="B1279" t="s">
        <v>2079</v>
      </c>
      <c r="C1279" t="s">
        <v>1618</v>
      </c>
      <c r="D1279" t="s">
        <v>416</v>
      </c>
      <c r="E1279" t="s">
        <v>187</v>
      </c>
      <c r="F1279" t="s">
        <v>14</v>
      </c>
      <c r="G1279">
        <v>1</v>
      </c>
      <c r="H1279">
        <v>256.47000000000003</v>
      </c>
      <c r="I1279">
        <v>0.2</v>
      </c>
      <c r="J1279" t="s">
        <v>15</v>
      </c>
    </row>
    <row r="1280" spans="1:10" x14ac:dyDescent="0.25">
      <c r="A1280" t="s">
        <v>2080</v>
      </c>
      <c r="B1280" s="2">
        <v>46123</v>
      </c>
      <c r="C1280" t="s">
        <v>2081</v>
      </c>
      <c r="D1280" t="s">
        <v>23</v>
      </c>
      <c r="E1280" t="s">
        <v>44</v>
      </c>
      <c r="F1280" t="s">
        <v>14</v>
      </c>
      <c r="G1280">
        <v>4</v>
      </c>
      <c r="H1280">
        <v>79.790000000000006</v>
      </c>
      <c r="I1280">
        <v>0.15</v>
      </c>
      <c r="J1280" t="s">
        <v>15</v>
      </c>
    </row>
    <row r="1281" spans="1:10" x14ac:dyDescent="0.25">
      <c r="A1281" t="s">
        <v>2082</v>
      </c>
      <c r="B1281" s="2">
        <v>46069</v>
      </c>
      <c r="C1281" t="s">
        <v>2083</v>
      </c>
      <c r="D1281" t="s">
        <v>83</v>
      </c>
      <c r="E1281" t="s">
        <v>226</v>
      </c>
      <c r="F1281" t="s">
        <v>25</v>
      </c>
      <c r="G1281">
        <v>1</v>
      </c>
      <c r="H1281">
        <v>2367.9699999999998</v>
      </c>
      <c r="I1281">
        <v>0.1</v>
      </c>
      <c r="J1281" t="s">
        <v>15</v>
      </c>
    </row>
    <row r="1282" spans="1:10" x14ac:dyDescent="0.25">
      <c r="A1282" t="s">
        <v>2084</v>
      </c>
      <c r="B1282" t="s">
        <v>2085</v>
      </c>
      <c r="C1282" t="s">
        <v>1946</v>
      </c>
      <c r="D1282" t="s">
        <v>12</v>
      </c>
      <c r="E1282" t="s">
        <v>13</v>
      </c>
      <c r="F1282" t="s">
        <v>25</v>
      </c>
      <c r="G1282">
        <v>3</v>
      </c>
      <c r="H1282">
        <v>489.02</v>
      </c>
      <c r="I1282">
        <v>0.1</v>
      </c>
      <c r="J1282" t="s">
        <v>68</v>
      </c>
    </row>
    <row r="1283" spans="1:10" x14ac:dyDescent="0.25">
      <c r="A1283" t="s">
        <v>2086</v>
      </c>
      <c r="B1283" s="2">
        <v>46175</v>
      </c>
      <c r="C1283" t="s">
        <v>1486</v>
      </c>
      <c r="D1283" t="s">
        <v>277</v>
      </c>
      <c r="E1283" t="s">
        <v>95</v>
      </c>
      <c r="F1283" t="s">
        <v>14</v>
      </c>
      <c r="G1283">
        <v>2</v>
      </c>
      <c r="H1283">
        <v>678.03</v>
      </c>
      <c r="I1283">
        <v>0.2</v>
      </c>
      <c r="J1283" t="s">
        <v>30</v>
      </c>
    </row>
    <row r="1284" spans="1:10" x14ac:dyDescent="0.25">
      <c r="A1284" t="s">
        <v>2087</v>
      </c>
      <c r="B1284" s="2">
        <v>46089</v>
      </c>
      <c r="C1284" t="s">
        <v>1210</v>
      </c>
      <c r="D1284" t="s">
        <v>18</v>
      </c>
      <c r="E1284" t="s">
        <v>44</v>
      </c>
      <c r="F1284" t="s">
        <v>25</v>
      </c>
      <c r="G1284">
        <v>2</v>
      </c>
      <c r="H1284">
        <v>97.02</v>
      </c>
      <c r="I1284">
        <v>0</v>
      </c>
      <c r="J1284" t="s">
        <v>20</v>
      </c>
    </row>
    <row r="1285" spans="1:10" x14ac:dyDescent="0.25">
      <c r="A1285" t="s">
        <v>2088</v>
      </c>
      <c r="B1285" s="2">
        <v>46228</v>
      </c>
      <c r="C1285" t="s">
        <v>1210</v>
      </c>
      <c r="D1285" t="s">
        <v>92</v>
      </c>
      <c r="E1285" t="s">
        <v>95</v>
      </c>
      <c r="F1285" t="s">
        <v>25</v>
      </c>
      <c r="G1285">
        <v>2</v>
      </c>
      <c r="H1285">
        <v>304.98</v>
      </c>
      <c r="I1285">
        <v>0</v>
      </c>
      <c r="J1285" t="s">
        <v>15</v>
      </c>
    </row>
    <row r="1286" spans="1:10" x14ac:dyDescent="0.25">
      <c r="A1286" t="s">
        <v>2089</v>
      </c>
      <c r="B1286" s="2">
        <v>46182</v>
      </c>
      <c r="C1286" t="s">
        <v>2090</v>
      </c>
      <c r="D1286" t="s">
        <v>416</v>
      </c>
      <c r="E1286" t="s">
        <v>112</v>
      </c>
      <c r="F1286" t="s">
        <v>25</v>
      </c>
      <c r="G1286">
        <v>1</v>
      </c>
      <c r="H1286">
        <v>253.98</v>
      </c>
      <c r="I1286">
        <v>0</v>
      </c>
      <c r="J1286" t="s">
        <v>68</v>
      </c>
    </row>
    <row r="1287" spans="1:10" x14ac:dyDescent="0.25">
      <c r="A1287" t="s">
        <v>2091</v>
      </c>
      <c r="B1287" s="2">
        <v>45889</v>
      </c>
      <c r="C1287" t="s">
        <v>1923</v>
      </c>
      <c r="D1287" t="s">
        <v>416</v>
      </c>
      <c r="E1287" t="s">
        <v>44</v>
      </c>
      <c r="F1287" t="s">
        <v>14</v>
      </c>
      <c r="G1287">
        <v>1</v>
      </c>
      <c r="H1287">
        <v>244.02</v>
      </c>
      <c r="I1287">
        <v>0.02</v>
      </c>
      <c r="J1287" t="s">
        <v>30</v>
      </c>
    </row>
    <row r="1288" spans="1:10" x14ac:dyDescent="0.25">
      <c r="A1288" t="s">
        <v>2092</v>
      </c>
      <c r="B1288" s="2">
        <v>45896</v>
      </c>
      <c r="C1288" t="s">
        <v>392</v>
      </c>
      <c r="D1288" t="s">
        <v>98</v>
      </c>
      <c r="E1288" t="s">
        <v>120</v>
      </c>
      <c r="F1288" t="s">
        <v>14</v>
      </c>
      <c r="G1288">
        <v>3</v>
      </c>
      <c r="H1288">
        <v>1426.98</v>
      </c>
      <c r="I1288">
        <v>0.02</v>
      </c>
      <c r="J1288" t="s">
        <v>35</v>
      </c>
    </row>
    <row r="1289" spans="1:10" x14ac:dyDescent="0.25">
      <c r="A1289" t="s">
        <v>2093</v>
      </c>
      <c r="B1289" s="2">
        <v>46042</v>
      </c>
      <c r="C1289" t="s">
        <v>122</v>
      </c>
      <c r="D1289" t="s">
        <v>177</v>
      </c>
      <c r="E1289" t="s">
        <v>52</v>
      </c>
      <c r="F1289" t="s">
        <v>14</v>
      </c>
      <c r="G1289">
        <v>3</v>
      </c>
      <c r="H1289">
        <v>1614.99</v>
      </c>
      <c r="I1289">
        <v>0.05</v>
      </c>
      <c r="J1289" t="s">
        <v>30</v>
      </c>
    </row>
    <row r="1290" spans="1:10" x14ac:dyDescent="0.25">
      <c r="A1290" t="s">
        <v>2094</v>
      </c>
      <c r="B1290" s="2">
        <v>46007</v>
      </c>
      <c r="C1290" t="s">
        <v>1019</v>
      </c>
      <c r="D1290" t="s">
        <v>180</v>
      </c>
      <c r="E1290" t="s">
        <v>64</v>
      </c>
      <c r="F1290" t="s">
        <v>14</v>
      </c>
      <c r="G1290">
        <v>2</v>
      </c>
      <c r="H1290">
        <v>823.53</v>
      </c>
      <c r="I1290">
        <v>0</v>
      </c>
      <c r="J1290" t="s">
        <v>35</v>
      </c>
    </row>
    <row r="1291" spans="1:10" x14ac:dyDescent="0.25">
      <c r="A1291" t="s">
        <v>2095</v>
      </c>
      <c r="B1291" s="2">
        <v>45890</v>
      </c>
      <c r="C1291" t="s">
        <v>100</v>
      </c>
      <c r="D1291" t="s">
        <v>150</v>
      </c>
      <c r="E1291" t="s">
        <v>24</v>
      </c>
      <c r="F1291" t="s">
        <v>25</v>
      </c>
      <c r="G1291">
        <v>2</v>
      </c>
      <c r="H1291">
        <v>1499</v>
      </c>
      <c r="I1291">
        <v>0.05</v>
      </c>
      <c r="J1291" t="s">
        <v>15</v>
      </c>
    </row>
    <row r="1292" spans="1:10" x14ac:dyDescent="0.25">
      <c r="A1292" t="s">
        <v>2096</v>
      </c>
      <c r="B1292" s="2">
        <v>45921</v>
      </c>
      <c r="C1292" t="s">
        <v>2097</v>
      </c>
      <c r="D1292" t="s">
        <v>202</v>
      </c>
      <c r="E1292" t="s">
        <v>34</v>
      </c>
      <c r="F1292" t="s">
        <v>14</v>
      </c>
      <c r="G1292">
        <v>2</v>
      </c>
      <c r="H1292">
        <v>2140.98</v>
      </c>
      <c r="I1292">
        <v>0.05</v>
      </c>
      <c r="J1292" t="s">
        <v>30</v>
      </c>
    </row>
    <row r="1293" spans="1:10" x14ac:dyDescent="0.25">
      <c r="A1293" t="s">
        <v>2098</v>
      </c>
      <c r="B1293" s="2">
        <v>45919</v>
      </c>
      <c r="C1293" t="s">
        <v>22</v>
      </c>
      <c r="D1293" t="s">
        <v>277</v>
      </c>
      <c r="E1293" t="s">
        <v>62</v>
      </c>
      <c r="F1293" t="s">
        <v>25</v>
      </c>
      <c r="G1293">
        <v>2</v>
      </c>
      <c r="H1293">
        <v>719.97</v>
      </c>
      <c r="I1293">
        <v>0.1</v>
      </c>
      <c r="J1293" t="s">
        <v>15</v>
      </c>
    </row>
    <row r="1294" spans="1:10" x14ac:dyDescent="0.25">
      <c r="A1294" t="s">
        <v>2099</v>
      </c>
      <c r="B1294" s="2">
        <v>46140</v>
      </c>
      <c r="C1294" t="s">
        <v>1311</v>
      </c>
      <c r="D1294" t="s">
        <v>321</v>
      </c>
      <c r="E1294" t="s">
        <v>13</v>
      </c>
      <c r="F1294" t="s">
        <v>14</v>
      </c>
      <c r="G1294">
        <v>1</v>
      </c>
      <c r="H1294">
        <v>1371.02</v>
      </c>
      <c r="I1294">
        <v>0.15</v>
      </c>
      <c r="J1294" t="s">
        <v>30</v>
      </c>
    </row>
    <row r="1295" spans="1:10" x14ac:dyDescent="0.25">
      <c r="A1295" t="s">
        <v>2100</v>
      </c>
      <c r="B1295" s="2">
        <v>45924</v>
      </c>
      <c r="C1295" t="s">
        <v>779</v>
      </c>
      <c r="D1295" t="s">
        <v>282</v>
      </c>
      <c r="E1295" t="s">
        <v>48</v>
      </c>
      <c r="F1295" t="s">
        <v>25</v>
      </c>
      <c r="G1295">
        <v>1</v>
      </c>
      <c r="H1295">
        <v>182.58</v>
      </c>
      <c r="I1295">
        <v>0.02</v>
      </c>
      <c r="J1295" t="s">
        <v>35</v>
      </c>
    </row>
    <row r="1296" spans="1:10" x14ac:dyDescent="0.25">
      <c r="A1296" t="s">
        <v>2101</v>
      </c>
      <c r="B1296" s="2">
        <v>46230</v>
      </c>
      <c r="C1296" t="s">
        <v>864</v>
      </c>
      <c r="D1296" t="s">
        <v>29</v>
      </c>
      <c r="E1296" t="s">
        <v>226</v>
      </c>
      <c r="F1296" t="s">
        <v>25</v>
      </c>
      <c r="G1296">
        <v>6</v>
      </c>
      <c r="H1296">
        <v>111.18</v>
      </c>
      <c r="I1296">
        <v>0.1</v>
      </c>
      <c r="J1296" t="s">
        <v>20</v>
      </c>
    </row>
    <row r="1297" spans="1:10" x14ac:dyDescent="0.25">
      <c r="A1297" t="s">
        <v>2102</v>
      </c>
      <c r="B1297" s="2">
        <v>46112</v>
      </c>
      <c r="C1297" t="s">
        <v>152</v>
      </c>
      <c r="D1297" t="s">
        <v>416</v>
      </c>
      <c r="E1297" t="s">
        <v>62</v>
      </c>
      <c r="F1297" t="s">
        <v>25</v>
      </c>
      <c r="G1297">
        <v>1</v>
      </c>
      <c r="H1297">
        <v>241.53</v>
      </c>
      <c r="I1297">
        <v>0.02</v>
      </c>
      <c r="J1297" t="s">
        <v>68</v>
      </c>
    </row>
    <row r="1298" spans="1:10" x14ac:dyDescent="0.25">
      <c r="A1298" t="s">
        <v>2103</v>
      </c>
      <c r="B1298" s="2">
        <v>46151</v>
      </c>
      <c r="C1298" t="s">
        <v>502</v>
      </c>
      <c r="D1298" t="s">
        <v>51</v>
      </c>
      <c r="E1298" t="s">
        <v>62</v>
      </c>
      <c r="F1298" t="s">
        <v>14</v>
      </c>
      <c r="G1298">
        <v>5</v>
      </c>
      <c r="H1298">
        <v>1018.98</v>
      </c>
      <c r="I1298">
        <v>0.2</v>
      </c>
      <c r="J1298" t="s">
        <v>30</v>
      </c>
    </row>
    <row r="1299" spans="1:10" x14ac:dyDescent="0.25">
      <c r="A1299" t="s">
        <v>2104</v>
      </c>
      <c r="B1299" s="2">
        <v>46093</v>
      </c>
      <c r="C1299" t="s">
        <v>11</v>
      </c>
      <c r="D1299" t="s">
        <v>177</v>
      </c>
      <c r="E1299" t="s">
        <v>95</v>
      </c>
      <c r="F1299" t="s">
        <v>25</v>
      </c>
      <c r="G1299">
        <v>1</v>
      </c>
      <c r="H1299">
        <v>1614.99</v>
      </c>
      <c r="I1299">
        <v>0.05</v>
      </c>
      <c r="J1299" t="s">
        <v>144</v>
      </c>
    </row>
    <row r="1300" spans="1:10" x14ac:dyDescent="0.25">
      <c r="A1300" t="s">
        <v>2105</v>
      </c>
      <c r="B1300" s="2">
        <v>46018</v>
      </c>
      <c r="C1300" t="s">
        <v>548</v>
      </c>
      <c r="D1300" t="s">
        <v>268</v>
      </c>
      <c r="E1300" t="s">
        <v>52</v>
      </c>
      <c r="F1300" t="s">
        <v>25</v>
      </c>
      <c r="G1300">
        <v>4</v>
      </c>
      <c r="H1300">
        <v>153.47</v>
      </c>
      <c r="I1300">
        <v>0.15</v>
      </c>
      <c r="J1300" t="s">
        <v>68</v>
      </c>
    </row>
    <row r="1301" spans="1:10" x14ac:dyDescent="0.25">
      <c r="A1301" t="s">
        <v>2106</v>
      </c>
      <c r="B1301" s="2">
        <v>46220</v>
      </c>
      <c r="C1301" t="s">
        <v>566</v>
      </c>
      <c r="D1301" t="s">
        <v>80</v>
      </c>
      <c r="E1301" t="s">
        <v>120</v>
      </c>
      <c r="F1301" t="s">
        <v>25</v>
      </c>
      <c r="G1301">
        <v>1</v>
      </c>
      <c r="H1301">
        <v>162.18</v>
      </c>
      <c r="I1301">
        <v>0.15</v>
      </c>
      <c r="J1301" t="s">
        <v>15</v>
      </c>
    </row>
    <row r="1302" spans="1:10" x14ac:dyDescent="0.25">
      <c r="A1302" t="s">
        <v>2107</v>
      </c>
      <c r="B1302" s="2">
        <v>46069</v>
      </c>
      <c r="C1302" t="s">
        <v>242</v>
      </c>
      <c r="D1302" t="s">
        <v>254</v>
      </c>
      <c r="E1302" t="s">
        <v>34</v>
      </c>
      <c r="F1302" t="s">
        <v>25</v>
      </c>
      <c r="G1302">
        <v>1</v>
      </c>
      <c r="H1302">
        <v>202.98</v>
      </c>
      <c r="I1302">
        <v>0</v>
      </c>
      <c r="J1302" t="s">
        <v>15</v>
      </c>
    </row>
    <row r="1303" spans="1:10" x14ac:dyDescent="0.25">
      <c r="A1303" t="s">
        <v>2108</v>
      </c>
      <c r="B1303" s="2">
        <v>45981</v>
      </c>
      <c r="C1303" t="s">
        <v>1504</v>
      </c>
      <c r="D1303" t="s">
        <v>2109</v>
      </c>
      <c r="E1303" t="s">
        <v>58</v>
      </c>
      <c r="F1303" t="s">
        <v>14</v>
      </c>
      <c r="G1303">
        <v>3</v>
      </c>
      <c r="H1303">
        <v>391.02</v>
      </c>
      <c r="I1303">
        <v>0.05</v>
      </c>
      <c r="J1303" t="s">
        <v>20</v>
      </c>
    </row>
    <row r="1304" spans="1:10" x14ac:dyDescent="0.25">
      <c r="A1304" t="s">
        <v>2110</v>
      </c>
      <c r="B1304" t="s">
        <v>2111</v>
      </c>
      <c r="C1304" t="s">
        <v>2112</v>
      </c>
      <c r="D1304" t="s">
        <v>23</v>
      </c>
      <c r="E1304" t="s">
        <v>34</v>
      </c>
      <c r="F1304" t="s">
        <v>25</v>
      </c>
      <c r="G1304">
        <v>1</v>
      </c>
      <c r="H1304">
        <v>76.63</v>
      </c>
      <c r="I1304">
        <v>0</v>
      </c>
      <c r="J1304" t="s">
        <v>15</v>
      </c>
    </row>
    <row r="1305" spans="1:10" x14ac:dyDescent="0.25">
      <c r="A1305" t="s">
        <v>2113</v>
      </c>
      <c r="B1305" s="2">
        <v>45991</v>
      </c>
      <c r="C1305" t="s">
        <v>698</v>
      </c>
      <c r="D1305" t="s">
        <v>549</v>
      </c>
      <c r="E1305" t="s">
        <v>44</v>
      </c>
      <c r="F1305" t="s">
        <v>14</v>
      </c>
      <c r="G1305">
        <v>6</v>
      </c>
      <c r="H1305">
        <v>1210.99</v>
      </c>
      <c r="I1305">
        <v>0.05</v>
      </c>
      <c r="J1305" t="s">
        <v>30</v>
      </c>
    </row>
    <row r="1306" spans="1:10" x14ac:dyDescent="0.25">
      <c r="A1306" t="s">
        <v>2114</v>
      </c>
      <c r="B1306" s="2">
        <v>46198</v>
      </c>
      <c r="C1306" t="s">
        <v>2115</v>
      </c>
      <c r="D1306" t="s">
        <v>243</v>
      </c>
      <c r="E1306" t="s">
        <v>104</v>
      </c>
      <c r="F1306" t="s">
        <v>25</v>
      </c>
      <c r="G1306">
        <v>1</v>
      </c>
      <c r="H1306">
        <v>71.069999999999993</v>
      </c>
      <c r="I1306">
        <v>0.1</v>
      </c>
      <c r="J1306" t="s">
        <v>15</v>
      </c>
    </row>
    <row r="1307" spans="1:10" x14ac:dyDescent="0.25">
      <c r="A1307" t="s">
        <v>2116</v>
      </c>
      <c r="B1307" s="2">
        <v>46058</v>
      </c>
      <c r="C1307" t="s">
        <v>2117</v>
      </c>
      <c r="D1307" t="s">
        <v>286</v>
      </c>
      <c r="E1307" t="s">
        <v>62</v>
      </c>
      <c r="F1307" t="s">
        <v>14</v>
      </c>
      <c r="G1307">
        <v>4</v>
      </c>
      <c r="H1307">
        <v>1299</v>
      </c>
      <c r="I1307">
        <v>0.15</v>
      </c>
      <c r="J1307" t="s">
        <v>15</v>
      </c>
    </row>
    <row r="1308" spans="1:10" x14ac:dyDescent="0.25">
      <c r="A1308" t="s">
        <v>2118</v>
      </c>
      <c r="B1308" s="2">
        <v>46020</v>
      </c>
      <c r="C1308" t="s">
        <v>2117</v>
      </c>
      <c r="D1308" t="s">
        <v>150</v>
      </c>
      <c r="E1308" t="s">
        <v>58</v>
      </c>
      <c r="F1308" t="s">
        <v>14</v>
      </c>
      <c r="G1308">
        <v>1</v>
      </c>
      <c r="H1308">
        <v>1454.03</v>
      </c>
      <c r="I1308">
        <v>0.05</v>
      </c>
      <c r="J1308" t="s">
        <v>35</v>
      </c>
    </row>
    <row r="1309" spans="1:10" x14ac:dyDescent="0.25">
      <c r="A1309" t="s">
        <v>2119</v>
      </c>
      <c r="B1309" s="2">
        <v>46001</v>
      </c>
      <c r="C1309" t="s">
        <v>344</v>
      </c>
      <c r="D1309" t="s">
        <v>140</v>
      </c>
      <c r="E1309" t="s">
        <v>112</v>
      </c>
      <c r="F1309" t="s">
        <v>25</v>
      </c>
      <c r="G1309">
        <v>4</v>
      </c>
      <c r="H1309">
        <v>979.02</v>
      </c>
      <c r="I1309">
        <v>0.15</v>
      </c>
      <c r="J1309" t="s">
        <v>20</v>
      </c>
    </row>
    <row r="1310" spans="1:10" x14ac:dyDescent="0.25">
      <c r="A1310" t="s">
        <v>2120</v>
      </c>
      <c r="B1310" s="2">
        <v>46190</v>
      </c>
      <c r="C1310" t="s">
        <v>2121</v>
      </c>
      <c r="D1310" t="s">
        <v>254</v>
      </c>
      <c r="E1310" t="s">
        <v>62</v>
      </c>
      <c r="F1310" t="s">
        <v>25</v>
      </c>
      <c r="G1310">
        <v>4</v>
      </c>
      <c r="H1310">
        <v>204.97</v>
      </c>
      <c r="I1310">
        <v>0.02</v>
      </c>
      <c r="J1310" t="s">
        <v>20</v>
      </c>
    </row>
    <row r="1311" spans="1:10" x14ac:dyDescent="0.25">
      <c r="A1311" t="s">
        <v>2122</v>
      </c>
      <c r="B1311" s="2">
        <v>46007</v>
      </c>
      <c r="C1311" t="s">
        <v>2123</v>
      </c>
      <c r="D1311" t="s">
        <v>61</v>
      </c>
      <c r="E1311" t="s">
        <v>74</v>
      </c>
      <c r="F1311" t="s">
        <v>25</v>
      </c>
      <c r="G1311">
        <v>2</v>
      </c>
      <c r="H1311">
        <v>241.53</v>
      </c>
      <c r="I1311">
        <v>0.15</v>
      </c>
      <c r="J1311" t="s">
        <v>20</v>
      </c>
    </row>
    <row r="1312" spans="1:10" x14ac:dyDescent="0.25">
      <c r="A1312" t="s">
        <v>2124</v>
      </c>
      <c r="B1312" s="2">
        <v>45945</v>
      </c>
      <c r="C1312" t="s">
        <v>718</v>
      </c>
      <c r="D1312" t="s">
        <v>286</v>
      </c>
      <c r="E1312" t="s">
        <v>187</v>
      </c>
      <c r="F1312" t="s">
        <v>25</v>
      </c>
      <c r="G1312">
        <v>2</v>
      </c>
      <c r="H1312">
        <v>1299</v>
      </c>
      <c r="I1312" t="s">
        <v>2125</v>
      </c>
    </row>
    <row r="1313" spans="1:10" x14ac:dyDescent="0.25">
      <c r="A1313" t="s">
        <v>2126</v>
      </c>
      <c r="B1313" s="2">
        <v>46161</v>
      </c>
      <c r="C1313" t="s">
        <v>2127</v>
      </c>
      <c r="D1313" t="s">
        <v>440</v>
      </c>
      <c r="E1313" t="s">
        <v>196</v>
      </c>
      <c r="F1313" t="s">
        <v>14</v>
      </c>
      <c r="G1313">
        <v>1</v>
      </c>
      <c r="H1313">
        <v>146.02000000000001</v>
      </c>
      <c r="I1313">
        <v>0</v>
      </c>
      <c r="J1313" t="s">
        <v>35</v>
      </c>
    </row>
    <row r="1314" spans="1:10" x14ac:dyDescent="0.25">
      <c r="A1314" t="s">
        <v>2128</v>
      </c>
      <c r="B1314" s="2">
        <v>46071</v>
      </c>
      <c r="C1314" t="s">
        <v>361</v>
      </c>
      <c r="D1314" t="s">
        <v>254</v>
      </c>
      <c r="E1314" t="s">
        <v>104</v>
      </c>
      <c r="F1314" t="s">
        <v>25</v>
      </c>
      <c r="G1314">
        <v>1</v>
      </c>
      <c r="H1314">
        <v>195.02</v>
      </c>
      <c r="I1314">
        <v>0.15</v>
      </c>
      <c r="J1314" t="s">
        <v>35</v>
      </c>
    </row>
    <row r="1315" spans="1:10" x14ac:dyDescent="0.25">
      <c r="A1315" t="s">
        <v>2129</v>
      </c>
      <c r="B1315" s="2">
        <v>46102</v>
      </c>
      <c r="C1315" t="s">
        <v>413</v>
      </c>
      <c r="D1315" t="s">
        <v>376</v>
      </c>
      <c r="E1315" t="s">
        <v>226</v>
      </c>
      <c r="F1315" t="s">
        <v>25</v>
      </c>
      <c r="G1315">
        <v>4</v>
      </c>
      <c r="H1315">
        <v>1715.99</v>
      </c>
      <c r="I1315">
        <v>0</v>
      </c>
      <c r="J1315" t="s">
        <v>15</v>
      </c>
    </row>
    <row r="1316" spans="1:10" x14ac:dyDescent="0.25">
      <c r="A1316" t="s">
        <v>2130</v>
      </c>
      <c r="B1316" s="2">
        <v>45921</v>
      </c>
      <c r="C1316" t="s">
        <v>1846</v>
      </c>
      <c r="D1316" t="s">
        <v>132</v>
      </c>
      <c r="E1316" t="s">
        <v>58</v>
      </c>
      <c r="F1316" t="s">
        <v>25</v>
      </c>
      <c r="G1316">
        <v>4</v>
      </c>
      <c r="H1316">
        <v>1199</v>
      </c>
      <c r="I1316">
        <v>0</v>
      </c>
    </row>
    <row r="1317" spans="1:10" x14ac:dyDescent="0.25">
      <c r="A1317" t="s">
        <v>2131</v>
      </c>
      <c r="B1317" s="2">
        <v>45997</v>
      </c>
      <c r="C1317" t="s">
        <v>1283</v>
      </c>
      <c r="D1317" t="s">
        <v>286</v>
      </c>
      <c r="E1317" t="s">
        <v>34</v>
      </c>
      <c r="F1317" t="s">
        <v>25</v>
      </c>
      <c r="G1317">
        <v>6</v>
      </c>
      <c r="H1317">
        <v>1260.03</v>
      </c>
      <c r="I1317">
        <v>0</v>
      </c>
      <c r="J1317" t="s">
        <v>30</v>
      </c>
    </row>
    <row r="1318" spans="1:10" x14ac:dyDescent="0.25">
      <c r="A1318" t="s">
        <v>2132</v>
      </c>
      <c r="B1318" s="2">
        <v>45924</v>
      </c>
      <c r="C1318" t="s">
        <v>1037</v>
      </c>
      <c r="D1318" t="s">
        <v>71</v>
      </c>
      <c r="E1318" t="s">
        <v>24</v>
      </c>
      <c r="F1318" t="s">
        <v>25</v>
      </c>
      <c r="G1318">
        <v>1</v>
      </c>
      <c r="H1318">
        <v>121.38</v>
      </c>
      <c r="I1318">
        <v>0.2</v>
      </c>
      <c r="J1318" t="s">
        <v>15</v>
      </c>
    </row>
    <row r="1319" spans="1:10" x14ac:dyDescent="0.25">
      <c r="A1319" t="s">
        <v>2133</v>
      </c>
      <c r="B1319" s="2">
        <v>46097</v>
      </c>
      <c r="C1319" t="s">
        <v>1322</v>
      </c>
      <c r="D1319" t="s">
        <v>77</v>
      </c>
      <c r="E1319" t="s">
        <v>24</v>
      </c>
      <c r="F1319" t="s">
        <v>14</v>
      </c>
      <c r="G1319">
        <v>1</v>
      </c>
      <c r="H1319">
        <v>391.02</v>
      </c>
      <c r="I1319">
        <v>0</v>
      </c>
      <c r="J1319" t="s">
        <v>15</v>
      </c>
    </row>
    <row r="1320" spans="1:10" x14ac:dyDescent="0.25">
      <c r="A1320" t="s">
        <v>2134</v>
      </c>
      <c r="B1320" s="2">
        <v>46224</v>
      </c>
      <c r="C1320" t="s">
        <v>767</v>
      </c>
      <c r="D1320" t="s">
        <v>282</v>
      </c>
      <c r="E1320" t="s">
        <v>62</v>
      </c>
      <c r="F1320" t="s">
        <v>25</v>
      </c>
      <c r="G1320">
        <v>1</v>
      </c>
      <c r="H1320">
        <v>179</v>
      </c>
      <c r="I1320">
        <v>0</v>
      </c>
      <c r="J1320" t="s">
        <v>981</v>
      </c>
    </row>
    <row r="1321" spans="1:10" x14ac:dyDescent="0.25">
      <c r="A1321" t="s">
        <v>2135</v>
      </c>
      <c r="B1321" s="2">
        <v>46148</v>
      </c>
      <c r="C1321" t="s">
        <v>2112</v>
      </c>
      <c r="D1321" t="s">
        <v>43</v>
      </c>
      <c r="E1321" t="s">
        <v>120</v>
      </c>
      <c r="F1321" t="s">
        <v>14</v>
      </c>
      <c r="G1321">
        <v>1</v>
      </c>
      <c r="H1321">
        <v>1745.03</v>
      </c>
      <c r="I1321">
        <v>0.02</v>
      </c>
      <c r="J1321" t="s">
        <v>30</v>
      </c>
    </row>
    <row r="1322" spans="1:10" x14ac:dyDescent="0.25">
      <c r="A1322" t="s">
        <v>2136</v>
      </c>
      <c r="B1322" s="2">
        <v>45986</v>
      </c>
      <c r="C1322" t="s">
        <v>56</v>
      </c>
      <c r="D1322" t="s">
        <v>132</v>
      </c>
      <c r="E1322" t="s">
        <v>44</v>
      </c>
      <c r="F1322" t="s">
        <v>14</v>
      </c>
      <c r="G1322">
        <v>3</v>
      </c>
      <c r="H1322">
        <v>1222.98</v>
      </c>
      <c r="I1322">
        <v>0.02</v>
      </c>
      <c r="J1322" t="s">
        <v>68</v>
      </c>
    </row>
    <row r="1323" spans="1:10" x14ac:dyDescent="0.25">
      <c r="A1323" t="s">
        <v>2137</v>
      </c>
      <c r="B1323" s="2">
        <v>46221</v>
      </c>
      <c r="C1323" t="s">
        <v>2005</v>
      </c>
      <c r="D1323" t="s">
        <v>243</v>
      </c>
      <c r="E1323" t="s">
        <v>226</v>
      </c>
      <c r="F1323" t="s">
        <v>14</v>
      </c>
      <c r="G1323">
        <v>1</v>
      </c>
      <c r="H1323">
        <v>68.31</v>
      </c>
      <c r="I1323">
        <v>0</v>
      </c>
      <c r="J1323" t="s">
        <v>35</v>
      </c>
    </row>
    <row r="1324" spans="1:10" x14ac:dyDescent="0.25">
      <c r="A1324" t="s">
        <v>2138</v>
      </c>
      <c r="B1324" s="2">
        <v>45922</v>
      </c>
      <c r="C1324" t="s">
        <v>2139</v>
      </c>
      <c r="D1324" t="s">
        <v>685</v>
      </c>
      <c r="E1324" t="s">
        <v>19</v>
      </c>
      <c r="F1324" t="s">
        <v>14</v>
      </c>
      <c r="G1324">
        <v>1</v>
      </c>
      <c r="H1324">
        <v>1567.02</v>
      </c>
      <c r="I1324">
        <v>0</v>
      </c>
      <c r="J1324" t="s">
        <v>30</v>
      </c>
    </row>
    <row r="1325" spans="1:10" x14ac:dyDescent="0.25">
      <c r="A1325" t="s">
        <v>2140</v>
      </c>
      <c r="B1325" s="2">
        <v>46179</v>
      </c>
      <c r="C1325" t="s">
        <v>2141</v>
      </c>
      <c r="D1325" t="s">
        <v>202</v>
      </c>
      <c r="E1325" t="s">
        <v>95</v>
      </c>
      <c r="F1325" t="s">
        <v>14</v>
      </c>
      <c r="G1325" t="s">
        <v>592</v>
      </c>
      <c r="H1325">
        <v>2036.03</v>
      </c>
      <c r="I1325">
        <v>0.15</v>
      </c>
      <c r="J1325" t="s">
        <v>35</v>
      </c>
    </row>
    <row r="1326" spans="1:10" x14ac:dyDescent="0.25">
      <c r="A1326" t="s">
        <v>2142</v>
      </c>
      <c r="B1326" s="2">
        <v>46211</v>
      </c>
      <c r="C1326" t="s">
        <v>361</v>
      </c>
      <c r="D1326" t="s">
        <v>77</v>
      </c>
      <c r="E1326" t="s">
        <v>48</v>
      </c>
      <c r="F1326" t="s">
        <v>14</v>
      </c>
      <c r="G1326">
        <v>2</v>
      </c>
      <c r="H1326">
        <v>406.98</v>
      </c>
      <c r="I1326">
        <v>0</v>
      </c>
      <c r="J1326" t="s">
        <v>20</v>
      </c>
    </row>
    <row r="1327" spans="1:10" x14ac:dyDescent="0.25">
      <c r="A1327" t="s">
        <v>2143</v>
      </c>
      <c r="B1327" s="2">
        <v>46125</v>
      </c>
      <c r="C1327" t="s">
        <v>2144</v>
      </c>
      <c r="D1327" t="s">
        <v>321</v>
      </c>
      <c r="E1327" t="s">
        <v>34</v>
      </c>
      <c r="F1327" t="s">
        <v>25</v>
      </c>
      <c r="G1327">
        <v>4</v>
      </c>
      <c r="H1327">
        <v>1385.01</v>
      </c>
      <c r="I1327">
        <v>0</v>
      </c>
      <c r="J1327" t="s">
        <v>35</v>
      </c>
    </row>
    <row r="1328" spans="1:10" x14ac:dyDescent="0.25">
      <c r="A1328" t="s">
        <v>2145</v>
      </c>
      <c r="B1328" s="2">
        <v>46033</v>
      </c>
      <c r="C1328" t="s">
        <v>405</v>
      </c>
      <c r="D1328" t="s">
        <v>132</v>
      </c>
      <c r="E1328" t="s">
        <v>39</v>
      </c>
      <c r="F1328" t="s">
        <v>14</v>
      </c>
      <c r="G1328">
        <v>4</v>
      </c>
      <c r="H1328">
        <v>1222.98</v>
      </c>
      <c r="I1328">
        <v>0</v>
      </c>
      <c r="J1328" t="s">
        <v>15</v>
      </c>
    </row>
    <row r="1329" spans="1:10" x14ac:dyDescent="0.25">
      <c r="A1329" t="s">
        <v>2146</v>
      </c>
      <c r="B1329" s="2">
        <v>46088</v>
      </c>
      <c r="C1329" t="s">
        <v>2019</v>
      </c>
      <c r="D1329" t="s">
        <v>180</v>
      </c>
      <c r="E1329" t="s">
        <v>44</v>
      </c>
      <c r="F1329" t="s">
        <v>25</v>
      </c>
      <c r="G1329">
        <v>2</v>
      </c>
      <c r="H1329">
        <v>874.47</v>
      </c>
      <c r="I1329">
        <v>0</v>
      </c>
      <c r="J1329" t="s">
        <v>35</v>
      </c>
    </row>
    <row r="1330" spans="1:10" x14ac:dyDescent="0.25">
      <c r="A1330" t="s">
        <v>2147</v>
      </c>
      <c r="B1330" s="2">
        <v>46067</v>
      </c>
      <c r="C1330" t="s">
        <v>1166</v>
      </c>
      <c r="D1330" t="s">
        <v>390</v>
      </c>
      <c r="E1330" t="s">
        <v>187</v>
      </c>
      <c r="F1330" t="s">
        <v>14</v>
      </c>
      <c r="G1330">
        <v>2</v>
      </c>
      <c r="H1330">
        <v>435.53</v>
      </c>
      <c r="I1330">
        <v>0.15</v>
      </c>
      <c r="J1330" t="s">
        <v>15</v>
      </c>
    </row>
    <row r="1331" spans="1:10" x14ac:dyDescent="0.25">
      <c r="A1331" t="s">
        <v>2148</v>
      </c>
      <c r="B1331" s="2">
        <v>46195</v>
      </c>
      <c r="C1331" t="s">
        <v>1365</v>
      </c>
      <c r="D1331" t="s">
        <v>251</v>
      </c>
      <c r="E1331" t="s">
        <v>13</v>
      </c>
      <c r="F1331" t="s">
        <v>14</v>
      </c>
      <c r="G1331">
        <v>2</v>
      </c>
      <c r="H1331">
        <v>1959.02</v>
      </c>
      <c r="I1331">
        <v>0.2</v>
      </c>
      <c r="J1331" t="s">
        <v>15</v>
      </c>
    </row>
    <row r="1332" spans="1:10" x14ac:dyDescent="0.25">
      <c r="A1332" t="s">
        <v>2149</v>
      </c>
      <c r="B1332" s="2">
        <v>46143</v>
      </c>
      <c r="C1332" t="s">
        <v>1176</v>
      </c>
      <c r="D1332" t="s">
        <v>140</v>
      </c>
      <c r="E1332" t="s">
        <v>62</v>
      </c>
      <c r="F1332" t="s">
        <v>25</v>
      </c>
      <c r="G1332">
        <v>2</v>
      </c>
      <c r="H1332">
        <v>989.01</v>
      </c>
      <c r="I1332">
        <v>0.15</v>
      </c>
      <c r="J1332" t="s">
        <v>15</v>
      </c>
    </row>
    <row r="1333" spans="1:10" x14ac:dyDescent="0.25">
      <c r="A1333" t="s">
        <v>2150</v>
      </c>
      <c r="B1333" s="2">
        <v>46165</v>
      </c>
      <c r="C1333" t="s">
        <v>380</v>
      </c>
      <c r="D1333" t="s">
        <v>223</v>
      </c>
      <c r="E1333" t="s">
        <v>13</v>
      </c>
      <c r="F1333" t="s">
        <v>25</v>
      </c>
      <c r="G1333">
        <v>2</v>
      </c>
      <c r="H1333">
        <v>410.97</v>
      </c>
      <c r="I1333">
        <v>0</v>
      </c>
      <c r="J1333" t="s">
        <v>35</v>
      </c>
    </row>
    <row r="1334" spans="1:10" x14ac:dyDescent="0.25">
      <c r="A1334" t="s">
        <v>2151</v>
      </c>
      <c r="B1334" s="2">
        <v>45878</v>
      </c>
      <c r="C1334" t="s">
        <v>2152</v>
      </c>
      <c r="D1334" t="s">
        <v>57</v>
      </c>
      <c r="E1334" t="s">
        <v>187</v>
      </c>
      <c r="F1334" t="s">
        <v>25</v>
      </c>
      <c r="G1334">
        <v>6</v>
      </c>
      <c r="H1334">
        <v>1187.01</v>
      </c>
      <c r="I1334">
        <v>0</v>
      </c>
      <c r="J1334" t="s">
        <v>20</v>
      </c>
    </row>
    <row r="1335" spans="1:10" x14ac:dyDescent="0.25">
      <c r="A1335" t="s">
        <v>2153</v>
      </c>
      <c r="B1335" s="2">
        <v>46054</v>
      </c>
      <c r="C1335" t="s">
        <v>2154</v>
      </c>
      <c r="D1335" t="s">
        <v>243</v>
      </c>
      <c r="E1335" t="s">
        <v>44</v>
      </c>
      <c r="F1335" t="s">
        <v>14</v>
      </c>
      <c r="G1335">
        <v>2</v>
      </c>
      <c r="H1335">
        <v>67.62</v>
      </c>
      <c r="I1335">
        <v>0.15</v>
      </c>
      <c r="J1335" t="s">
        <v>35</v>
      </c>
    </row>
    <row r="1336" spans="1:10" x14ac:dyDescent="0.25">
      <c r="A1336" t="s">
        <v>2155</v>
      </c>
      <c r="B1336" s="2">
        <v>45977</v>
      </c>
      <c r="C1336" t="s">
        <v>977</v>
      </c>
      <c r="E1336" t="s">
        <v>44</v>
      </c>
      <c r="F1336" t="s">
        <v>25</v>
      </c>
      <c r="G1336">
        <v>6</v>
      </c>
      <c r="H1336">
        <v>12164</v>
      </c>
      <c r="I1336">
        <v>0</v>
      </c>
      <c r="J1336" t="s">
        <v>68</v>
      </c>
    </row>
    <row r="1337" spans="1:10" x14ac:dyDescent="0.25">
      <c r="A1337" t="s">
        <v>2156</v>
      </c>
      <c r="B1337" s="2">
        <v>45883</v>
      </c>
      <c r="C1337" t="s">
        <v>647</v>
      </c>
      <c r="D1337" t="s">
        <v>87</v>
      </c>
      <c r="E1337" t="s">
        <v>64</v>
      </c>
      <c r="F1337" t="s">
        <v>25</v>
      </c>
      <c r="G1337">
        <v>3</v>
      </c>
      <c r="H1337">
        <v>989.01</v>
      </c>
      <c r="I1337">
        <v>0</v>
      </c>
      <c r="J1337" t="s">
        <v>68</v>
      </c>
    </row>
    <row r="1338" spans="1:10" x14ac:dyDescent="0.25">
      <c r="A1338" t="s">
        <v>2157</v>
      </c>
      <c r="B1338" s="2">
        <v>46174</v>
      </c>
      <c r="C1338" t="s">
        <v>579</v>
      </c>
      <c r="D1338" t="s">
        <v>147</v>
      </c>
      <c r="E1338" t="s">
        <v>44</v>
      </c>
      <c r="F1338" t="s">
        <v>14</v>
      </c>
      <c r="G1338">
        <v>1</v>
      </c>
      <c r="H1338">
        <v>969.03</v>
      </c>
      <c r="I1338">
        <v>0.02</v>
      </c>
      <c r="J1338" t="s">
        <v>30</v>
      </c>
    </row>
    <row r="1339" spans="1:10" x14ac:dyDescent="0.25">
      <c r="A1339" t="s">
        <v>2158</v>
      </c>
      <c r="B1339" s="2">
        <v>45876</v>
      </c>
      <c r="C1339" t="s">
        <v>934</v>
      </c>
      <c r="D1339" t="s">
        <v>123</v>
      </c>
      <c r="E1339" t="s">
        <v>95</v>
      </c>
      <c r="F1339" t="s">
        <v>25</v>
      </c>
      <c r="G1339">
        <v>4</v>
      </c>
      <c r="H1339">
        <v>54.45</v>
      </c>
      <c r="I1339">
        <v>0.2</v>
      </c>
      <c r="J1339" t="s">
        <v>35</v>
      </c>
    </row>
    <row r="1340" spans="1:10" x14ac:dyDescent="0.25">
      <c r="A1340" t="s">
        <v>2159</v>
      </c>
      <c r="B1340" s="2">
        <v>46140</v>
      </c>
      <c r="C1340" t="s">
        <v>1180</v>
      </c>
      <c r="D1340" t="s">
        <v>77</v>
      </c>
      <c r="E1340" t="s">
        <v>187</v>
      </c>
      <c r="F1340" t="s">
        <v>14</v>
      </c>
      <c r="G1340">
        <v>4</v>
      </c>
      <c r="H1340">
        <v>395.01</v>
      </c>
      <c r="I1340">
        <v>0.2</v>
      </c>
      <c r="J1340" t="s">
        <v>30</v>
      </c>
    </row>
    <row r="1341" spans="1:10" x14ac:dyDescent="0.25">
      <c r="A1341" t="s">
        <v>2160</v>
      </c>
      <c r="B1341" s="2">
        <v>46016</v>
      </c>
      <c r="C1341" t="s">
        <v>385</v>
      </c>
      <c r="D1341" t="s">
        <v>109</v>
      </c>
      <c r="E1341" t="s">
        <v>52</v>
      </c>
      <c r="F1341" t="s">
        <v>25</v>
      </c>
      <c r="G1341">
        <v>3</v>
      </c>
      <c r="H1341">
        <v>1399</v>
      </c>
      <c r="I1341">
        <v>0</v>
      </c>
      <c r="J1341" t="s">
        <v>15</v>
      </c>
    </row>
    <row r="1342" spans="1:10" x14ac:dyDescent="0.25">
      <c r="A1342" t="s">
        <v>2161</v>
      </c>
      <c r="B1342" s="2">
        <v>45952</v>
      </c>
      <c r="C1342" t="s">
        <v>600</v>
      </c>
      <c r="D1342" t="s">
        <v>376</v>
      </c>
      <c r="E1342" t="s">
        <v>95</v>
      </c>
      <c r="F1342" t="s">
        <v>14</v>
      </c>
      <c r="G1342">
        <v>3</v>
      </c>
      <c r="H1342">
        <v>1682.01</v>
      </c>
      <c r="I1342">
        <v>0.05</v>
      </c>
      <c r="J1342" t="s">
        <v>15</v>
      </c>
    </row>
    <row r="1343" spans="1:10" x14ac:dyDescent="0.25">
      <c r="A1343" t="s">
        <v>2162</v>
      </c>
      <c r="B1343" s="2">
        <v>46126</v>
      </c>
      <c r="C1343" t="s">
        <v>1085</v>
      </c>
      <c r="D1343" t="s">
        <v>23</v>
      </c>
      <c r="E1343" t="s">
        <v>13</v>
      </c>
      <c r="F1343" t="s">
        <v>14</v>
      </c>
      <c r="G1343">
        <v>6</v>
      </c>
      <c r="H1343">
        <v>81.37</v>
      </c>
      <c r="I1343">
        <v>0.05</v>
      </c>
      <c r="J1343" t="s">
        <v>30</v>
      </c>
    </row>
    <row r="1344" spans="1:10" x14ac:dyDescent="0.25">
      <c r="A1344" t="s">
        <v>2163</v>
      </c>
      <c r="B1344" s="2">
        <v>46137</v>
      </c>
      <c r="C1344" t="s">
        <v>1846</v>
      </c>
      <c r="D1344" t="s">
        <v>251</v>
      </c>
      <c r="E1344" t="s">
        <v>104</v>
      </c>
      <c r="F1344" t="s">
        <v>14</v>
      </c>
      <c r="G1344">
        <v>3</v>
      </c>
      <c r="H1344">
        <v>1959.02</v>
      </c>
      <c r="I1344">
        <v>0.02</v>
      </c>
      <c r="J1344" t="s">
        <v>68</v>
      </c>
    </row>
    <row r="1345" spans="1:10" x14ac:dyDescent="0.25">
      <c r="A1345" t="s">
        <v>2164</v>
      </c>
      <c r="B1345" s="2">
        <v>45964</v>
      </c>
      <c r="C1345" t="s">
        <v>346</v>
      </c>
      <c r="D1345" t="s">
        <v>57</v>
      </c>
      <c r="E1345" t="s">
        <v>48</v>
      </c>
      <c r="F1345" t="s">
        <v>25</v>
      </c>
      <c r="G1345">
        <v>4</v>
      </c>
      <c r="H1345">
        <v>1234.97</v>
      </c>
      <c r="I1345">
        <v>0.2</v>
      </c>
      <c r="J1345" t="s">
        <v>68</v>
      </c>
    </row>
    <row r="1346" spans="1:10" x14ac:dyDescent="0.25">
      <c r="A1346" t="s">
        <v>2165</v>
      </c>
      <c r="B1346" s="2">
        <v>46030</v>
      </c>
      <c r="C1346" t="s">
        <v>2032</v>
      </c>
      <c r="D1346" t="s">
        <v>556</v>
      </c>
      <c r="E1346" t="s">
        <v>74</v>
      </c>
      <c r="F1346" t="s">
        <v>14</v>
      </c>
      <c r="G1346">
        <v>1</v>
      </c>
      <c r="H1346">
        <v>127.71</v>
      </c>
      <c r="I1346">
        <v>0.1</v>
      </c>
      <c r="J1346" t="s">
        <v>68</v>
      </c>
    </row>
    <row r="1347" spans="1:10" x14ac:dyDescent="0.25">
      <c r="A1347" t="s">
        <v>2166</v>
      </c>
      <c r="B1347" s="2">
        <v>45969</v>
      </c>
      <c r="C1347" t="s">
        <v>2167</v>
      </c>
      <c r="D1347" t="s">
        <v>43</v>
      </c>
      <c r="E1347" t="s">
        <v>226</v>
      </c>
      <c r="F1347" t="s">
        <v>25</v>
      </c>
      <c r="G1347">
        <v>2</v>
      </c>
      <c r="H1347">
        <v>1745.03</v>
      </c>
      <c r="I1347">
        <v>0.1</v>
      </c>
      <c r="J1347" t="s">
        <v>30</v>
      </c>
    </row>
    <row r="1348" spans="1:10" x14ac:dyDescent="0.25">
      <c r="A1348" t="s">
        <v>2168</v>
      </c>
      <c r="B1348" s="2">
        <v>45992</v>
      </c>
      <c r="C1348" t="s">
        <v>2139</v>
      </c>
      <c r="D1348" t="s">
        <v>38</v>
      </c>
      <c r="E1348" t="s">
        <v>62</v>
      </c>
      <c r="F1348" t="s">
        <v>614</v>
      </c>
      <c r="G1348">
        <v>1</v>
      </c>
      <c r="H1348">
        <v>1899</v>
      </c>
      <c r="I1348">
        <v>0</v>
      </c>
      <c r="J1348" t="s">
        <v>20</v>
      </c>
    </row>
    <row r="1349" spans="1:10" x14ac:dyDescent="0.25">
      <c r="A1349" t="s">
        <v>2169</v>
      </c>
      <c r="B1349" s="2">
        <v>45966</v>
      </c>
      <c r="C1349" t="s">
        <v>259</v>
      </c>
      <c r="D1349" t="s">
        <v>416</v>
      </c>
      <c r="E1349" t="s">
        <v>52</v>
      </c>
      <c r="F1349" t="s">
        <v>987</v>
      </c>
      <c r="G1349">
        <v>2</v>
      </c>
      <c r="H1349">
        <v>246.51</v>
      </c>
      <c r="I1349">
        <v>0</v>
      </c>
      <c r="J1349" t="s">
        <v>15</v>
      </c>
    </row>
    <row r="1350" spans="1:10" x14ac:dyDescent="0.25">
      <c r="A1350" t="s">
        <v>2170</v>
      </c>
      <c r="B1350" s="2">
        <v>46117</v>
      </c>
      <c r="C1350" t="s">
        <v>548</v>
      </c>
      <c r="D1350" t="s">
        <v>150</v>
      </c>
      <c r="E1350" t="s">
        <v>24</v>
      </c>
      <c r="F1350" t="s">
        <v>25</v>
      </c>
      <c r="G1350">
        <v>6</v>
      </c>
      <c r="H1350">
        <v>1499</v>
      </c>
      <c r="I1350">
        <v>0</v>
      </c>
      <c r="J1350" t="s">
        <v>20</v>
      </c>
    </row>
    <row r="1351" spans="1:10" x14ac:dyDescent="0.25">
      <c r="A1351" t="s">
        <v>2171</v>
      </c>
      <c r="B1351" s="2">
        <v>46014</v>
      </c>
      <c r="C1351" t="s">
        <v>1964</v>
      </c>
      <c r="D1351" t="s">
        <v>33</v>
      </c>
      <c r="E1351" t="s">
        <v>104</v>
      </c>
      <c r="F1351" t="s">
        <v>14</v>
      </c>
      <c r="G1351">
        <v>4</v>
      </c>
      <c r="H1351">
        <v>2424.0300000000002</v>
      </c>
      <c r="I1351">
        <v>0.1</v>
      </c>
      <c r="J1351" t="s">
        <v>35</v>
      </c>
    </row>
    <row r="1352" spans="1:10" x14ac:dyDescent="0.25">
      <c r="A1352" t="s">
        <v>2172</v>
      </c>
      <c r="B1352" s="2">
        <v>46229</v>
      </c>
      <c r="C1352" t="s">
        <v>1151</v>
      </c>
      <c r="D1352" t="s">
        <v>43</v>
      </c>
      <c r="E1352" t="s">
        <v>24</v>
      </c>
      <c r="F1352" t="s">
        <v>14</v>
      </c>
      <c r="G1352">
        <v>5</v>
      </c>
      <c r="H1352">
        <v>1781.01</v>
      </c>
      <c r="I1352">
        <v>0</v>
      </c>
      <c r="J1352" t="s">
        <v>15</v>
      </c>
    </row>
    <row r="1353" spans="1:10" x14ac:dyDescent="0.25">
      <c r="A1353" t="s">
        <v>2173</v>
      </c>
      <c r="B1353" s="2">
        <v>45946</v>
      </c>
      <c r="D1353" t="s">
        <v>61</v>
      </c>
      <c r="E1353" t="s">
        <v>74</v>
      </c>
      <c r="F1353" t="s">
        <v>14</v>
      </c>
      <c r="G1353">
        <v>3</v>
      </c>
      <c r="H1353">
        <v>256.47000000000003</v>
      </c>
      <c r="I1353">
        <v>0</v>
      </c>
      <c r="J1353" t="s">
        <v>20</v>
      </c>
    </row>
    <row r="1354" spans="1:10" x14ac:dyDescent="0.25">
      <c r="A1354" t="s">
        <v>2174</v>
      </c>
      <c r="B1354" s="2">
        <v>45952</v>
      </c>
      <c r="C1354" t="s">
        <v>2175</v>
      </c>
      <c r="D1354" t="s">
        <v>12</v>
      </c>
      <c r="E1354" t="s">
        <v>39</v>
      </c>
      <c r="F1354" t="s">
        <v>25</v>
      </c>
      <c r="G1354">
        <v>5</v>
      </c>
      <c r="H1354">
        <v>494.01</v>
      </c>
      <c r="I1354">
        <v>0</v>
      </c>
      <c r="J1354" t="s">
        <v>35</v>
      </c>
    </row>
    <row r="1355" spans="1:10" x14ac:dyDescent="0.25">
      <c r="A1355" t="s">
        <v>2176</v>
      </c>
      <c r="B1355" s="2">
        <v>45980</v>
      </c>
      <c r="C1355" t="s">
        <v>2177</v>
      </c>
      <c r="D1355" t="s">
        <v>556</v>
      </c>
      <c r="E1355" t="s">
        <v>44</v>
      </c>
      <c r="F1355" t="s">
        <v>25</v>
      </c>
      <c r="G1355">
        <v>10</v>
      </c>
      <c r="H1355">
        <v>130.29</v>
      </c>
      <c r="I1355">
        <v>0.1</v>
      </c>
      <c r="J1355" t="s">
        <v>68</v>
      </c>
    </row>
    <row r="1356" spans="1:10" x14ac:dyDescent="0.25">
      <c r="A1356" t="s">
        <v>2178</v>
      </c>
      <c r="B1356" s="2">
        <v>45937</v>
      </c>
      <c r="C1356" t="s">
        <v>546</v>
      </c>
      <c r="D1356" t="s">
        <v>47</v>
      </c>
      <c r="E1356" t="s">
        <v>64</v>
      </c>
      <c r="F1356" t="s">
        <v>14</v>
      </c>
      <c r="G1356">
        <v>1</v>
      </c>
      <c r="H1356">
        <v>290.02999999999997</v>
      </c>
      <c r="I1356">
        <v>0.15</v>
      </c>
      <c r="J1356" t="s">
        <v>35</v>
      </c>
    </row>
    <row r="1357" spans="1:10" x14ac:dyDescent="0.25">
      <c r="A1357" t="s">
        <v>2179</v>
      </c>
      <c r="B1357" s="2">
        <v>45976</v>
      </c>
      <c r="C1357" t="s">
        <v>1818</v>
      </c>
      <c r="D1357" t="s">
        <v>254</v>
      </c>
      <c r="E1357" t="s">
        <v>19</v>
      </c>
      <c r="F1357" t="s">
        <v>25</v>
      </c>
      <c r="G1357">
        <v>3</v>
      </c>
      <c r="H1357">
        <v>199</v>
      </c>
      <c r="I1357">
        <v>0.2</v>
      </c>
      <c r="J1357" t="s">
        <v>30</v>
      </c>
    </row>
    <row r="1358" spans="1:10" x14ac:dyDescent="0.25">
      <c r="A1358" t="s">
        <v>2180</v>
      </c>
      <c r="B1358" s="2">
        <v>45877</v>
      </c>
      <c r="C1358" t="s">
        <v>2181</v>
      </c>
      <c r="D1358" t="s">
        <v>54</v>
      </c>
      <c r="E1358" t="s">
        <v>101</v>
      </c>
      <c r="F1358" t="s">
        <v>25</v>
      </c>
      <c r="G1358">
        <v>3</v>
      </c>
      <c r="H1358">
        <v>117.81</v>
      </c>
      <c r="I1358">
        <v>0.2</v>
      </c>
      <c r="J1358" t="s">
        <v>20</v>
      </c>
    </row>
    <row r="1359" spans="1:10" x14ac:dyDescent="0.25">
      <c r="A1359" t="s">
        <v>2182</v>
      </c>
      <c r="B1359" s="2">
        <v>45956</v>
      </c>
      <c r="C1359" t="s">
        <v>727</v>
      </c>
      <c r="D1359" t="s">
        <v>38</v>
      </c>
      <c r="E1359" t="s">
        <v>19</v>
      </c>
      <c r="F1359" t="s">
        <v>14</v>
      </c>
      <c r="G1359">
        <v>3</v>
      </c>
      <c r="H1359">
        <v>1842.03</v>
      </c>
      <c r="I1359">
        <v>0.1</v>
      </c>
      <c r="J1359" t="s">
        <v>30</v>
      </c>
    </row>
    <row r="1360" spans="1:10" x14ac:dyDescent="0.25">
      <c r="A1360" t="s">
        <v>2183</v>
      </c>
      <c r="B1360" s="2">
        <v>45906</v>
      </c>
      <c r="C1360" t="s">
        <v>70</v>
      </c>
      <c r="D1360" t="s">
        <v>23</v>
      </c>
      <c r="E1360" t="s">
        <v>39</v>
      </c>
      <c r="F1360" t="s">
        <v>14</v>
      </c>
      <c r="G1360">
        <v>8</v>
      </c>
      <c r="H1360">
        <v>77.42</v>
      </c>
      <c r="I1360">
        <v>0.05</v>
      </c>
      <c r="J1360" t="s">
        <v>68</v>
      </c>
    </row>
    <row r="1361" spans="1:10" x14ac:dyDescent="0.25">
      <c r="A1361" t="s">
        <v>2184</v>
      </c>
      <c r="B1361" s="2">
        <v>46202</v>
      </c>
      <c r="C1361" t="s">
        <v>951</v>
      </c>
      <c r="D1361" t="s">
        <v>83</v>
      </c>
      <c r="E1361" t="s">
        <v>112</v>
      </c>
      <c r="F1361" t="s">
        <v>14</v>
      </c>
      <c r="G1361">
        <v>1</v>
      </c>
      <c r="H1361">
        <v>2367.9699999999998</v>
      </c>
      <c r="I1361">
        <v>0.05</v>
      </c>
      <c r="J1361" t="s">
        <v>68</v>
      </c>
    </row>
    <row r="1362" spans="1:10" x14ac:dyDescent="0.25">
      <c r="A1362" t="s">
        <v>2185</v>
      </c>
      <c r="B1362" s="2">
        <v>46079</v>
      </c>
      <c r="C1362" t="s">
        <v>1083</v>
      </c>
      <c r="D1362" t="s">
        <v>395</v>
      </c>
      <c r="E1362" t="s">
        <v>44</v>
      </c>
      <c r="F1362" t="s">
        <v>14</v>
      </c>
      <c r="G1362">
        <v>2</v>
      </c>
      <c r="H1362">
        <v>146.02000000000001</v>
      </c>
      <c r="I1362">
        <v>0.1</v>
      </c>
      <c r="J1362" t="s">
        <v>20</v>
      </c>
    </row>
    <row r="1363" spans="1:10" x14ac:dyDescent="0.25">
      <c r="A1363" t="s">
        <v>2186</v>
      </c>
      <c r="B1363" s="2">
        <v>45912</v>
      </c>
      <c r="C1363" t="s">
        <v>2081</v>
      </c>
      <c r="D1363" t="s">
        <v>98</v>
      </c>
      <c r="E1363" t="s">
        <v>120</v>
      </c>
      <c r="F1363" t="s">
        <v>14</v>
      </c>
      <c r="G1363">
        <v>2</v>
      </c>
      <c r="H1363">
        <v>1426.98</v>
      </c>
      <c r="I1363">
        <v>0</v>
      </c>
      <c r="J1363" t="s">
        <v>15</v>
      </c>
    </row>
    <row r="1364" spans="1:10" x14ac:dyDescent="0.25">
      <c r="A1364" t="s">
        <v>2187</v>
      </c>
      <c r="B1364" s="2">
        <v>46199</v>
      </c>
      <c r="C1364" t="s">
        <v>2188</v>
      </c>
      <c r="D1364" t="s">
        <v>71</v>
      </c>
      <c r="E1364" t="s">
        <v>13</v>
      </c>
      <c r="F1364" t="s">
        <v>25</v>
      </c>
      <c r="G1364">
        <v>1</v>
      </c>
      <c r="H1364">
        <v>119</v>
      </c>
      <c r="I1364">
        <v>0</v>
      </c>
      <c r="J1364" t="s">
        <v>20</v>
      </c>
    </row>
    <row r="1365" spans="1:10" x14ac:dyDescent="0.25">
      <c r="A1365" t="s">
        <v>2189</v>
      </c>
      <c r="B1365" s="2">
        <v>46062</v>
      </c>
      <c r="C1365" t="s">
        <v>2190</v>
      </c>
      <c r="D1365" t="s">
        <v>268</v>
      </c>
      <c r="E1365" t="s">
        <v>74</v>
      </c>
      <c r="F1365" t="s">
        <v>25</v>
      </c>
      <c r="G1365">
        <v>1</v>
      </c>
      <c r="H1365">
        <v>151.97999999999999</v>
      </c>
      <c r="I1365">
        <v>0.2</v>
      </c>
      <c r="J1365" t="s">
        <v>30</v>
      </c>
    </row>
    <row r="1366" spans="1:10" x14ac:dyDescent="0.25">
      <c r="A1366" t="s">
        <v>2191</v>
      </c>
      <c r="B1366" s="2">
        <v>46048</v>
      </c>
      <c r="C1366" t="s">
        <v>134</v>
      </c>
      <c r="D1366" t="s">
        <v>117</v>
      </c>
      <c r="E1366" t="s">
        <v>62</v>
      </c>
      <c r="F1366" t="s">
        <v>14</v>
      </c>
      <c r="G1366">
        <v>1</v>
      </c>
      <c r="H1366">
        <v>1799</v>
      </c>
      <c r="I1366">
        <v>0</v>
      </c>
      <c r="J1366" t="s">
        <v>30</v>
      </c>
    </row>
    <row r="1367" spans="1:10" x14ac:dyDescent="0.25">
      <c r="A1367" t="s">
        <v>2192</v>
      </c>
      <c r="B1367" s="2">
        <v>46073</v>
      </c>
      <c r="C1367" t="s">
        <v>2193</v>
      </c>
      <c r="D1367" t="s">
        <v>87</v>
      </c>
      <c r="E1367" t="s">
        <v>104</v>
      </c>
      <c r="F1367" t="s">
        <v>14</v>
      </c>
      <c r="G1367">
        <v>2</v>
      </c>
      <c r="H1367">
        <v>979.02</v>
      </c>
      <c r="I1367">
        <v>0.1</v>
      </c>
      <c r="J1367" t="s">
        <v>20</v>
      </c>
    </row>
    <row r="1368" spans="1:10" x14ac:dyDescent="0.25">
      <c r="A1368" t="s">
        <v>2194</v>
      </c>
      <c r="B1368" s="2">
        <v>46179</v>
      </c>
      <c r="C1368" t="s">
        <v>2195</v>
      </c>
      <c r="D1368" t="s">
        <v>332</v>
      </c>
      <c r="E1368" t="s">
        <v>187</v>
      </c>
      <c r="F1368" t="s">
        <v>25</v>
      </c>
      <c r="G1368">
        <v>2</v>
      </c>
      <c r="H1368">
        <v>771.47</v>
      </c>
      <c r="I1368">
        <v>0</v>
      </c>
      <c r="J1368" t="s">
        <v>15</v>
      </c>
    </row>
    <row r="1369" spans="1:10" x14ac:dyDescent="0.25">
      <c r="A1369" t="s">
        <v>2196</v>
      </c>
      <c r="B1369" s="2">
        <v>45949</v>
      </c>
      <c r="C1369" t="s">
        <v>155</v>
      </c>
      <c r="D1369" t="s">
        <v>109</v>
      </c>
      <c r="E1369" t="s">
        <v>104</v>
      </c>
      <c r="F1369" t="s">
        <v>14</v>
      </c>
      <c r="G1369">
        <v>3</v>
      </c>
      <c r="H1369">
        <v>1426.98</v>
      </c>
      <c r="I1369">
        <v>0.15</v>
      </c>
      <c r="J1369" t="s">
        <v>30</v>
      </c>
    </row>
    <row r="1370" spans="1:10" x14ac:dyDescent="0.25">
      <c r="A1370" t="s">
        <v>2197</v>
      </c>
      <c r="B1370" s="2">
        <v>46055</v>
      </c>
      <c r="C1370" t="s">
        <v>357</v>
      </c>
      <c r="D1370" t="s">
        <v>177</v>
      </c>
      <c r="E1370" t="s">
        <v>104</v>
      </c>
      <c r="F1370" t="s">
        <v>25</v>
      </c>
      <c r="G1370">
        <v>1</v>
      </c>
      <c r="H1370">
        <v>1646.97</v>
      </c>
      <c r="I1370">
        <v>0</v>
      </c>
      <c r="J1370" t="s">
        <v>68</v>
      </c>
    </row>
    <row r="1371" spans="1:10" x14ac:dyDescent="0.25">
      <c r="A1371" t="s">
        <v>2198</v>
      </c>
      <c r="B1371" s="2">
        <v>46008</v>
      </c>
      <c r="C1371" t="s">
        <v>716</v>
      </c>
      <c r="D1371" t="s">
        <v>282</v>
      </c>
      <c r="E1371" t="s">
        <v>196</v>
      </c>
      <c r="F1371" t="s">
        <v>25</v>
      </c>
      <c r="G1371">
        <v>1</v>
      </c>
      <c r="H1371">
        <v>184.37</v>
      </c>
      <c r="I1371" t="s">
        <v>26</v>
      </c>
      <c r="J1371" t="s">
        <v>68</v>
      </c>
    </row>
    <row r="1372" spans="1:10" x14ac:dyDescent="0.25">
      <c r="A1372" t="s">
        <v>2199</v>
      </c>
      <c r="B1372" s="2">
        <v>45911</v>
      </c>
      <c r="C1372" t="s">
        <v>624</v>
      </c>
      <c r="D1372" t="s">
        <v>80</v>
      </c>
      <c r="E1372" t="s">
        <v>39</v>
      </c>
      <c r="F1372" t="s">
        <v>14</v>
      </c>
      <c r="G1372">
        <v>3</v>
      </c>
      <c r="H1372">
        <v>163.77000000000001</v>
      </c>
      <c r="I1372">
        <v>0.05</v>
      </c>
      <c r="J1372" t="s">
        <v>35</v>
      </c>
    </row>
    <row r="1373" spans="1:10" x14ac:dyDescent="0.25">
      <c r="A1373" t="s">
        <v>2200</v>
      </c>
      <c r="B1373" s="2">
        <v>45897</v>
      </c>
      <c r="C1373" t="s">
        <v>1381</v>
      </c>
      <c r="D1373" t="s">
        <v>174</v>
      </c>
      <c r="E1373" t="s">
        <v>95</v>
      </c>
      <c r="F1373" t="s">
        <v>14</v>
      </c>
      <c r="G1373">
        <v>6</v>
      </c>
      <c r="H1373">
        <v>79.790000000000006</v>
      </c>
      <c r="I1373">
        <v>0.05</v>
      </c>
      <c r="J1373" t="s">
        <v>35</v>
      </c>
    </row>
    <row r="1374" spans="1:10" x14ac:dyDescent="0.25">
      <c r="A1374" t="s">
        <v>2201</v>
      </c>
      <c r="B1374" s="2">
        <v>45971</v>
      </c>
      <c r="C1374" t="s">
        <v>1632</v>
      </c>
      <c r="D1374" t="s">
        <v>98</v>
      </c>
      <c r="E1374" t="s">
        <v>187</v>
      </c>
      <c r="F1374" t="s">
        <v>14</v>
      </c>
      <c r="G1374">
        <v>3</v>
      </c>
      <c r="H1374">
        <v>1412.99</v>
      </c>
      <c r="I1374">
        <v>0</v>
      </c>
      <c r="J1374" t="s">
        <v>68</v>
      </c>
    </row>
    <row r="1375" spans="1:10" x14ac:dyDescent="0.25">
      <c r="A1375" t="s">
        <v>2202</v>
      </c>
      <c r="B1375" s="2">
        <v>46051</v>
      </c>
      <c r="C1375" t="s">
        <v>1031</v>
      </c>
      <c r="D1375" t="s">
        <v>268</v>
      </c>
      <c r="E1375" t="s">
        <v>74</v>
      </c>
      <c r="F1375" t="s">
        <v>614</v>
      </c>
      <c r="G1375">
        <v>3</v>
      </c>
      <c r="H1375">
        <v>146.02000000000001</v>
      </c>
      <c r="I1375">
        <v>0.02</v>
      </c>
      <c r="J1375" t="s">
        <v>30</v>
      </c>
    </row>
    <row r="1376" spans="1:10" x14ac:dyDescent="0.25">
      <c r="A1376" t="s">
        <v>2203</v>
      </c>
      <c r="B1376" s="2">
        <v>46211</v>
      </c>
      <c r="C1376" t="s">
        <v>2204</v>
      </c>
      <c r="D1376" t="s">
        <v>18</v>
      </c>
      <c r="E1376" t="s">
        <v>44</v>
      </c>
      <c r="F1376" t="s">
        <v>14</v>
      </c>
      <c r="G1376">
        <v>3</v>
      </c>
      <c r="H1376">
        <v>100.98</v>
      </c>
      <c r="I1376">
        <v>0.1</v>
      </c>
      <c r="J1376" t="s">
        <v>30</v>
      </c>
    </row>
    <row r="1377" spans="1:10" x14ac:dyDescent="0.25">
      <c r="A1377" t="s">
        <v>2205</v>
      </c>
      <c r="B1377" s="2">
        <v>45947</v>
      </c>
      <c r="C1377" t="s">
        <v>2206</v>
      </c>
      <c r="D1377" t="s">
        <v>29</v>
      </c>
      <c r="E1377" t="s">
        <v>44</v>
      </c>
      <c r="F1377" t="s">
        <v>14</v>
      </c>
      <c r="G1377">
        <v>5</v>
      </c>
      <c r="H1377">
        <v>111.18</v>
      </c>
      <c r="I1377">
        <v>0</v>
      </c>
      <c r="J1377" t="s">
        <v>68</v>
      </c>
    </row>
    <row r="1378" spans="1:10" x14ac:dyDescent="0.25">
      <c r="A1378" t="s">
        <v>2207</v>
      </c>
      <c r="B1378" s="2">
        <v>46004</v>
      </c>
      <c r="C1378" t="s">
        <v>945</v>
      </c>
      <c r="D1378" t="s">
        <v>440</v>
      </c>
      <c r="E1378" t="s">
        <v>58</v>
      </c>
      <c r="F1378" t="s">
        <v>14</v>
      </c>
      <c r="G1378">
        <v>6</v>
      </c>
      <c r="H1378">
        <v>144.53</v>
      </c>
      <c r="I1378">
        <v>0</v>
      </c>
      <c r="J1378" t="s">
        <v>68</v>
      </c>
    </row>
    <row r="1379" spans="1:10" x14ac:dyDescent="0.25">
      <c r="A1379" t="s">
        <v>2208</v>
      </c>
      <c r="B1379" s="2">
        <v>46197</v>
      </c>
      <c r="C1379" t="s">
        <v>2204</v>
      </c>
      <c r="D1379" t="s">
        <v>43</v>
      </c>
      <c r="E1379" t="s">
        <v>52</v>
      </c>
      <c r="F1379" t="s">
        <v>25</v>
      </c>
      <c r="G1379">
        <v>4</v>
      </c>
      <c r="H1379">
        <v>1745.03</v>
      </c>
      <c r="I1379">
        <v>0.02</v>
      </c>
      <c r="J1379" t="s">
        <v>68</v>
      </c>
    </row>
    <row r="1380" spans="1:10" x14ac:dyDescent="0.25">
      <c r="A1380" t="s">
        <v>2209</v>
      </c>
      <c r="B1380" s="2">
        <v>46226</v>
      </c>
      <c r="C1380" t="s">
        <v>296</v>
      </c>
      <c r="D1380" t="s">
        <v>54</v>
      </c>
      <c r="E1380" t="s">
        <v>196</v>
      </c>
      <c r="F1380" t="s">
        <v>14</v>
      </c>
      <c r="G1380">
        <v>1</v>
      </c>
      <c r="H1380">
        <v>119</v>
      </c>
      <c r="I1380">
        <v>0.02</v>
      </c>
      <c r="J1380" t="s">
        <v>35</v>
      </c>
    </row>
    <row r="1381" spans="1:10" x14ac:dyDescent="0.25">
      <c r="A1381" t="s">
        <v>2210</v>
      </c>
      <c r="B1381" s="2">
        <v>46217</v>
      </c>
      <c r="C1381" t="s">
        <v>1962</v>
      </c>
      <c r="D1381" t="s">
        <v>277</v>
      </c>
      <c r="E1381" t="s">
        <v>64</v>
      </c>
      <c r="F1381" t="s">
        <v>14</v>
      </c>
      <c r="G1381">
        <v>1</v>
      </c>
      <c r="H1381">
        <v>685.02</v>
      </c>
      <c r="I1381">
        <v>0.05</v>
      </c>
      <c r="J1381" t="s">
        <v>15</v>
      </c>
    </row>
    <row r="1382" spans="1:10" x14ac:dyDescent="0.25">
      <c r="A1382" t="s">
        <v>2211</v>
      </c>
      <c r="B1382" s="2">
        <v>45933</v>
      </c>
      <c r="C1382" t="s">
        <v>1994</v>
      </c>
      <c r="D1382" t="s">
        <v>520</v>
      </c>
      <c r="F1382" t="s">
        <v>14</v>
      </c>
      <c r="G1382">
        <v>2</v>
      </c>
      <c r="H1382">
        <v>2220.9899999999998</v>
      </c>
      <c r="I1382">
        <v>0.1</v>
      </c>
      <c r="J1382" t="s">
        <v>15</v>
      </c>
    </row>
    <row r="1383" spans="1:10" x14ac:dyDescent="0.25">
      <c r="A1383" t="s">
        <v>2212</v>
      </c>
      <c r="B1383" s="2">
        <v>46088</v>
      </c>
      <c r="C1383" t="s">
        <v>420</v>
      </c>
      <c r="D1383" t="s">
        <v>235</v>
      </c>
      <c r="E1383" t="s">
        <v>24</v>
      </c>
      <c r="F1383" t="s">
        <v>25</v>
      </c>
      <c r="G1383">
        <v>6</v>
      </c>
      <c r="H1383">
        <v>69</v>
      </c>
      <c r="I1383">
        <v>0.2</v>
      </c>
      <c r="J1383" t="s">
        <v>68</v>
      </c>
    </row>
    <row r="1384" spans="1:10" x14ac:dyDescent="0.25">
      <c r="A1384" t="s">
        <v>2213</v>
      </c>
      <c r="B1384" s="2">
        <v>46061</v>
      </c>
      <c r="C1384" t="s">
        <v>709</v>
      </c>
      <c r="D1384" t="s">
        <v>57</v>
      </c>
      <c r="E1384" t="s">
        <v>48</v>
      </c>
      <c r="F1384" t="s">
        <v>25</v>
      </c>
      <c r="G1384">
        <v>3</v>
      </c>
      <c r="H1384">
        <v>1163.03</v>
      </c>
      <c r="I1384">
        <v>0.15</v>
      </c>
      <c r="J1384" t="s">
        <v>20</v>
      </c>
    </row>
    <row r="1385" spans="1:10" x14ac:dyDescent="0.25">
      <c r="A1385" t="s">
        <v>2214</v>
      </c>
      <c r="B1385" s="2">
        <v>46207</v>
      </c>
      <c r="C1385" t="s">
        <v>2215</v>
      </c>
      <c r="D1385" t="s">
        <v>12</v>
      </c>
      <c r="E1385" t="s">
        <v>95</v>
      </c>
      <c r="F1385" t="s">
        <v>1135</v>
      </c>
      <c r="G1385">
        <v>3</v>
      </c>
      <c r="H1385">
        <v>489.02</v>
      </c>
      <c r="I1385">
        <v>0</v>
      </c>
      <c r="J1385" t="s">
        <v>30</v>
      </c>
    </row>
    <row r="1386" spans="1:10" x14ac:dyDescent="0.25">
      <c r="A1386" t="s">
        <v>2216</v>
      </c>
      <c r="B1386" s="2">
        <v>45923</v>
      </c>
      <c r="C1386" t="s">
        <v>696</v>
      </c>
      <c r="D1386" t="s">
        <v>556</v>
      </c>
      <c r="E1386" t="s">
        <v>58</v>
      </c>
      <c r="F1386" t="s">
        <v>14</v>
      </c>
      <c r="G1386">
        <v>-1</v>
      </c>
      <c r="H1386">
        <v>130.29</v>
      </c>
      <c r="I1386">
        <v>0</v>
      </c>
      <c r="J1386" t="s">
        <v>68</v>
      </c>
    </row>
    <row r="1387" spans="1:10" x14ac:dyDescent="0.25">
      <c r="A1387" t="s">
        <v>2217</v>
      </c>
      <c r="B1387" s="2">
        <v>46127</v>
      </c>
      <c r="C1387" t="s">
        <v>1242</v>
      </c>
      <c r="D1387" t="s">
        <v>305</v>
      </c>
      <c r="E1387" t="s">
        <v>52</v>
      </c>
      <c r="F1387" t="s">
        <v>14</v>
      </c>
      <c r="G1387" t="s">
        <v>592</v>
      </c>
      <c r="H1387">
        <v>40.17</v>
      </c>
      <c r="I1387">
        <v>0.02</v>
      </c>
      <c r="J1387" t="s">
        <v>35</v>
      </c>
    </row>
    <row r="1388" spans="1:10" x14ac:dyDescent="0.25">
      <c r="A1388" t="s">
        <v>2218</v>
      </c>
      <c r="B1388" s="2">
        <v>46102</v>
      </c>
      <c r="C1388" t="s">
        <v>259</v>
      </c>
      <c r="D1388" t="s">
        <v>132</v>
      </c>
      <c r="E1388" t="s">
        <v>226</v>
      </c>
      <c r="F1388" t="s">
        <v>25</v>
      </c>
      <c r="G1388">
        <v>5</v>
      </c>
      <c r="H1388">
        <v>1199</v>
      </c>
      <c r="I1388">
        <v>0</v>
      </c>
      <c r="J1388" t="s">
        <v>20</v>
      </c>
    </row>
    <row r="1389" spans="1:10" x14ac:dyDescent="0.25">
      <c r="A1389" t="s">
        <v>2219</v>
      </c>
      <c r="B1389" s="2">
        <v>46107</v>
      </c>
      <c r="C1389" t="s">
        <v>662</v>
      </c>
      <c r="D1389" t="s">
        <v>395</v>
      </c>
      <c r="E1389" t="s">
        <v>74</v>
      </c>
      <c r="F1389" t="s">
        <v>25</v>
      </c>
      <c r="G1389">
        <v>6</v>
      </c>
      <c r="H1389">
        <v>153.47</v>
      </c>
      <c r="I1389">
        <v>0.02</v>
      </c>
      <c r="J1389" t="s">
        <v>15</v>
      </c>
    </row>
    <row r="1390" spans="1:10" x14ac:dyDescent="0.25">
      <c r="A1390" t="s">
        <v>2220</v>
      </c>
      <c r="B1390" s="2">
        <v>46015</v>
      </c>
      <c r="C1390" t="s">
        <v>2221</v>
      </c>
      <c r="D1390" t="s">
        <v>153</v>
      </c>
      <c r="E1390" t="s">
        <v>34</v>
      </c>
      <c r="F1390" t="s">
        <v>14</v>
      </c>
      <c r="G1390">
        <v>5</v>
      </c>
      <c r="H1390">
        <v>127.71</v>
      </c>
      <c r="I1390">
        <v>0.15</v>
      </c>
      <c r="J1390" t="s">
        <v>35</v>
      </c>
    </row>
    <row r="1391" spans="1:10" x14ac:dyDescent="0.25">
      <c r="A1391" t="s">
        <v>2222</v>
      </c>
      <c r="B1391" s="2">
        <v>45872</v>
      </c>
      <c r="C1391" t="s">
        <v>2223</v>
      </c>
      <c r="D1391" t="s">
        <v>549</v>
      </c>
      <c r="E1391" t="s">
        <v>58</v>
      </c>
      <c r="F1391" t="s">
        <v>25</v>
      </c>
      <c r="G1391">
        <v>1</v>
      </c>
      <c r="H1391">
        <v>1175.02</v>
      </c>
      <c r="I1391">
        <v>0.1</v>
      </c>
      <c r="J1391" t="s">
        <v>15</v>
      </c>
    </row>
    <row r="1392" spans="1:10" x14ac:dyDescent="0.25">
      <c r="A1392" t="s">
        <v>2224</v>
      </c>
      <c r="B1392" s="2">
        <v>46177</v>
      </c>
      <c r="C1392" t="s">
        <v>1056</v>
      </c>
      <c r="D1392" t="s">
        <v>171</v>
      </c>
      <c r="E1392" t="s">
        <v>196</v>
      </c>
      <c r="F1392" t="s">
        <v>14</v>
      </c>
      <c r="G1392">
        <v>2</v>
      </c>
      <c r="H1392">
        <v>1260.03</v>
      </c>
      <c r="I1392">
        <v>0.15</v>
      </c>
      <c r="J1392" t="s">
        <v>35</v>
      </c>
    </row>
    <row r="1393" spans="1:10" x14ac:dyDescent="0.25">
      <c r="A1393" t="s">
        <v>2225</v>
      </c>
      <c r="B1393" s="2">
        <v>46185</v>
      </c>
      <c r="C1393" t="s">
        <v>994</v>
      </c>
      <c r="D1393" t="s">
        <v>376</v>
      </c>
      <c r="E1393" t="s">
        <v>52</v>
      </c>
      <c r="F1393" t="s">
        <v>274</v>
      </c>
      <c r="G1393">
        <v>1</v>
      </c>
      <c r="H1393">
        <v>1682.01</v>
      </c>
      <c r="I1393">
        <v>0.15</v>
      </c>
      <c r="J1393" t="s">
        <v>35</v>
      </c>
    </row>
    <row r="1394" spans="1:10" x14ac:dyDescent="0.25">
      <c r="A1394" t="s">
        <v>2226</v>
      </c>
      <c r="B1394" s="2">
        <v>46076</v>
      </c>
      <c r="C1394" t="s">
        <v>1056</v>
      </c>
      <c r="D1394" t="s">
        <v>199</v>
      </c>
      <c r="E1394" t="s">
        <v>196</v>
      </c>
      <c r="F1394" t="s">
        <v>14</v>
      </c>
      <c r="G1394">
        <v>1</v>
      </c>
      <c r="H1394">
        <v>712.98</v>
      </c>
      <c r="I1394">
        <v>0</v>
      </c>
      <c r="J1394" t="s">
        <v>15</v>
      </c>
    </row>
    <row r="1395" spans="1:10" x14ac:dyDescent="0.25">
      <c r="A1395" t="s">
        <v>2227</v>
      </c>
      <c r="B1395" s="2">
        <v>45930</v>
      </c>
      <c r="C1395" t="s">
        <v>2228</v>
      </c>
      <c r="D1395" t="s">
        <v>268</v>
      </c>
      <c r="E1395" t="s">
        <v>74</v>
      </c>
      <c r="F1395" t="s">
        <v>14</v>
      </c>
      <c r="G1395">
        <v>5</v>
      </c>
      <c r="H1395">
        <v>151.97999999999999</v>
      </c>
      <c r="I1395">
        <v>0</v>
      </c>
      <c r="J1395" t="s">
        <v>20</v>
      </c>
    </row>
    <row r="1396" spans="1:10" x14ac:dyDescent="0.25">
      <c r="A1396" t="s">
        <v>2229</v>
      </c>
      <c r="B1396" s="2">
        <v>45974</v>
      </c>
      <c r="C1396" t="s">
        <v>189</v>
      </c>
      <c r="D1396" t="s">
        <v>286</v>
      </c>
      <c r="E1396" t="s">
        <v>58</v>
      </c>
      <c r="F1396" t="s">
        <v>14</v>
      </c>
      <c r="G1396">
        <v>1</v>
      </c>
      <c r="H1396">
        <v>1286.01</v>
      </c>
      <c r="I1396">
        <v>0</v>
      </c>
      <c r="J1396" t="s">
        <v>30</v>
      </c>
    </row>
    <row r="1397" spans="1:10" x14ac:dyDescent="0.25">
      <c r="A1397" t="s">
        <v>2230</v>
      </c>
      <c r="B1397" s="2">
        <v>46186</v>
      </c>
      <c r="C1397" t="s">
        <v>813</v>
      </c>
      <c r="D1397" t="s">
        <v>140</v>
      </c>
      <c r="E1397" t="s">
        <v>19</v>
      </c>
      <c r="F1397" t="s">
        <v>274</v>
      </c>
      <c r="G1397">
        <v>1</v>
      </c>
      <c r="H1397">
        <v>1018.98</v>
      </c>
      <c r="I1397">
        <v>0</v>
      </c>
      <c r="J1397" t="s">
        <v>68</v>
      </c>
    </row>
    <row r="1398" spans="1:10" x14ac:dyDescent="0.25">
      <c r="A1398" t="s">
        <v>2231</v>
      </c>
      <c r="B1398" s="2">
        <v>46194</v>
      </c>
      <c r="C1398" t="s">
        <v>2228</v>
      </c>
      <c r="D1398" t="s">
        <v>54</v>
      </c>
      <c r="E1398" t="s">
        <v>64</v>
      </c>
      <c r="F1398" t="s">
        <v>25</v>
      </c>
      <c r="G1398">
        <v>2</v>
      </c>
      <c r="H1398">
        <v>119</v>
      </c>
      <c r="I1398">
        <v>0.02</v>
      </c>
      <c r="J1398" t="s">
        <v>20</v>
      </c>
    </row>
    <row r="1399" spans="1:10" x14ac:dyDescent="0.25">
      <c r="A1399" t="s">
        <v>2232</v>
      </c>
      <c r="B1399" s="2">
        <v>45969</v>
      </c>
      <c r="C1399" t="s">
        <v>1467</v>
      </c>
      <c r="D1399" t="s">
        <v>123</v>
      </c>
      <c r="E1399" t="s">
        <v>13</v>
      </c>
      <c r="F1399" t="s">
        <v>14</v>
      </c>
      <c r="G1399">
        <v>4</v>
      </c>
      <c r="H1399">
        <v>53.9</v>
      </c>
      <c r="I1399">
        <v>0</v>
      </c>
      <c r="J1399" t="s">
        <v>20</v>
      </c>
    </row>
    <row r="1400" spans="1:10" x14ac:dyDescent="0.25">
      <c r="A1400" t="s">
        <v>2233</v>
      </c>
      <c r="B1400" s="2">
        <v>45912</v>
      </c>
      <c r="C1400" t="s">
        <v>1872</v>
      </c>
      <c r="D1400" t="s">
        <v>282</v>
      </c>
      <c r="E1400" t="s">
        <v>58</v>
      </c>
      <c r="F1400" t="s">
        <v>25</v>
      </c>
      <c r="G1400">
        <v>1</v>
      </c>
      <c r="H1400">
        <v>177.21</v>
      </c>
      <c r="I1400">
        <v>0</v>
      </c>
      <c r="J1400" t="s">
        <v>30</v>
      </c>
    </row>
    <row r="1401" spans="1:10" x14ac:dyDescent="0.25">
      <c r="A1401" t="s">
        <v>2234</v>
      </c>
      <c r="B1401" s="2">
        <v>45942</v>
      </c>
      <c r="C1401" t="s">
        <v>222</v>
      </c>
      <c r="D1401" t="s">
        <v>51</v>
      </c>
      <c r="E1401" t="s">
        <v>196</v>
      </c>
      <c r="F1401" t="s">
        <v>25</v>
      </c>
      <c r="G1401">
        <v>1</v>
      </c>
      <c r="H1401">
        <v>999</v>
      </c>
      <c r="I1401">
        <v>0.1</v>
      </c>
      <c r="J1401" t="s">
        <v>35</v>
      </c>
    </row>
    <row r="1402" spans="1:10" x14ac:dyDescent="0.25">
      <c r="A1402" t="s">
        <v>2235</v>
      </c>
      <c r="B1402" s="2">
        <v>46070</v>
      </c>
      <c r="C1402" t="s">
        <v>1264</v>
      </c>
      <c r="D1402" t="s">
        <v>520</v>
      </c>
      <c r="E1402" t="s">
        <v>58</v>
      </c>
      <c r="F1402" t="s">
        <v>14</v>
      </c>
      <c r="G1402">
        <v>1</v>
      </c>
      <c r="H1402">
        <v>2199</v>
      </c>
      <c r="I1402">
        <v>0</v>
      </c>
      <c r="J1402" t="s">
        <v>35</v>
      </c>
    </row>
    <row r="1403" spans="1:10" x14ac:dyDescent="0.25">
      <c r="A1403" t="s">
        <v>2236</v>
      </c>
      <c r="B1403" s="2">
        <v>46221</v>
      </c>
      <c r="C1403" t="s">
        <v>139</v>
      </c>
      <c r="D1403" t="s">
        <v>132</v>
      </c>
      <c r="E1403" t="s">
        <v>24</v>
      </c>
      <c r="F1403" t="s">
        <v>14</v>
      </c>
      <c r="G1403">
        <v>4</v>
      </c>
      <c r="H1403">
        <v>1199</v>
      </c>
      <c r="I1403">
        <v>0</v>
      </c>
      <c r="J1403" t="s">
        <v>20</v>
      </c>
    </row>
    <row r="1404" spans="1:10" x14ac:dyDescent="0.25">
      <c r="A1404" t="s">
        <v>2237</v>
      </c>
      <c r="B1404" s="2">
        <v>45875</v>
      </c>
      <c r="C1404" t="s">
        <v>622</v>
      </c>
      <c r="D1404" t="s">
        <v>92</v>
      </c>
      <c r="E1404" t="s">
        <v>112</v>
      </c>
      <c r="F1404" t="s">
        <v>25</v>
      </c>
      <c r="G1404">
        <v>1</v>
      </c>
      <c r="H1404">
        <v>301.99</v>
      </c>
      <c r="I1404">
        <v>0.1</v>
      </c>
      <c r="J1404" t="s">
        <v>20</v>
      </c>
    </row>
    <row r="1405" spans="1:10" x14ac:dyDescent="0.25">
      <c r="A1405" t="s">
        <v>2238</v>
      </c>
      <c r="B1405" s="2">
        <v>46117</v>
      </c>
      <c r="C1405" t="s">
        <v>371</v>
      </c>
      <c r="D1405" t="s">
        <v>254</v>
      </c>
      <c r="E1405" t="s">
        <v>62</v>
      </c>
      <c r="F1405" t="s">
        <v>25</v>
      </c>
      <c r="G1405">
        <v>1</v>
      </c>
      <c r="H1405">
        <v>195.02</v>
      </c>
      <c r="I1405">
        <v>0.05</v>
      </c>
      <c r="J1405" t="s">
        <v>30</v>
      </c>
    </row>
    <row r="1406" spans="1:10" x14ac:dyDescent="0.25">
      <c r="A1406" t="s">
        <v>2239</v>
      </c>
      <c r="B1406" s="2">
        <v>45968</v>
      </c>
      <c r="C1406" t="s">
        <v>1196</v>
      </c>
      <c r="D1406" t="s">
        <v>147</v>
      </c>
      <c r="E1406" t="s">
        <v>62</v>
      </c>
      <c r="F1406" t="s">
        <v>25</v>
      </c>
      <c r="G1406">
        <v>3</v>
      </c>
      <c r="H1406">
        <v>979.02</v>
      </c>
      <c r="I1406">
        <v>0</v>
      </c>
      <c r="J1406" t="s">
        <v>35</v>
      </c>
    </row>
    <row r="1407" spans="1:10" x14ac:dyDescent="0.25">
      <c r="A1407" t="s">
        <v>2240</v>
      </c>
      <c r="B1407" s="2">
        <v>46056</v>
      </c>
      <c r="C1407" t="s">
        <v>397</v>
      </c>
      <c r="D1407" t="s">
        <v>174</v>
      </c>
      <c r="E1407" t="s">
        <v>104</v>
      </c>
      <c r="F1407" t="s">
        <v>25</v>
      </c>
      <c r="G1407">
        <v>2</v>
      </c>
      <c r="H1407">
        <v>78.209999999999994</v>
      </c>
      <c r="I1407">
        <v>0.02</v>
      </c>
      <c r="J1407" t="s">
        <v>30</v>
      </c>
    </row>
    <row r="1408" spans="1:10" x14ac:dyDescent="0.25">
      <c r="A1408" t="s">
        <v>2241</v>
      </c>
      <c r="B1408" s="2">
        <v>46224</v>
      </c>
      <c r="C1408" t="s">
        <v>272</v>
      </c>
      <c r="D1408" t="s">
        <v>180</v>
      </c>
      <c r="E1408" t="s">
        <v>34</v>
      </c>
      <c r="F1408" t="s">
        <v>14</v>
      </c>
      <c r="G1408">
        <v>1</v>
      </c>
      <c r="H1408">
        <v>874.47</v>
      </c>
      <c r="I1408">
        <v>0</v>
      </c>
      <c r="J1408" t="s">
        <v>20</v>
      </c>
    </row>
    <row r="1409" spans="1:10" x14ac:dyDescent="0.25">
      <c r="A1409" t="s">
        <v>2242</v>
      </c>
      <c r="B1409" s="2">
        <v>46232</v>
      </c>
      <c r="D1409" t="s">
        <v>556</v>
      </c>
      <c r="E1409" t="s">
        <v>101</v>
      </c>
      <c r="F1409" t="s">
        <v>14</v>
      </c>
      <c r="G1409">
        <v>4</v>
      </c>
      <c r="H1409">
        <v>131.58000000000001</v>
      </c>
      <c r="I1409">
        <v>0.2</v>
      </c>
      <c r="J1409" t="s">
        <v>68</v>
      </c>
    </row>
    <row r="1410" spans="1:10" x14ac:dyDescent="0.25">
      <c r="A1410" t="s">
        <v>2243</v>
      </c>
      <c r="B1410" s="2">
        <v>46132</v>
      </c>
      <c r="C1410" t="s">
        <v>1278</v>
      </c>
      <c r="D1410" t="s">
        <v>29</v>
      </c>
      <c r="E1410" t="s">
        <v>104</v>
      </c>
      <c r="F1410" t="s">
        <v>14</v>
      </c>
      <c r="G1410">
        <v>1</v>
      </c>
      <c r="H1410">
        <v>107.91</v>
      </c>
      <c r="I1410">
        <v>0.05</v>
      </c>
      <c r="J1410" t="s">
        <v>68</v>
      </c>
    </row>
    <row r="1411" spans="1:10" x14ac:dyDescent="0.25">
      <c r="A1411" t="s">
        <v>2244</v>
      </c>
      <c r="B1411" s="2">
        <v>45922</v>
      </c>
      <c r="C1411" t="s">
        <v>2245</v>
      </c>
      <c r="D1411" t="s">
        <v>168</v>
      </c>
      <c r="E1411" t="s">
        <v>112</v>
      </c>
      <c r="F1411" t="s">
        <v>14</v>
      </c>
      <c r="G1411">
        <v>1</v>
      </c>
      <c r="H1411">
        <v>87.22</v>
      </c>
      <c r="I1411">
        <v>0.02</v>
      </c>
      <c r="J1411" t="s">
        <v>68</v>
      </c>
    </row>
    <row r="1412" spans="1:10" x14ac:dyDescent="0.25">
      <c r="A1412" t="s">
        <v>2246</v>
      </c>
      <c r="B1412" s="2">
        <v>46091</v>
      </c>
      <c r="C1412" t="s">
        <v>864</v>
      </c>
      <c r="D1412" t="s">
        <v>87</v>
      </c>
      <c r="E1412" t="s">
        <v>48</v>
      </c>
      <c r="F1412" t="s">
        <v>14</v>
      </c>
      <c r="G1412">
        <v>4</v>
      </c>
      <c r="H1412">
        <v>999</v>
      </c>
      <c r="I1412">
        <v>0</v>
      </c>
      <c r="J1412" t="s">
        <v>15</v>
      </c>
    </row>
    <row r="1413" spans="1:10" x14ac:dyDescent="0.25">
      <c r="A1413" t="s">
        <v>2247</v>
      </c>
      <c r="B1413" s="2">
        <v>46066</v>
      </c>
      <c r="C1413" t="s">
        <v>215</v>
      </c>
      <c r="D1413" t="s">
        <v>416</v>
      </c>
      <c r="E1413" t="s">
        <v>112</v>
      </c>
      <c r="F1413" t="s">
        <v>14</v>
      </c>
      <c r="G1413">
        <v>2</v>
      </c>
      <c r="H1413">
        <v>246.51</v>
      </c>
      <c r="I1413">
        <v>0</v>
      </c>
      <c r="J1413" t="s">
        <v>68</v>
      </c>
    </row>
    <row r="1414" spans="1:10" x14ac:dyDescent="0.25">
      <c r="A1414" t="s">
        <v>2248</v>
      </c>
      <c r="B1414" s="2">
        <v>45955</v>
      </c>
      <c r="C1414" t="s">
        <v>1517</v>
      </c>
      <c r="D1414" t="s">
        <v>33</v>
      </c>
      <c r="E1414" t="s">
        <v>34</v>
      </c>
      <c r="F1414" t="s">
        <v>14</v>
      </c>
      <c r="G1414">
        <v>2</v>
      </c>
      <c r="H1414">
        <v>2548.98</v>
      </c>
      <c r="I1414">
        <v>0.1</v>
      </c>
      <c r="J1414" t="s">
        <v>68</v>
      </c>
    </row>
    <row r="1415" spans="1:10" x14ac:dyDescent="0.25">
      <c r="A1415" t="s">
        <v>2249</v>
      </c>
      <c r="B1415" s="2">
        <v>45885</v>
      </c>
      <c r="C1415" t="s">
        <v>397</v>
      </c>
      <c r="D1415" t="s">
        <v>202</v>
      </c>
      <c r="E1415" t="s">
        <v>24</v>
      </c>
      <c r="F1415" t="s">
        <v>14</v>
      </c>
      <c r="G1415">
        <v>4</v>
      </c>
      <c r="H1415">
        <v>2140.98</v>
      </c>
      <c r="I1415">
        <v>0.1</v>
      </c>
      <c r="J1415" t="s">
        <v>35</v>
      </c>
    </row>
    <row r="1416" spans="1:10" x14ac:dyDescent="0.25">
      <c r="A1416" t="s">
        <v>2250</v>
      </c>
      <c r="B1416" s="2">
        <v>45907</v>
      </c>
      <c r="C1416" t="s">
        <v>378</v>
      </c>
      <c r="D1416" t="s">
        <v>92</v>
      </c>
      <c r="E1416" t="s">
        <v>64</v>
      </c>
      <c r="F1416" t="s">
        <v>14</v>
      </c>
      <c r="G1416">
        <v>1</v>
      </c>
      <c r="H1416">
        <v>301.99</v>
      </c>
      <c r="I1416">
        <v>0.1</v>
      </c>
      <c r="J1416" t="s">
        <v>30</v>
      </c>
    </row>
    <row r="1417" spans="1:10" x14ac:dyDescent="0.25">
      <c r="A1417" t="s">
        <v>2251</v>
      </c>
      <c r="B1417" s="2">
        <v>45874</v>
      </c>
      <c r="C1417" t="s">
        <v>451</v>
      </c>
      <c r="D1417" t="s">
        <v>223</v>
      </c>
      <c r="E1417" t="s">
        <v>58</v>
      </c>
      <c r="F1417" t="s">
        <v>14</v>
      </c>
      <c r="G1417">
        <v>1</v>
      </c>
      <c r="H1417">
        <v>391.02</v>
      </c>
      <c r="I1417">
        <v>0.1</v>
      </c>
      <c r="J1417" t="s">
        <v>35</v>
      </c>
    </row>
    <row r="1418" spans="1:10" x14ac:dyDescent="0.25">
      <c r="A1418" t="s">
        <v>2252</v>
      </c>
      <c r="B1418" s="2">
        <v>46157</v>
      </c>
      <c r="C1418" t="s">
        <v>1944</v>
      </c>
      <c r="D1418" t="s">
        <v>132</v>
      </c>
      <c r="E1418" t="s">
        <v>101</v>
      </c>
      <c r="F1418" t="s">
        <v>25</v>
      </c>
      <c r="G1418">
        <v>3</v>
      </c>
      <c r="H1418">
        <v>1199</v>
      </c>
      <c r="I1418">
        <v>0</v>
      </c>
      <c r="J1418" t="s">
        <v>15</v>
      </c>
    </row>
    <row r="1419" spans="1:10" x14ac:dyDescent="0.25">
      <c r="A1419" t="s">
        <v>2253</v>
      </c>
      <c r="B1419" s="2">
        <v>46012</v>
      </c>
      <c r="C1419" t="s">
        <v>1558</v>
      </c>
      <c r="D1419" t="s">
        <v>254</v>
      </c>
      <c r="E1419" t="s">
        <v>19</v>
      </c>
      <c r="F1419" t="s">
        <v>14</v>
      </c>
      <c r="G1419">
        <v>3</v>
      </c>
      <c r="H1419">
        <v>202.98</v>
      </c>
      <c r="I1419">
        <v>0.15</v>
      </c>
      <c r="J1419" t="s">
        <v>20</v>
      </c>
    </row>
    <row r="1420" spans="1:10" x14ac:dyDescent="0.25">
      <c r="A1420" t="s">
        <v>2254</v>
      </c>
      <c r="B1420" s="2">
        <v>46033</v>
      </c>
      <c r="C1420" t="s">
        <v>225</v>
      </c>
      <c r="D1420" t="s">
        <v>416</v>
      </c>
      <c r="E1420" t="s">
        <v>52</v>
      </c>
      <c r="F1420" t="s">
        <v>14</v>
      </c>
      <c r="G1420">
        <v>3</v>
      </c>
      <c r="H1420">
        <v>246.51</v>
      </c>
      <c r="I1420">
        <v>0.05</v>
      </c>
      <c r="J1420" t="s">
        <v>68</v>
      </c>
    </row>
    <row r="1421" spans="1:10" x14ac:dyDescent="0.25">
      <c r="A1421" t="s">
        <v>2255</v>
      </c>
      <c r="B1421" s="2">
        <v>45931</v>
      </c>
      <c r="C1421" t="s">
        <v>1973</v>
      </c>
      <c r="D1421" t="s">
        <v>220</v>
      </c>
      <c r="E1421" t="s">
        <v>196</v>
      </c>
      <c r="F1421" t="s">
        <v>14</v>
      </c>
      <c r="G1421">
        <v>3</v>
      </c>
      <c r="H1421">
        <v>1484.01</v>
      </c>
      <c r="I1421">
        <v>0.02</v>
      </c>
      <c r="J1421" t="s">
        <v>15</v>
      </c>
    </row>
    <row r="1422" spans="1:10" x14ac:dyDescent="0.25">
      <c r="A1422" t="s">
        <v>2256</v>
      </c>
      <c r="B1422" s="2">
        <v>45880</v>
      </c>
      <c r="C1422" t="s">
        <v>37</v>
      </c>
      <c r="D1422" t="s">
        <v>147</v>
      </c>
      <c r="E1422" t="s">
        <v>112</v>
      </c>
      <c r="F1422" t="s">
        <v>25</v>
      </c>
      <c r="G1422">
        <v>5</v>
      </c>
      <c r="H1422">
        <v>1018.98</v>
      </c>
      <c r="I1422">
        <v>0.05</v>
      </c>
      <c r="J1422" t="s">
        <v>35</v>
      </c>
    </row>
    <row r="1423" spans="1:10" x14ac:dyDescent="0.25">
      <c r="A1423" t="s">
        <v>2257</v>
      </c>
      <c r="B1423" s="2">
        <v>46076</v>
      </c>
      <c r="C1423" t="s">
        <v>470</v>
      </c>
      <c r="D1423" t="s">
        <v>174</v>
      </c>
      <c r="E1423" t="s">
        <v>62</v>
      </c>
      <c r="F1423" t="s">
        <v>25</v>
      </c>
      <c r="G1423">
        <v>2</v>
      </c>
      <c r="H1423">
        <v>79</v>
      </c>
      <c r="I1423">
        <v>0</v>
      </c>
      <c r="J1423" t="s">
        <v>30</v>
      </c>
    </row>
    <row r="1424" spans="1:10" x14ac:dyDescent="0.25">
      <c r="A1424" t="s">
        <v>2258</v>
      </c>
      <c r="B1424" s="2">
        <v>46110</v>
      </c>
      <c r="C1424" t="s">
        <v>2259</v>
      </c>
      <c r="D1424" t="s">
        <v>123</v>
      </c>
      <c r="E1424" t="s">
        <v>95</v>
      </c>
      <c r="F1424" t="s">
        <v>14</v>
      </c>
      <c r="G1424">
        <v>2</v>
      </c>
      <c r="H1424">
        <v>55.55</v>
      </c>
      <c r="I1424">
        <v>0.1</v>
      </c>
      <c r="J1424" t="s">
        <v>68</v>
      </c>
    </row>
    <row r="1425" spans="1:10" x14ac:dyDescent="0.25">
      <c r="A1425" t="s">
        <v>2260</v>
      </c>
      <c r="B1425" s="2">
        <v>45910</v>
      </c>
      <c r="C1425" t="s">
        <v>369</v>
      </c>
      <c r="D1425" t="s">
        <v>54</v>
      </c>
      <c r="E1425" t="s">
        <v>24</v>
      </c>
      <c r="F1425" t="s">
        <v>14</v>
      </c>
      <c r="G1425">
        <v>3</v>
      </c>
      <c r="H1425">
        <v>119</v>
      </c>
      <c r="I1425">
        <v>0.15</v>
      </c>
      <c r="J1425" t="s">
        <v>20</v>
      </c>
    </row>
    <row r="1426" spans="1:10" x14ac:dyDescent="0.25">
      <c r="A1426" t="s">
        <v>2261</v>
      </c>
      <c r="B1426" s="2">
        <v>46226</v>
      </c>
      <c r="C1426" t="s">
        <v>1908</v>
      </c>
      <c r="D1426" t="s">
        <v>520</v>
      </c>
      <c r="E1426" t="s">
        <v>226</v>
      </c>
      <c r="F1426" t="s">
        <v>14</v>
      </c>
      <c r="G1426">
        <v>6</v>
      </c>
      <c r="H1426">
        <v>2177.0100000000002</v>
      </c>
      <c r="I1426">
        <v>0</v>
      </c>
      <c r="J1426" t="s">
        <v>30</v>
      </c>
    </row>
    <row r="1427" spans="1:10" x14ac:dyDescent="0.25">
      <c r="A1427" t="s">
        <v>2262</v>
      </c>
      <c r="B1427" s="2">
        <v>45984</v>
      </c>
      <c r="C1427" t="s">
        <v>2263</v>
      </c>
      <c r="D1427" t="s">
        <v>243</v>
      </c>
      <c r="E1427" t="s">
        <v>58</v>
      </c>
      <c r="F1427" t="s">
        <v>25</v>
      </c>
      <c r="G1427">
        <v>1</v>
      </c>
      <c r="H1427">
        <v>68.31</v>
      </c>
      <c r="I1427">
        <v>0.1</v>
      </c>
      <c r="J1427" t="s">
        <v>68</v>
      </c>
    </row>
    <row r="1428" spans="1:10" x14ac:dyDescent="0.25">
      <c r="A1428" t="s">
        <v>2264</v>
      </c>
      <c r="B1428" s="2">
        <v>45985</v>
      </c>
      <c r="C1428" t="s">
        <v>2265</v>
      </c>
      <c r="D1428" t="s">
        <v>286</v>
      </c>
      <c r="E1428" t="s">
        <v>104</v>
      </c>
      <c r="F1428" t="s">
        <v>14</v>
      </c>
      <c r="G1428">
        <v>4</v>
      </c>
      <c r="H1428">
        <v>1337.97</v>
      </c>
      <c r="I1428">
        <v>0</v>
      </c>
      <c r="J1428" t="s">
        <v>30</v>
      </c>
    </row>
    <row r="1429" spans="1:10" x14ac:dyDescent="0.25">
      <c r="A1429" t="s">
        <v>2266</v>
      </c>
      <c r="B1429" s="2">
        <v>46002</v>
      </c>
      <c r="C1429" t="s">
        <v>464</v>
      </c>
      <c r="D1429" t="s">
        <v>83</v>
      </c>
      <c r="E1429" t="s">
        <v>52</v>
      </c>
      <c r="F1429" t="s">
        <v>14</v>
      </c>
      <c r="G1429">
        <v>1</v>
      </c>
      <c r="H1429">
        <v>2321.9899999999998</v>
      </c>
      <c r="I1429">
        <v>0.1</v>
      </c>
      <c r="J1429" t="s">
        <v>15</v>
      </c>
    </row>
    <row r="1430" spans="1:10" x14ac:dyDescent="0.25">
      <c r="A1430" t="s">
        <v>2267</v>
      </c>
      <c r="B1430" s="2">
        <v>46064</v>
      </c>
      <c r="C1430" t="s">
        <v>2167</v>
      </c>
      <c r="D1430" t="s">
        <v>223</v>
      </c>
      <c r="E1430" t="s">
        <v>196</v>
      </c>
      <c r="F1430" t="s">
        <v>25</v>
      </c>
      <c r="G1430">
        <v>3</v>
      </c>
      <c r="H1430">
        <v>406.98</v>
      </c>
      <c r="I1430">
        <v>0</v>
      </c>
      <c r="J1430" t="s">
        <v>35</v>
      </c>
    </row>
    <row r="1431" spans="1:10" x14ac:dyDescent="0.25">
      <c r="A1431" t="s">
        <v>2268</v>
      </c>
      <c r="B1431" s="2">
        <v>46033</v>
      </c>
      <c r="C1431" t="s">
        <v>405</v>
      </c>
      <c r="D1431" t="s">
        <v>235</v>
      </c>
      <c r="E1431" t="s">
        <v>112</v>
      </c>
      <c r="F1431" t="s">
        <v>14</v>
      </c>
      <c r="G1431">
        <v>3</v>
      </c>
      <c r="H1431">
        <v>66.930000000000007</v>
      </c>
      <c r="I1431">
        <v>0</v>
      </c>
      <c r="J1431" t="s">
        <v>15</v>
      </c>
    </row>
    <row r="1432" spans="1:10" x14ac:dyDescent="0.25">
      <c r="A1432" t="s">
        <v>2269</v>
      </c>
      <c r="B1432" s="2">
        <v>46140</v>
      </c>
      <c r="C1432" t="s">
        <v>535</v>
      </c>
      <c r="D1432" t="s">
        <v>268</v>
      </c>
      <c r="E1432" t="s">
        <v>187</v>
      </c>
      <c r="F1432" t="s">
        <v>14</v>
      </c>
      <c r="G1432">
        <v>8</v>
      </c>
      <c r="H1432">
        <v>150.49</v>
      </c>
      <c r="I1432">
        <v>0.1</v>
      </c>
      <c r="J1432" t="s">
        <v>68</v>
      </c>
    </row>
    <row r="1433" spans="1:10" x14ac:dyDescent="0.25">
      <c r="A1433" t="s">
        <v>2270</v>
      </c>
      <c r="B1433" s="2">
        <v>45985</v>
      </c>
      <c r="C1433" t="s">
        <v>1381</v>
      </c>
      <c r="D1433" t="s">
        <v>51</v>
      </c>
      <c r="E1433" t="s">
        <v>101</v>
      </c>
      <c r="F1433" t="s">
        <v>25</v>
      </c>
      <c r="G1433">
        <v>2</v>
      </c>
      <c r="H1433">
        <v>1008.99</v>
      </c>
      <c r="I1433">
        <v>0.02</v>
      </c>
      <c r="J1433" t="s">
        <v>35</v>
      </c>
    </row>
    <row r="1434" spans="1:10" x14ac:dyDescent="0.25">
      <c r="A1434" t="s">
        <v>2271</v>
      </c>
      <c r="B1434" t="s">
        <v>2272</v>
      </c>
      <c r="C1434" t="s">
        <v>826</v>
      </c>
      <c r="D1434" t="s">
        <v>323</v>
      </c>
      <c r="E1434" t="s">
        <v>187</v>
      </c>
      <c r="F1434" t="s">
        <v>25</v>
      </c>
      <c r="G1434">
        <v>1</v>
      </c>
      <c r="H1434">
        <v>1469.02</v>
      </c>
      <c r="I1434">
        <v>0.02</v>
      </c>
      <c r="J1434" t="s">
        <v>68</v>
      </c>
    </row>
    <row r="1435" spans="1:10" x14ac:dyDescent="0.25">
      <c r="A1435" t="s">
        <v>2273</v>
      </c>
      <c r="B1435" s="2">
        <v>46067</v>
      </c>
      <c r="C1435" t="s">
        <v>247</v>
      </c>
      <c r="D1435" t="s">
        <v>520</v>
      </c>
      <c r="E1435" t="s">
        <v>226</v>
      </c>
      <c r="F1435" t="s">
        <v>14</v>
      </c>
      <c r="G1435">
        <v>1</v>
      </c>
      <c r="H1435">
        <v>2155.02</v>
      </c>
      <c r="I1435">
        <v>0.1</v>
      </c>
      <c r="J1435" t="s">
        <v>20</v>
      </c>
    </row>
    <row r="1436" spans="1:10" x14ac:dyDescent="0.25">
      <c r="A1436" t="s">
        <v>2274</v>
      </c>
      <c r="B1436" s="2">
        <v>46232</v>
      </c>
      <c r="C1436" t="s">
        <v>193</v>
      </c>
      <c r="D1436" t="s">
        <v>556</v>
      </c>
      <c r="E1436" t="s">
        <v>44</v>
      </c>
      <c r="F1436" t="s">
        <v>25</v>
      </c>
      <c r="G1436">
        <v>5</v>
      </c>
      <c r="H1436">
        <v>126.42</v>
      </c>
      <c r="I1436">
        <v>0.02</v>
      </c>
      <c r="J1436" t="s">
        <v>20</v>
      </c>
    </row>
    <row r="1437" spans="1:10" x14ac:dyDescent="0.25">
      <c r="A1437" t="s">
        <v>2275</v>
      </c>
      <c r="B1437" s="2">
        <v>46067</v>
      </c>
      <c r="C1437" t="s">
        <v>730</v>
      </c>
      <c r="D1437" t="s">
        <v>80</v>
      </c>
      <c r="E1437" t="s">
        <v>48</v>
      </c>
      <c r="F1437" t="s">
        <v>25</v>
      </c>
      <c r="G1437">
        <v>4</v>
      </c>
      <c r="H1437">
        <v>159</v>
      </c>
      <c r="I1437">
        <v>0.02</v>
      </c>
      <c r="J1437" t="s">
        <v>30</v>
      </c>
    </row>
    <row r="1438" spans="1:10" x14ac:dyDescent="0.25">
      <c r="A1438" t="s">
        <v>2276</v>
      </c>
      <c r="B1438" s="2">
        <v>46012</v>
      </c>
      <c r="C1438" t="s">
        <v>1137</v>
      </c>
      <c r="D1438" t="s">
        <v>38</v>
      </c>
      <c r="E1438" t="s">
        <v>101</v>
      </c>
      <c r="F1438" t="s">
        <v>25</v>
      </c>
      <c r="G1438">
        <v>1</v>
      </c>
      <c r="H1438">
        <v>1899</v>
      </c>
      <c r="I1438">
        <v>0</v>
      </c>
      <c r="J1438" t="s">
        <v>30</v>
      </c>
    </row>
    <row r="1439" spans="1:10" x14ac:dyDescent="0.25">
      <c r="A1439" t="s">
        <v>2277</v>
      </c>
      <c r="B1439" s="2">
        <v>45993</v>
      </c>
      <c r="C1439" t="s">
        <v>344</v>
      </c>
      <c r="D1439" t="s">
        <v>174</v>
      </c>
      <c r="E1439" t="s">
        <v>39</v>
      </c>
      <c r="F1439" t="s">
        <v>25</v>
      </c>
      <c r="G1439">
        <v>2</v>
      </c>
      <c r="H1439">
        <v>79</v>
      </c>
      <c r="I1439">
        <v>0.2</v>
      </c>
      <c r="J1439" t="s">
        <v>15</v>
      </c>
    </row>
    <row r="1440" spans="1:10" x14ac:dyDescent="0.25">
      <c r="A1440" t="s">
        <v>2278</v>
      </c>
      <c r="B1440" s="2">
        <v>46101</v>
      </c>
      <c r="C1440" t="s">
        <v>1598</v>
      </c>
      <c r="D1440" t="s">
        <v>51</v>
      </c>
      <c r="E1440" t="s">
        <v>226</v>
      </c>
      <c r="F1440" t="s">
        <v>25</v>
      </c>
      <c r="G1440">
        <v>2</v>
      </c>
      <c r="H1440">
        <v>1008.99</v>
      </c>
      <c r="I1440">
        <v>0.02</v>
      </c>
      <c r="J1440" t="s">
        <v>35</v>
      </c>
    </row>
    <row r="1441" spans="1:10" x14ac:dyDescent="0.25">
      <c r="A1441" t="s">
        <v>2279</v>
      </c>
      <c r="B1441" s="2">
        <v>46073</v>
      </c>
      <c r="C1441" t="s">
        <v>449</v>
      </c>
      <c r="D1441" t="s">
        <v>87</v>
      </c>
      <c r="E1441" t="s">
        <v>120</v>
      </c>
      <c r="F1441" t="s">
        <v>14</v>
      </c>
      <c r="G1441">
        <v>1</v>
      </c>
      <c r="H1441">
        <v>999</v>
      </c>
      <c r="I1441">
        <v>0.05</v>
      </c>
      <c r="J1441" t="s">
        <v>20</v>
      </c>
    </row>
    <row r="1442" spans="1:10" x14ac:dyDescent="0.25">
      <c r="A1442" t="s">
        <v>2280</v>
      </c>
      <c r="B1442" s="2">
        <v>45920</v>
      </c>
      <c r="C1442" t="s">
        <v>382</v>
      </c>
      <c r="D1442" t="s">
        <v>556</v>
      </c>
      <c r="E1442" t="s">
        <v>74</v>
      </c>
      <c r="F1442" t="s">
        <v>14</v>
      </c>
      <c r="G1442">
        <v>1</v>
      </c>
      <c r="H1442">
        <v>129</v>
      </c>
      <c r="I1442">
        <v>0.02</v>
      </c>
      <c r="J1442" t="s">
        <v>68</v>
      </c>
    </row>
    <row r="1443" spans="1:10" x14ac:dyDescent="0.25">
      <c r="A1443" t="s">
        <v>2281</v>
      </c>
      <c r="B1443" s="2">
        <v>45960</v>
      </c>
      <c r="C1443" t="s">
        <v>2282</v>
      </c>
      <c r="D1443" t="s">
        <v>180</v>
      </c>
      <c r="E1443" t="s">
        <v>120</v>
      </c>
      <c r="F1443" t="s">
        <v>14</v>
      </c>
      <c r="G1443">
        <v>3</v>
      </c>
      <c r="H1443">
        <v>832.02</v>
      </c>
      <c r="I1443">
        <v>0</v>
      </c>
      <c r="J1443" t="s">
        <v>30</v>
      </c>
    </row>
    <row r="1444" spans="1:10" x14ac:dyDescent="0.25">
      <c r="A1444" t="s">
        <v>2283</v>
      </c>
      <c r="B1444" s="2">
        <v>46200</v>
      </c>
      <c r="C1444" t="s">
        <v>2115</v>
      </c>
      <c r="D1444" t="s">
        <v>83</v>
      </c>
      <c r="E1444" t="s">
        <v>13</v>
      </c>
      <c r="F1444" t="s">
        <v>25</v>
      </c>
      <c r="G1444">
        <v>1</v>
      </c>
      <c r="H1444">
        <v>2276.0100000000002</v>
      </c>
      <c r="I1444">
        <v>0</v>
      </c>
      <c r="J1444" t="s">
        <v>15</v>
      </c>
    </row>
    <row r="1445" spans="1:10" x14ac:dyDescent="0.25">
      <c r="A1445" t="s">
        <v>2284</v>
      </c>
      <c r="B1445" s="2">
        <v>46006</v>
      </c>
      <c r="C1445" t="s">
        <v>267</v>
      </c>
      <c r="D1445" t="s">
        <v>323</v>
      </c>
      <c r="E1445" t="s">
        <v>62</v>
      </c>
      <c r="F1445" t="s">
        <v>25</v>
      </c>
      <c r="G1445">
        <v>2</v>
      </c>
      <c r="H1445">
        <v>1528.98</v>
      </c>
      <c r="I1445">
        <v>0.15</v>
      </c>
      <c r="J1445" t="s">
        <v>1129</v>
      </c>
    </row>
    <row r="1446" spans="1:10" x14ac:dyDescent="0.25">
      <c r="A1446" t="s">
        <v>2285</v>
      </c>
      <c r="B1446" s="2">
        <v>46071</v>
      </c>
      <c r="C1446" t="s">
        <v>1264</v>
      </c>
      <c r="D1446" t="s">
        <v>213</v>
      </c>
      <c r="E1446" t="s">
        <v>34</v>
      </c>
      <c r="F1446" t="s">
        <v>14</v>
      </c>
      <c r="G1446">
        <v>1</v>
      </c>
      <c r="H1446">
        <v>554.49</v>
      </c>
      <c r="I1446">
        <v>0.02</v>
      </c>
      <c r="J1446" t="s">
        <v>20</v>
      </c>
    </row>
    <row r="1447" spans="1:10" x14ac:dyDescent="0.25">
      <c r="A1447" t="s">
        <v>2286</v>
      </c>
      <c r="B1447" s="2">
        <v>46196</v>
      </c>
      <c r="C1447" t="s">
        <v>1297</v>
      </c>
      <c r="D1447" t="s">
        <v>23</v>
      </c>
      <c r="E1447" t="s">
        <v>48</v>
      </c>
      <c r="F1447" t="s">
        <v>14</v>
      </c>
      <c r="G1447">
        <v>4</v>
      </c>
      <c r="H1447">
        <v>80.58</v>
      </c>
      <c r="I1447">
        <v>0</v>
      </c>
      <c r="J1447" t="s">
        <v>35</v>
      </c>
    </row>
    <row r="1448" spans="1:10" x14ac:dyDescent="0.25">
      <c r="A1448" t="s">
        <v>2287</v>
      </c>
      <c r="B1448" s="2">
        <v>46127</v>
      </c>
      <c r="C1448" t="s">
        <v>560</v>
      </c>
      <c r="D1448" t="s">
        <v>18</v>
      </c>
      <c r="E1448" t="s">
        <v>187</v>
      </c>
      <c r="F1448" t="s">
        <v>14</v>
      </c>
      <c r="G1448">
        <v>5</v>
      </c>
      <c r="H1448">
        <v>99.99</v>
      </c>
      <c r="I1448">
        <v>0.02</v>
      </c>
      <c r="J1448" t="s">
        <v>35</v>
      </c>
    </row>
    <row r="1449" spans="1:10" x14ac:dyDescent="0.25">
      <c r="A1449" t="s">
        <v>2288</v>
      </c>
      <c r="B1449" s="2">
        <v>46031</v>
      </c>
      <c r="C1449" t="s">
        <v>2177</v>
      </c>
      <c r="D1449" t="s">
        <v>323</v>
      </c>
      <c r="E1449" t="s">
        <v>196</v>
      </c>
      <c r="F1449" t="s">
        <v>25</v>
      </c>
      <c r="G1449">
        <v>2</v>
      </c>
      <c r="H1449">
        <v>1484.01</v>
      </c>
      <c r="I1449">
        <v>0.2</v>
      </c>
      <c r="J1449" t="s">
        <v>35</v>
      </c>
    </row>
    <row r="1450" spans="1:10" x14ac:dyDescent="0.25">
      <c r="A1450" t="s">
        <v>2289</v>
      </c>
      <c r="B1450" s="2">
        <v>45876</v>
      </c>
      <c r="C1450" t="s">
        <v>1618</v>
      </c>
      <c r="D1450" t="s">
        <v>177</v>
      </c>
      <c r="E1450" t="s">
        <v>95</v>
      </c>
      <c r="F1450" t="s">
        <v>14</v>
      </c>
      <c r="G1450">
        <v>1</v>
      </c>
      <c r="H1450">
        <v>1614.99</v>
      </c>
      <c r="I1450">
        <v>0.05</v>
      </c>
      <c r="J1450" t="s">
        <v>30</v>
      </c>
    </row>
    <row r="1451" spans="1:10" x14ac:dyDescent="0.25">
      <c r="A1451" t="s">
        <v>2290</v>
      </c>
      <c r="B1451" s="2">
        <v>45957</v>
      </c>
      <c r="C1451" t="s">
        <v>490</v>
      </c>
      <c r="D1451" t="s">
        <v>235</v>
      </c>
      <c r="E1451" t="s">
        <v>58</v>
      </c>
      <c r="F1451" t="s">
        <v>14</v>
      </c>
      <c r="G1451">
        <v>8</v>
      </c>
      <c r="H1451">
        <v>68.31</v>
      </c>
      <c r="I1451">
        <v>0</v>
      </c>
      <c r="J1451" t="s">
        <v>68</v>
      </c>
    </row>
    <row r="1452" spans="1:10" x14ac:dyDescent="0.25">
      <c r="A1452" t="s">
        <v>2291</v>
      </c>
      <c r="B1452" s="2">
        <v>45996</v>
      </c>
      <c r="C1452" t="s">
        <v>453</v>
      </c>
      <c r="D1452" t="s">
        <v>83</v>
      </c>
      <c r="E1452" t="s">
        <v>52</v>
      </c>
      <c r="F1452" t="s">
        <v>25</v>
      </c>
      <c r="G1452">
        <v>3</v>
      </c>
      <c r="H1452">
        <v>2321.9899999999998</v>
      </c>
      <c r="I1452">
        <v>0.05</v>
      </c>
      <c r="J1452" t="s">
        <v>35</v>
      </c>
    </row>
    <row r="1453" spans="1:10" x14ac:dyDescent="0.25">
      <c r="A1453" t="s">
        <v>2292</v>
      </c>
      <c r="B1453" s="2">
        <v>46138</v>
      </c>
      <c r="C1453" t="s">
        <v>2293</v>
      </c>
      <c r="D1453" t="s">
        <v>38</v>
      </c>
      <c r="E1453" t="s">
        <v>44</v>
      </c>
      <c r="F1453" t="s">
        <v>25</v>
      </c>
      <c r="G1453">
        <v>1</v>
      </c>
      <c r="H1453">
        <v>1955.97</v>
      </c>
      <c r="I1453">
        <v>0.1</v>
      </c>
      <c r="J1453" t="s">
        <v>68</v>
      </c>
    </row>
    <row r="1454" spans="1:10" x14ac:dyDescent="0.25">
      <c r="A1454" t="s">
        <v>2294</v>
      </c>
      <c r="B1454" s="2">
        <v>46121</v>
      </c>
      <c r="C1454" t="s">
        <v>1678</v>
      </c>
      <c r="D1454" t="s">
        <v>685</v>
      </c>
      <c r="E1454" t="s">
        <v>62</v>
      </c>
      <c r="F1454" t="s">
        <v>14</v>
      </c>
      <c r="G1454">
        <v>3</v>
      </c>
      <c r="H1454">
        <v>1599</v>
      </c>
      <c r="I1454">
        <v>0.05</v>
      </c>
      <c r="J1454" t="s">
        <v>20</v>
      </c>
    </row>
    <row r="1455" spans="1:10" x14ac:dyDescent="0.25">
      <c r="A1455" t="s">
        <v>2295</v>
      </c>
      <c r="B1455" s="2">
        <v>46104</v>
      </c>
      <c r="C1455" t="s">
        <v>1049</v>
      </c>
      <c r="D1455" t="s">
        <v>243</v>
      </c>
      <c r="E1455" t="s">
        <v>64</v>
      </c>
      <c r="F1455" t="s">
        <v>468</v>
      </c>
      <c r="G1455">
        <v>4</v>
      </c>
      <c r="H1455">
        <v>69</v>
      </c>
      <c r="I1455">
        <v>0.2</v>
      </c>
      <c r="J1455" t="s">
        <v>30</v>
      </c>
    </row>
    <row r="1456" spans="1:10" x14ac:dyDescent="0.25">
      <c r="A1456" t="s">
        <v>2296</v>
      </c>
      <c r="B1456" s="2">
        <v>46008</v>
      </c>
      <c r="C1456" t="s">
        <v>2297</v>
      </c>
      <c r="D1456" t="s">
        <v>199</v>
      </c>
      <c r="E1456" t="s">
        <v>58</v>
      </c>
      <c r="F1456" t="s">
        <v>25</v>
      </c>
      <c r="G1456">
        <v>8</v>
      </c>
      <c r="H1456">
        <v>699</v>
      </c>
      <c r="I1456">
        <v>0.02</v>
      </c>
      <c r="J1456" t="s">
        <v>35</v>
      </c>
    </row>
    <row r="1457" spans="1:10" x14ac:dyDescent="0.25">
      <c r="A1457" t="s">
        <v>2298</v>
      </c>
      <c r="B1457" s="2">
        <v>46052</v>
      </c>
      <c r="C1457" t="s">
        <v>1361</v>
      </c>
      <c r="D1457" t="s">
        <v>147</v>
      </c>
      <c r="E1457" t="s">
        <v>13</v>
      </c>
      <c r="F1457" t="s">
        <v>14</v>
      </c>
      <c r="G1457">
        <v>2</v>
      </c>
      <c r="H1457">
        <v>979.02</v>
      </c>
      <c r="I1457">
        <v>0</v>
      </c>
      <c r="J1457" t="s">
        <v>35</v>
      </c>
    </row>
    <row r="1458" spans="1:10" x14ac:dyDescent="0.25">
      <c r="A1458" t="s">
        <v>2299</v>
      </c>
      <c r="B1458" s="2">
        <v>46063</v>
      </c>
      <c r="C1458" t="s">
        <v>594</v>
      </c>
      <c r="D1458" t="s">
        <v>43</v>
      </c>
      <c r="E1458" t="s">
        <v>34</v>
      </c>
      <c r="F1458" t="s">
        <v>14</v>
      </c>
      <c r="G1458">
        <v>8</v>
      </c>
      <c r="H1458">
        <v>1834.98</v>
      </c>
      <c r="I1458">
        <v>0</v>
      </c>
      <c r="J1458" t="s">
        <v>20</v>
      </c>
    </row>
    <row r="1459" spans="1:10" x14ac:dyDescent="0.25">
      <c r="A1459" t="s">
        <v>2300</v>
      </c>
      <c r="B1459" s="2">
        <v>46217</v>
      </c>
      <c r="C1459" t="s">
        <v>1632</v>
      </c>
      <c r="D1459" t="s">
        <v>153</v>
      </c>
      <c r="E1459" t="s">
        <v>24</v>
      </c>
      <c r="F1459" t="s">
        <v>14</v>
      </c>
      <c r="G1459">
        <v>3</v>
      </c>
      <c r="H1459">
        <v>131.58000000000001</v>
      </c>
      <c r="I1459">
        <v>0.05</v>
      </c>
      <c r="J1459" t="s">
        <v>20</v>
      </c>
    </row>
    <row r="1460" spans="1:10" x14ac:dyDescent="0.25">
      <c r="A1460" t="s">
        <v>2301</v>
      </c>
      <c r="B1460" s="2">
        <v>45967</v>
      </c>
      <c r="C1460" t="s">
        <v>1884</v>
      </c>
      <c r="D1460" t="s">
        <v>61</v>
      </c>
      <c r="E1460" t="s">
        <v>120</v>
      </c>
      <c r="F1460" t="s">
        <v>14</v>
      </c>
      <c r="G1460">
        <v>5</v>
      </c>
      <c r="H1460">
        <v>244.02</v>
      </c>
      <c r="I1460">
        <v>0</v>
      </c>
      <c r="J1460" t="s">
        <v>68</v>
      </c>
    </row>
    <row r="1461" spans="1:10" x14ac:dyDescent="0.25">
      <c r="A1461" t="s">
        <v>2302</v>
      </c>
      <c r="B1461" s="2">
        <v>46102</v>
      </c>
      <c r="C1461" t="s">
        <v>2303</v>
      </c>
      <c r="D1461" t="s">
        <v>168</v>
      </c>
      <c r="E1461" t="s">
        <v>64</v>
      </c>
      <c r="F1461" t="s">
        <v>14</v>
      </c>
      <c r="G1461">
        <v>1</v>
      </c>
      <c r="H1461">
        <v>88.11</v>
      </c>
      <c r="I1461">
        <v>0</v>
      </c>
      <c r="J1461" t="s">
        <v>68</v>
      </c>
    </row>
    <row r="1462" spans="1:10" x14ac:dyDescent="0.25">
      <c r="A1462" t="s">
        <v>2304</v>
      </c>
      <c r="B1462" s="2">
        <v>46220</v>
      </c>
      <c r="C1462" t="s">
        <v>2305</v>
      </c>
      <c r="D1462" t="s">
        <v>117</v>
      </c>
      <c r="E1462" t="s">
        <v>44</v>
      </c>
      <c r="F1462" t="s">
        <v>14</v>
      </c>
      <c r="G1462">
        <v>3</v>
      </c>
      <c r="H1462">
        <v>1816.99</v>
      </c>
      <c r="I1462">
        <v>0</v>
      </c>
      <c r="J1462" t="s">
        <v>409</v>
      </c>
    </row>
    <row r="1463" spans="1:10" x14ac:dyDescent="0.25">
      <c r="A1463" t="s">
        <v>2306</v>
      </c>
      <c r="B1463" s="2">
        <v>46119</v>
      </c>
      <c r="C1463" t="s">
        <v>1561</v>
      </c>
      <c r="D1463" t="s">
        <v>323</v>
      </c>
      <c r="E1463" t="s">
        <v>101</v>
      </c>
      <c r="F1463" t="s">
        <v>25</v>
      </c>
      <c r="G1463">
        <v>2</v>
      </c>
      <c r="H1463">
        <v>1528.98</v>
      </c>
      <c r="I1463">
        <v>0.02</v>
      </c>
      <c r="J1463" t="s">
        <v>20</v>
      </c>
    </row>
    <row r="1464" spans="1:10" x14ac:dyDescent="0.25">
      <c r="A1464" t="s">
        <v>2307</v>
      </c>
      <c r="B1464" s="2">
        <v>46173</v>
      </c>
      <c r="C1464" t="s">
        <v>2308</v>
      </c>
      <c r="D1464" t="s">
        <v>150</v>
      </c>
      <c r="E1464" t="s">
        <v>187</v>
      </c>
      <c r="F1464" t="s">
        <v>355</v>
      </c>
      <c r="G1464">
        <v>1</v>
      </c>
      <c r="H1464">
        <v>1454.03</v>
      </c>
      <c r="I1464">
        <v>0.1</v>
      </c>
      <c r="J1464" t="s">
        <v>30</v>
      </c>
    </row>
    <row r="1465" spans="1:10" x14ac:dyDescent="0.25">
      <c r="A1465" t="s">
        <v>2309</v>
      </c>
      <c r="B1465" s="2">
        <v>45895</v>
      </c>
      <c r="C1465" t="s">
        <v>1068</v>
      </c>
      <c r="D1465" t="s">
        <v>251</v>
      </c>
      <c r="E1465" t="s">
        <v>64</v>
      </c>
      <c r="F1465" t="s">
        <v>14</v>
      </c>
      <c r="G1465">
        <v>4</v>
      </c>
      <c r="H1465">
        <v>2018.99</v>
      </c>
      <c r="I1465">
        <v>0</v>
      </c>
      <c r="J1465" t="s">
        <v>30</v>
      </c>
    </row>
    <row r="1466" spans="1:10" x14ac:dyDescent="0.25">
      <c r="A1466" t="s">
        <v>2310</v>
      </c>
      <c r="B1466" s="2">
        <v>46008</v>
      </c>
      <c r="C1466" t="s">
        <v>2181</v>
      </c>
      <c r="D1466" t="s">
        <v>440</v>
      </c>
      <c r="E1466" t="s">
        <v>104</v>
      </c>
      <c r="F1466" t="s">
        <v>14</v>
      </c>
      <c r="G1466">
        <v>3</v>
      </c>
      <c r="H1466">
        <v>150.49</v>
      </c>
      <c r="I1466">
        <v>0</v>
      </c>
      <c r="J1466" t="s">
        <v>20</v>
      </c>
    </row>
    <row r="1467" spans="1:10" x14ac:dyDescent="0.25">
      <c r="A1467" t="s">
        <v>2311</v>
      </c>
      <c r="B1467" s="2">
        <v>45982</v>
      </c>
      <c r="C1467" t="s">
        <v>1378</v>
      </c>
      <c r="D1467" t="s">
        <v>177</v>
      </c>
      <c r="E1467" t="s">
        <v>64</v>
      </c>
      <c r="F1467" t="s">
        <v>25</v>
      </c>
      <c r="G1467">
        <v>4</v>
      </c>
      <c r="H1467">
        <v>1630.98</v>
      </c>
      <c r="I1467">
        <v>0.15</v>
      </c>
      <c r="J1467" t="s">
        <v>68</v>
      </c>
    </row>
    <row r="1468" spans="1:10" x14ac:dyDescent="0.25">
      <c r="A1468" t="s">
        <v>2312</v>
      </c>
      <c r="B1468" t="s">
        <v>2313</v>
      </c>
      <c r="C1468" t="s">
        <v>1777</v>
      </c>
      <c r="D1468" t="s">
        <v>174</v>
      </c>
      <c r="E1468" t="s">
        <v>34</v>
      </c>
      <c r="F1468" t="s">
        <v>14</v>
      </c>
      <c r="G1468">
        <v>3</v>
      </c>
      <c r="H1468">
        <v>78.209999999999994</v>
      </c>
      <c r="I1468">
        <v>0</v>
      </c>
      <c r="J1468" t="s">
        <v>15</v>
      </c>
    </row>
    <row r="1469" spans="1:10" x14ac:dyDescent="0.25">
      <c r="A1469" t="s">
        <v>2314</v>
      </c>
      <c r="B1469" s="2">
        <v>46093</v>
      </c>
      <c r="C1469" t="s">
        <v>490</v>
      </c>
      <c r="D1469" t="s">
        <v>153</v>
      </c>
      <c r="F1469" t="s">
        <v>25</v>
      </c>
      <c r="G1469">
        <v>3</v>
      </c>
      <c r="H1469">
        <v>125.13</v>
      </c>
      <c r="I1469">
        <v>0.02</v>
      </c>
      <c r="J1469" t="s">
        <v>20</v>
      </c>
    </row>
    <row r="1470" spans="1:10" x14ac:dyDescent="0.25">
      <c r="A1470" t="s">
        <v>2315</v>
      </c>
      <c r="B1470" s="2">
        <v>45939</v>
      </c>
      <c r="C1470" t="s">
        <v>1351</v>
      </c>
      <c r="D1470" t="s">
        <v>57</v>
      </c>
      <c r="E1470" t="s">
        <v>104</v>
      </c>
      <c r="F1470" t="s">
        <v>14</v>
      </c>
      <c r="G1470">
        <v>2</v>
      </c>
      <c r="H1470">
        <v>1210.99</v>
      </c>
      <c r="I1470">
        <v>0.05</v>
      </c>
      <c r="J1470" t="s">
        <v>15</v>
      </c>
    </row>
    <row r="1471" spans="1:10" x14ac:dyDescent="0.25">
      <c r="A1471" t="s">
        <v>2316</v>
      </c>
      <c r="B1471" s="2">
        <v>46191</v>
      </c>
      <c r="C1471" t="s">
        <v>1331</v>
      </c>
      <c r="D1471" t="s">
        <v>140</v>
      </c>
      <c r="E1471" t="s">
        <v>196</v>
      </c>
      <c r="F1471" t="s">
        <v>987</v>
      </c>
      <c r="G1471">
        <v>4</v>
      </c>
      <c r="H1471">
        <v>1008.99</v>
      </c>
      <c r="I1471">
        <v>0.15</v>
      </c>
      <c r="J1471" t="s">
        <v>30</v>
      </c>
    </row>
    <row r="1472" spans="1:10" x14ac:dyDescent="0.25">
      <c r="A1472" t="s">
        <v>2317</v>
      </c>
      <c r="B1472" s="2">
        <v>45940</v>
      </c>
      <c r="C1472" t="s">
        <v>2318</v>
      </c>
      <c r="D1472" t="s">
        <v>220</v>
      </c>
      <c r="E1472" t="s">
        <v>24</v>
      </c>
      <c r="F1472" t="s">
        <v>14</v>
      </c>
      <c r="G1472">
        <v>2</v>
      </c>
      <c r="H1472">
        <v>1528.98</v>
      </c>
      <c r="I1472">
        <v>0.15</v>
      </c>
      <c r="J1472" t="s">
        <v>68</v>
      </c>
    </row>
    <row r="1473" spans="1:10" x14ac:dyDescent="0.25">
      <c r="A1473" t="s">
        <v>2319</v>
      </c>
      <c r="B1473" s="2">
        <v>46085</v>
      </c>
      <c r="C1473" t="s">
        <v>2320</v>
      </c>
      <c r="D1473" t="s">
        <v>117</v>
      </c>
      <c r="E1473" t="s">
        <v>58</v>
      </c>
      <c r="F1473" t="s">
        <v>25</v>
      </c>
      <c r="G1473">
        <v>6</v>
      </c>
      <c r="H1473">
        <v>1799</v>
      </c>
      <c r="I1473">
        <v>0.15</v>
      </c>
      <c r="J1473" t="s">
        <v>30</v>
      </c>
    </row>
    <row r="1474" spans="1:10" x14ac:dyDescent="0.25">
      <c r="A1474" t="s">
        <v>2321</v>
      </c>
      <c r="B1474" s="2">
        <v>45941</v>
      </c>
      <c r="C1474" t="s">
        <v>2322</v>
      </c>
      <c r="D1474" t="s">
        <v>395</v>
      </c>
      <c r="E1474" t="s">
        <v>101</v>
      </c>
      <c r="F1474" t="s">
        <v>25</v>
      </c>
      <c r="G1474">
        <v>3</v>
      </c>
      <c r="H1474">
        <v>150.49</v>
      </c>
      <c r="I1474">
        <v>0.1</v>
      </c>
      <c r="J1474" t="s">
        <v>35</v>
      </c>
    </row>
    <row r="1475" spans="1:10" x14ac:dyDescent="0.25">
      <c r="A1475" t="s">
        <v>2323</v>
      </c>
      <c r="B1475" s="2">
        <v>46187</v>
      </c>
      <c r="C1475" t="s">
        <v>2324</v>
      </c>
      <c r="D1475" t="s">
        <v>174</v>
      </c>
      <c r="E1475" t="s">
        <v>112</v>
      </c>
      <c r="F1475" t="s">
        <v>14</v>
      </c>
      <c r="G1475">
        <v>1</v>
      </c>
      <c r="H1475">
        <v>79</v>
      </c>
      <c r="I1475">
        <v>0.15</v>
      </c>
      <c r="J1475" t="s">
        <v>35</v>
      </c>
    </row>
    <row r="1476" spans="1:10" x14ac:dyDescent="0.25">
      <c r="A1476" t="s">
        <v>2325</v>
      </c>
      <c r="B1476" s="2">
        <v>46076</v>
      </c>
      <c r="C1476" t="s">
        <v>240</v>
      </c>
      <c r="D1476" t="s">
        <v>277</v>
      </c>
      <c r="E1476" t="s">
        <v>39</v>
      </c>
      <c r="F1476" t="s">
        <v>14</v>
      </c>
      <c r="G1476">
        <v>5</v>
      </c>
      <c r="H1476">
        <v>692.01</v>
      </c>
      <c r="I1476">
        <v>0</v>
      </c>
      <c r="J1476" t="s">
        <v>30</v>
      </c>
    </row>
    <row r="1477" spans="1:10" x14ac:dyDescent="0.25">
      <c r="A1477" t="s">
        <v>2326</v>
      </c>
      <c r="B1477" s="2">
        <v>46008</v>
      </c>
      <c r="C1477" t="s">
        <v>1406</v>
      </c>
      <c r="D1477" t="s">
        <v>43</v>
      </c>
      <c r="F1477" t="s">
        <v>25</v>
      </c>
      <c r="G1477">
        <v>4</v>
      </c>
      <c r="H1477">
        <v>1852.97</v>
      </c>
      <c r="I1477">
        <v>0.2</v>
      </c>
      <c r="J1477" t="s">
        <v>20</v>
      </c>
    </row>
    <row r="1478" spans="1:10" x14ac:dyDescent="0.25">
      <c r="A1478" t="s">
        <v>2327</v>
      </c>
      <c r="B1478" s="2">
        <v>45901</v>
      </c>
      <c r="C1478" t="s">
        <v>457</v>
      </c>
      <c r="D1478" t="s">
        <v>71</v>
      </c>
      <c r="E1478" t="s">
        <v>112</v>
      </c>
      <c r="F1478" t="s">
        <v>25</v>
      </c>
      <c r="G1478">
        <v>3</v>
      </c>
      <c r="H1478">
        <v>117.81</v>
      </c>
      <c r="I1478">
        <v>0</v>
      </c>
      <c r="J1478" t="s">
        <v>15</v>
      </c>
    </row>
    <row r="1479" spans="1:10" x14ac:dyDescent="0.25">
      <c r="A1479" t="s">
        <v>2328</v>
      </c>
      <c r="B1479" s="2">
        <v>46123</v>
      </c>
      <c r="C1479" t="s">
        <v>843</v>
      </c>
      <c r="D1479" t="s">
        <v>213</v>
      </c>
      <c r="E1479" t="s">
        <v>44</v>
      </c>
      <c r="F1479" t="s">
        <v>14</v>
      </c>
      <c r="G1479">
        <v>3</v>
      </c>
      <c r="H1479">
        <v>538.02</v>
      </c>
      <c r="I1479">
        <v>0</v>
      </c>
      <c r="J1479" t="s">
        <v>68</v>
      </c>
    </row>
    <row r="1480" spans="1:10" x14ac:dyDescent="0.25">
      <c r="A1480" t="s">
        <v>2329</v>
      </c>
      <c r="B1480" s="2">
        <v>46189</v>
      </c>
      <c r="C1480" t="s">
        <v>1325</v>
      </c>
      <c r="D1480" t="s">
        <v>416</v>
      </c>
      <c r="E1480" t="s">
        <v>226</v>
      </c>
      <c r="F1480" t="s">
        <v>25</v>
      </c>
      <c r="G1480">
        <v>1</v>
      </c>
      <c r="H1480">
        <v>249</v>
      </c>
      <c r="I1480">
        <v>0</v>
      </c>
      <c r="J1480" t="s">
        <v>15</v>
      </c>
    </row>
    <row r="1481" spans="1:10" x14ac:dyDescent="0.25">
      <c r="A1481" t="s">
        <v>2330</v>
      </c>
      <c r="B1481" s="2">
        <v>45919</v>
      </c>
      <c r="C1481" t="s">
        <v>1210</v>
      </c>
      <c r="D1481" t="s">
        <v>332</v>
      </c>
      <c r="E1481" t="s">
        <v>226</v>
      </c>
      <c r="F1481" t="s">
        <v>14</v>
      </c>
      <c r="G1481">
        <v>1</v>
      </c>
      <c r="H1481">
        <v>749</v>
      </c>
      <c r="I1481">
        <v>0.2</v>
      </c>
      <c r="J1481" t="s">
        <v>68</v>
      </c>
    </row>
    <row r="1482" spans="1:10" x14ac:dyDescent="0.25">
      <c r="A1482" t="s">
        <v>2331</v>
      </c>
      <c r="B1482" s="2">
        <v>45898</v>
      </c>
      <c r="C1482" t="s">
        <v>457</v>
      </c>
      <c r="D1482" t="s">
        <v>77</v>
      </c>
      <c r="E1482" t="s">
        <v>74</v>
      </c>
      <c r="F1482" t="s">
        <v>14</v>
      </c>
      <c r="G1482">
        <v>8</v>
      </c>
      <c r="H1482">
        <v>406.98</v>
      </c>
      <c r="I1482">
        <v>0.02</v>
      </c>
      <c r="J1482" t="s">
        <v>15</v>
      </c>
    </row>
    <row r="1483" spans="1:10" x14ac:dyDescent="0.25">
      <c r="A1483" t="s">
        <v>2332</v>
      </c>
      <c r="B1483" t="s">
        <v>2333</v>
      </c>
      <c r="C1483" t="s">
        <v>721</v>
      </c>
      <c r="D1483" t="s">
        <v>12</v>
      </c>
      <c r="E1483" t="s">
        <v>39</v>
      </c>
      <c r="F1483" t="s">
        <v>25</v>
      </c>
      <c r="G1483">
        <v>2</v>
      </c>
      <c r="H1483">
        <v>484.03</v>
      </c>
      <c r="I1483">
        <v>0</v>
      </c>
      <c r="J1483" t="s">
        <v>35</v>
      </c>
    </row>
    <row r="1484" spans="1:10" x14ac:dyDescent="0.25">
      <c r="A1484" t="s">
        <v>2334</v>
      </c>
      <c r="B1484" s="2">
        <v>45942</v>
      </c>
      <c r="C1484" t="s">
        <v>270</v>
      </c>
      <c r="D1484" t="s">
        <v>92</v>
      </c>
      <c r="E1484" t="s">
        <v>13</v>
      </c>
      <c r="F1484" t="s">
        <v>25</v>
      </c>
      <c r="G1484">
        <v>3</v>
      </c>
      <c r="H1484">
        <v>304.98</v>
      </c>
      <c r="I1484">
        <v>0.02</v>
      </c>
      <c r="J1484" t="s">
        <v>68</v>
      </c>
    </row>
    <row r="1485" spans="1:10" x14ac:dyDescent="0.25">
      <c r="A1485" t="s">
        <v>2335</v>
      </c>
      <c r="B1485" s="2">
        <v>46115</v>
      </c>
      <c r="C1485" t="s">
        <v>389</v>
      </c>
      <c r="D1485" t="s">
        <v>47</v>
      </c>
      <c r="E1485" t="s">
        <v>226</v>
      </c>
      <c r="F1485" t="s">
        <v>14</v>
      </c>
      <c r="G1485">
        <v>2</v>
      </c>
      <c r="H1485">
        <v>299</v>
      </c>
      <c r="I1485">
        <v>0.05</v>
      </c>
      <c r="J1485" t="s">
        <v>68</v>
      </c>
    </row>
    <row r="1486" spans="1:10" x14ac:dyDescent="0.25">
      <c r="A1486" t="s">
        <v>2336</v>
      </c>
      <c r="B1486" s="2">
        <v>46067</v>
      </c>
      <c r="C1486" t="s">
        <v>2337</v>
      </c>
      <c r="D1486" t="s">
        <v>305</v>
      </c>
      <c r="E1486" t="s">
        <v>226</v>
      </c>
      <c r="F1486" t="s">
        <v>14</v>
      </c>
      <c r="G1486">
        <v>2</v>
      </c>
      <c r="H1486">
        <v>40.17</v>
      </c>
      <c r="I1486">
        <v>0.15</v>
      </c>
      <c r="J1486" t="s">
        <v>35</v>
      </c>
    </row>
    <row r="1487" spans="1:10" x14ac:dyDescent="0.25">
      <c r="A1487" t="s">
        <v>2338</v>
      </c>
      <c r="B1487" s="2">
        <v>45884</v>
      </c>
      <c r="C1487" t="s">
        <v>1768</v>
      </c>
      <c r="D1487" t="s">
        <v>117</v>
      </c>
      <c r="E1487" t="s">
        <v>226</v>
      </c>
      <c r="F1487" t="s">
        <v>14</v>
      </c>
      <c r="G1487">
        <v>1</v>
      </c>
      <c r="H1487">
        <v>1781.01</v>
      </c>
      <c r="I1487">
        <v>0.05</v>
      </c>
      <c r="J1487" t="s">
        <v>30</v>
      </c>
    </row>
    <row r="1488" spans="1:10" x14ac:dyDescent="0.25">
      <c r="A1488" t="s">
        <v>2339</v>
      </c>
      <c r="B1488" s="2">
        <v>46200</v>
      </c>
      <c r="C1488" t="s">
        <v>2340</v>
      </c>
      <c r="D1488" t="s">
        <v>174</v>
      </c>
      <c r="E1488" t="s">
        <v>48</v>
      </c>
      <c r="F1488" t="s">
        <v>14</v>
      </c>
      <c r="G1488">
        <v>1</v>
      </c>
      <c r="H1488">
        <v>76.63</v>
      </c>
      <c r="I1488">
        <v>0.1</v>
      </c>
      <c r="J1488" t="s">
        <v>35</v>
      </c>
    </row>
    <row r="1489" spans="1:10" x14ac:dyDescent="0.25">
      <c r="A1489" t="s">
        <v>2341</v>
      </c>
      <c r="B1489" s="2">
        <v>46109</v>
      </c>
      <c r="C1489" t="s">
        <v>2342</v>
      </c>
      <c r="D1489" t="s">
        <v>117</v>
      </c>
      <c r="E1489" t="s">
        <v>34</v>
      </c>
      <c r="F1489" t="s">
        <v>25</v>
      </c>
      <c r="G1489">
        <v>8</v>
      </c>
      <c r="H1489">
        <v>1816.99</v>
      </c>
      <c r="I1489">
        <v>0.1</v>
      </c>
      <c r="J1489" t="s">
        <v>15</v>
      </c>
    </row>
    <row r="1490" spans="1:10" x14ac:dyDescent="0.25">
      <c r="A1490" t="s">
        <v>2343</v>
      </c>
      <c r="B1490" s="2">
        <v>46127</v>
      </c>
      <c r="C1490" t="s">
        <v>2344</v>
      </c>
      <c r="D1490" t="s">
        <v>685</v>
      </c>
      <c r="E1490" t="s">
        <v>120</v>
      </c>
      <c r="F1490" t="s">
        <v>14</v>
      </c>
      <c r="G1490">
        <v>3</v>
      </c>
      <c r="H1490">
        <v>1583.01</v>
      </c>
      <c r="I1490">
        <v>0</v>
      </c>
      <c r="J1490" t="s">
        <v>35</v>
      </c>
    </row>
    <row r="1491" spans="1:10" x14ac:dyDescent="0.25">
      <c r="A1491" t="s">
        <v>2345</v>
      </c>
      <c r="B1491" s="2">
        <v>46050</v>
      </c>
      <c r="C1491" t="s">
        <v>769</v>
      </c>
      <c r="D1491" t="s">
        <v>440</v>
      </c>
      <c r="E1491" t="s">
        <v>112</v>
      </c>
      <c r="F1491" t="s">
        <v>14</v>
      </c>
      <c r="G1491">
        <v>2</v>
      </c>
      <c r="H1491">
        <v>144.53</v>
      </c>
      <c r="I1491">
        <v>0</v>
      </c>
      <c r="J1491" t="s">
        <v>20</v>
      </c>
    </row>
    <row r="1492" spans="1:10" x14ac:dyDescent="0.25">
      <c r="A1492" t="s">
        <v>2346</v>
      </c>
      <c r="B1492" s="2">
        <v>46207</v>
      </c>
      <c r="C1492" t="s">
        <v>1563</v>
      </c>
      <c r="D1492" t="s">
        <v>29</v>
      </c>
      <c r="E1492" t="s">
        <v>74</v>
      </c>
      <c r="F1492" t="s">
        <v>25</v>
      </c>
      <c r="G1492">
        <v>6</v>
      </c>
      <c r="H1492">
        <v>107.91</v>
      </c>
      <c r="I1492">
        <v>0.2</v>
      </c>
      <c r="J1492" t="s">
        <v>68</v>
      </c>
    </row>
    <row r="1493" spans="1:10" x14ac:dyDescent="0.25">
      <c r="A1493" t="s">
        <v>2347</v>
      </c>
      <c r="B1493" s="2">
        <v>46111</v>
      </c>
      <c r="C1493" t="s">
        <v>1196</v>
      </c>
      <c r="D1493" t="s">
        <v>92</v>
      </c>
      <c r="E1493" t="s">
        <v>196</v>
      </c>
      <c r="F1493" t="s">
        <v>14</v>
      </c>
      <c r="G1493">
        <v>1</v>
      </c>
      <c r="H1493">
        <v>290.02999999999997</v>
      </c>
      <c r="I1493">
        <v>0.1</v>
      </c>
      <c r="J1493" t="s">
        <v>15</v>
      </c>
    </row>
    <row r="1494" spans="1:10" x14ac:dyDescent="0.25">
      <c r="A1494" t="s">
        <v>2348</v>
      </c>
      <c r="B1494" s="2">
        <v>46167</v>
      </c>
      <c r="C1494" t="s">
        <v>1292</v>
      </c>
      <c r="D1494" t="s">
        <v>61</v>
      </c>
      <c r="E1494" t="s">
        <v>48</v>
      </c>
      <c r="F1494" t="s">
        <v>14</v>
      </c>
      <c r="G1494">
        <v>1</v>
      </c>
      <c r="H1494">
        <v>244.02</v>
      </c>
      <c r="I1494">
        <v>0</v>
      </c>
      <c r="J1494" t="s">
        <v>35</v>
      </c>
    </row>
    <row r="1495" spans="1:10" x14ac:dyDescent="0.25">
      <c r="A1495" t="s">
        <v>2349</v>
      </c>
      <c r="B1495" s="2">
        <v>45988</v>
      </c>
      <c r="C1495" t="s">
        <v>363</v>
      </c>
      <c r="D1495" t="s">
        <v>92</v>
      </c>
      <c r="E1495" t="s">
        <v>226</v>
      </c>
      <c r="F1495" t="s">
        <v>1135</v>
      </c>
      <c r="G1495">
        <v>6</v>
      </c>
      <c r="H1495">
        <v>296.01</v>
      </c>
      <c r="I1495">
        <v>0.2</v>
      </c>
      <c r="J1495" t="s">
        <v>409</v>
      </c>
    </row>
    <row r="1496" spans="1:10" x14ac:dyDescent="0.25">
      <c r="A1496" t="s">
        <v>2350</v>
      </c>
      <c r="B1496" s="2">
        <v>45988</v>
      </c>
      <c r="C1496" t="s">
        <v>2351</v>
      </c>
      <c r="D1496" t="s">
        <v>305</v>
      </c>
      <c r="E1496" t="s">
        <v>13</v>
      </c>
      <c r="F1496" t="s">
        <v>25</v>
      </c>
      <c r="G1496">
        <v>5</v>
      </c>
      <c r="H1496">
        <v>39.39</v>
      </c>
      <c r="I1496">
        <v>0</v>
      </c>
      <c r="J1496" t="s">
        <v>68</v>
      </c>
    </row>
    <row r="1497" spans="1:10" x14ac:dyDescent="0.25">
      <c r="A1497" t="s">
        <v>2352</v>
      </c>
      <c r="B1497" s="2">
        <v>46085</v>
      </c>
      <c r="C1497" t="s">
        <v>1206</v>
      </c>
      <c r="D1497" t="s">
        <v>150</v>
      </c>
      <c r="E1497" t="s">
        <v>48</v>
      </c>
      <c r="F1497" t="s">
        <v>14</v>
      </c>
      <c r="G1497">
        <v>1</v>
      </c>
      <c r="H1497">
        <v>1543.97</v>
      </c>
      <c r="I1497">
        <v>0</v>
      </c>
      <c r="J1497" t="s">
        <v>68</v>
      </c>
    </row>
    <row r="1498" spans="1:10" x14ac:dyDescent="0.25">
      <c r="A1498" t="s">
        <v>2353</v>
      </c>
      <c r="B1498" s="2">
        <v>46061</v>
      </c>
      <c r="C1498" t="s">
        <v>304</v>
      </c>
      <c r="D1498" t="s">
        <v>282</v>
      </c>
      <c r="E1498" t="s">
        <v>58</v>
      </c>
      <c r="F1498" t="s">
        <v>25</v>
      </c>
      <c r="G1498">
        <v>2</v>
      </c>
      <c r="H1498">
        <v>173.63</v>
      </c>
      <c r="I1498">
        <v>0.2</v>
      </c>
      <c r="J1498" t="s">
        <v>68</v>
      </c>
    </row>
    <row r="1499" spans="1:10" x14ac:dyDescent="0.25">
      <c r="A1499" t="s">
        <v>2354</v>
      </c>
      <c r="B1499" s="2">
        <v>45938</v>
      </c>
      <c r="C1499" t="s">
        <v>1116</v>
      </c>
      <c r="D1499" t="s">
        <v>268</v>
      </c>
      <c r="E1499" t="s">
        <v>62</v>
      </c>
      <c r="F1499" t="s">
        <v>25</v>
      </c>
      <c r="G1499">
        <v>1</v>
      </c>
      <c r="H1499">
        <v>151.97999999999999</v>
      </c>
      <c r="I1499">
        <v>0.2</v>
      </c>
      <c r="J1499" t="s">
        <v>68</v>
      </c>
    </row>
    <row r="1500" spans="1:10" x14ac:dyDescent="0.25">
      <c r="A1500" t="s">
        <v>2355</v>
      </c>
      <c r="B1500" s="2">
        <v>46217</v>
      </c>
      <c r="C1500" t="s">
        <v>2356</v>
      </c>
      <c r="D1500" t="s">
        <v>213</v>
      </c>
      <c r="E1500" t="s">
        <v>104</v>
      </c>
      <c r="F1500" t="s">
        <v>25</v>
      </c>
      <c r="G1500">
        <v>2</v>
      </c>
      <c r="H1500">
        <v>559.98</v>
      </c>
      <c r="I1500">
        <v>0.02</v>
      </c>
      <c r="J1500" t="s">
        <v>30</v>
      </c>
    </row>
    <row r="1501" spans="1:10" x14ac:dyDescent="0.25">
      <c r="A1501" t="s">
        <v>2357</v>
      </c>
      <c r="B1501" s="2">
        <v>46168</v>
      </c>
      <c r="C1501" t="s">
        <v>1363</v>
      </c>
      <c r="D1501" t="s">
        <v>282</v>
      </c>
      <c r="E1501" t="s">
        <v>226</v>
      </c>
      <c r="F1501" t="s">
        <v>25</v>
      </c>
      <c r="G1501">
        <v>1</v>
      </c>
      <c r="H1501">
        <v>173.63</v>
      </c>
      <c r="I1501">
        <v>0</v>
      </c>
      <c r="J1501" t="s">
        <v>30</v>
      </c>
    </row>
    <row r="1502" spans="1:10" x14ac:dyDescent="0.25">
      <c r="A1502" t="s">
        <v>2358</v>
      </c>
      <c r="B1502" s="2">
        <v>46054</v>
      </c>
      <c r="C1502" t="s">
        <v>791</v>
      </c>
      <c r="D1502" t="s">
        <v>98</v>
      </c>
      <c r="E1502" t="s">
        <v>112</v>
      </c>
      <c r="F1502" t="s">
        <v>25</v>
      </c>
      <c r="G1502">
        <v>2</v>
      </c>
      <c r="H1502">
        <v>1357.03</v>
      </c>
      <c r="I1502">
        <v>0.2</v>
      </c>
      <c r="J1502" t="s">
        <v>35</v>
      </c>
    </row>
    <row r="1503" spans="1:10" x14ac:dyDescent="0.25">
      <c r="A1503" t="s">
        <v>2359</v>
      </c>
      <c r="B1503" s="2">
        <v>45976</v>
      </c>
      <c r="C1503" t="s">
        <v>2360</v>
      </c>
      <c r="D1503" t="s">
        <v>243</v>
      </c>
      <c r="E1503" t="s">
        <v>187</v>
      </c>
      <c r="F1503" t="s">
        <v>14</v>
      </c>
      <c r="G1503">
        <v>2</v>
      </c>
      <c r="H1503">
        <v>68.31</v>
      </c>
      <c r="I1503">
        <v>0</v>
      </c>
      <c r="J1503" t="s">
        <v>30</v>
      </c>
    </row>
    <row r="1504" spans="1:10" x14ac:dyDescent="0.25">
      <c r="A1504" t="s">
        <v>2361</v>
      </c>
      <c r="B1504" s="2">
        <v>46094</v>
      </c>
      <c r="C1504" t="s">
        <v>56</v>
      </c>
      <c r="D1504" t="s">
        <v>282</v>
      </c>
      <c r="E1504" t="s">
        <v>74</v>
      </c>
      <c r="F1504" t="s">
        <v>25</v>
      </c>
      <c r="G1504">
        <v>3</v>
      </c>
      <c r="H1504">
        <v>173.63</v>
      </c>
      <c r="I1504">
        <v>0</v>
      </c>
      <c r="J1504" t="s">
        <v>15</v>
      </c>
    </row>
    <row r="1505" spans="1:10" x14ac:dyDescent="0.25">
      <c r="A1505" t="s">
        <v>2362</v>
      </c>
      <c r="B1505" s="2">
        <v>46022</v>
      </c>
      <c r="C1505" t="s">
        <v>1264</v>
      </c>
      <c r="D1505" t="s">
        <v>83</v>
      </c>
      <c r="E1505" t="s">
        <v>187</v>
      </c>
      <c r="F1505" t="s">
        <v>25</v>
      </c>
      <c r="G1505">
        <v>1</v>
      </c>
      <c r="H1505">
        <v>2367.9699999999998</v>
      </c>
      <c r="I1505">
        <v>0.1</v>
      </c>
      <c r="J1505" t="s">
        <v>30</v>
      </c>
    </row>
    <row r="1506" spans="1:10" x14ac:dyDescent="0.25">
      <c r="A1506" t="s">
        <v>2363</v>
      </c>
      <c r="B1506" s="2">
        <v>45984</v>
      </c>
      <c r="C1506" t="s">
        <v>389</v>
      </c>
      <c r="D1506" t="s">
        <v>29</v>
      </c>
      <c r="E1506" t="s">
        <v>34</v>
      </c>
      <c r="F1506" t="s">
        <v>14</v>
      </c>
      <c r="G1506">
        <v>3</v>
      </c>
      <c r="H1506">
        <v>112.27</v>
      </c>
      <c r="I1506">
        <v>0</v>
      </c>
      <c r="J1506" t="s">
        <v>35</v>
      </c>
    </row>
    <row r="1507" spans="1:10" x14ac:dyDescent="0.25">
      <c r="A1507" t="s">
        <v>2364</v>
      </c>
      <c r="B1507" s="2">
        <v>46017</v>
      </c>
      <c r="C1507" t="s">
        <v>679</v>
      </c>
      <c r="D1507" t="s">
        <v>140</v>
      </c>
      <c r="E1507" t="s">
        <v>112</v>
      </c>
      <c r="F1507" t="s">
        <v>25</v>
      </c>
      <c r="G1507">
        <v>5</v>
      </c>
      <c r="H1507">
        <v>969.03</v>
      </c>
      <c r="I1507">
        <v>0.05</v>
      </c>
      <c r="J1507" t="s">
        <v>68</v>
      </c>
    </row>
    <row r="1508" spans="1:10" x14ac:dyDescent="0.25">
      <c r="A1508" t="s">
        <v>2365</v>
      </c>
      <c r="B1508" s="2">
        <v>46186</v>
      </c>
      <c r="C1508" t="s">
        <v>2188</v>
      </c>
      <c r="D1508" t="s">
        <v>140</v>
      </c>
      <c r="E1508" t="s">
        <v>226</v>
      </c>
      <c r="F1508" t="s">
        <v>14</v>
      </c>
      <c r="G1508">
        <v>6</v>
      </c>
      <c r="H1508">
        <v>989.01</v>
      </c>
      <c r="I1508">
        <v>0.05</v>
      </c>
      <c r="J1508" t="s">
        <v>30</v>
      </c>
    </row>
    <row r="1509" spans="1:10" x14ac:dyDescent="0.25">
      <c r="A1509" t="s">
        <v>2366</v>
      </c>
      <c r="B1509" s="2">
        <v>45886</v>
      </c>
      <c r="C1509" t="s">
        <v>1551</v>
      </c>
      <c r="D1509" t="s">
        <v>98</v>
      </c>
      <c r="E1509" t="s">
        <v>34</v>
      </c>
      <c r="F1509" t="s">
        <v>25</v>
      </c>
      <c r="G1509">
        <v>2</v>
      </c>
      <c r="H1509">
        <v>1440.97</v>
      </c>
      <c r="I1509">
        <v>0</v>
      </c>
      <c r="J1509" t="s">
        <v>35</v>
      </c>
    </row>
    <row r="1510" spans="1:10" x14ac:dyDescent="0.25">
      <c r="A1510" t="s">
        <v>2367</v>
      </c>
      <c r="B1510" s="2">
        <v>45974</v>
      </c>
      <c r="C1510" t="s">
        <v>1788</v>
      </c>
      <c r="D1510" t="s">
        <v>243</v>
      </c>
      <c r="E1510" t="s">
        <v>24</v>
      </c>
      <c r="F1510" t="s">
        <v>25</v>
      </c>
      <c r="G1510">
        <v>2</v>
      </c>
      <c r="H1510">
        <v>69.69</v>
      </c>
      <c r="I1510">
        <v>0</v>
      </c>
      <c r="J1510" t="s">
        <v>15</v>
      </c>
    </row>
    <row r="1511" spans="1:10" x14ac:dyDescent="0.25">
      <c r="A1511" t="s">
        <v>2368</v>
      </c>
      <c r="B1511" s="2">
        <v>46182</v>
      </c>
      <c r="C1511" t="s">
        <v>429</v>
      </c>
      <c r="D1511" t="s">
        <v>123</v>
      </c>
      <c r="E1511" t="s">
        <v>52</v>
      </c>
      <c r="F1511" t="s">
        <v>14</v>
      </c>
      <c r="G1511">
        <v>8</v>
      </c>
      <c r="H1511">
        <v>53.35</v>
      </c>
      <c r="I1511">
        <v>0.15</v>
      </c>
      <c r="J1511" t="s">
        <v>542</v>
      </c>
    </row>
    <row r="1512" spans="1:10" x14ac:dyDescent="0.25">
      <c r="A1512" t="s">
        <v>2369</v>
      </c>
      <c r="B1512" s="2">
        <v>46183</v>
      </c>
      <c r="C1512" t="s">
        <v>673</v>
      </c>
      <c r="D1512" t="s">
        <v>153</v>
      </c>
      <c r="E1512" t="s">
        <v>62</v>
      </c>
      <c r="F1512" t="s">
        <v>14</v>
      </c>
      <c r="G1512">
        <v>6</v>
      </c>
      <c r="H1512">
        <v>127.71</v>
      </c>
      <c r="I1512">
        <v>0.05</v>
      </c>
      <c r="J1512" t="s">
        <v>30</v>
      </c>
    </row>
    <row r="1513" spans="1:10" x14ac:dyDescent="0.25">
      <c r="A1513" t="s">
        <v>2370</v>
      </c>
      <c r="B1513" s="2">
        <v>45923</v>
      </c>
      <c r="C1513" t="s">
        <v>1475</v>
      </c>
      <c r="D1513" t="s">
        <v>520</v>
      </c>
      <c r="E1513" t="s">
        <v>120</v>
      </c>
      <c r="F1513" t="s">
        <v>25</v>
      </c>
      <c r="G1513">
        <v>3</v>
      </c>
      <c r="H1513">
        <v>2133.0300000000002</v>
      </c>
      <c r="I1513">
        <v>0.15</v>
      </c>
      <c r="J1513" t="s">
        <v>68</v>
      </c>
    </row>
    <row r="1514" spans="1:10" x14ac:dyDescent="0.25">
      <c r="A1514" t="s">
        <v>2371</v>
      </c>
      <c r="B1514" s="2">
        <v>46025</v>
      </c>
      <c r="C1514" t="s">
        <v>2372</v>
      </c>
      <c r="D1514" t="s">
        <v>147</v>
      </c>
      <c r="E1514" t="s">
        <v>52</v>
      </c>
      <c r="F1514" t="s">
        <v>25</v>
      </c>
      <c r="G1514">
        <v>4</v>
      </c>
      <c r="H1514">
        <v>979.02</v>
      </c>
      <c r="I1514">
        <v>0.02</v>
      </c>
      <c r="J1514" t="s">
        <v>15</v>
      </c>
    </row>
    <row r="1515" spans="1:10" x14ac:dyDescent="0.25">
      <c r="A1515" t="s">
        <v>2373</v>
      </c>
      <c r="B1515" s="2">
        <v>46181</v>
      </c>
      <c r="C1515" t="s">
        <v>2067</v>
      </c>
      <c r="D1515" t="s">
        <v>12</v>
      </c>
      <c r="E1515" t="s">
        <v>58</v>
      </c>
      <c r="F1515" t="s">
        <v>14</v>
      </c>
      <c r="G1515">
        <v>1</v>
      </c>
      <c r="H1515">
        <v>484.03</v>
      </c>
      <c r="I1515">
        <v>0.15</v>
      </c>
      <c r="J1515" t="s">
        <v>35</v>
      </c>
    </row>
    <row r="1516" spans="1:10" x14ac:dyDescent="0.25">
      <c r="A1516" t="s">
        <v>2374</v>
      </c>
      <c r="B1516" s="2">
        <v>46090</v>
      </c>
      <c r="C1516" t="s">
        <v>73</v>
      </c>
      <c r="D1516" t="s">
        <v>87</v>
      </c>
      <c r="E1516" t="s">
        <v>62</v>
      </c>
      <c r="F1516" t="s">
        <v>25</v>
      </c>
      <c r="G1516">
        <v>1</v>
      </c>
      <c r="H1516">
        <v>989.01</v>
      </c>
      <c r="I1516">
        <v>0</v>
      </c>
      <c r="J1516" t="s">
        <v>15</v>
      </c>
    </row>
    <row r="1517" spans="1:10" x14ac:dyDescent="0.25">
      <c r="A1517" t="s">
        <v>2375</v>
      </c>
      <c r="B1517" s="2">
        <v>46058</v>
      </c>
      <c r="C1517" t="s">
        <v>1598</v>
      </c>
      <c r="D1517" t="s">
        <v>416</v>
      </c>
      <c r="E1517" t="s">
        <v>24</v>
      </c>
      <c r="F1517" t="s">
        <v>14</v>
      </c>
      <c r="G1517">
        <v>6</v>
      </c>
      <c r="H1517">
        <v>241.53</v>
      </c>
      <c r="I1517">
        <v>0.02</v>
      </c>
      <c r="J1517" t="s">
        <v>35</v>
      </c>
    </row>
    <row r="1518" spans="1:10" x14ac:dyDescent="0.25">
      <c r="A1518" t="s">
        <v>2376</v>
      </c>
      <c r="B1518" s="2">
        <v>45917</v>
      </c>
      <c r="C1518" t="s">
        <v>921</v>
      </c>
      <c r="D1518" t="s">
        <v>277</v>
      </c>
      <c r="E1518" t="s">
        <v>13</v>
      </c>
      <c r="F1518" t="s">
        <v>14</v>
      </c>
      <c r="G1518">
        <v>4</v>
      </c>
      <c r="H1518">
        <v>719.97</v>
      </c>
      <c r="I1518">
        <v>0</v>
      </c>
      <c r="J1518" t="s">
        <v>30</v>
      </c>
    </row>
    <row r="1519" spans="1:10" x14ac:dyDescent="0.25">
      <c r="A1519" t="s">
        <v>2377</v>
      </c>
      <c r="B1519" s="2">
        <v>45997</v>
      </c>
      <c r="C1519" t="s">
        <v>2188</v>
      </c>
      <c r="D1519" t="s">
        <v>323</v>
      </c>
      <c r="E1519" t="s">
        <v>52</v>
      </c>
      <c r="F1519" t="s">
        <v>25</v>
      </c>
      <c r="G1519">
        <v>2</v>
      </c>
      <c r="H1519">
        <v>1484.01</v>
      </c>
      <c r="I1519">
        <v>0.05</v>
      </c>
      <c r="J1519" t="s">
        <v>330</v>
      </c>
    </row>
    <row r="1520" spans="1:10" x14ac:dyDescent="0.25">
      <c r="A1520" t="s">
        <v>2378</v>
      </c>
      <c r="B1520" s="2">
        <v>46030</v>
      </c>
      <c r="C1520" t="s">
        <v>76</v>
      </c>
      <c r="D1520" t="s">
        <v>254</v>
      </c>
      <c r="E1520" t="s">
        <v>13</v>
      </c>
      <c r="F1520" t="s">
        <v>14</v>
      </c>
      <c r="G1520">
        <v>1</v>
      </c>
      <c r="H1520">
        <v>199</v>
      </c>
      <c r="I1520">
        <v>0.15</v>
      </c>
      <c r="J1520" t="s">
        <v>68</v>
      </c>
    </row>
    <row r="1521" spans="1:10" x14ac:dyDescent="0.25">
      <c r="A1521" t="s">
        <v>2379</v>
      </c>
      <c r="B1521" t="s">
        <v>2380</v>
      </c>
      <c r="C1521" t="s">
        <v>1620</v>
      </c>
      <c r="D1521" t="s">
        <v>92</v>
      </c>
      <c r="E1521" t="s">
        <v>2381</v>
      </c>
      <c r="F1521" t="s">
        <v>25</v>
      </c>
      <c r="G1521">
        <v>2</v>
      </c>
      <c r="H1521">
        <v>304.98</v>
      </c>
      <c r="I1521">
        <v>0.02</v>
      </c>
      <c r="J1521" t="s">
        <v>68</v>
      </c>
    </row>
    <row r="1522" spans="1:10" x14ac:dyDescent="0.25">
      <c r="A1522" t="s">
        <v>2382</v>
      </c>
      <c r="B1522" s="2">
        <v>46231</v>
      </c>
      <c r="C1522" t="s">
        <v>1678</v>
      </c>
      <c r="D1522" t="s">
        <v>243</v>
      </c>
      <c r="E1522" t="s">
        <v>64</v>
      </c>
      <c r="F1522" t="s">
        <v>25</v>
      </c>
      <c r="G1522">
        <v>2</v>
      </c>
      <c r="H1522">
        <v>69.69</v>
      </c>
      <c r="I1522">
        <v>0.05</v>
      </c>
      <c r="J1522" t="s">
        <v>20</v>
      </c>
    </row>
    <row r="1523" spans="1:10" x14ac:dyDescent="0.25">
      <c r="A1523" t="s">
        <v>2383</v>
      </c>
      <c r="B1523" s="2">
        <v>46152</v>
      </c>
      <c r="C1523" t="s">
        <v>2384</v>
      </c>
      <c r="D1523" t="s">
        <v>80</v>
      </c>
      <c r="E1523" t="s">
        <v>13</v>
      </c>
      <c r="F1523" t="s">
        <v>14</v>
      </c>
      <c r="G1523">
        <v>2</v>
      </c>
      <c r="H1523">
        <v>155.82</v>
      </c>
      <c r="I1523">
        <v>0</v>
      </c>
      <c r="J1523" t="s">
        <v>30</v>
      </c>
    </row>
    <row r="1524" spans="1:10" x14ac:dyDescent="0.25">
      <c r="A1524" t="s">
        <v>2385</v>
      </c>
      <c r="B1524" s="2">
        <v>46047</v>
      </c>
      <c r="C1524" t="s">
        <v>2320</v>
      </c>
      <c r="D1524" t="s">
        <v>23</v>
      </c>
      <c r="E1524" t="s">
        <v>48</v>
      </c>
      <c r="F1524" t="s">
        <v>14</v>
      </c>
      <c r="G1524">
        <v>2</v>
      </c>
      <c r="H1524">
        <v>79</v>
      </c>
      <c r="I1524">
        <v>0.02</v>
      </c>
      <c r="J1524" t="s">
        <v>35</v>
      </c>
    </row>
    <row r="1525" spans="1:10" x14ac:dyDescent="0.25">
      <c r="A1525" t="s">
        <v>2386</v>
      </c>
      <c r="B1525" s="2">
        <v>46136</v>
      </c>
      <c r="C1525" t="s">
        <v>131</v>
      </c>
      <c r="D1525" t="s">
        <v>77</v>
      </c>
      <c r="E1525" t="s">
        <v>62</v>
      </c>
      <c r="F1525" t="s">
        <v>25</v>
      </c>
      <c r="G1525">
        <v>1</v>
      </c>
      <c r="H1525">
        <v>402.99</v>
      </c>
      <c r="I1525">
        <v>0</v>
      </c>
      <c r="J1525" t="s">
        <v>30</v>
      </c>
    </row>
    <row r="1526" spans="1:10" x14ac:dyDescent="0.25">
      <c r="A1526" t="s">
        <v>2387</v>
      </c>
      <c r="B1526" s="2">
        <v>45990</v>
      </c>
      <c r="C1526" t="s">
        <v>1180</v>
      </c>
      <c r="D1526" t="s">
        <v>220</v>
      </c>
      <c r="E1526" t="s">
        <v>39</v>
      </c>
      <c r="F1526" t="s">
        <v>25</v>
      </c>
      <c r="G1526">
        <v>1</v>
      </c>
      <c r="H1526">
        <v>1543.97</v>
      </c>
      <c r="I1526">
        <v>0</v>
      </c>
      <c r="J1526" t="s">
        <v>20</v>
      </c>
    </row>
    <row r="1527" spans="1:10" x14ac:dyDescent="0.25">
      <c r="A1527" t="s">
        <v>2388</v>
      </c>
      <c r="B1527" s="2">
        <v>46012</v>
      </c>
      <c r="C1527" t="s">
        <v>921</v>
      </c>
      <c r="D1527" t="s">
        <v>132</v>
      </c>
      <c r="E1527" t="s">
        <v>101</v>
      </c>
      <c r="F1527" t="s">
        <v>25</v>
      </c>
      <c r="G1527">
        <v>1</v>
      </c>
      <c r="H1527">
        <v>1234.97</v>
      </c>
      <c r="I1527">
        <v>0.15</v>
      </c>
      <c r="J1527" t="s">
        <v>68</v>
      </c>
    </row>
    <row r="1528" spans="1:10" x14ac:dyDescent="0.25">
      <c r="A1528" t="s">
        <v>2389</v>
      </c>
      <c r="B1528" s="2">
        <v>45879</v>
      </c>
      <c r="C1528" t="s">
        <v>862</v>
      </c>
      <c r="D1528" t="s">
        <v>132</v>
      </c>
      <c r="E1528" t="s">
        <v>39</v>
      </c>
      <c r="F1528" t="s">
        <v>25</v>
      </c>
      <c r="G1528">
        <v>1</v>
      </c>
      <c r="H1528">
        <v>1222.98</v>
      </c>
      <c r="I1528">
        <v>0.15</v>
      </c>
      <c r="J1528" t="s">
        <v>248</v>
      </c>
    </row>
    <row r="1529" spans="1:10" x14ac:dyDescent="0.25">
      <c r="A1529" t="s">
        <v>2390</v>
      </c>
      <c r="B1529" s="2">
        <v>46207</v>
      </c>
      <c r="C1529" t="s">
        <v>2097</v>
      </c>
      <c r="D1529" t="s">
        <v>140</v>
      </c>
      <c r="E1529" t="s">
        <v>52</v>
      </c>
      <c r="F1529" t="s">
        <v>14</v>
      </c>
      <c r="G1529">
        <v>1</v>
      </c>
      <c r="H1529">
        <v>979.02</v>
      </c>
      <c r="I1529">
        <v>0.1</v>
      </c>
      <c r="J1529" t="s">
        <v>30</v>
      </c>
    </row>
    <row r="1530" spans="1:10" x14ac:dyDescent="0.25">
      <c r="A1530" t="s">
        <v>2391</v>
      </c>
      <c r="B1530" s="2">
        <v>46181</v>
      </c>
      <c r="C1530" t="s">
        <v>316</v>
      </c>
      <c r="D1530" t="s">
        <v>174</v>
      </c>
      <c r="E1530" t="s">
        <v>24</v>
      </c>
      <c r="F1530" t="s">
        <v>14</v>
      </c>
      <c r="G1530">
        <v>4</v>
      </c>
      <c r="H1530">
        <v>81.37</v>
      </c>
      <c r="I1530">
        <v>0.02</v>
      </c>
      <c r="J1530" t="s">
        <v>30</v>
      </c>
    </row>
    <row r="1531" spans="1:10" x14ac:dyDescent="0.25">
      <c r="A1531" t="s">
        <v>2392</v>
      </c>
      <c r="B1531" s="2">
        <v>46044</v>
      </c>
      <c r="C1531" t="s">
        <v>263</v>
      </c>
      <c r="D1531" t="s">
        <v>123</v>
      </c>
      <c r="E1531" t="s">
        <v>48</v>
      </c>
      <c r="F1531" t="s">
        <v>14</v>
      </c>
      <c r="G1531">
        <v>5</v>
      </c>
      <c r="H1531">
        <v>55</v>
      </c>
      <c r="I1531">
        <v>0</v>
      </c>
      <c r="J1531" t="s">
        <v>30</v>
      </c>
    </row>
    <row r="1532" spans="1:10" x14ac:dyDescent="0.25">
      <c r="A1532" t="s">
        <v>2393</v>
      </c>
      <c r="B1532" s="2">
        <v>46153</v>
      </c>
      <c r="C1532" t="s">
        <v>953</v>
      </c>
      <c r="D1532" t="s">
        <v>440</v>
      </c>
      <c r="E1532" t="s">
        <v>101</v>
      </c>
      <c r="F1532" t="s">
        <v>14</v>
      </c>
      <c r="G1532">
        <v>2</v>
      </c>
      <c r="H1532">
        <v>144.53</v>
      </c>
      <c r="I1532">
        <v>0.05</v>
      </c>
      <c r="J1532" t="s">
        <v>35</v>
      </c>
    </row>
    <row r="1533" spans="1:10" x14ac:dyDescent="0.25">
      <c r="A1533" t="s">
        <v>2394</v>
      </c>
      <c r="B1533" s="2">
        <v>46065</v>
      </c>
      <c r="C1533" t="s">
        <v>533</v>
      </c>
      <c r="D1533" t="s">
        <v>71</v>
      </c>
      <c r="E1533" t="s">
        <v>13</v>
      </c>
      <c r="F1533" t="s">
        <v>25</v>
      </c>
      <c r="G1533">
        <v>5</v>
      </c>
      <c r="H1533">
        <v>116.62</v>
      </c>
      <c r="I1533">
        <v>0.05</v>
      </c>
      <c r="J1533" t="s">
        <v>20</v>
      </c>
    </row>
    <row r="1534" spans="1:10" x14ac:dyDescent="0.25">
      <c r="A1534" t="s">
        <v>2395</v>
      </c>
      <c r="B1534" s="2">
        <v>45913</v>
      </c>
      <c r="C1534" t="s">
        <v>1840</v>
      </c>
      <c r="D1534" t="s">
        <v>54</v>
      </c>
      <c r="E1534" t="s">
        <v>62</v>
      </c>
      <c r="F1534" t="s">
        <v>14</v>
      </c>
      <c r="G1534">
        <v>2</v>
      </c>
      <c r="H1534">
        <v>115.43</v>
      </c>
      <c r="I1534">
        <v>0.15</v>
      </c>
      <c r="J1534" t="s">
        <v>30</v>
      </c>
    </row>
    <row r="1535" spans="1:10" x14ac:dyDescent="0.25">
      <c r="A1535" t="s">
        <v>2396</v>
      </c>
      <c r="B1535" s="2">
        <v>46185</v>
      </c>
      <c r="C1535" t="s">
        <v>1923</v>
      </c>
      <c r="D1535" t="s">
        <v>321</v>
      </c>
      <c r="E1535" t="s">
        <v>34</v>
      </c>
      <c r="F1535" t="s">
        <v>14</v>
      </c>
      <c r="G1535">
        <v>4</v>
      </c>
      <c r="H1535">
        <v>1412.99</v>
      </c>
      <c r="I1535">
        <v>0</v>
      </c>
      <c r="J1535" t="s">
        <v>30</v>
      </c>
    </row>
    <row r="1536" spans="1:10" x14ac:dyDescent="0.25">
      <c r="A1536" t="s">
        <v>2397</v>
      </c>
      <c r="B1536" s="2">
        <v>46027</v>
      </c>
      <c r="C1536" t="s">
        <v>934</v>
      </c>
      <c r="D1536" t="s">
        <v>92</v>
      </c>
      <c r="E1536" t="s">
        <v>24</v>
      </c>
      <c r="F1536" t="s">
        <v>14</v>
      </c>
      <c r="G1536">
        <v>5</v>
      </c>
      <c r="H1536">
        <v>299</v>
      </c>
      <c r="I1536">
        <v>0.2</v>
      </c>
      <c r="J1536" t="s">
        <v>68</v>
      </c>
    </row>
    <row r="1537" spans="1:10" x14ac:dyDescent="0.25">
      <c r="A1537" t="s">
        <v>2398</v>
      </c>
      <c r="B1537" s="2">
        <v>45878</v>
      </c>
      <c r="C1537" t="s">
        <v>1109</v>
      </c>
      <c r="D1537" t="s">
        <v>277</v>
      </c>
      <c r="E1537" t="s">
        <v>39</v>
      </c>
      <c r="F1537" t="s">
        <v>25</v>
      </c>
      <c r="G1537">
        <v>6</v>
      </c>
      <c r="H1537">
        <v>692.01</v>
      </c>
      <c r="I1537">
        <v>0.2</v>
      </c>
      <c r="J1537" t="s">
        <v>15</v>
      </c>
    </row>
    <row r="1538" spans="1:10" x14ac:dyDescent="0.25">
      <c r="A1538" t="s">
        <v>2399</v>
      </c>
      <c r="B1538" s="2">
        <v>45981</v>
      </c>
      <c r="C1538" t="s">
        <v>219</v>
      </c>
      <c r="D1538" t="s">
        <v>150</v>
      </c>
      <c r="E1538" t="s">
        <v>112</v>
      </c>
      <c r="F1538" t="s">
        <v>25</v>
      </c>
      <c r="G1538">
        <v>2</v>
      </c>
      <c r="H1538">
        <v>1513.99</v>
      </c>
      <c r="I1538">
        <v>0.1</v>
      </c>
      <c r="J1538" t="s">
        <v>30</v>
      </c>
    </row>
    <row r="1539" spans="1:10" x14ac:dyDescent="0.25">
      <c r="A1539" t="s">
        <v>2400</v>
      </c>
      <c r="B1539" s="2">
        <v>46095</v>
      </c>
      <c r="C1539" t="s">
        <v>713</v>
      </c>
      <c r="D1539" t="s">
        <v>51</v>
      </c>
      <c r="E1539" t="s">
        <v>34</v>
      </c>
      <c r="F1539" t="s">
        <v>14</v>
      </c>
      <c r="G1539">
        <v>5</v>
      </c>
      <c r="H1539">
        <v>1028.97</v>
      </c>
      <c r="I1539">
        <v>0</v>
      </c>
      <c r="J1539" t="s">
        <v>35</v>
      </c>
    </row>
    <row r="1540" spans="1:10" x14ac:dyDescent="0.25">
      <c r="A1540" t="s">
        <v>2401</v>
      </c>
      <c r="B1540" s="2">
        <v>46192</v>
      </c>
      <c r="C1540" t="s">
        <v>2402</v>
      </c>
      <c r="D1540" t="s">
        <v>109</v>
      </c>
      <c r="E1540" t="s">
        <v>48</v>
      </c>
      <c r="F1540" t="s">
        <v>25</v>
      </c>
      <c r="G1540">
        <v>2</v>
      </c>
      <c r="H1540">
        <v>1426.98</v>
      </c>
      <c r="I1540">
        <v>0</v>
      </c>
      <c r="J1540" t="s">
        <v>35</v>
      </c>
    </row>
    <row r="1541" spans="1:10" x14ac:dyDescent="0.25">
      <c r="A1541" t="s">
        <v>2403</v>
      </c>
      <c r="B1541" s="2">
        <v>46220</v>
      </c>
      <c r="C1541" t="s">
        <v>2404</v>
      </c>
      <c r="D1541" t="s">
        <v>80</v>
      </c>
      <c r="E1541" t="s">
        <v>39</v>
      </c>
      <c r="F1541" t="s">
        <v>14</v>
      </c>
      <c r="G1541">
        <v>1</v>
      </c>
      <c r="H1541">
        <v>163.77000000000001</v>
      </c>
      <c r="I1541">
        <v>0.02</v>
      </c>
      <c r="J1541" t="s">
        <v>30</v>
      </c>
    </row>
    <row r="1542" spans="1:10" x14ac:dyDescent="0.25">
      <c r="A1542" t="s">
        <v>2405</v>
      </c>
      <c r="B1542" s="2">
        <v>46002</v>
      </c>
      <c r="C1542" t="s">
        <v>1160</v>
      </c>
      <c r="D1542" t="s">
        <v>147</v>
      </c>
      <c r="E1542" t="s">
        <v>64</v>
      </c>
      <c r="F1542" t="s">
        <v>25</v>
      </c>
      <c r="G1542">
        <v>3</v>
      </c>
      <c r="H1542">
        <v>1018.98</v>
      </c>
      <c r="I1542">
        <v>0.1</v>
      </c>
      <c r="J1542" t="s">
        <v>30</v>
      </c>
    </row>
    <row r="1543" spans="1:10" x14ac:dyDescent="0.25">
      <c r="A1543" t="s">
        <v>2406</v>
      </c>
      <c r="B1543" s="2">
        <v>45909</v>
      </c>
      <c r="C1543" t="s">
        <v>552</v>
      </c>
      <c r="D1543" t="s">
        <v>220</v>
      </c>
      <c r="E1543" t="s">
        <v>226</v>
      </c>
      <c r="F1543" t="s">
        <v>25</v>
      </c>
      <c r="G1543">
        <v>2</v>
      </c>
      <c r="H1543">
        <v>1528.98</v>
      </c>
      <c r="I1543">
        <v>0.1</v>
      </c>
      <c r="J1543" t="s">
        <v>15</v>
      </c>
    </row>
    <row r="1544" spans="1:10" x14ac:dyDescent="0.25">
      <c r="A1544" t="s">
        <v>2407</v>
      </c>
      <c r="B1544" s="2">
        <v>46060</v>
      </c>
      <c r="C1544" t="s">
        <v>2177</v>
      </c>
      <c r="D1544" t="s">
        <v>98</v>
      </c>
      <c r="E1544" t="s">
        <v>19</v>
      </c>
      <c r="F1544" t="s">
        <v>14</v>
      </c>
      <c r="G1544">
        <v>5</v>
      </c>
      <c r="H1544">
        <v>1371.02</v>
      </c>
      <c r="I1544">
        <v>0</v>
      </c>
      <c r="J1544" t="s">
        <v>30</v>
      </c>
    </row>
    <row r="1545" spans="1:10" x14ac:dyDescent="0.25">
      <c r="A1545" t="s">
        <v>2408</v>
      </c>
      <c r="B1545" s="2">
        <v>46037</v>
      </c>
      <c r="C1545" t="s">
        <v>304</v>
      </c>
      <c r="D1545" t="s">
        <v>168</v>
      </c>
      <c r="E1545" t="s">
        <v>64</v>
      </c>
      <c r="F1545" t="s">
        <v>14</v>
      </c>
      <c r="G1545">
        <v>8</v>
      </c>
      <c r="H1545">
        <v>86.33</v>
      </c>
      <c r="I1545">
        <v>0.1</v>
      </c>
      <c r="J1545" t="s">
        <v>68</v>
      </c>
    </row>
    <row r="1546" spans="1:10" x14ac:dyDescent="0.25">
      <c r="A1546" t="s">
        <v>2409</v>
      </c>
      <c r="B1546" s="2">
        <v>46020</v>
      </c>
      <c r="C1546" t="s">
        <v>2410</v>
      </c>
      <c r="D1546" t="s">
        <v>147</v>
      </c>
      <c r="E1546" t="s">
        <v>196</v>
      </c>
      <c r="F1546" t="s">
        <v>14</v>
      </c>
      <c r="G1546">
        <v>1</v>
      </c>
      <c r="H1546">
        <v>979.02</v>
      </c>
      <c r="I1546">
        <v>0</v>
      </c>
      <c r="J1546" t="s">
        <v>15</v>
      </c>
    </row>
    <row r="1547" spans="1:10" x14ac:dyDescent="0.25">
      <c r="A1547" t="s">
        <v>2411</v>
      </c>
      <c r="B1547" s="2">
        <v>45883</v>
      </c>
      <c r="C1547" t="s">
        <v>528</v>
      </c>
      <c r="D1547" t="s">
        <v>254</v>
      </c>
      <c r="E1547" t="s">
        <v>104</v>
      </c>
      <c r="F1547" t="s">
        <v>14</v>
      </c>
      <c r="G1547" t="s">
        <v>592</v>
      </c>
      <c r="H1547">
        <v>197.01</v>
      </c>
      <c r="I1547">
        <v>0.1</v>
      </c>
      <c r="J1547" t="s">
        <v>35</v>
      </c>
    </row>
    <row r="1548" spans="1:10" x14ac:dyDescent="0.25">
      <c r="A1548" t="s">
        <v>2412</v>
      </c>
      <c r="B1548" s="2">
        <v>46063</v>
      </c>
      <c r="C1548" t="s">
        <v>425</v>
      </c>
      <c r="D1548" t="s">
        <v>549</v>
      </c>
      <c r="E1548" t="s">
        <v>44</v>
      </c>
      <c r="F1548" t="s">
        <v>14</v>
      </c>
      <c r="G1548">
        <v>4</v>
      </c>
      <c r="H1548">
        <v>1222.98</v>
      </c>
      <c r="I1548">
        <v>0</v>
      </c>
      <c r="J1548" t="s">
        <v>30</v>
      </c>
    </row>
    <row r="1549" spans="1:10" x14ac:dyDescent="0.25">
      <c r="A1549" t="s">
        <v>2413</v>
      </c>
      <c r="B1549" s="2">
        <v>45984</v>
      </c>
      <c r="C1549" t="s">
        <v>338</v>
      </c>
      <c r="D1549" t="s">
        <v>33</v>
      </c>
      <c r="E1549" t="s">
        <v>112</v>
      </c>
      <c r="F1549" t="s">
        <v>14</v>
      </c>
      <c r="G1549">
        <v>3</v>
      </c>
      <c r="H1549">
        <v>2449.02</v>
      </c>
      <c r="I1549">
        <v>0</v>
      </c>
      <c r="J1549" t="s">
        <v>15</v>
      </c>
    </row>
    <row r="1550" spans="1:10" x14ac:dyDescent="0.25">
      <c r="A1550" t="s">
        <v>2414</v>
      </c>
      <c r="B1550" s="2">
        <v>45896</v>
      </c>
      <c r="C1550" t="s">
        <v>304</v>
      </c>
      <c r="D1550" t="s">
        <v>177</v>
      </c>
      <c r="E1550" t="s">
        <v>120</v>
      </c>
      <c r="F1550" t="s">
        <v>14</v>
      </c>
      <c r="G1550">
        <v>2</v>
      </c>
      <c r="H1550">
        <v>1551.03</v>
      </c>
      <c r="I1550">
        <v>0.02</v>
      </c>
      <c r="J1550" t="s">
        <v>15</v>
      </c>
    </row>
    <row r="1551" spans="1:10" x14ac:dyDescent="0.25">
      <c r="A1551" t="s">
        <v>2415</v>
      </c>
      <c r="B1551" s="2">
        <v>46020</v>
      </c>
      <c r="C1551" t="s">
        <v>114</v>
      </c>
      <c r="D1551" t="s">
        <v>171</v>
      </c>
      <c r="E1551" t="s">
        <v>13</v>
      </c>
      <c r="F1551" t="s">
        <v>14</v>
      </c>
      <c r="G1551">
        <v>1</v>
      </c>
      <c r="H1551">
        <v>1324.98</v>
      </c>
      <c r="I1551">
        <v>0.1</v>
      </c>
      <c r="J1551" t="s">
        <v>84</v>
      </c>
    </row>
    <row r="1552" spans="1:10" x14ac:dyDescent="0.25">
      <c r="A1552" t="s">
        <v>2416</v>
      </c>
      <c r="B1552" s="2">
        <v>46224</v>
      </c>
      <c r="C1552" t="s">
        <v>535</v>
      </c>
      <c r="D1552" t="s">
        <v>220</v>
      </c>
      <c r="E1552" t="s">
        <v>95</v>
      </c>
      <c r="F1552" t="s">
        <v>14</v>
      </c>
      <c r="G1552">
        <v>1</v>
      </c>
      <c r="H1552">
        <v>1543.97</v>
      </c>
      <c r="I1552">
        <v>0</v>
      </c>
      <c r="J1552" t="s">
        <v>20</v>
      </c>
    </row>
    <row r="1553" spans="1:10" x14ac:dyDescent="0.25">
      <c r="A1553" t="s">
        <v>2417</v>
      </c>
      <c r="B1553" s="2">
        <v>46204</v>
      </c>
      <c r="C1553" t="s">
        <v>1383</v>
      </c>
      <c r="D1553" t="s">
        <v>254</v>
      </c>
      <c r="E1553" t="s">
        <v>13</v>
      </c>
      <c r="F1553" t="s">
        <v>14</v>
      </c>
      <c r="G1553">
        <v>4</v>
      </c>
      <c r="H1553">
        <v>204.97</v>
      </c>
      <c r="I1553">
        <v>0.02</v>
      </c>
      <c r="J1553" t="s">
        <v>15</v>
      </c>
    </row>
    <row r="1554" spans="1:10" x14ac:dyDescent="0.25">
      <c r="A1554" t="s">
        <v>2418</v>
      </c>
      <c r="B1554" s="2">
        <v>45934</v>
      </c>
      <c r="C1554" t="s">
        <v>1900</v>
      </c>
      <c r="D1554" t="s">
        <v>126</v>
      </c>
      <c r="E1554" t="s">
        <v>95</v>
      </c>
      <c r="F1554" t="s">
        <v>25</v>
      </c>
      <c r="G1554">
        <v>3</v>
      </c>
      <c r="H1554">
        <v>692.01</v>
      </c>
      <c r="I1554">
        <v>0.05</v>
      </c>
      <c r="J1554" t="s">
        <v>20</v>
      </c>
    </row>
    <row r="1555" spans="1:10" x14ac:dyDescent="0.25">
      <c r="A1555" t="s">
        <v>2419</v>
      </c>
      <c r="B1555" s="2">
        <v>46030</v>
      </c>
      <c r="C1555" t="s">
        <v>742</v>
      </c>
      <c r="D1555" t="s">
        <v>286</v>
      </c>
      <c r="E1555" t="s">
        <v>95</v>
      </c>
      <c r="F1555" t="s">
        <v>14</v>
      </c>
      <c r="G1555">
        <v>3</v>
      </c>
      <c r="H1555">
        <v>1286.01</v>
      </c>
      <c r="I1555">
        <v>0</v>
      </c>
      <c r="J1555" t="s">
        <v>15</v>
      </c>
    </row>
    <row r="1556" spans="1:10" x14ac:dyDescent="0.25">
      <c r="A1556" t="s">
        <v>2420</v>
      </c>
      <c r="B1556" s="2">
        <v>46123</v>
      </c>
      <c r="C1556" t="s">
        <v>1483</v>
      </c>
      <c r="D1556" t="s">
        <v>153</v>
      </c>
      <c r="E1556" t="s">
        <v>104</v>
      </c>
      <c r="F1556" t="s">
        <v>25</v>
      </c>
      <c r="G1556">
        <v>5</v>
      </c>
      <c r="H1556">
        <v>126.42</v>
      </c>
      <c r="I1556">
        <v>0</v>
      </c>
      <c r="J1556" t="s">
        <v>35</v>
      </c>
    </row>
    <row r="1557" spans="1:10" x14ac:dyDescent="0.25">
      <c r="A1557" t="s">
        <v>2421</v>
      </c>
      <c r="B1557" s="2">
        <v>45931</v>
      </c>
      <c r="C1557" t="s">
        <v>745</v>
      </c>
      <c r="D1557" t="s">
        <v>51</v>
      </c>
      <c r="E1557" t="s">
        <v>62</v>
      </c>
      <c r="F1557" t="s">
        <v>14</v>
      </c>
      <c r="G1557">
        <v>4</v>
      </c>
      <c r="H1557">
        <v>979.02</v>
      </c>
      <c r="I1557">
        <v>0</v>
      </c>
      <c r="J1557" t="s">
        <v>30</v>
      </c>
    </row>
    <row r="1558" spans="1:10" x14ac:dyDescent="0.25">
      <c r="A1558" t="s">
        <v>2422</v>
      </c>
      <c r="B1558" s="2">
        <v>46090</v>
      </c>
      <c r="C1558" t="s">
        <v>1363</v>
      </c>
      <c r="D1558" t="s">
        <v>223</v>
      </c>
      <c r="E1558" t="s">
        <v>196</v>
      </c>
      <c r="F1558" t="s">
        <v>25</v>
      </c>
      <c r="G1558">
        <v>1</v>
      </c>
      <c r="H1558">
        <v>399</v>
      </c>
      <c r="I1558">
        <v>0.15</v>
      </c>
      <c r="J1558" t="s">
        <v>68</v>
      </c>
    </row>
    <row r="1559" spans="1:10" x14ac:dyDescent="0.25">
      <c r="A1559" t="s">
        <v>2423</v>
      </c>
      <c r="B1559" s="2">
        <v>46051</v>
      </c>
      <c r="C1559" t="s">
        <v>1854</v>
      </c>
      <c r="D1559" t="s">
        <v>376</v>
      </c>
      <c r="E1559" t="s">
        <v>62</v>
      </c>
      <c r="F1559" t="s">
        <v>25</v>
      </c>
      <c r="G1559">
        <v>4</v>
      </c>
      <c r="H1559">
        <v>1732.98</v>
      </c>
      <c r="I1559">
        <v>0</v>
      </c>
      <c r="J1559" t="s">
        <v>20</v>
      </c>
    </row>
    <row r="1560" spans="1:10" x14ac:dyDescent="0.25">
      <c r="A1560" t="s">
        <v>2424</v>
      </c>
      <c r="B1560" s="2">
        <v>46042</v>
      </c>
      <c r="C1560" t="s">
        <v>1409</v>
      </c>
      <c r="D1560" t="s">
        <v>254</v>
      </c>
      <c r="E1560" t="s">
        <v>48</v>
      </c>
      <c r="F1560" t="s">
        <v>25</v>
      </c>
      <c r="G1560">
        <v>10</v>
      </c>
      <c r="H1560">
        <v>200.99</v>
      </c>
      <c r="I1560">
        <v>0</v>
      </c>
      <c r="J1560" t="s">
        <v>30</v>
      </c>
    </row>
    <row r="1561" spans="1:10" x14ac:dyDescent="0.25">
      <c r="A1561" t="s">
        <v>2425</v>
      </c>
      <c r="B1561" s="2">
        <v>46051</v>
      </c>
      <c r="C1561" t="s">
        <v>620</v>
      </c>
      <c r="D1561" t="s">
        <v>395</v>
      </c>
      <c r="E1561" t="s">
        <v>95</v>
      </c>
      <c r="F1561" t="s">
        <v>14</v>
      </c>
      <c r="G1561">
        <v>4</v>
      </c>
      <c r="H1561">
        <v>144.53</v>
      </c>
      <c r="I1561">
        <v>0.15</v>
      </c>
      <c r="J1561" t="s">
        <v>20</v>
      </c>
    </row>
    <row r="1562" spans="1:10" x14ac:dyDescent="0.25">
      <c r="A1562" t="s">
        <v>2426</v>
      </c>
      <c r="B1562" s="2">
        <v>46114</v>
      </c>
      <c r="C1562" t="s">
        <v>1994</v>
      </c>
      <c r="D1562" t="s">
        <v>251</v>
      </c>
      <c r="E1562" t="s">
        <v>196</v>
      </c>
      <c r="F1562" t="s">
        <v>25</v>
      </c>
      <c r="G1562">
        <v>1</v>
      </c>
      <c r="H1562">
        <v>1979.01</v>
      </c>
      <c r="I1562">
        <v>0</v>
      </c>
      <c r="J1562" t="s">
        <v>15</v>
      </c>
    </row>
    <row r="1563" spans="1:10" x14ac:dyDescent="0.25">
      <c r="A1563" t="s">
        <v>2427</v>
      </c>
      <c r="B1563" s="2">
        <v>46173</v>
      </c>
      <c r="C1563" t="s">
        <v>60</v>
      </c>
      <c r="D1563" t="s">
        <v>12</v>
      </c>
      <c r="E1563" t="s">
        <v>39</v>
      </c>
      <c r="F1563" t="s">
        <v>14</v>
      </c>
      <c r="G1563">
        <v>2</v>
      </c>
      <c r="H1563">
        <v>503.99</v>
      </c>
      <c r="I1563">
        <v>0</v>
      </c>
      <c r="J1563" t="s">
        <v>15</v>
      </c>
    </row>
    <row r="1564" spans="1:10" x14ac:dyDescent="0.25">
      <c r="A1564" t="s">
        <v>2428</v>
      </c>
      <c r="B1564" s="2">
        <v>46171</v>
      </c>
      <c r="C1564" t="s">
        <v>184</v>
      </c>
      <c r="D1564" t="s">
        <v>54</v>
      </c>
      <c r="E1564" t="s">
        <v>226</v>
      </c>
      <c r="F1564" t="s">
        <v>25</v>
      </c>
      <c r="G1564">
        <v>2</v>
      </c>
      <c r="H1564">
        <v>119</v>
      </c>
      <c r="I1564">
        <v>0.1</v>
      </c>
      <c r="J1564" t="s">
        <v>30</v>
      </c>
    </row>
    <row r="1565" spans="1:10" x14ac:dyDescent="0.25">
      <c r="A1565" t="s">
        <v>2429</v>
      </c>
      <c r="B1565" s="2">
        <v>46158</v>
      </c>
      <c r="C1565" t="s">
        <v>116</v>
      </c>
      <c r="D1565" t="s">
        <v>174</v>
      </c>
      <c r="E1565" t="s">
        <v>120</v>
      </c>
      <c r="F1565" t="s">
        <v>14</v>
      </c>
      <c r="G1565">
        <v>2</v>
      </c>
      <c r="H1565">
        <v>76.63</v>
      </c>
      <c r="I1565">
        <v>0.15</v>
      </c>
      <c r="J1565" t="s">
        <v>20</v>
      </c>
    </row>
    <row r="1566" spans="1:10" x14ac:dyDescent="0.25">
      <c r="A1566" t="s">
        <v>2430</v>
      </c>
      <c r="B1566" s="2">
        <v>45961</v>
      </c>
      <c r="C1566" t="s">
        <v>2181</v>
      </c>
      <c r="D1566" t="s">
        <v>549</v>
      </c>
      <c r="E1566" t="s">
        <v>104</v>
      </c>
      <c r="F1566" t="s">
        <v>14</v>
      </c>
      <c r="G1566">
        <v>3</v>
      </c>
      <c r="H1566">
        <v>1222.98</v>
      </c>
      <c r="I1566">
        <v>0.1</v>
      </c>
      <c r="J1566" t="s">
        <v>30</v>
      </c>
    </row>
    <row r="1567" spans="1:10" x14ac:dyDescent="0.25">
      <c r="A1567" t="s">
        <v>2431</v>
      </c>
      <c r="B1567" s="2">
        <v>46047</v>
      </c>
      <c r="C1567" t="s">
        <v>37</v>
      </c>
      <c r="D1567" t="s">
        <v>38</v>
      </c>
      <c r="E1567" t="s">
        <v>226</v>
      </c>
      <c r="F1567" t="s">
        <v>14</v>
      </c>
      <c r="G1567">
        <v>2</v>
      </c>
      <c r="H1567">
        <v>1861.02</v>
      </c>
      <c r="I1567">
        <v>0.2</v>
      </c>
      <c r="J1567" t="s">
        <v>35</v>
      </c>
    </row>
    <row r="1568" spans="1:10" x14ac:dyDescent="0.25">
      <c r="A1568" t="s">
        <v>2432</v>
      </c>
      <c r="B1568" s="2">
        <v>45956</v>
      </c>
      <c r="C1568" t="s">
        <v>1561</v>
      </c>
      <c r="D1568" t="s">
        <v>395</v>
      </c>
      <c r="E1568" t="s">
        <v>34</v>
      </c>
      <c r="F1568" t="s">
        <v>25</v>
      </c>
      <c r="G1568">
        <v>6</v>
      </c>
      <c r="H1568">
        <v>150.49</v>
      </c>
      <c r="I1568">
        <v>0.05</v>
      </c>
      <c r="J1568" t="s">
        <v>144</v>
      </c>
    </row>
    <row r="1569" spans="1:10" x14ac:dyDescent="0.25">
      <c r="A1569" t="s">
        <v>2433</v>
      </c>
      <c r="B1569" s="2">
        <v>45919</v>
      </c>
      <c r="C1569" t="s">
        <v>2434</v>
      </c>
      <c r="D1569" t="s">
        <v>57</v>
      </c>
      <c r="E1569" t="s">
        <v>120</v>
      </c>
      <c r="F1569" t="s">
        <v>25</v>
      </c>
      <c r="G1569">
        <v>1</v>
      </c>
      <c r="H1569">
        <v>1222.98</v>
      </c>
      <c r="I1569">
        <v>0</v>
      </c>
      <c r="J1569" t="s">
        <v>15</v>
      </c>
    </row>
    <row r="1570" spans="1:10" x14ac:dyDescent="0.25">
      <c r="A1570" t="s">
        <v>2435</v>
      </c>
      <c r="B1570" s="2">
        <v>46145</v>
      </c>
      <c r="C1570" t="s">
        <v>2022</v>
      </c>
      <c r="D1570" t="s">
        <v>277</v>
      </c>
      <c r="E1570" t="s">
        <v>187</v>
      </c>
      <c r="F1570" t="s">
        <v>25</v>
      </c>
      <c r="H1570">
        <v>712.98</v>
      </c>
      <c r="I1570">
        <v>0.05</v>
      </c>
      <c r="J1570" t="s">
        <v>15</v>
      </c>
    </row>
    <row r="1571" spans="1:10" x14ac:dyDescent="0.25">
      <c r="A1571" t="s">
        <v>2436</v>
      </c>
      <c r="B1571" s="2">
        <v>46088</v>
      </c>
      <c r="C1571" t="s">
        <v>310</v>
      </c>
      <c r="D1571" t="s">
        <v>220</v>
      </c>
      <c r="E1571" t="s">
        <v>120</v>
      </c>
      <c r="F1571" t="s">
        <v>25</v>
      </c>
      <c r="G1571">
        <v>4</v>
      </c>
      <c r="H1571">
        <v>1454.03</v>
      </c>
      <c r="I1571">
        <v>0.05</v>
      </c>
      <c r="J1571" t="s">
        <v>30</v>
      </c>
    </row>
    <row r="1572" spans="1:10" x14ac:dyDescent="0.25">
      <c r="A1572" t="s">
        <v>2437</v>
      </c>
      <c r="B1572" s="2">
        <v>46231</v>
      </c>
      <c r="C1572" t="s">
        <v>1577</v>
      </c>
      <c r="D1572" t="s">
        <v>220</v>
      </c>
      <c r="E1572" t="s">
        <v>95</v>
      </c>
      <c r="F1572" t="s">
        <v>14</v>
      </c>
      <c r="G1572">
        <v>2</v>
      </c>
      <c r="H1572">
        <v>1513.99</v>
      </c>
      <c r="I1572">
        <v>0</v>
      </c>
      <c r="J1572" t="s">
        <v>20</v>
      </c>
    </row>
    <row r="1573" spans="1:10" x14ac:dyDescent="0.25">
      <c r="A1573" t="s">
        <v>2438</v>
      </c>
      <c r="B1573" s="2">
        <v>46212</v>
      </c>
      <c r="C1573" t="s">
        <v>2439</v>
      </c>
      <c r="D1573" t="s">
        <v>685</v>
      </c>
      <c r="E1573" t="s">
        <v>19</v>
      </c>
      <c r="F1573" t="s">
        <v>25</v>
      </c>
      <c r="G1573">
        <v>4</v>
      </c>
      <c r="H1573">
        <v>1567.02</v>
      </c>
      <c r="I1573">
        <v>0.1</v>
      </c>
      <c r="J1573" t="s">
        <v>35</v>
      </c>
    </row>
    <row r="1574" spans="1:10" x14ac:dyDescent="0.25">
      <c r="A1574" t="s">
        <v>2440</v>
      </c>
      <c r="B1574" s="2">
        <v>46129</v>
      </c>
      <c r="C1574" t="s">
        <v>817</v>
      </c>
      <c r="D1574" t="s">
        <v>180</v>
      </c>
      <c r="E1574" t="s">
        <v>39</v>
      </c>
      <c r="F1574" t="s">
        <v>25</v>
      </c>
      <c r="G1574">
        <v>4</v>
      </c>
      <c r="H1574">
        <v>874.47</v>
      </c>
      <c r="I1574">
        <v>0.1</v>
      </c>
      <c r="J1574" t="s">
        <v>30</v>
      </c>
    </row>
    <row r="1575" spans="1:10" x14ac:dyDescent="0.25">
      <c r="A1575" t="s">
        <v>2441</v>
      </c>
      <c r="B1575" t="s">
        <v>2442</v>
      </c>
      <c r="C1575" t="s">
        <v>577</v>
      </c>
      <c r="D1575" t="s">
        <v>29</v>
      </c>
      <c r="E1575" t="s">
        <v>120</v>
      </c>
      <c r="F1575" t="s">
        <v>14</v>
      </c>
      <c r="G1575">
        <v>1</v>
      </c>
      <c r="H1575">
        <v>112.27</v>
      </c>
      <c r="I1575">
        <v>0</v>
      </c>
      <c r="J1575" t="s">
        <v>30</v>
      </c>
    </row>
    <row r="1576" spans="1:10" x14ac:dyDescent="0.25">
      <c r="A1576" t="s">
        <v>2443</v>
      </c>
      <c r="B1576" s="2">
        <v>45995</v>
      </c>
      <c r="C1576" t="s">
        <v>2444</v>
      </c>
      <c r="D1576" t="s">
        <v>61</v>
      </c>
      <c r="E1576" t="s">
        <v>74</v>
      </c>
      <c r="F1576" t="s">
        <v>25</v>
      </c>
      <c r="G1576">
        <v>3</v>
      </c>
      <c r="H1576">
        <v>253.98</v>
      </c>
      <c r="I1576">
        <v>0.05</v>
      </c>
      <c r="J1576" t="s">
        <v>1258</v>
      </c>
    </row>
    <row r="1577" spans="1:10" x14ac:dyDescent="0.25">
      <c r="A1577" t="s">
        <v>2445</v>
      </c>
      <c r="B1577" s="2">
        <v>45947</v>
      </c>
      <c r="C1577" t="s">
        <v>2446</v>
      </c>
      <c r="D1577" t="s">
        <v>243</v>
      </c>
      <c r="E1577" t="s">
        <v>196</v>
      </c>
      <c r="F1577" t="s">
        <v>14</v>
      </c>
      <c r="G1577">
        <v>2</v>
      </c>
      <c r="H1577">
        <v>67.62</v>
      </c>
      <c r="I1577">
        <v>0.02</v>
      </c>
      <c r="J1577" t="s">
        <v>30</v>
      </c>
    </row>
    <row r="1578" spans="1:10" x14ac:dyDescent="0.25">
      <c r="A1578" t="s">
        <v>2447</v>
      </c>
      <c r="B1578" s="2">
        <v>46134</v>
      </c>
      <c r="C1578" t="s">
        <v>2342</v>
      </c>
      <c r="D1578" t="s">
        <v>71</v>
      </c>
      <c r="E1578" t="s">
        <v>104</v>
      </c>
      <c r="F1578" t="s">
        <v>25</v>
      </c>
      <c r="G1578">
        <v>2</v>
      </c>
      <c r="H1578">
        <v>119</v>
      </c>
      <c r="I1578">
        <v>0.2</v>
      </c>
      <c r="J1578" t="s">
        <v>15</v>
      </c>
    </row>
    <row r="1579" spans="1:10" x14ac:dyDescent="0.25">
      <c r="A1579" t="s">
        <v>2448</v>
      </c>
      <c r="B1579" s="2">
        <v>46182</v>
      </c>
      <c r="C1579" t="s">
        <v>2449</v>
      </c>
      <c r="D1579" t="s">
        <v>23</v>
      </c>
      <c r="E1579" t="s">
        <v>196</v>
      </c>
      <c r="F1579" t="s">
        <v>25</v>
      </c>
      <c r="G1579">
        <v>2</v>
      </c>
      <c r="H1579">
        <v>80.58</v>
      </c>
      <c r="I1579">
        <v>0.05</v>
      </c>
      <c r="J1579" t="s">
        <v>15</v>
      </c>
    </row>
    <row r="1580" spans="1:10" x14ac:dyDescent="0.25">
      <c r="A1580" t="s">
        <v>2450</v>
      </c>
      <c r="B1580" s="2">
        <v>46064</v>
      </c>
      <c r="C1580" t="s">
        <v>2228</v>
      </c>
      <c r="D1580" t="s">
        <v>61</v>
      </c>
      <c r="E1580" t="s">
        <v>13</v>
      </c>
      <c r="F1580" t="s">
        <v>14</v>
      </c>
      <c r="G1580">
        <v>2</v>
      </c>
      <c r="H1580">
        <v>241.53</v>
      </c>
      <c r="I1580">
        <v>0</v>
      </c>
      <c r="J1580" t="s">
        <v>20</v>
      </c>
    </row>
    <row r="1581" spans="1:10" x14ac:dyDescent="0.25">
      <c r="A1581" t="s">
        <v>2451</v>
      </c>
      <c r="B1581" s="2">
        <v>45988</v>
      </c>
      <c r="C1581" t="s">
        <v>2384</v>
      </c>
      <c r="D1581" t="s">
        <v>92</v>
      </c>
      <c r="E1581" t="s">
        <v>187</v>
      </c>
      <c r="F1581" t="s">
        <v>14</v>
      </c>
      <c r="G1581">
        <v>4</v>
      </c>
      <c r="H1581">
        <v>299</v>
      </c>
      <c r="I1581">
        <v>0.15</v>
      </c>
      <c r="J1581" t="s">
        <v>15</v>
      </c>
    </row>
    <row r="1582" spans="1:10" x14ac:dyDescent="0.25">
      <c r="A1582" t="s">
        <v>2452</v>
      </c>
      <c r="B1582" t="s">
        <v>2453</v>
      </c>
      <c r="C1582" t="s">
        <v>2324</v>
      </c>
      <c r="D1582" t="s">
        <v>177</v>
      </c>
      <c r="E1582" t="s">
        <v>101</v>
      </c>
      <c r="F1582" t="s">
        <v>25</v>
      </c>
      <c r="G1582">
        <v>1</v>
      </c>
      <c r="H1582">
        <v>1567.02</v>
      </c>
      <c r="I1582">
        <v>0.05</v>
      </c>
      <c r="J1582" t="s">
        <v>68</v>
      </c>
    </row>
    <row r="1583" spans="1:10" x14ac:dyDescent="0.25">
      <c r="A1583" t="s">
        <v>2454</v>
      </c>
      <c r="B1583" s="2">
        <v>46098</v>
      </c>
      <c r="C1583" t="s">
        <v>711</v>
      </c>
      <c r="D1583" t="s">
        <v>126</v>
      </c>
      <c r="E1583" t="s">
        <v>95</v>
      </c>
      <c r="F1583" t="s">
        <v>25</v>
      </c>
      <c r="G1583">
        <v>1</v>
      </c>
      <c r="H1583">
        <v>692.01</v>
      </c>
      <c r="I1583">
        <v>0.1</v>
      </c>
      <c r="J1583" t="s">
        <v>30</v>
      </c>
    </row>
    <row r="1584" spans="1:10" x14ac:dyDescent="0.25">
      <c r="A1584" t="s">
        <v>2455</v>
      </c>
      <c r="B1584" s="2">
        <v>46047</v>
      </c>
      <c r="C1584" t="s">
        <v>1144</v>
      </c>
      <c r="D1584" t="s">
        <v>376</v>
      </c>
      <c r="E1584" t="s">
        <v>44</v>
      </c>
      <c r="F1584" t="s">
        <v>14</v>
      </c>
      <c r="G1584">
        <v>5</v>
      </c>
      <c r="H1584">
        <v>1715.99</v>
      </c>
      <c r="I1584">
        <v>0.2</v>
      </c>
      <c r="J1584" t="s">
        <v>15</v>
      </c>
    </row>
    <row r="1585" spans="1:10" x14ac:dyDescent="0.25">
      <c r="A1585" t="s">
        <v>2456</v>
      </c>
      <c r="B1585" s="2">
        <v>46080</v>
      </c>
      <c r="C1585" t="s">
        <v>361</v>
      </c>
      <c r="D1585" t="s">
        <v>126</v>
      </c>
      <c r="E1585" t="s">
        <v>58</v>
      </c>
      <c r="F1585" t="s">
        <v>14</v>
      </c>
      <c r="G1585">
        <v>2</v>
      </c>
      <c r="H1585">
        <v>678.03</v>
      </c>
      <c r="I1585">
        <v>0.02</v>
      </c>
      <c r="J1585" t="s">
        <v>68</v>
      </c>
    </row>
    <row r="1586" spans="1:10" x14ac:dyDescent="0.25">
      <c r="A1586" t="s">
        <v>2457</v>
      </c>
      <c r="B1586" s="2">
        <v>45901</v>
      </c>
      <c r="C1586" t="s">
        <v>541</v>
      </c>
      <c r="D1586" t="s">
        <v>54</v>
      </c>
      <c r="E1586" t="s">
        <v>24</v>
      </c>
      <c r="F1586" t="s">
        <v>14</v>
      </c>
      <c r="G1586">
        <v>3</v>
      </c>
      <c r="H1586">
        <v>116.62</v>
      </c>
      <c r="I1586">
        <v>0.15</v>
      </c>
      <c r="J1586" t="s">
        <v>68</v>
      </c>
    </row>
    <row r="1587" spans="1:10" x14ac:dyDescent="0.25">
      <c r="A1587" t="s">
        <v>2458</v>
      </c>
      <c r="B1587" s="2">
        <v>46096</v>
      </c>
      <c r="C1587" t="s">
        <v>1591</v>
      </c>
      <c r="D1587" t="s">
        <v>376</v>
      </c>
      <c r="E1587" t="s">
        <v>34</v>
      </c>
      <c r="F1587" t="s">
        <v>25</v>
      </c>
      <c r="G1587">
        <v>2</v>
      </c>
      <c r="H1587">
        <v>1699</v>
      </c>
      <c r="I1587">
        <v>0.02</v>
      </c>
      <c r="J1587" t="s">
        <v>20</v>
      </c>
    </row>
    <row r="1588" spans="1:10" x14ac:dyDescent="0.25">
      <c r="A1588" t="s">
        <v>2459</v>
      </c>
      <c r="B1588" s="2">
        <v>46195</v>
      </c>
      <c r="C1588" t="s">
        <v>548</v>
      </c>
      <c r="D1588" t="s">
        <v>77</v>
      </c>
      <c r="E1588" t="s">
        <v>39</v>
      </c>
      <c r="F1588" t="s">
        <v>14</v>
      </c>
      <c r="G1588">
        <v>1</v>
      </c>
      <c r="H1588">
        <v>395.01</v>
      </c>
      <c r="I1588">
        <v>0</v>
      </c>
      <c r="J1588" t="s">
        <v>15</v>
      </c>
    </row>
    <row r="1589" spans="1:10" x14ac:dyDescent="0.25">
      <c r="A1589" t="s">
        <v>2460</v>
      </c>
      <c r="B1589" s="2">
        <v>45975</v>
      </c>
      <c r="C1589" t="s">
        <v>1154</v>
      </c>
      <c r="D1589" t="s">
        <v>282</v>
      </c>
      <c r="E1589" t="s">
        <v>226</v>
      </c>
      <c r="F1589" t="s">
        <v>14</v>
      </c>
      <c r="G1589">
        <v>1</v>
      </c>
      <c r="H1589">
        <v>177.21</v>
      </c>
      <c r="I1589">
        <v>0</v>
      </c>
      <c r="J1589" t="s">
        <v>30</v>
      </c>
    </row>
    <row r="1590" spans="1:10" x14ac:dyDescent="0.25">
      <c r="A1590" t="s">
        <v>2461</v>
      </c>
      <c r="B1590" s="2">
        <v>46064</v>
      </c>
      <c r="C1590" t="s">
        <v>1670</v>
      </c>
      <c r="D1590" t="s">
        <v>54</v>
      </c>
      <c r="E1590" t="s">
        <v>24</v>
      </c>
      <c r="F1590" t="s">
        <v>14</v>
      </c>
      <c r="G1590">
        <v>4</v>
      </c>
      <c r="H1590">
        <v>121.38</v>
      </c>
      <c r="I1590">
        <v>0</v>
      </c>
      <c r="J1590" t="s">
        <v>30</v>
      </c>
    </row>
    <row r="1591" spans="1:10" x14ac:dyDescent="0.25">
      <c r="A1591" t="s">
        <v>2462</v>
      </c>
      <c r="B1591" s="2">
        <v>46135</v>
      </c>
      <c r="C1591" t="s">
        <v>2344</v>
      </c>
      <c r="D1591" t="s">
        <v>321</v>
      </c>
      <c r="E1591" t="s">
        <v>62</v>
      </c>
      <c r="F1591" t="s">
        <v>141</v>
      </c>
      <c r="G1591">
        <v>8</v>
      </c>
      <c r="H1591">
        <v>1440.97</v>
      </c>
      <c r="I1591">
        <v>0.15</v>
      </c>
      <c r="J1591" t="s">
        <v>35</v>
      </c>
    </row>
    <row r="1592" spans="1:10" x14ac:dyDescent="0.25">
      <c r="A1592" t="s">
        <v>2463</v>
      </c>
      <c r="B1592" s="2">
        <v>46018</v>
      </c>
      <c r="C1592" t="s">
        <v>2464</v>
      </c>
      <c r="D1592" t="s">
        <v>395</v>
      </c>
      <c r="E1592" t="s">
        <v>64</v>
      </c>
      <c r="F1592" t="s">
        <v>14</v>
      </c>
      <c r="G1592">
        <v>2</v>
      </c>
      <c r="H1592">
        <v>150.49</v>
      </c>
      <c r="I1592">
        <v>0.02</v>
      </c>
      <c r="J1592" t="s">
        <v>330</v>
      </c>
    </row>
    <row r="1593" spans="1:10" x14ac:dyDescent="0.25">
      <c r="A1593" t="s">
        <v>2465</v>
      </c>
      <c r="B1593" s="2">
        <v>45888</v>
      </c>
      <c r="C1593" t="s">
        <v>136</v>
      </c>
      <c r="D1593" t="s">
        <v>235</v>
      </c>
      <c r="E1593" t="s">
        <v>120</v>
      </c>
      <c r="F1593" t="s">
        <v>25</v>
      </c>
      <c r="G1593">
        <v>3</v>
      </c>
      <c r="H1593">
        <v>70.38</v>
      </c>
      <c r="I1593">
        <v>0.2</v>
      </c>
      <c r="J1593" t="s">
        <v>30</v>
      </c>
    </row>
    <row r="1594" spans="1:10" x14ac:dyDescent="0.25">
      <c r="A1594" t="s">
        <v>2466</v>
      </c>
      <c r="B1594" t="s">
        <v>2467</v>
      </c>
      <c r="C1594" t="s">
        <v>222</v>
      </c>
      <c r="D1594" t="s">
        <v>77</v>
      </c>
      <c r="E1594" t="s">
        <v>58</v>
      </c>
      <c r="F1594" t="s">
        <v>25</v>
      </c>
      <c r="G1594">
        <v>3</v>
      </c>
      <c r="H1594">
        <v>391.02</v>
      </c>
      <c r="I1594">
        <v>0.02</v>
      </c>
      <c r="J1594" t="s">
        <v>30</v>
      </c>
    </row>
    <row r="1595" spans="1:10" x14ac:dyDescent="0.25">
      <c r="A1595" t="s">
        <v>2468</v>
      </c>
      <c r="B1595" s="2">
        <v>46009</v>
      </c>
      <c r="C1595" t="s">
        <v>486</v>
      </c>
      <c r="D1595" t="s">
        <v>83</v>
      </c>
      <c r="E1595" t="s">
        <v>74</v>
      </c>
      <c r="F1595" t="s">
        <v>14</v>
      </c>
      <c r="G1595">
        <v>1</v>
      </c>
      <c r="H1595">
        <v>2321.9899999999998</v>
      </c>
      <c r="I1595">
        <v>0.05</v>
      </c>
      <c r="J1595" t="s">
        <v>84</v>
      </c>
    </row>
    <row r="1596" spans="1:10" x14ac:dyDescent="0.25">
      <c r="A1596" t="s">
        <v>2469</v>
      </c>
      <c r="B1596" s="2">
        <v>45909</v>
      </c>
      <c r="C1596" t="s">
        <v>411</v>
      </c>
      <c r="D1596" t="s">
        <v>33</v>
      </c>
      <c r="E1596" t="s">
        <v>95</v>
      </c>
      <c r="F1596" t="s">
        <v>25</v>
      </c>
      <c r="G1596">
        <v>1</v>
      </c>
      <c r="H1596">
        <v>2424.0300000000002</v>
      </c>
      <c r="I1596">
        <v>0</v>
      </c>
      <c r="J1596" t="s">
        <v>30</v>
      </c>
    </row>
    <row r="1597" spans="1:10" x14ac:dyDescent="0.25">
      <c r="A1597" t="s">
        <v>2470</v>
      </c>
      <c r="B1597" s="2">
        <v>46171</v>
      </c>
      <c r="C1597" t="s">
        <v>725</v>
      </c>
      <c r="D1597" t="s">
        <v>416</v>
      </c>
      <c r="E1597" t="s">
        <v>48</v>
      </c>
      <c r="F1597" t="s">
        <v>14</v>
      </c>
      <c r="G1597">
        <v>4</v>
      </c>
      <c r="H1597">
        <v>253.98</v>
      </c>
      <c r="I1597">
        <v>0.15</v>
      </c>
      <c r="J1597" t="s">
        <v>15</v>
      </c>
    </row>
    <row r="1598" spans="1:10" x14ac:dyDescent="0.25">
      <c r="A1598" t="s">
        <v>2471</v>
      </c>
      <c r="B1598" s="2">
        <v>45881</v>
      </c>
      <c r="C1598" t="s">
        <v>1307</v>
      </c>
      <c r="D1598" t="s">
        <v>180</v>
      </c>
      <c r="E1598" t="s">
        <v>39</v>
      </c>
      <c r="F1598" t="s">
        <v>25</v>
      </c>
      <c r="G1598">
        <v>1</v>
      </c>
      <c r="H1598">
        <v>865.98</v>
      </c>
      <c r="I1598">
        <v>0.2</v>
      </c>
      <c r="J1598" t="s">
        <v>68</v>
      </c>
    </row>
    <row r="1599" spans="1:10" x14ac:dyDescent="0.25">
      <c r="A1599" t="s">
        <v>2472</v>
      </c>
      <c r="B1599" s="2">
        <v>46019</v>
      </c>
      <c r="C1599" t="s">
        <v>215</v>
      </c>
      <c r="D1599" t="s">
        <v>286</v>
      </c>
      <c r="E1599" t="s">
        <v>13</v>
      </c>
      <c r="F1599" t="s">
        <v>14</v>
      </c>
      <c r="G1599">
        <v>3</v>
      </c>
      <c r="H1599">
        <v>1311.99</v>
      </c>
      <c r="I1599">
        <v>0.2</v>
      </c>
      <c r="J1599" t="s">
        <v>20</v>
      </c>
    </row>
    <row r="1600" spans="1:10" x14ac:dyDescent="0.25">
      <c r="A1600" t="s">
        <v>2473</v>
      </c>
      <c r="B1600" s="2">
        <v>46229</v>
      </c>
      <c r="C1600" t="s">
        <v>146</v>
      </c>
      <c r="D1600" t="s">
        <v>33</v>
      </c>
      <c r="E1600" t="s">
        <v>13</v>
      </c>
      <c r="F1600" t="s">
        <v>14</v>
      </c>
      <c r="G1600">
        <v>1</v>
      </c>
      <c r="H1600">
        <v>2474.0100000000002</v>
      </c>
      <c r="I1600">
        <v>0.2</v>
      </c>
      <c r="J1600" t="s">
        <v>68</v>
      </c>
    </row>
    <row r="1601" spans="1:10" x14ac:dyDescent="0.25">
      <c r="A1601" t="s">
        <v>2474</v>
      </c>
      <c r="B1601" s="2">
        <v>46060</v>
      </c>
      <c r="C1601" t="s">
        <v>1600</v>
      </c>
      <c r="D1601" t="s">
        <v>140</v>
      </c>
      <c r="E1601" t="s">
        <v>226</v>
      </c>
      <c r="F1601" t="s">
        <v>14</v>
      </c>
      <c r="G1601">
        <v>1</v>
      </c>
      <c r="H1601">
        <v>969.03</v>
      </c>
      <c r="I1601">
        <v>0</v>
      </c>
      <c r="J1601" t="s">
        <v>68</v>
      </c>
    </row>
    <row r="1602" spans="1:10" x14ac:dyDescent="0.25">
      <c r="A1602" t="s">
        <v>2475</v>
      </c>
      <c r="B1602" s="2">
        <v>45988</v>
      </c>
      <c r="C1602" t="s">
        <v>629</v>
      </c>
      <c r="D1602" t="s">
        <v>321</v>
      </c>
      <c r="E1602" t="s">
        <v>187</v>
      </c>
      <c r="F1602" t="s">
        <v>25</v>
      </c>
      <c r="G1602">
        <v>3</v>
      </c>
      <c r="H1602">
        <v>1426.98</v>
      </c>
      <c r="I1602">
        <v>0.1</v>
      </c>
      <c r="J1602" t="s">
        <v>248</v>
      </c>
    </row>
    <row r="1603" spans="1:10" x14ac:dyDescent="0.25">
      <c r="A1603" t="s">
        <v>2476</v>
      </c>
      <c r="B1603" s="2">
        <v>46192</v>
      </c>
      <c r="C1603" t="s">
        <v>1131</v>
      </c>
      <c r="D1603" t="s">
        <v>43</v>
      </c>
      <c r="E1603" t="s">
        <v>62</v>
      </c>
      <c r="F1603" t="s">
        <v>25</v>
      </c>
      <c r="G1603">
        <v>1</v>
      </c>
      <c r="H1603">
        <v>1745.03</v>
      </c>
      <c r="I1603">
        <v>0.2</v>
      </c>
      <c r="J1603" t="s">
        <v>15</v>
      </c>
    </row>
    <row r="1604" spans="1:10" x14ac:dyDescent="0.25">
      <c r="A1604" t="s">
        <v>2477</v>
      </c>
      <c r="B1604" s="2">
        <v>45997</v>
      </c>
      <c r="C1604" t="s">
        <v>1131</v>
      </c>
      <c r="D1604" t="s">
        <v>109</v>
      </c>
      <c r="E1604" t="s">
        <v>74</v>
      </c>
      <c r="F1604" t="s">
        <v>14</v>
      </c>
      <c r="G1604">
        <v>3</v>
      </c>
      <c r="H1604">
        <v>1440.97</v>
      </c>
      <c r="I1604">
        <v>0.02</v>
      </c>
      <c r="J1604" t="s">
        <v>30</v>
      </c>
    </row>
    <row r="1605" spans="1:10" x14ac:dyDescent="0.25">
      <c r="A1605" t="s">
        <v>2478</v>
      </c>
      <c r="B1605" s="2">
        <v>46122</v>
      </c>
      <c r="C1605" t="s">
        <v>716</v>
      </c>
      <c r="D1605" t="s">
        <v>98</v>
      </c>
      <c r="E1605" t="s">
        <v>101</v>
      </c>
      <c r="F1605" t="s">
        <v>14</v>
      </c>
      <c r="G1605">
        <v>5</v>
      </c>
      <c r="H1605">
        <v>1371.02</v>
      </c>
      <c r="I1605">
        <v>0</v>
      </c>
      <c r="J1605" t="s">
        <v>20</v>
      </c>
    </row>
    <row r="1606" spans="1:10" x14ac:dyDescent="0.25">
      <c r="A1606" t="s">
        <v>2479</v>
      </c>
      <c r="B1606" s="2">
        <v>46222</v>
      </c>
      <c r="C1606" t="s">
        <v>338</v>
      </c>
      <c r="D1606" t="s">
        <v>254</v>
      </c>
      <c r="E1606" t="s">
        <v>95</v>
      </c>
      <c r="F1606" t="s">
        <v>25</v>
      </c>
      <c r="G1606">
        <v>2</v>
      </c>
      <c r="H1606">
        <v>202.98</v>
      </c>
      <c r="I1606">
        <v>0.02</v>
      </c>
      <c r="J1606" t="s">
        <v>15</v>
      </c>
    </row>
    <row r="1607" spans="1:10" x14ac:dyDescent="0.25">
      <c r="A1607" t="s">
        <v>2480</v>
      </c>
      <c r="B1607" s="2">
        <v>46120</v>
      </c>
      <c r="C1607" t="s">
        <v>1074</v>
      </c>
      <c r="D1607" t="s">
        <v>520</v>
      </c>
      <c r="E1607" t="s">
        <v>24</v>
      </c>
      <c r="F1607" t="s">
        <v>25</v>
      </c>
      <c r="G1607">
        <v>2</v>
      </c>
      <c r="H1607">
        <v>2133.0300000000002</v>
      </c>
      <c r="I1607">
        <v>0.2</v>
      </c>
      <c r="J1607" t="s">
        <v>15</v>
      </c>
    </row>
    <row r="1608" spans="1:10" x14ac:dyDescent="0.25">
      <c r="A1608" t="s">
        <v>2481</v>
      </c>
      <c r="B1608" s="2">
        <v>46154</v>
      </c>
      <c r="C1608" t="s">
        <v>831</v>
      </c>
      <c r="D1608" t="s">
        <v>440</v>
      </c>
      <c r="E1608" t="s">
        <v>19</v>
      </c>
      <c r="F1608" t="s">
        <v>25</v>
      </c>
      <c r="G1608">
        <v>2</v>
      </c>
      <c r="H1608">
        <v>147.51</v>
      </c>
      <c r="I1608">
        <v>0</v>
      </c>
      <c r="J1608" t="s">
        <v>68</v>
      </c>
    </row>
    <row r="1609" spans="1:10" x14ac:dyDescent="0.25">
      <c r="A1609" t="s">
        <v>2482</v>
      </c>
      <c r="B1609" s="2">
        <v>45935</v>
      </c>
      <c r="C1609" t="s">
        <v>1489</v>
      </c>
      <c r="D1609" t="s">
        <v>277</v>
      </c>
      <c r="E1609" t="s">
        <v>196</v>
      </c>
      <c r="F1609" t="s">
        <v>25</v>
      </c>
      <c r="G1609">
        <v>1</v>
      </c>
      <c r="H1609">
        <v>719.97</v>
      </c>
      <c r="I1609">
        <v>0.2</v>
      </c>
      <c r="J1609" t="s">
        <v>30</v>
      </c>
    </row>
    <row r="1610" spans="1:10" x14ac:dyDescent="0.25">
      <c r="A1610" t="s">
        <v>2483</v>
      </c>
      <c r="B1610" s="2">
        <v>45889</v>
      </c>
      <c r="C1610" t="s">
        <v>1065</v>
      </c>
      <c r="D1610" t="s">
        <v>520</v>
      </c>
      <c r="E1610" t="s">
        <v>196</v>
      </c>
      <c r="F1610" t="s">
        <v>14</v>
      </c>
      <c r="G1610">
        <v>1</v>
      </c>
      <c r="H1610">
        <v>2199</v>
      </c>
      <c r="I1610">
        <v>0.15</v>
      </c>
      <c r="J1610" t="s">
        <v>68</v>
      </c>
    </row>
    <row r="1611" spans="1:10" x14ac:dyDescent="0.25">
      <c r="A1611" t="s">
        <v>2484</v>
      </c>
      <c r="B1611" s="2">
        <v>45874</v>
      </c>
      <c r="C1611" t="s">
        <v>2112</v>
      </c>
      <c r="D1611" t="s">
        <v>83</v>
      </c>
      <c r="E1611" t="s">
        <v>95</v>
      </c>
      <c r="F1611" t="s">
        <v>14</v>
      </c>
      <c r="G1611">
        <v>4</v>
      </c>
      <c r="H1611">
        <v>2253.02</v>
      </c>
      <c r="I1611">
        <v>0.05</v>
      </c>
      <c r="J1611" t="s">
        <v>15</v>
      </c>
    </row>
    <row r="1612" spans="1:10" x14ac:dyDescent="0.25">
      <c r="A1612" t="s">
        <v>2485</v>
      </c>
      <c r="B1612" s="2">
        <v>46035</v>
      </c>
      <c r="C1612" t="s">
        <v>2322</v>
      </c>
      <c r="D1612" t="s">
        <v>153</v>
      </c>
      <c r="E1612" t="s">
        <v>64</v>
      </c>
      <c r="F1612" t="s">
        <v>25</v>
      </c>
      <c r="G1612">
        <v>1</v>
      </c>
      <c r="H1612">
        <v>130.29</v>
      </c>
      <c r="I1612">
        <v>0.02</v>
      </c>
      <c r="J1612" t="s">
        <v>15</v>
      </c>
    </row>
    <row r="1613" spans="1:10" x14ac:dyDescent="0.25">
      <c r="A1613" t="s">
        <v>2486</v>
      </c>
      <c r="B1613" s="2">
        <v>46060</v>
      </c>
      <c r="C1613" t="s">
        <v>477</v>
      </c>
      <c r="D1613" t="s">
        <v>254</v>
      </c>
      <c r="E1613" t="s">
        <v>34</v>
      </c>
      <c r="F1613" t="s">
        <v>14</v>
      </c>
      <c r="G1613">
        <v>2</v>
      </c>
      <c r="H1613">
        <v>193.03</v>
      </c>
      <c r="I1613" t="s">
        <v>2125</v>
      </c>
      <c r="J1613" t="s">
        <v>35</v>
      </c>
    </row>
    <row r="1614" spans="1:10" x14ac:dyDescent="0.25">
      <c r="A1614" t="s">
        <v>2487</v>
      </c>
      <c r="B1614" s="2">
        <v>45954</v>
      </c>
      <c r="C1614" t="s">
        <v>1215</v>
      </c>
      <c r="D1614" t="s">
        <v>23</v>
      </c>
      <c r="E1614" t="s">
        <v>187</v>
      </c>
      <c r="F1614" t="s">
        <v>25</v>
      </c>
      <c r="G1614">
        <v>2</v>
      </c>
      <c r="H1614">
        <v>79</v>
      </c>
      <c r="I1614">
        <v>0</v>
      </c>
      <c r="J1614" t="s">
        <v>35</v>
      </c>
    </row>
    <row r="1615" spans="1:10" x14ac:dyDescent="0.25">
      <c r="A1615" t="s">
        <v>2488</v>
      </c>
      <c r="B1615" s="2">
        <v>46110</v>
      </c>
      <c r="C1615" t="s">
        <v>488</v>
      </c>
      <c r="D1615" t="s">
        <v>277</v>
      </c>
      <c r="E1615" t="s">
        <v>101</v>
      </c>
      <c r="F1615" t="s">
        <v>25</v>
      </c>
      <c r="G1615">
        <v>1</v>
      </c>
      <c r="H1615">
        <v>685.02</v>
      </c>
      <c r="I1615">
        <v>0</v>
      </c>
      <c r="J1615" t="s">
        <v>15</v>
      </c>
    </row>
    <row r="1616" spans="1:10" x14ac:dyDescent="0.25">
      <c r="A1616" t="s">
        <v>2489</v>
      </c>
      <c r="B1616" s="2">
        <v>46104</v>
      </c>
      <c r="C1616" t="s">
        <v>1902</v>
      </c>
      <c r="D1616" t="s">
        <v>43</v>
      </c>
      <c r="E1616" t="s">
        <v>52</v>
      </c>
      <c r="F1616" t="s">
        <v>14</v>
      </c>
      <c r="G1616">
        <v>3</v>
      </c>
      <c r="H1616">
        <v>1816.99</v>
      </c>
      <c r="I1616">
        <v>0</v>
      </c>
      <c r="J1616" t="s">
        <v>20</v>
      </c>
    </row>
    <row r="1617" spans="1:10" x14ac:dyDescent="0.25">
      <c r="A1617" t="s">
        <v>2490</v>
      </c>
      <c r="B1617" s="2">
        <v>46195</v>
      </c>
      <c r="C1617" t="s">
        <v>2491</v>
      </c>
      <c r="D1617" t="s">
        <v>153</v>
      </c>
      <c r="E1617" t="s">
        <v>13</v>
      </c>
      <c r="F1617" t="s">
        <v>14</v>
      </c>
      <c r="G1617">
        <v>3</v>
      </c>
      <c r="H1617">
        <v>127.71</v>
      </c>
      <c r="I1617">
        <v>0.02</v>
      </c>
      <c r="J1617" t="s">
        <v>20</v>
      </c>
    </row>
    <row r="1618" spans="1:10" x14ac:dyDescent="0.25">
      <c r="A1618" t="s">
        <v>2492</v>
      </c>
      <c r="B1618" s="2">
        <v>46015</v>
      </c>
      <c r="C1618" t="s">
        <v>122</v>
      </c>
      <c r="D1618" t="s">
        <v>61</v>
      </c>
      <c r="E1618" t="s">
        <v>101</v>
      </c>
      <c r="F1618" t="s">
        <v>14</v>
      </c>
      <c r="G1618">
        <v>3</v>
      </c>
      <c r="H1618">
        <v>246.51</v>
      </c>
      <c r="I1618">
        <v>0.15</v>
      </c>
      <c r="J1618" t="s">
        <v>20</v>
      </c>
    </row>
    <row r="1619" spans="1:10" x14ac:dyDescent="0.25">
      <c r="A1619" t="s">
        <v>2493</v>
      </c>
      <c r="B1619" s="2">
        <v>46157</v>
      </c>
      <c r="C1619" t="s">
        <v>834</v>
      </c>
      <c r="D1619" t="s">
        <v>556</v>
      </c>
      <c r="E1619" t="s">
        <v>104</v>
      </c>
      <c r="F1619" t="s">
        <v>25</v>
      </c>
      <c r="G1619">
        <v>3</v>
      </c>
      <c r="H1619">
        <v>132.87</v>
      </c>
      <c r="I1619">
        <v>0</v>
      </c>
      <c r="J1619" t="s">
        <v>35</v>
      </c>
    </row>
    <row r="1620" spans="1:10" x14ac:dyDescent="0.25">
      <c r="A1620" t="s">
        <v>2494</v>
      </c>
      <c r="B1620" s="2">
        <v>46013</v>
      </c>
      <c r="C1620" t="s">
        <v>622</v>
      </c>
      <c r="D1620" t="s">
        <v>51</v>
      </c>
      <c r="E1620" t="s">
        <v>112</v>
      </c>
      <c r="F1620" t="s">
        <v>25</v>
      </c>
      <c r="G1620">
        <v>1</v>
      </c>
      <c r="H1620">
        <v>969.03</v>
      </c>
      <c r="I1620">
        <v>0.15</v>
      </c>
      <c r="J1620" t="s">
        <v>409</v>
      </c>
    </row>
    <row r="1621" spans="1:10" x14ac:dyDescent="0.25">
      <c r="A1621" t="s">
        <v>2495</v>
      </c>
      <c r="B1621" s="2">
        <v>46164</v>
      </c>
      <c r="C1621" t="s">
        <v>2351</v>
      </c>
      <c r="D1621" t="s">
        <v>137</v>
      </c>
      <c r="E1621" t="s">
        <v>112</v>
      </c>
      <c r="F1621" t="s">
        <v>14</v>
      </c>
      <c r="G1621">
        <v>6</v>
      </c>
      <c r="H1621">
        <v>101.97</v>
      </c>
      <c r="I1621">
        <v>0.2</v>
      </c>
      <c r="J1621" t="s">
        <v>35</v>
      </c>
    </row>
    <row r="1622" spans="1:10" x14ac:dyDescent="0.25">
      <c r="A1622" t="s">
        <v>2496</v>
      </c>
      <c r="B1622" s="2">
        <v>45956</v>
      </c>
      <c r="C1622" t="s">
        <v>2497</v>
      </c>
      <c r="D1622" t="s">
        <v>168</v>
      </c>
      <c r="E1622" t="s">
        <v>13</v>
      </c>
      <c r="F1622" t="s">
        <v>25</v>
      </c>
      <c r="G1622">
        <v>1</v>
      </c>
      <c r="H1622">
        <v>90.78</v>
      </c>
      <c r="I1622">
        <v>0</v>
      </c>
      <c r="J1622" t="s">
        <v>144</v>
      </c>
    </row>
    <row r="1623" spans="1:10" x14ac:dyDescent="0.25">
      <c r="A1623" t="s">
        <v>2498</v>
      </c>
      <c r="B1623" s="2">
        <v>45954</v>
      </c>
      <c r="C1623" t="s">
        <v>2499</v>
      </c>
      <c r="D1623" t="s">
        <v>80</v>
      </c>
      <c r="E1623" t="s">
        <v>58</v>
      </c>
      <c r="F1623" t="s">
        <v>14</v>
      </c>
      <c r="G1623">
        <v>1</v>
      </c>
      <c r="H1623">
        <v>162.18</v>
      </c>
      <c r="I1623">
        <v>0</v>
      </c>
      <c r="J1623" t="s">
        <v>35</v>
      </c>
    </row>
    <row r="1624" spans="1:10" x14ac:dyDescent="0.25">
      <c r="A1624" t="s">
        <v>2500</v>
      </c>
      <c r="B1624" s="2">
        <v>46131</v>
      </c>
      <c r="C1624" t="s">
        <v>1109</v>
      </c>
      <c r="D1624" t="s">
        <v>87</v>
      </c>
      <c r="E1624" t="s">
        <v>187</v>
      </c>
      <c r="F1624" t="s">
        <v>14</v>
      </c>
      <c r="G1624">
        <v>2</v>
      </c>
      <c r="H1624">
        <v>999</v>
      </c>
      <c r="I1624">
        <v>0</v>
      </c>
      <c r="J1624" t="s">
        <v>35</v>
      </c>
    </row>
    <row r="1625" spans="1:10" x14ac:dyDescent="0.25">
      <c r="A1625" t="s">
        <v>2501</v>
      </c>
      <c r="B1625" s="2">
        <v>46156</v>
      </c>
      <c r="C1625" t="s">
        <v>771</v>
      </c>
      <c r="D1625" t="s">
        <v>132</v>
      </c>
      <c r="E1625" t="s">
        <v>74</v>
      </c>
      <c r="F1625" t="s">
        <v>14</v>
      </c>
      <c r="G1625">
        <v>2</v>
      </c>
      <c r="H1625">
        <v>1234.97</v>
      </c>
      <c r="I1625">
        <v>0.1</v>
      </c>
      <c r="J1625" t="s">
        <v>15</v>
      </c>
    </row>
    <row r="1626" spans="1:10" x14ac:dyDescent="0.25">
      <c r="A1626" t="s">
        <v>2502</v>
      </c>
      <c r="B1626" s="2">
        <v>45910</v>
      </c>
      <c r="C1626" t="s">
        <v>1311</v>
      </c>
      <c r="D1626" t="s">
        <v>123</v>
      </c>
      <c r="E1626" t="s">
        <v>104</v>
      </c>
      <c r="F1626" t="s">
        <v>25</v>
      </c>
      <c r="G1626">
        <v>6</v>
      </c>
      <c r="H1626">
        <v>54.45</v>
      </c>
      <c r="I1626">
        <v>0.05</v>
      </c>
      <c r="J1626" t="s">
        <v>35</v>
      </c>
    </row>
    <row r="1627" spans="1:10" x14ac:dyDescent="0.25">
      <c r="A1627" t="s">
        <v>2503</v>
      </c>
      <c r="B1627" s="2">
        <v>46093</v>
      </c>
      <c r="C1627" t="s">
        <v>1194</v>
      </c>
      <c r="D1627" t="s">
        <v>220</v>
      </c>
      <c r="E1627" t="s">
        <v>187</v>
      </c>
      <c r="F1627" t="s">
        <v>14</v>
      </c>
      <c r="G1627">
        <v>3</v>
      </c>
      <c r="H1627">
        <v>1454.03</v>
      </c>
      <c r="I1627">
        <v>0.15</v>
      </c>
      <c r="J1627" t="s">
        <v>20</v>
      </c>
    </row>
    <row r="1628" spans="1:10" x14ac:dyDescent="0.25">
      <c r="A1628" t="s">
        <v>2504</v>
      </c>
      <c r="B1628" s="2">
        <v>45961</v>
      </c>
      <c r="C1628" t="s">
        <v>2505</v>
      </c>
      <c r="D1628" t="s">
        <v>80</v>
      </c>
      <c r="E1628" t="s">
        <v>64</v>
      </c>
      <c r="F1628" t="s">
        <v>14</v>
      </c>
      <c r="G1628">
        <v>4</v>
      </c>
      <c r="H1628">
        <v>155.82</v>
      </c>
      <c r="I1628">
        <v>0.1</v>
      </c>
      <c r="J1628" t="s">
        <v>68</v>
      </c>
    </row>
    <row r="1629" spans="1:10" x14ac:dyDescent="0.25">
      <c r="A1629" t="s">
        <v>2506</v>
      </c>
      <c r="B1629" s="2">
        <v>45979</v>
      </c>
      <c r="C1629" t="s">
        <v>2063</v>
      </c>
      <c r="D1629" t="s">
        <v>57</v>
      </c>
      <c r="E1629" t="s">
        <v>104</v>
      </c>
      <c r="F1629" t="s">
        <v>14</v>
      </c>
      <c r="G1629">
        <v>2</v>
      </c>
      <c r="H1629">
        <v>1199</v>
      </c>
      <c r="I1629">
        <v>0</v>
      </c>
      <c r="J1629" t="s">
        <v>35</v>
      </c>
    </row>
    <row r="1630" spans="1:10" x14ac:dyDescent="0.25">
      <c r="A1630" t="s">
        <v>2507</v>
      </c>
      <c r="B1630" s="2">
        <v>46096</v>
      </c>
      <c r="C1630" t="s">
        <v>201</v>
      </c>
      <c r="D1630" t="s">
        <v>199</v>
      </c>
      <c r="E1630" t="s">
        <v>104</v>
      </c>
      <c r="F1630" t="s">
        <v>25</v>
      </c>
      <c r="G1630">
        <v>3</v>
      </c>
      <c r="H1630">
        <v>712.98</v>
      </c>
      <c r="I1630">
        <v>0.1</v>
      </c>
      <c r="J1630" t="s">
        <v>30</v>
      </c>
    </row>
    <row r="1631" spans="1:10" x14ac:dyDescent="0.25">
      <c r="A1631" t="s">
        <v>2508</v>
      </c>
      <c r="B1631" s="2">
        <v>46058</v>
      </c>
      <c r="C1631" t="s">
        <v>2509</v>
      </c>
      <c r="D1631" t="s">
        <v>33</v>
      </c>
      <c r="E1631" t="s">
        <v>58</v>
      </c>
      <c r="F1631" t="s">
        <v>14</v>
      </c>
      <c r="G1631">
        <v>1</v>
      </c>
      <c r="H1631">
        <v>2474.0100000000002</v>
      </c>
      <c r="I1631">
        <v>0.05</v>
      </c>
      <c r="J1631" t="s">
        <v>68</v>
      </c>
    </row>
    <row r="1632" spans="1:10" x14ac:dyDescent="0.25">
      <c r="A1632" t="s">
        <v>2510</v>
      </c>
      <c r="B1632" s="2">
        <v>46073</v>
      </c>
      <c r="C1632" t="s">
        <v>464</v>
      </c>
      <c r="D1632" t="s">
        <v>223</v>
      </c>
      <c r="E1632" t="s">
        <v>34</v>
      </c>
      <c r="F1632" t="s">
        <v>14</v>
      </c>
      <c r="G1632">
        <v>3</v>
      </c>
      <c r="H1632">
        <v>387.03</v>
      </c>
      <c r="I1632">
        <v>0</v>
      </c>
      <c r="J1632" t="s">
        <v>68</v>
      </c>
    </row>
    <row r="1633" spans="1:10" x14ac:dyDescent="0.25">
      <c r="A1633" t="s">
        <v>2511</v>
      </c>
      <c r="B1633" s="2">
        <v>46181</v>
      </c>
      <c r="C1633" t="s">
        <v>1483</v>
      </c>
      <c r="D1633" t="s">
        <v>117</v>
      </c>
      <c r="E1633" t="s">
        <v>187</v>
      </c>
      <c r="F1633" t="s">
        <v>25</v>
      </c>
      <c r="G1633">
        <v>2</v>
      </c>
      <c r="H1633">
        <v>1852.97</v>
      </c>
      <c r="I1633">
        <v>0</v>
      </c>
      <c r="J1633" t="s">
        <v>330</v>
      </c>
    </row>
    <row r="1634" spans="1:10" x14ac:dyDescent="0.25">
      <c r="A1634" t="s">
        <v>2512</v>
      </c>
      <c r="B1634" s="2">
        <v>46059</v>
      </c>
      <c r="C1634" t="s">
        <v>143</v>
      </c>
      <c r="D1634" t="s">
        <v>18</v>
      </c>
      <c r="E1634" t="s">
        <v>44</v>
      </c>
      <c r="F1634" t="s">
        <v>25</v>
      </c>
      <c r="G1634">
        <v>5</v>
      </c>
      <c r="H1634">
        <v>100.98</v>
      </c>
      <c r="I1634">
        <v>0</v>
      </c>
      <c r="J1634" t="s">
        <v>30</v>
      </c>
    </row>
    <row r="1635" spans="1:10" x14ac:dyDescent="0.25">
      <c r="A1635" t="s">
        <v>2513</v>
      </c>
      <c r="B1635" s="2">
        <v>46084</v>
      </c>
      <c r="C1635" t="s">
        <v>1577</v>
      </c>
      <c r="D1635" t="s">
        <v>150</v>
      </c>
      <c r="E1635" t="s">
        <v>39</v>
      </c>
      <c r="F1635" t="s">
        <v>25</v>
      </c>
      <c r="G1635">
        <v>2</v>
      </c>
      <c r="H1635">
        <v>1528.98</v>
      </c>
      <c r="I1635">
        <v>0.05</v>
      </c>
      <c r="J1635" t="s">
        <v>35</v>
      </c>
    </row>
    <row r="1636" spans="1:10" x14ac:dyDescent="0.25">
      <c r="A1636" t="s">
        <v>2514</v>
      </c>
      <c r="B1636" s="2">
        <v>46205</v>
      </c>
      <c r="C1636" t="s">
        <v>371</v>
      </c>
      <c r="D1636" t="s">
        <v>71</v>
      </c>
      <c r="E1636" t="s">
        <v>58</v>
      </c>
      <c r="F1636" t="s">
        <v>14</v>
      </c>
      <c r="G1636">
        <v>5</v>
      </c>
      <c r="H1636">
        <v>120.19</v>
      </c>
      <c r="I1636">
        <v>0.1</v>
      </c>
      <c r="J1636" t="s">
        <v>35</v>
      </c>
    </row>
    <row r="1637" spans="1:10" x14ac:dyDescent="0.25">
      <c r="A1637" t="s">
        <v>2515</v>
      </c>
      <c r="B1637" s="2">
        <v>46170</v>
      </c>
      <c r="C1637" t="s">
        <v>650</v>
      </c>
      <c r="D1637" t="s">
        <v>321</v>
      </c>
      <c r="E1637" t="s">
        <v>120</v>
      </c>
      <c r="F1637" t="s">
        <v>25</v>
      </c>
      <c r="G1637">
        <v>6</v>
      </c>
      <c r="H1637">
        <v>1385.01</v>
      </c>
      <c r="I1637">
        <v>0.15</v>
      </c>
      <c r="J1637" t="s">
        <v>68</v>
      </c>
    </row>
    <row r="1638" spans="1:10" x14ac:dyDescent="0.25">
      <c r="A1638" t="s">
        <v>2516</v>
      </c>
      <c r="B1638" s="2">
        <v>46211</v>
      </c>
      <c r="C1638" t="s">
        <v>22</v>
      </c>
      <c r="D1638" t="s">
        <v>150</v>
      </c>
      <c r="E1638" t="s">
        <v>19</v>
      </c>
      <c r="F1638" t="s">
        <v>25</v>
      </c>
      <c r="G1638">
        <v>4</v>
      </c>
      <c r="H1638">
        <v>1484.01</v>
      </c>
      <c r="I1638">
        <v>0</v>
      </c>
      <c r="J1638" t="s">
        <v>20</v>
      </c>
    </row>
    <row r="1639" spans="1:10" x14ac:dyDescent="0.25">
      <c r="A1639" t="s">
        <v>2517</v>
      </c>
      <c r="B1639" s="2">
        <v>45912</v>
      </c>
      <c r="C1639" t="s">
        <v>2518</v>
      </c>
      <c r="D1639" t="s">
        <v>220</v>
      </c>
      <c r="E1639" t="s">
        <v>52</v>
      </c>
      <c r="F1639" t="s">
        <v>1739</v>
      </c>
      <c r="G1639">
        <v>3</v>
      </c>
      <c r="H1639">
        <v>1454.03</v>
      </c>
      <c r="I1639">
        <v>0.15</v>
      </c>
      <c r="J1639" t="s">
        <v>35</v>
      </c>
    </row>
    <row r="1640" spans="1:10" x14ac:dyDescent="0.25">
      <c r="A1640" t="s">
        <v>2519</v>
      </c>
      <c r="B1640" s="2">
        <v>46195</v>
      </c>
      <c r="C1640" t="s">
        <v>285</v>
      </c>
      <c r="D1640" t="s">
        <v>123</v>
      </c>
      <c r="E1640" t="s">
        <v>58</v>
      </c>
      <c r="F1640" t="s">
        <v>14</v>
      </c>
      <c r="G1640">
        <v>2</v>
      </c>
      <c r="H1640">
        <v>56.1</v>
      </c>
      <c r="I1640">
        <v>0.1</v>
      </c>
      <c r="J1640" t="s">
        <v>30</v>
      </c>
    </row>
    <row r="1641" spans="1:10" x14ac:dyDescent="0.25">
      <c r="A1641" t="s">
        <v>2520</v>
      </c>
      <c r="B1641" s="2">
        <v>46044</v>
      </c>
      <c r="C1641" t="s">
        <v>134</v>
      </c>
      <c r="D1641" t="s">
        <v>268</v>
      </c>
      <c r="E1641" t="s">
        <v>19</v>
      </c>
      <c r="F1641" t="s">
        <v>14</v>
      </c>
      <c r="G1641">
        <v>1</v>
      </c>
      <c r="H1641">
        <v>151.97999999999999</v>
      </c>
      <c r="I1641">
        <v>0</v>
      </c>
      <c r="J1641" t="s">
        <v>35</v>
      </c>
    </row>
    <row r="1642" spans="1:10" x14ac:dyDescent="0.25">
      <c r="A1642" t="s">
        <v>2521</v>
      </c>
      <c r="B1642" s="2">
        <v>45914</v>
      </c>
      <c r="C1642" t="s">
        <v>2522</v>
      </c>
      <c r="D1642" t="s">
        <v>390</v>
      </c>
      <c r="E1642" t="s">
        <v>112</v>
      </c>
      <c r="F1642" t="s">
        <v>25</v>
      </c>
      <c r="G1642">
        <v>4</v>
      </c>
      <c r="H1642">
        <v>435.53</v>
      </c>
      <c r="I1642">
        <v>0</v>
      </c>
      <c r="J1642" t="s">
        <v>35</v>
      </c>
    </row>
    <row r="1643" spans="1:10" x14ac:dyDescent="0.25">
      <c r="A1643" t="s">
        <v>2523</v>
      </c>
      <c r="B1643" s="2">
        <v>46196</v>
      </c>
      <c r="C1643" t="s">
        <v>290</v>
      </c>
      <c r="D1643" t="s">
        <v>117</v>
      </c>
      <c r="E1643" t="s">
        <v>19</v>
      </c>
      <c r="F1643" t="s">
        <v>25</v>
      </c>
      <c r="G1643">
        <v>2</v>
      </c>
      <c r="H1643">
        <v>1852.97</v>
      </c>
      <c r="I1643">
        <v>0.02</v>
      </c>
      <c r="J1643" t="s">
        <v>35</v>
      </c>
    </row>
    <row r="1644" spans="1:10" x14ac:dyDescent="0.25">
      <c r="A1644" t="s">
        <v>2524</v>
      </c>
      <c r="B1644" s="2">
        <v>46028</v>
      </c>
      <c r="C1644" t="s">
        <v>2525</v>
      </c>
      <c r="D1644" t="s">
        <v>132</v>
      </c>
      <c r="E1644" t="s">
        <v>101</v>
      </c>
      <c r="F1644" t="s">
        <v>25</v>
      </c>
      <c r="G1644">
        <v>2</v>
      </c>
      <c r="H1644">
        <v>1163.03</v>
      </c>
      <c r="I1644">
        <v>0.1</v>
      </c>
      <c r="J1644" t="s">
        <v>68</v>
      </c>
    </row>
    <row r="1645" spans="1:10" x14ac:dyDescent="0.25">
      <c r="A1645" t="s">
        <v>2526</v>
      </c>
      <c r="B1645" s="2">
        <v>45985</v>
      </c>
      <c r="C1645" t="s">
        <v>247</v>
      </c>
      <c r="D1645" t="s">
        <v>180</v>
      </c>
      <c r="E1645" t="s">
        <v>104</v>
      </c>
      <c r="F1645" t="s">
        <v>614</v>
      </c>
      <c r="G1645">
        <v>8</v>
      </c>
      <c r="H1645">
        <v>857.49</v>
      </c>
      <c r="I1645">
        <v>0.05</v>
      </c>
      <c r="J1645" t="s">
        <v>68</v>
      </c>
    </row>
    <row r="1646" spans="1:10" x14ac:dyDescent="0.25">
      <c r="A1646" t="s">
        <v>2527</v>
      </c>
      <c r="B1646" s="2">
        <v>46005</v>
      </c>
      <c r="C1646" t="s">
        <v>2528</v>
      </c>
      <c r="D1646" t="s">
        <v>520</v>
      </c>
      <c r="E1646" t="s">
        <v>64</v>
      </c>
      <c r="F1646" t="s">
        <v>14</v>
      </c>
      <c r="G1646">
        <v>2</v>
      </c>
      <c r="H1646">
        <v>2199</v>
      </c>
      <c r="I1646">
        <v>0.2</v>
      </c>
      <c r="J1646" t="s">
        <v>35</v>
      </c>
    </row>
    <row r="1647" spans="1:10" x14ac:dyDescent="0.25">
      <c r="A1647" t="s">
        <v>2529</v>
      </c>
      <c r="B1647" s="2">
        <v>45888</v>
      </c>
      <c r="C1647" t="s">
        <v>237</v>
      </c>
      <c r="D1647" t="s">
        <v>132</v>
      </c>
      <c r="E1647" t="s">
        <v>44</v>
      </c>
      <c r="F1647" t="s">
        <v>25</v>
      </c>
      <c r="G1647">
        <v>10</v>
      </c>
      <c r="H1647">
        <v>1234.97</v>
      </c>
      <c r="I1647">
        <v>0.15</v>
      </c>
      <c r="J1647" t="s">
        <v>20</v>
      </c>
    </row>
    <row r="1648" spans="1:10" x14ac:dyDescent="0.25">
      <c r="A1648" t="s">
        <v>2530</v>
      </c>
      <c r="B1648" s="2">
        <v>46200</v>
      </c>
      <c r="C1648" t="s">
        <v>2081</v>
      </c>
      <c r="D1648" t="s">
        <v>168</v>
      </c>
      <c r="E1648" t="s">
        <v>101</v>
      </c>
      <c r="F1648" t="s">
        <v>25</v>
      </c>
      <c r="G1648">
        <v>2</v>
      </c>
      <c r="H1648">
        <v>89</v>
      </c>
      <c r="I1648">
        <v>0.05</v>
      </c>
      <c r="J1648" t="s">
        <v>30</v>
      </c>
    </row>
    <row r="1649" spans="1:10" x14ac:dyDescent="0.25">
      <c r="A1649" t="s">
        <v>2531</v>
      </c>
      <c r="B1649" s="2">
        <v>46132</v>
      </c>
      <c r="C1649" t="s">
        <v>261</v>
      </c>
      <c r="D1649" t="s">
        <v>332</v>
      </c>
      <c r="E1649" t="s">
        <v>34</v>
      </c>
      <c r="F1649" t="s">
        <v>25</v>
      </c>
      <c r="G1649">
        <v>2</v>
      </c>
      <c r="H1649">
        <v>771.47</v>
      </c>
      <c r="I1649">
        <v>0</v>
      </c>
      <c r="J1649" t="s">
        <v>30</v>
      </c>
    </row>
    <row r="1650" spans="1:10" x14ac:dyDescent="0.25">
      <c r="A1650" t="s">
        <v>2532</v>
      </c>
      <c r="B1650" s="2">
        <v>46134</v>
      </c>
      <c r="C1650" t="s">
        <v>1921</v>
      </c>
      <c r="D1650" t="s">
        <v>282</v>
      </c>
      <c r="E1650" t="s">
        <v>196</v>
      </c>
      <c r="F1650" t="s">
        <v>14</v>
      </c>
      <c r="G1650">
        <v>1</v>
      </c>
      <c r="H1650">
        <v>173.63</v>
      </c>
      <c r="I1650">
        <v>0.1</v>
      </c>
      <c r="J1650" t="s">
        <v>20</v>
      </c>
    </row>
    <row r="1651" spans="1:10" x14ac:dyDescent="0.25">
      <c r="A1651" t="s">
        <v>2533</v>
      </c>
      <c r="B1651" s="2">
        <v>46158</v>
      </c>
      <c r="C1651" t="s">
        <v>1846</v>
      </c>
      <c r="D1651" t="s">
        <v>92</v>
      </c>
      <c r="E1651" t="s">
        <v>112</v>
      </c>
      <c r="F1651" t="s">
        <v>25</v>
      </c>
      <c r="G1651">
        <v>2</v>
      </c>
      <c r="H1651">
        <v>304.98</v>
      </c>
      <c r="I1651">
        <v>0</v>
      </c>
      <c r="J1651" t="s">
        <v>20</v>
      </c>
    </row>
    <row r="1652" spans="1:10" x14ac:dyDescent="0.25">
      <c r="A1652" t="s">
        <v>2534</v>
      </c>
      <c r="B1652" s="2">
        <v>45874</v>
      </c>
      <c r="C1652" t="s">
        <v>2190</v>
      </c>
      <c r="D1652" t="s">
        <v>98</v>
      </c>
      <c r="E1652" t="s">
        <v>187</v>
      </c>
      <c r="F1652" t="s">
        <v>14</v>
      </c>
      <c r="G1652">
        <v>2</v>
      </c>
      <c r="H1652">
        <v>1440.97</v>
      </c>
      <c r="I1652">
        <v>0</v>
      </c>
      <c r="J1652" t="s">
        <v>35</v>
      </c>
    </row>
    <row r="1653" spans="1:10" x14ac:dyDescent="0.25">
      <c r="A1653" t="s">
        <v>2535</v>
      </c>
      <c r="B1653" s="2">
        <v>46053</v>
      </c>
      <c r="C1653" t="s">
        <v>1085</v>
      </c>
      <c r="D1653" t="s">
        <v>38</v>
      </c>
      <c r="E1653" t="s">
        <v>39</v>
      </c>
      <c r="F1653" t="s">
        <v>25</v>
      </c>
      <c r="G1653">
        <v>4</v>
      </c>
      <c r="H1653">
        <v>1936.98</v>
      </c>
      <c r="I1653">
        <v>0.2</v>
      </c>
      <c r="J1653" t="s">
        <v>15</v>
      </c>
    </row>
    <row r="1654" spans="1:10" x14ac:dyDescent="0.25">
      <c r="A1654" t="s">
        <v>2536</v>
      </c>
      <c r="B1654" s="2">
        <v>46103</v>
      </c>
      <c r="C1654" t="s">
        <v>2537</v>
      </c>
      <c r="D1654" t="s">
        <v>268</v>
      </c>
      <c r="E1654" t="s">
        <v>95</v>
      </c>
      <c r="F1654" t="s">
        <v>14</v>
      </c>
      <c r="G1654">
        <v>2</v>
      </c>
      <c r="H1654">
        <v>153.47</v>
      </c>
      <c r="I1654">
        <v>0.02</v>
      </c>
      <c r="J1654" t="s">
        <v>20</v>
      </c>
    </row>
    <row r="1655" spans="1:10" x14ac:dyDescent="0.25">
      <c r="A1655" t="s">
        <v>2538</v>
      </c>
      <c r="B1655" s="2">
        <v>46061</v>
      </c>
      <c r="C1655" t="s">
        <v>2539</v>
      </c>
      <c r="D1655" t="s">
        <v>171</v>
      </c>
      <c r="E1655" t="s">
        <v>187</v>
      </c>
      <c r="F1655" t="s">
        <v>14</v>
      </c>
      <c r="G1655">
        <v>2</v>
      </c>
      <c r="H1655">
        <v>1337.97</v>
      </c>
      <c r="I1655">
        <v>0.02</v>
      </c>
      <c r="J1655" t="s">
        <v>15</v>
      </c>
    </row>
    <row r="1656" spans="1:10" x14ac:dyDescent="0.25">
      <c r="A1656" t="s">
        <v>2540</v>
      </c>
      <c r="B1656" s="2">
        <v>45925</v>
      </c>
      <c r="C1656" t="s">
        <v>1637</v>
      </c>
      <c r="D1656" t="s">
        <v>87</v>
      </c>
      <c r="E1656" t="s">
        <v>34</v>
      </c>
      <c r="F1656" t="s">
        <v>14</v>
      </c>
      <c r="G1656">
        <v>3</v>
      </c>
      <c r="H1656">
        <v>1018.98</v>
      </c>
      <c r="I1656">
        <v>0</v>
      </c>
      <c r="J1656" t="s">
        <v>15</v>
      </c>
    </row>
    <row r="1657" spans="1:10" x14ac:dyDescent="0.25">
      <c r="A1657" t="s">
        <v>2541</v>
      </c>
      <c r="B1657" s="2">
        <v>45955</v>
      </c>
      <c r="C1657" t="s">
        <v>640</v>
      </c>
      <c r="D1657" t="s">
        <v>153</v>
      </c>
      <c r="E1657" t="s">
        <v>48</v>
      </c>
      <c r="F1657" t="s">
        <v>25</v>
      </c>
      <c r="G1657">
        <v>-1</v>
      </c>
      <c r="H1657">
        <v>126.42</v>
      </c>
      <c r="I1657">
        <v>0</v>
      </c>
      <c r="J1657" t="s">
        <v>35</v>
      </c>
    </row>
    <row r="1658" spans="1:10" x14ac:dyDescent="0.25">
      <c r="A1658" t="s">
        <v>2542</v>
      </c>
      <c r="B1658" t="s">
        <v>2543</v>
      </c>
      <c r="C1658" t="s">
        <v>1365</v>
      </c>
      <c r="D1658" t="s">
        <v>168</v>
      </c>
      <c r="E1658" t="s">
        <v>52</v>
      </c>
      <c r="F1658" t="s">
        <v>25</v>
      </c>
      <c r="G1658">
        <v>2</v>
      </c>
      <c r="H1658">
        <v>89</v>
      </c>
      <c r="I1658">
        <v>0</v>
      </c>
      <c r="J1658" t="s">
        <v>20</v>
      </c>
    </row>
    <row r="1659" spans="1:10" x14ac:dyDescent="0.25">
      <c r="A1659" t="s">
        <v>2544</v>
      </c>
      <c r="B1659" s="2">
        <v>46104</v>
      </c>
      <c r="C1659" t="s">
        <v>302</v>
      </c>
      <c r="D1659" t="s">
        <v>38</v>
      </c>
      <c r="E1659" t="s">
        <v>858</v>
      </c>
      <c r="F1659" t="s">
        <v>25</v>
      </c>
      <c r="G1659">
        <v>3</v>
      </c>
      <c r="H1659">
        <v>1861.02</v>
      </c>
      <c r="I1659">
        <v>0.02</v>
      </c>
      <c r="J1659" t="s">
        <v>35</v>
      </c>
    </row>
    <row r="1660" spans="1:10" x14ac:dyDescent="0.25">
      <c r="A1660" t="s">
        <v>2545</v>
      </c>
      <c r="B1660" s="2">
        <v>46024</v>
      </c>
      <c r="C1660" t="s">
        <v>2546</v>
      </c>
      <c r="D1660" t="s">
        <v>286</v>
      </c>
      <c r="E1660" t="s">
        <v>196</v>
      </c>
      <c r="F1660" t="s">
        <v>25</v>
      </c>
      <c r="G1660">
        <v>5</v>
      </c>
      <c r="H1660">
        <v>1273.02</v>
      </c>
      <c r="I1660">
        <v>0.15</v>
      </c>
      <c r="J1660" t="s">
        <v>30</v>
      </c>
    </row>
    <row r="1661" spans="1:10" x14ac:dyDescent="0.25">
      <c r="A1661" t="s">
        <v>2547</v>
      </c>
      <c r="B1661" s="2">
        <v>45995</v>
      </c>
      <c r="C1661" t="s">
        <v>437</v>
      </c>
      <c r="D1661" t="s">
        <v>12</v>
      </c>
      <c r="E1661" t="s">
        <v>2548</v>
      </c>
      <c r="F1661" t="s">
        <v>14</v>
      </c>
      <c r="G1661">
        <v>1</v>
      </c>
      <c r="H1661">
        <v>494.01</v>
      </c>
      <c r="I1661">
        <v>0</v>
      </c>
      <c r="J1661" t="s">
        <v>20</v>
      </c>
    </row>
    <row r="1662" spans="1:10" x14ac:dyDescent="0.25">
      <c r="A1662" t="s">
        <v>2549</v>
      </c>
      <c r="B1662" s="2">
        <v>45921</v>
      </c>
      <c r="C1662" t="s">
        <v>956</v>
      </c>
      <c r="D1662" t="s">
        <v>57</v>
      </c>
      <c r="E1662" t="s">
        <v>74</v>
      </c>
      <c r="F1662" t="s">
        <v>25</v>
      </c>
      <c r="G1662">
        <v>5</v>
      </c>
      <c r="H1662">
        <v>1222.98</v>
      </c>
      <c r="I1662">
        <v>0.15</v>
      </c>
      <c r="J1662" t="s">
        <v>68</v>
      </c>
    </row>
    <row r="1663" spans="1:10" x14ac:dyDescent="0.25">
      <c r="A1663" t="s">
        <v>2550</v>
      </c>
      <c r="B1663" s="2">
        <v>46231</v>
      </c>
      <c r="C1663" t="s">
        <v>1930</v>
      </c>
      <c r="D1663" t="s">
        <v>235</v>
      </c>
      <c r="E1663" t="s">
        <v>226</v>
      </c>
      <c r="F1663" t="s">
        <v>14</v>
      </c>
      <c r="G1663">
        <v>1</v>
      </c>
      <c r="H1663">
        <v>68.31</v>
      </c>
      <c r="I1663">
        <v>0</v>
      </c>
      <c r="J1663" t="s">
        <v>68</v>
      </c>
    </row>
    <row r="1664" spans="1:10" x14ac:dyDescent="0.25">
      <c r="A1664" t="s">
        <v>2551</v>
      </c>
      <c r="B1664" s="2">
        <v>46037</v>
      </c>
      <c r="C1664" t="s">
        <v>222</v>
      </c>
      <c r="D1664" t="s">
        <v>243</v>
      </c>
      <c r="E1664" t="s">
        <v>95</v>
      </c>
      <c r="F1664" t="s">
        <v>14</v>
      </c>
      <c r="G1664">
        <v>3</v>
      </c>
      <c r="H1664">
        <v>69</v>
      </c>
      <c r="I1664">
        <v>0.1</v>
      </c>
      <c r="J1664" t="s">
        <v>68</v>
      </c>
    </row>
    <row r="1665" spans="1:10" x14ac:dyDescent="0.25">
      <c r="A1665" t="s">
        <v>2552</v>
      </c>
      <c r="B1665" s="2">
        <v>46212</v>
      </c>
      <c r="C1665" t="s">
        <v>1480</v>
      </c>
      <c r="D1665" t="s">
        <v>61</v>
      </c>
      <c r="E1665" t="s">
        <v>58</v>
      </c>
      <c r="F1665" t="s">
        <v>25</v>
      </c>
      <c r="G1665">
        <v>5</v>
      </c>
      <c r="H1665">
        <v>241.53</v>
      </c>
      <c r="I1665">
        <v>0</v>
      </c>
      <c r="J1665" t="s">
        <v>35</v>
      </c>
    </row>
    <row r="1666" spans="1:10" x14ac:dyDescent="0.25">
      <c r="A1666" t="s">
        <v>2553</v>
      </c>
      <c r="B1666" s="2">
        <v>46058</v>
      </c>
      <c r="C1666" t="s">
        <v>1134</v>
      </c>
      <c r="D1666" t="s">
        <v>171</v>
      </c>
      <c r="E1666" t="s">
        <v>120</v>
      </c>
      <c r="F1666" t="s">
        <v>25</v>
      </c>
      <c r="G1666">
        <v>3</v>
      </c>
      <c r="H1666">
        <v>1299</v>
      </c>
      <c r="I1666">
        <v>0.35</v>
      </c>
      <c r="J1666" t="s">
        <v>330</v>
      </c>
    </row>
    <row r="1667" spans="1:10" x14ac:dyDescent="0.25">
      <c r="A1667" t="s">
        <v>2554</v>
      </c>
      <c r="B1667" s="2">
        <v>46200</v>
      </c>
      <c r="C1667" t="s">
        <v>1863</v>
      </c>
      <c r="D1667" t="s">
        <v>251</v>
      </c>
      <c r="E1667" t="s">
        <v>187</v>
      </c>
      <c r="F1667" t="s">
        <v>25</v>
      </c>
      <c r="G1667">
        <v>1</v>
      </c>
      <c r="H1667">
        <v>2038.98</v>
      </c>
      <c r="I1667">
        <v>0.05</v>
      </c>
      <c r="J1667" t="s">
        <v>931</v>
      </c>
    </row>
    <row r="1668" spans="1:10" x14ac:dyDescent="0.25">
      <c r="A1668" t="s">
        <v>2555</v>
      </c>
      <c r="B1668" s="2">
        <v>45917</v>
      </c>
      <c r="C1668" t="s">
        <v>546</v>
      </c>
      <c r="D1668" t="s">
        <v>132</v>
      </c>
      <c r="E1668" t="s">
        <v>196</v>
      </c>
      <c r="F1668" t="s">
        <v>14</v>
      </c>
      <c r="G1668">
        <v>1</v>
      </c>
      <c r="H1668">
        <v>1210.99</v>
      </c>
      <c r="I1668">
        <v>0.05</v>
      </c>
      <c r="J1668" t="s">
        <v>68</v>
      </c>
    </row>
    <row r="1669" spans="1:10" x14ac:dyDescent="0.25">
      <c r="A1669" t="s">
        <v>2556</v>
      </c>
      <c r="B1669" s="2">
        <v>46215</v>
      </c>
      <c r="C1669" t="s">
        <v>991</v>
      </c>
      <c r="D1669" t="s">
        <v>549</v>
      </c>
      <c r="E1669" t="s">
        <v>34</v>
      </c>
      <c r="F1669" t="s">
        <v>14</v>
      </c>
      <c r="G1669">
        <v>1</v>
      </c>
      <c r="H1669">
        <v>1175.02</v>
      </c>
      <c r="I1669">
        <v>0.15</v>
      </c>
      <c r="J1669" t="s">
        <v>15</v>
      </c>
    </row>
    <row r="1670" spans="1:10" x14ac:dyDescent="0.25">
      <c r="A1670" t="s">
        <v>2557</v>
      </c>
      <c r="B1670" s="2">
        <v>45924</v>
      </c>
      <c r="C1670" t="s">
        <v>2558</v>
      </c>
      <c r="D1670" t="s">
        <v>305</v>
      </c>
      <c r="E1670" t="s">
        <v>19</v>
      </c>
      <c r="F1670" t="s">
        <v>14</v>
      </c>
      <c r="G1670">
        <v>3</v>
      </c>
      <c r="H1670">
        <v>38.22</v>
      </c>
      <c r="I1670">
        <v>0</v>
      </c>
      <c r="J1670" t="s">
        <v>68</v>
      </c>
    </row>
    <row r="1671" spans="1:10" x14ac:dyDescent="0.25">
      <c r="A1671" t="s">
        <v>2559</v>
      </c>
      <c r="B1671" s="2">
        <v>45876</v>
      </c>
      <c r="C1671" t="s">
        <v>2560</v>
      </c>
      <c r="D1671" t="s">
        <v>390</v>
      </c>
      <c r="E1671" t="s">
        <v>44</v>
      </c>
      <c r="F1671" t="s">
        <v>14</v>
      </c>
      <c r="G1671">
        <v>3</v>
      </c>
      <c r="H1671">
        <v>435.53</v>
      </c>
      <c r="I1671">
        <v>0</v>
      </c>
      <c r="J1671" t="s">
        <v>68</v>
      </c>
    </row>
    <row r="1672" spans="1:10" x14ac:dyDescent="0.25">
      <c r="A1672" t="s">
        <v>2561</v>
      </c>
      <c r="B1672" s="2">
        <v>46204</v>
      </c>
      <c r="C1672" t="s">
        <v>240</v>
      </c>
      <c r="D1672" t="s">
        <v>376</v>
      </c>
      <c r="E1672" t="s">
        <v>95</v>
      </c>
      <c r="F1672" t="s">
        <v>25</v>
      </c>
      <c r="G1672">
        <v>2</v>
      </c>
      <c r="H1672">
        <v>1732.98</v>
      </c>
      <c r="I1672">
        <v>0.05</v>
      </c>
      <c r="J1672" t="s">
        <v>30</v>
      </c>
    </row>
    <row r="1673" spans="1:10" x14ac:dyDescent="0.25">
      <c r="A1673" t="s">
        <v>2562</v>
      </c>
      <c r="B1673" s="2">
        <v>46179</v>
      </c>
      <c r="C1673" t="s">
        <v>749</v>
      </c>
      <c r="D1673" t="s">
        <v>33</v>
      </c>
      <c r="E1673" t="s">
        <v>64</v>
      </c>
      <c r="F1673" t="s">
        <v>14</v>
      </c>
      <c r="G1673">
        <v>4</v>
      </c>
      <c r="H1673">
        <v>2424.0300000000002</v>
      </c>
      <c r="I1673">
        <v>0.1</v>
      </c>
      <c r="J1673" t="s">
        <v>30</v>
      </c>
    </row>
    <row r="1674" spans="1:10" x14ac:dyDescent="0.25">
      <c r="A1674" t="s">
        <v>2563</v>
      </c>
      <c r="B1674" s="2">
        <v>45961</v>
      </c>
      <c r="C1674" t="s">
        <v>1065</v>
      </c>
      <c r="D1674" t="s">
        <v>140</v>
      </c>
      <c r="E1674" t="s">
        <v>74</v>
      </c>
      <c r="F1674" t="s">
        <v>25</v>
      </c>
      <c r="G1674">
        <v>1</v>
      </c>
      <c r="H1674">
        <v>979.02</v>
      </c>
      <c r="I1674">
        <v>0.1</v>
      </c>
      <c r="J1674" t="s">
        <v>15</v>
      </c>
    </row>
    <row r="1675" spans="1:10" x14ac:dyDescent="0.25">
      <c r="A1675" t="s">
        <v>2564</v>
      </c>
      <c r="B1675" s="2">
        <v>46002</v>
      </c>
      <c r="C1675" t="s">
        <v>225</v>
      </c>
      <c r="D1675" t="s">
        <v>33</v>
      </c>
      <c r="E1675" t="s">
        <v>48</v>
      </c>
      <c r="F1675" t="s">
        <v>14</v>
      </c>
      <c r="G1675">
        <v>2</v>
      </c>
      <c r="H1675">
        <v>2474.0100000000002</v>
      </c>
      <c r="I1675">
        <v>0.2</v>
      </c>
      <c r="J1675" t="s">
        <v>20</v>
      </c>
    </row>
    <row r="1676" spans="1:10" x14ac:dyDescent="0.25">
      <c r="A1676" t="s">
        <v>2565</v>
      </c>
      <c r="B1676" s="2">
        <v>45890</v>
      </c>
      <c r="C1676" t="s">
        <v>457</v>
      </c>
      <c r="E1676" t="s">
        <v>187</v>
      </c>
      <c r="F1676" t="s">
        <v>14</v>
      </c>
      <c r="G1676">
        <v>2</v>
      </c>
      <c r="H1676">
        <v>471382</v>
      </c>
      <c r="I1676">
        <v>0.1</v>
      </c>
      <c r="J1676" t="s">
        <v>20</v>
      </c>
    </row>
    <row r="1677" spans="1:10" x14ac:dyDescent="0.25">
      <c r="A1677" t="s">
        <v>2566</v>
      </c>
      <c r="B1677" s="2">
        <v>46087</v>
      </c>
      <c r="C1677" t="s">
        <v>927</v>
      </c>
      <c r="D1677" t="s">
        <v>12</v>
      </c>
      <c r="E1677" t="s">
        <v>101</v>
      </c>
      <c r="F1677" t="s">
        <v>238</v>
      </c>
      <c r="G1677">
        <v>3</v>
      </c>
      <c r="H1677">
        <v>494.01</v>
      </c>
      <c r="I1677">
        <v>0</v>
      </c>
      <c r="J1677" t="s">
        <v>20</v>
      </c>
    </row>
    <row r="1678" spans="1:10" x14ac:dyDescent="0.25">
      <c r="A1678" t="s">
        <v>2567</v>
      </c>
      <c r="B1678" s="2">
        <v>46052</v>
      </c>
      <c r="C1678" t="s">
        <v>2568</v>
      </c>
      <c r="D1678" t="s">
        <v>147</v>
      </c>
      <c r="E1678" t="s">
        <v>39</v>
      </c>
      <c r="F1678" t="s">
        <v>14</v>
      </c>
      <c r="G1678">
        <v>2</v>
      </c>
      <c r="H1678">
        <v>979.02</v>
      </c>
      <c r="I1678">
        <v>0</v>
      </c>
      <c r="J1678" t="s">
        <v>15</v>
      </c>
    </row>
    <row r="1679" spans="1:10" x14ac:dyDescent="0.25">
      <c r="A1679" t="s">
        <v>2569</v>
      </c>
      <c r="B1679" s="2">
        <v>45927</v>
      </c>
      <c r="C1679" t="s">
        <v>2570</v>
      </c>
      <c r="D1679" t="s">
        <v>440</v>
      </c>
      <c r="E1679" t="s">
        <v>52</v>
      </c>
      <c r="F1679" t="s">
        <v>14</v>
      </c>
      <c r="G1679">
        <v>2</v>
      </c>
      <c r="H1679">
        <v>153.47</v>
      </c>
      <c r="I1679">
        <v>0</v>
      </c>
      <c r="J1679" t="s">
        <v>15</v>
      </c>
    </row>
    <row r="1680" spans="1:10" x14ac:dyDescent="0.25">
      <c r="A1680" t="s">
        <v>2571</v>
      </c>
      <c r="B1680" s="2">
        <v>45918</v>
      </c>
      <c r="C1680" t="s">
        <v>272</v>
      </c>
      <c r="D1680" t="s">
        <v>440</v>
      </c>
      <c r="E1680" t="s">
        <v>44</v>
      </c>
      <c r="F1680" t="s">
        <v>14</v>
      </c>
      <c r="G1680">
        <v>2</v>
      </c>
      <c r="H1680">
        <v>149</v>
      </c>
      <c r="I1680">
        <v>0.05</v>
      </c>
      <c r="J1680" t="s">
        <v>20</v>
      </c>
    </row>
    <row r="1681" spans="1:10" x14ac:dyDescent="0.25">
      <c r="A1681" t="s">
        <v>2572</v>
      </c>
      <c r="B1681" s="2">
        <v>46104</v>
      </c>
      <c r="C1681" t="s">
        <v>2215</v>
      </c>
      <c r="D1681" t="s">
        <v>18</v>
      </c>
      <c r="E1681" t="s">
        <v>13</v>
      </c>
      <c r="F1681" t="s">
        <v>14</v>
      </c>
      <c r="G1681">
        <v>1</v>
      </c>
      <c r="H1681">
        <v>97.02</v>
      </c>
      <c r="I1681">
        <v>0.1</v>
      </c>
      <c r="J1681" t="s">
        <v>20</v>
      </c>
    </row>
    <row r="1682" spans="1:10" x14ac:dyDescent="0.25">
      <c r="A1682" t="s">
        <v>2573</v>
      </c>
      <c r="B1682" s="2">
        <v>45889</v>
      </c>
      <c r="C1682" t="s">
        <v>2305</v>
      </c>
      <c r="D1682" t="s">
        <v>254</v>
      </c>
      <c r="E1682" t="s">
        <v>226</v>
      </c>
      <c r="F1682" t="s">
        <v>14</v>
      </c>
      <c r="G1682">
        <v>3</v>
      </c>
      <c r="H1682">
        <v>202.98</v>
      </c>
      <c r="I1682">
        <v>0</v>
      </c>
      <c r="J1682" t="s">
        <v>20</v>
      </c>
    </row>
    <row r="1683" spans="1:10" x14ac:dyDescent="0.25">
      <c r="A1683" t="s">
        <v>2574</v>
      </c>
      <c r="B1683" s="2">
        <v>46196</v>
      </c>
      <c r="C1683" t="s">
        <v>486</v>
      </c>
      <c r="D1683" t="s">
        <v>77</v>
      </c>
      <c r="E1683" t="s">
        <v>95</v>
      </c>
      <c r="F1683" t="s">
        <v>14</v>
      </c>
      <c r="G1683">
        <v>1</v>
      </c>
      <c r="H1683">
        <v>406.98</v>
      </c>
      <c r="I1683">
        <v>0.05</v>
      </c>
      <c r="J1683" t="s">
        <v>30</v>
      </c>
    </row>
    <row r="1684" spans="1:10" x14ac:dyDescent="0.25">
      <c r="A1684" t="s">
        <v>2575</v>
      </c>
      <c r="B1684" s="2">
        <v>46091</v>
      </c>
      <c r="C1684" t="s">
        <v>2439</v>
      </c>
      <c r="D1684" t="s">
        <v>168</v>
      </c>
      <c r="E1684" t="s">
        <v>104</v>
      </c>
      <c r="F1684" t="s">
        <v>14</v>
      </c>
      <c r="G1684">
        <v>10</v>
      </c>
      <c r="H1684">
        <v>88.11</v>
      </c>
      <c r="I1684">
        <v>0.02</v>
      </c>
      <c r="J1684" t="s">
        <v>30</v>
      </c>
    </row>
    <row r="1685" spans="1:10" x14ac:dyDescent="0.25">
      <c r="A1685" t="s">
        <v>2576</v>
      </c>
      <c r="B1685" s="2">
        <v>46061</v>
      </c>
      <c r="C1685" t="s">
        <v>206</v>
      </c>
      <c r="D1685" t="s">
        <v>177</v>
      </c>
      <c r="E1685" t="s">
        <v>104</v>
      </c>
      <c r="F1685" t="s">
        <v>14</v>
      </c>
      <c r="G1685">
        <v>2</v>
      </c>
      <c r="H1685">
        <v>1583.01</v>
      </c>
      <c r="I1685">
        <v>0</v>
      </c>
      <c r="J1685" t="s">
        <v>677</v>
      </c>
    </row>
    <row r="1686" spans="1:10" x14ac:dyDescent="0.25">
      <c r="A1686" t="s">
        <v>2577</v>
      </c>
      <c r="B1686" s="2">
        <v>46126</v>
      </c>
      <c r="C1686" t="s">
        <v>1667</v>
      </c>
      <c r="D1686" t="s">
        <v>549</v>
      </c>
      <c r="E1686" t="s">
        <v>48</v>
      </c>
      <c r="F1686" t="s">
        <v>14</v>
      </c>
      <c r="G1686">
        <v>5</v>
      </c>
      <c r="H1686">
        <v>1175.02</v>
      </c>
      <c r="I1686">
        <v>0.05</v>
      </c>
      <c r="J1686" t="s">
        <v>20</v>
      </c>
    </row>
    <row r="1687" spans="1:10" x14ac:dyDescent="0.25">
      <c r="A1687" t="s">
        <v>2578</v>
      </c>
      <c r="B1687" s="2">
        <v>45872</v>
      </c>
      <c r="C1687" t="s">
        <v>67</v>
      </c>
      <c r="D1687" t="s">
        <v>332</v>
      </c>
      <c r="E1687" t="s">
        <v>58</v>
      </c>
      <c r="F1687" t="s">
        <v>14</v>
      </c>
      <c r="G1687">
        <v>3</v>
      </c>
      <c r="H1687">
        <v>756.49</v>
      </c>
      <c r="I1687">
        <v>0.05</v>
      </c>
      <c r="J1687" t="s">
        <v>20</v>
      </c>
    </row>
    <row r="1688" spans="1:10" x14ac:dyDescent="0.25">
      <c r="A1688" t="s">
        <v>2579</v>
      </c>
      <c r="B1688" s="2">
        <v>46106</v>
      </c>
      <c r="C1688" t="s">
        <v>1575</v>
      </c>
      <c r="D1688" t="s">
        <v>168</v>
      </c>
      <c r="E1688" t="s">
        <v>24</v>
      </c>
      <c r="F1688" t="s">
        <v>25</v>
      </c>
      <c r="G1688">
        <v>1</v>
      </c>
      <c r="H1688">
        <v>89</v>
      </c>
      <c r="I1688">
        <v>0</v>
      </c>
      <c r="J1688" t="s">
        <v>20</v>
      </c>
    </row>
    <row r="1689" spans="1:10" x14ac:dyDescent="0.25">
      <c r="A1689" t="s">
        <v>2580</v>
      </c>
      <c r="B1689" s="2">
        <v>45983</v>
      </c>
      <c r="C1689" t="s">
        <v>1206</v>
      </c>
      <c r="D1689" t="s">
        <v>18</v>
      </c>
      <c r="E1689" t="s">
        <v>101</v>
      </c>
      <c r="F1689" t="s">
        <v>14</v>
      </c>
      <c r="G1689">
        <v>3</v>
      </c>
      <c r="H1689">
        <v>99.99</v>
      </c>
      <c r="I1689">
        <v>0.1</v>
      </c>
      <c r="J1689" t="s">
        <v>15</v>
      </c>
    </row>
    <row r="1690" spans="1:10" x14ac:dyDescent="0.25">
      <c r="A1690" t="s">
        <v>2581</v>
      </c>
      <c r="B1690" s="2">
        <v>46069</v>
      </c>
      <c r="C1690" t="s">
        <v>912</v>
      </c>
      <c r="D1690" t="s">
        <v>29</v>
      </c>
      <c r="E1690" t="s">
        <v>62</v>
      </c>
      <c r="F1690" t="s">
        <v>25</v>
      </c>
      <c r="G1690">
        <v>2</v>
      </c>
      <c r="H1690">
        <v>112.27</v>
      </c>
      <c r="I1690">
        <v>0.1</v>
      </c>
      <c r="J1690" t="s">
        <v>20</v>
      </c>
    </row>
    <row r="1691" spans="1:10" x14ac:dyDescent="0.25">
      <c r="A1691" t="s">
        <v>2582</v>
      </c>
      <c r="B1691" s="2">
        <v>46097</v>
      </c>
      <c r="C1691" t="s">
        <v>2175</v>
      </c>
      <c r="D1691" t="s">
        <v>117</v>
      </c>
      <c r="E1691" t="s">
        <v>187</v>
      </c>
      <c r="F1691" t="s">
        <v>25</v>
      </c>
      <c r="G1691">
        <v>3</v>
      </c>
      <c r="H1691">
        <v>1834.98</v>
      </c>
      <c r="I1691">
        <v>0</v>
      </c>
      <c r="J1691" t="s">
        <v>68</v>
      </c>
    </row>
    <row r="1692" spans="1:10" x14ac:dyDescent="0.25">
      <c r="A1692" t="s">
        <v>2583</v>
      </c>
      <c r="B1692" s="2">
        <v>46000</v>
      </c>
      <c r="C1692" t="s">
        <v>2584</v>
      </c>
      <c r="D1692" t="s">
        <v>549</v>
      </c>
      <c r="E1692" t="s">
        <v>112</v>
      </c>
      <c r="F1692" t="s">
        <v>25</v>
      </c>
      <c r="G1692">
        <v>3</v>
      </c>
      <c r="H1692">
        <v>1175.02</v>
      </c>
      <c r="I1692">
        <v>0.1</v>
      </c>
      <c r="J1692" t="s">
        <v>30</v>
      </c>
    </row>
    <row r="1693" spans="1:10" x14ac:dyDescent="0.25">
      <c r="A1693" t="s">
        <v>2585</v>
      </c>
      <c r="B1693" s="2">
        <v>45976</v>
      </c>
      <c r="C1693" t="s">
        <v>838</v>
      </c>
      <c r="D1693" t="s">
        <v>199</v>
      </c>
      <c r="E1693" t="s">
        <v>64</v>
      </c>
      <c r="F1693" t="s">
        <v>14</v>
      </c>
      <c r="G1693">
        <v>2</v>
      </c>
      <c r="H1693">
        <v>705.99</v>
      </c>
      <c r="I1693">
        <v>0.1</v>
      </c>
      <c r="J1693" t="s">
        <v>68</v>
      </c>
    </row>
    <row r="1694" spans="1:10" x14ac:dyDescent="0.25">
      <c r="A1694" t="s">
        <v>2586</v>
      </c>
      <c r="B1694" s="2">
        <v>46215</v>
      </c>
      <c r="C1694" t="s">
        <v>533</v>
      </c>
      <c r="D1694" t="s">
        <v>147</v>
      </c>
      <c r="E1694" t="s">
        <v>44</v>
      </c>
      <c r="F1694" t="s">
        <v>25</v>
      </c>
      <c r="G1694">
        <v>3</v>
      </c>
      <c r="H1694">
        <v>969.03</v>
      </c>
      <c r="I1694">
        <v>0.15</v>
      </c>
      <c r="J1694" t="s">
        <v>68</v>
      </c>
    </row>
    <row r="1695" spans="1:10" x14ac:dyDescent="0.25">
      <c r="A1695" t="s">
        <v>2587</v>
      </c>
      <c r="B1695" s="2">
        <v>45881</v>
      </c>
      <c r="C1695" t="s">
        <v>125</v>
      </c>
      <c r="D1695" t="s">
        <v>47</v>
      </c>
      <c r="E1695" t="s">
        <v>62</v>
      </c>
      <c r="F1695" t="s">
        <v>14</v>
      </c>
      <c r="G1695">
        <v>10</v>
      </c>
      <c r="H1695">
        <v>290.02999999999997</v>
      </c>
      <c r="J1695" t="s">
        <v>15</v>
      </c>
    </row>
    <row r="1696" spans="1:10" x14ac:dyDescent="0.25">
      <c r="A1696" t="s">
        <v>2588</v>
      </c>
      <c r="B1696" s="2">
        <v>45937</v>
      </c>
      <c r="C1696" t="s">
        <v>1105</v>
      </c>
      <c r="D1696" t="s">
        <v>254</v>
      </c>
      <c r="E1696" t="s">
        <v>226</v>
      </c>
      <c r="F1696" t="s">
        <v>25</v>
      </c>
      <c r="G1696">
        <v>2</v>
      </c>
      <c r="H1696">
        <v>204.97</v>
      </c>
      <c r="I1696">
        <v>0.02</v>
      </c>
      <c r="J1696" t="s">
        <v>30</v>
      </c>
    </row>
    <row r="1697" spans="1:10" x14ac:dyDescent="0.25">
      <c r="A1697" t="s">
        <v>2589</v>
      </c>
      <c r="B1697" s="2">
        <v>46162</v>
      </c>
      <c r="C1697" t="s">
        <v>389</v>
      </c>
      <c r="D1697" t="s">
        <v>202</v>
      </c>
      <c r="E1697" t="s">
        <v>196</v>
      </c>
      <c r="F1697" t="s">
        <v>468</v>
      </c>
      <c r="G1697">
        <v>3</v>
      </c>
      <c r="H1697">
        <v>2140.98</v>
      </c>
      <c r="I1697">
        <v>0.1</v>
      </c>
      <c r="J1697" t="s">
        <v>35</v>
      </c>
    </row>
    <row r="1698" spans="1:10" x14ac:dyDescent="0.25">
      <c r="A1698" t="s">
        <v>2590</v>
      </c>
      <c r="B1698" s="2">
        <v>46084</v>
      </c>
      <c r="C1698" t="s">
        <v>1575</v>
      </c>
      <c r="D1698" t="s">
        <v>180</v>
      </c>
      <c r="E1698" t="s">
        <v>24</v>
      </c>
      <c r="F1698" t="s">
        <v>14</v>
      </c>
      <c r="G1698">
        <v>3</v>
      </c>
      <c r="H1698">
        <v>832.02</v>
      </c>
      <c r="I1698">
        <v>0.1</v>
      </c>
      <c r="J1698" t="s">
        <v>15</v>
      </c>
    </row>
    <row r="1699" spans="1:10" x14ac:dyDescent="0.25">
      <c r="A1699" t="s">
        <v>2591</v>
      </c>
      <c r="B1699" s="2">
        <v>46144</v>
      </c>
      <c r="C1699" t="s">
        <v>566</v>
      </c>
      <c r="D1699" t="s">
        <v>376</v>
      </c>
      <c r="E1699" t="s">
        <v>13</v>
      </c>
      <c r="F1699" t="s">
        <v>14</v>
      </c>
      <c r="G1699">
        <v>3</v>
      </c>
      <c r="H1699">
        <v>1732.98</v>
      </c>
      <c r="I1699">
        <v>0.2</v>
      </c>
      <c r="J1699" t="s">
        <v>20</v>
      </c>
    </row>
    <row r="1700" spans="1:10" x14ac:dyDescent="0.25">
      <c r="A1700" t="s">
        <v>2592</v>
      </c>
      <c r="B1700" s="2">
        <v>46100</v>
      </c>
      <c r="C1700" t="s">
        <v>1011</v>
      </c>
      <c r="D1700" t="s">
        <v>29</v>
      </c>
      <c r="E1700" t="s">
        <v>196</v>
      </c>
      <c r="F1700" t="s">
        <v>14</v>
      </c>
      <c r="G1700">
        <v>2</v>
      </c>
      <c r="H1700">
        <v>112.27</v>
      </c>
      <c r="I1700">
        <v>0.1</v>
      </c>
      <c r="J1700" t="s">
        <v>68</v>
      </c>
    </row>
    <row r="1701" spans="1:10" x14ac:dyDescent="0.25">
      <c r="A1701" t="s">
        <v>2593</v>
      </c>
      <c r="B1701" s="2">
        <v>46205</v>
      </c>
      <c r="C1701" t="s">
        <v>2518</v>
      </c>
      <c r="D1701" t="s">
        <v>12</v>
      </c>
      <c r="E1701" t="s">
        <v>226</v>
      </c>
      <c r="F1701" t="s">
        <v>1135</v>
      </c>
      <c r="G1701">
        <v>3</v>
      </c>
      <c r="H1701">
        <v>499</v>
      </c>
      <c r="I1701">
        <v>0.15</v>
      </c>
      <c r="J1701" t="s">
        <v>68</v>
      </c>
    </row>
    <row r="1702" spans="1:10" x14ac:dyDescent="0.25">
      <c r="A1702" t="s">
        <v>2594</v>
      </c>
      <c r="B1702" s="2">
        <v>46080</v>
      </c>
      <c r="C1702" t="s">
        <v>1222</v>
      </c>
      <c r="D1702" t="s">
        <v>282</v>
      </c>
      <c r="E1702" t="s">
        <v>58</v>
      </c>
      <c r="F1702" t="s">
        <v>25</v>
      </c>
      <c r="G1702">
        <v>1</v>
      </c>
      <c r="H1702">
        <v>182.58</v>
      </c>
      <c r="I1702">
        <v>0</v>
      </c>
      <c r="J1702" t="s">
        <v>15</v>
      </c>
    </row>
    <row r="1703" spans="1:10" x14ac:dyDescent="0.25">
      <c r="A1703" t="s">
        <v>2595</v>
      </c>
      <c r="B1703" s="2">
        <v>46162</v>
      </c>
      <c r="C1703" t="s">
        <v>310</v>
      </c>
      <c r="D1703" t="s">
        <v>98</v>
      </c>
      <c r="E1703" t="s">
        <v>58</v>
      </c>
      <c r="F1703" t="s">
        <v>14</v>
      </c>
      <c r="G1703">
        <v>3</v>
      </c>
      <c r="H1703">
        <v>1385.01</v>
      </c>
      <c r="I1703">
        <v>0</v>
      </c>
      <c r="J1703" t="s">
        <v>15</v>
      </c>
    </row>
    <row r="1704" spans="1:10" x14ac:dyDescent="0.25">
      <c r="A1704" t="s">
        <v>2596</v>
      </c>
      <c r="B1704" s="2">
        <v>46190</v>
      </c>
      <c r="C1704" t="s">
        <v>453</v>
      </c>
      <c r="D1704" t="s">
        <v>12</v>
      </c>
      <c r="E1704" t="s">
        <v>19</v>
      </c>
      <c r="F1704" t="s">
        <v>14</v>
      </c>
      <c r="G1704">
        <v>1</v>
      </c>
      <c r="H1704">
        <v>499</v>
      </c>
      <c r="I1704">
        <v>0.15</v>
      </c>
      <c r="J1704" t="s">
        <v>15</v>
      </c>
    </row>
    <row r="1705" spans="1:10" x14ac:dyDescent="0.25">
      <c r="A1705" t="s">
        <v>2597</v>
      </c>
      <c r="B1705" s="2">
        <v>46131</v>
      </c>
      <c r="C1705" t="s">
        <v>1957</v>
      </c>
      <c r="D1705" t="s">
        <v>137</v>
      </c>
      <c r="E1705" t="s">
        <v>196</v>
      </c>
      <c r="F1705" t="s">
        <v>14</v>
      </c>
      <c r="G1705">
        <v>2</v>
      </c>
      <c r="H1705">
        <v>99</v>
      </c>
      <c r="I1705">
        <v>0.02</v>
      </c>
      <c r="J1705" t="s">
        <v>35</v>
      </c>
    </row>
    <row r="1706" spans="1:10" x14ac:dyDescent="0.25">
      <c r="A1706" t="s">
        <v>2598</v>
      </c>
      <c r="B1706" s="2">
        <v>46111</v>
      </c>
      <c r="C1706" t="s">
        <v>1879</v>
      </c>
      <c r="D1706" t="s">
        <v>395</v>
      </c>
      <c r="E1706" t="s">
        <v>104</v>
      </c>
      <c r="F1706" t="s">
        <v>355</v>
      </c>
      <c r="G1706">
        <v>1</v>
      </c>
      <c r="H1706">
        <v>150.49</v>
      </c>
      <c r="I1706">
        <v>0</v>
      </c>
      <c r="J1706" t="s">
        <v>30</v>
      </c>
    </row>
    <row r="1707" spans="1:10" x14ac:dyDescent="0.25">
      <c r="A1707" t="s">
        <v>2599</v>
      </c>
      <c r="B1707" s="2">
        <v>45975</v>
      </c>
      <c r="C1707" t="s">
        <v>367</v>
      </c>
      <c r="D1707" t="s">
        <v>117</v>
      </c>
      <c r="E1707" t="s">
        <v>39</v>
      </c>
      <c r="F1707" t="s">
        <v>25</v>
      </c>
      <c r="G1707">
        <v>3</v>
      </c>
      <c r="H1707">
        <v>1745.03</v>
      </c>
      <c r="I1707">
        <v>0.2</v>
      </c>
      <c r="J1707" t="s">
        <v>35</v>
      </c>
    </row>
    <row r="1708" spans="1:10" x14ac:dyDescent="0.25">
      <c r="A1708" t="s">
        <v>2600</v>
      </c>
      <c r="B1708" s="2">
        <v>45960</v>
      </c>
      <c r="C1708" t="s">
        <v>1331</v>
      </c>
      <c r="D1708" t="s">
        <v>33</v>
      </c>
      <c r="E1708" t="s">
        <v>226</v>
      </c>
      <c r="F1708" t="s">
        <v>14</v>
      </c>
      <c r="G1708">
        <v>5</v>
      </c>
      <c r="H1708">
        <v>2548.98</v>
      </c>
      <c r="I1708">
        <v>0</v>
      </c>
      <c r="J1708" t="s">
        <v>35</v>
      </c>
    </row>
    <row r="1709" spans="1:10" x14ac:dyDescent="0.25">
      <c r="A1709" t="s">
        <v>2601</v>
      </c>
      <c r="B1709" s="2">
        <v>46106</v>
      </c>
      <c r="C1709" t="s">
        <v>650</v>
      </c>
      <c r="D1709" t="s">
        <v>323</v>
      </c>
      <c r="E1709" t="s">
        <v>58</v>
      </c>
      <c r="F1709" t="s">
        <v>25</v>
      </c>
      <c r="G1709">
        <v>3</v>
      </c>
      <c r="H1709">
        <v>1454.03</v>
      </c>
      <c r="I1709">
        <v>0.15</v>
      </c>
      <c r="J1709" t="s">
        <v>1402</v>
      </c>
    </row>
    <row r="1710" spans="1:10" x14ac:dyDescent="0.25">
      <c r="A1710" t="s">
        <v>2602</v>
      </c>
      <c r="B1710" s="2">
        <v>46110</v>
      </c>
      <c r="C1710" t="s">
        <v>1122</v>
      </c>
      <c r="D1710" t="s">
        <v>323</v>
      </c>
      <c r="E1710" t="s">
        <v>95</v>
      </c>
      <c r="F1710" t="s">
        <v>14</v>
      </c>
      <c r="G1710">
        <v>5</v>
      </c>
      <c r="H1710">
        <v>1528.98</v>
      </c>
      <c r="I1710">
        <v>0</v>
      </c>
      <c r="J1710" t="s">
        <v>15</v>
      </c>
    </row>
    <row r="1711" spans="1:10" x14ac:dyDescent="0.25">
      <c r="A1711" t="s">
        <v>2603</v>
      </c>
      <c r="B1711" s="2">
        <v>46201</v>
      </c>
      <c r="C1711" t="s">
        <v>146</v>
      </c>
      <c r="D1711" t="s">
        <v>23</v>
      </c>
      <c r="E1711" t="s">
        <v>58</v>
      </c>
      <c r="F1711" t="s">
        <v>14</v>
      </c>
      <c r="G1711">
        <v>2</v>
      </c>
      <c r="H1711">
        <v>79.790000000000006</v>
      </c>
      <c r="I1711">
        <v>0</v>
      </c>
      <c r="J1711" t="s">
        <v>20</v>
      </c>
    </row>
    <row r="1712" spans="1:10" x14ac:dyDescent="0.25">
      <c r="A1712" t="s">
        <v>2604</v>
      </c>
      <c r="B1712" s="2">
        <v>46073</v>
      </c>
      <c r="C1712" t="s">
        <v>2605</v>
      </c>
      <c r="D1712" t="s">
        <v>54</v>
      </c>
      <c r="E1712" t="s">
        <v>52</v>
      </c>
      <c r="F1712" t="s">
        <v>14</v>
      </c>
      <c r="G1712">
        <v>2</v>
      </c>
      <c r="H1712">
        <v>117.81</v>
      </c>
      <c r="I1712">
        <v>0.2</v>
      </c>
      <c r="J1712" t="s">
        <v>68</v>
      </c>
    </row>
    <row r="1713" spans="1:10" x14ac:dyDescent="0.25">
      <c r="A1713" t="s">
        <v>2606</v>
      </c>
      <c r="B1713" s="2">
        <v>45933</v>
      </c>
      <c r="C1713" t="s">
        <v>1208</v>
      </c>
      <c r="D1713" t="s">
        <v>109</v>
      </c>
      <c r="E1713" t="s">
        <v>34</v>
      </c>
      <c r="F1713" t="s">
        <v>25</v>
      </c>
      <c r="G1713">
        <v>4</v>
      </c>
      <c r="H1713">
        <v>1371.02</v>
      </c>
      <c r="I1713">
        <v>0.1</v>
      </c>
      <c r="J1713" t="s">
        <v>68</v>
      </c>
    </row>
    <row r="1714" spans="1:10" x14ac:dyDescent="0.25">
      <c r="A1714" t="s">
        <v>2607</v>
      </c>
      <c r="B1714" s="2">
        <v>46206</v>
      </c>
      <c r="C1714" t="s">
        <v>546</v>
      </c>
      <c r="D1714" t="s">
        <v>109</v>
      </c>
      <c r="E1714" t="s">
        <v>13</v>
      </c>
      <c r="F1714" t="s">
        <v>14</v>
      </c>
      <c r="G1714">
        <v>1</v>
      </c>
      <c r="H1714">
        <v>1399</v>
      </c>
      <c r="I1714">
        <v>0</v>
      </c>
      <c r="J1714" t="s">
        <v>20</v>
      </c>
    </row>
    <row r="1715" spans="1:10" x14ac:dyDescent="0.25">
      <c r="A1715" t="s">
        <v>2608</v>
      </c>
      <c r="B1715" s="2">
        <v>46198</v>
      </c>
      <c r="C1715" t="s">
        <v>288</v>
      </c>
      <c r="D1715" t="s">
        <v>323</v>
      </c>
      <c r="E1715" t="s">
        <v>39</v>
      </c>
      <c r="F1715" t="s">
        <v>14</v>
      </c>
      <c r="G1715">
        <v>4</v>
      </c>
      <c r="H1715">
        <v>1499</v>
      </c>
      <c r="I1715">
        <v>0.05</v>
      </c>
      <c r="J1715" t="s">
        <v>20</v>
      </c>
    </row>
    <row r="1716" spans="1:10" x14ac:dyDescent="0.25">
      <c r="A1716" t="s">
        <v>2609</v>
      </c>
      <c r="B1716" s="2">
        <v>46021</v>
      </c>
      <c r="C1716" t="s">
        <v>2215</v>
      </c>
      <c r="D1716" t="s">
        <v>220</v>
      </c>
      <c r="E1716" t="s">
        <v>24</v>
      </c>
      <c r="F1716" t="s">
        <v>14</v>
      </c>
      <c r="G1716">
        <v>3</v>
      </c>
      <c r="H1716">
        <v>1469.02</v>
      </c>
      <c r="I1716" t="s">
        <v>26</v>
      </c>
      <c r="J1716" t="s">
        <v>15</v>
      </c>
    </row>
    <row r="1717" spans="1:10" x14ac:dyDescent="0.25">
      <c r="A1717" t="s">
        <v>2610</v>
      </c>
      <c r="B1717" s="2">
        <v>45888</v>
      </c>
      <c r="C1717" t="s">
        <v>152</v>
      </c>
      <c r="D1717" t="s">
        <v>251</v>
      </c>
      <c r="E1717" t="s">
        <v>44</v>
      </c>
      <c r="F1717" t="s">
        <v>14</v>
      </c>
      <c r="G1717">
        <v>1</v>
      </c>
      <c r="H1717">
        <v>2018.99</v>
      </c>
      <c r="I1717">
        <v>0.1</v>
      </c>
      <c r="J1717" t="s">
        <v>15</v>
      </c>
    </row>
    <row r="1718" spans="1:10" x14ac:dyDescent="0.25">
      <c r="A1718" t="s">
        <v>2611</v>
      </c>
      <c r="B1718" s="2">
        <v>46055</v>
      </c>
      <c r="C1718" t="s">
        <v>129</v>
      </c>
      <c r="D1718" t="s">
        <v>47</v>
      </c>
      <c r="E1718" t="s">
        <v>101</v>
      </c>
      <c r="F1718" t="s">
        <v>25</v>
      </c>
      <c r="G1718">
        <v>3</v>
      </c>
      <c r="H1718">
        <v>307.97000000000003</v>
      </c>
      <c r="I1718">
        <v>0.05</v>
      </c>
      <c r="J1718" t="s">
        <v>68</v>
      </c>
    </row>
    <row r="1719" spans="1:10" x14ac:dyDescent="0.25">
      <c r="A1719" t="s">
        <v>2612</v>
      </c>
      <c r="B1719" s="2">
        <v>46095</v>
      </c>
      <c r="C1719" t="s">
        <v>1198</v>
      </c>
      <c r="D1719" t="s">
        <v>47</v>
      </c>
      <c r="E1719" t="s">
        <v>44</v>
      </c>
      <c r="F1719" t="s">
        <v>25</v>
      </c>
      <c r="G1719">
        <v>1</v>
      </c>
      <c r="H1719">
        <v>296.01</v>
      </c>
      <c r="I1719">
        <v>0.05</v>
      </c>
      <c r="J1719" t="s">
        <v>68</v>
      </c>
    </row>
    <row r="1720" spans="1:10" x14ac:dyDescent="0.25">
      <c r="A1720" t="s">
        <v>2613</v>
      </c>
      <c r="B1720" s="2">
        <v>46001</v>
      </c>
      <c r="C1720" t="s">
        <v>1116</v>
      </c>
      <c r="D1720" t="s">
        <v>213</v>
      </c>
      <c r="E1720" t="s">
        <v>58</v>
      </c>
      <c r="F1720" t="s">
        <v>25</v>
      </c>
      <c r="G1720">
        <v>3</v>
      </c>
      <c r="H1720">
        <v>559.98</v>
      </c>
      <c r="I1720">
        <v>0</v>
      </c>
      <c r="J1720" t="s">
        <v>15</v>
      </c>
    </row>
    <row r="1721" spans="1:10" x14ac:dyDescent="0.25">
      <c r="A1721" t="s">
        <v>2614</v>
      </c>
      <c r="B1721" t="s">
        <v>2615</v>
      </c>
      <c r="C1721" t="s">
        <v>2616</v>
      </c>
      <c r="D1721" t="s">
        <v>321</v>
      </c>
      <c r="E1721" t="s">
        <v>2617</v>
      </c>
      <c r="F1721" t="s">
        <v>14</v>
      </c>
      <c r="G1721">
        <v>2</v>
      </c>
      <c r="H1721">
        <v>1399</v>
      </c>
      <c r="I1721">
        <v>0</v>
      </c>
      <c r="J1721" t="s">
        <v>20</v>
      </c>
    </row>
    <row r="1722" spans="1:10" x14ac:dyDescent="0.25">
      <c r="A1722" t="s">
        <v>2618</v>
      </c>
      <c r="B1722" s="2">
        <v>46199</v>
      </c>
      <c r="C1722" t="s">
        <v>2619</v>
      </c>
      <c r="D1722" t="s">
        <v>61</v>
      </c>
      <c r="E1722" t="s">
        <v>120</v>
      </c>
      <c r="F1722" t="s">
        <v>14</v>
      </c>
      <c r="G1722">
        <v>3</v>
      </c>
      <c r="H1722">
        <v>246.51</v>
      </c>
      <c r="I1722">
        <v>0.15</v>
      </c>
      <c r="J1722" t="s">
        <v>68</v>
      </c>
    </row>
    <row r="1723" spans="1:10" x14ac:dyDescent="0.25">
      <c r="A1723" t="s">
        <v>2620</v>
      </c>
      <c r="B1723" s="2">
        <v>46201</v>
      </c>
      <c r="C1723" t="s">
        <v>700</v>
      </c>
      <c r="D1723" t="s">
        <v>80</v>
      </c>
      <c r="E1723" t="s">
        <v>120</v>
      </c>
      <c r="F1723" t="s">
        <v>14</v>
      </c>
      <c r="G1723">
        <v>1</v>
      </c>
      <c r="H1723">
        <v>162.18</v>
      </c>
      <c r="I1723">
        <v>0.15</v>
      </c>
      <c r="J1723" t="s">
        <v>330</v>
      </c>
    </row>
    <row r="1724" spans="1:10" x14ac:dyDescent="0.25">
      <c r="A1724" t="s">
        <v>2621</v>
      </c>
      <c r="B1724" s="2">
        <v>46212</v>
      </c>
      <c r="C1724" t="s">
        <v>2622</v>
      </c>
      <c r="D1724" t="s">
        <v>171</v>
      </c>
      <c r="F1724" t="s">
        <v>14</v>
      </c>
      <c r="G1724">
        <v>1</v>
      </c>
      <c r="H1724">
        <v>1299</v>
      </c>
      <c r="I1724">
        <v>0</v>
      </c>
      <c r="J1724" t="s">
        <v>20</v>
      </c>
    </row>
    <row r="1725" spans="1:10" x14ac:dyDescent="0.25">
      <c r="A1725" t="s">
        <v>2623</v>
      </c>
      <c r="B1725" s="2">
        <v>46181</v>
      </c>
      <c r="C1725" t="s">
        <v>443</v>
      </c>
      <c r="D1725" t="s">
        <v>440</v>
      </c>
      <c r="E1725" t="s">
        <v>226</v>
      </c>
      <c r="F1725" t="s">
        <v>25</v>
      </c>
      <c r="G1725">
        <v>2</v>
      </c>
      <c r="H1725">
        <v>153.47</v>
      </c>
      <c r="I1725">
        <v>0.2</v>
      </c>
      <c r="J1725" t="s">
        <v>15</v>
      </c>
    </row>
    <row r="1726" spans="1:10" x14ac:dyDescent="0.25">
      <c r="A1726" t="s">
        <v>2624</v>
      </c>
      <c r="B1726" s="2">
        <v>46196</v>
      </c>
      <c r="C1726" t="s">
        <v>854</v>
      </c>
      <c r="D1726" t="s">
        <v>123</v>
      </c>
      <c r="E1726" t="s">
        <v>120</v>
      </c>
      <c r="F1726" t="s">
        <v>25</v>
      </c>
      <c r="G1726">
        <v>4</v>
      </c>
      <c r="H1726">
        <v>53.35</v>
      </c>
      <c r="I1726">
        <v>0.1</v>
      </c>
      <c r="J1726" t="s">
        <v>30</v>
      </c>
    </row>
    <row r="1727" spans="1:10" x14ac:dyDescent="0.25">
      <c r="A1727" t="s">
        <v>2625</v>
      </c>
      <c r="B1727" s="2">
        <v>46074</v>
      </c>
      <c r="C1727" t="s">
        <v>781</v>
      </c>
      <c r="D1727" t="s">
        <v>43</v>
      </c>
      <c r="E1727" t="s">
        <v>24</v>
      </c>
      <c r="F1727" t="s">
        <v>25</v>
      </c>
      <c r="G1727">
        <v>2</v>
      </c>
      <c r="H1727">
        <v>1852.97</v>
      </c>
      <c r="I1727">
        <v>0</v>
      </c>
      <c r="J1727" t="s">
        <v>30</v>
      </c>
    </row>
    <row r="1728" spans="1:10" x14ac:dyDescent="0.25">
      <c r="A1728" t="s">
        <v>2626</v>
      </c>
      <c r="B1728" s="2">
        <v>46098</v>
      </c>
      <c r="C1728" t="s">
        <v>2303</v>
      </c>
      <c r="D1728" t="s">
        <v>199</v>
      </c>
      <c r="E1728" t="s">
        <v>13</v>
      </c>
      <c r="F1728" t="s">
        <v>25</v>
      </c>
      <c r="G1728">
        <v>2</v>
      </c>
      <c r="H1728">
        <v>699</v>
      </c>
      <c r="I1728">
        <v>0</v>
      </c>
      <c r="J1728" t="s">
        <v>35</v>
      </c>
    </row>
    <row r="1729" spans="1:10" x14ac:dyDescent="0.25">
      <c r="A1729" t="s">
        <v>2627</v>
      </c>
      <c r="B1729" s="2">
        <v>45986</v>
      </c>
      <c r="C1729" t="s">
        <v>1280</v>
      </c>
      <c r="D1729" t="s">
        <v>23</v>
      </c>
      <c r="E1729" t="s">
        <v>39</v>
      </c>
      <c r="F1729" t="s">
        <v>25</v>
      </c>
      <c r="G1729">
        <v>1</v>
      </c>
      <c r="H1729">
        <v>80.58</v>
      </c>
      <c r="I1729">
        <v>0.05</v>
      </c>
      <c r="J1729" t="s">
        <v>15</v>
      </c>
    </row>
    <row r="1730" spans="1:10" x14ac:dyDescent="0.25">
      <c r="A1730" t="s">
        <v>2628</v>
      </c>
      <c r="B1730" s="2">
        <v>46012</v>
      </c>
      <c r="C1730" t="s">
        <v>336</v>
      </c>
      <c r="D1730" t="s">
        <v>71</v>
      </c>
      <c r="E1730" t="s">
        <v>104</v>
      </c>
      <c r="F1730" t="s">
        <v>25</v>
      </c>
      <c r="G1730">
        <v>5</v>
      </c>
      <c r="H1730">
        <v>115.43</v>
      </c>
      <c r="I1730">
        <v>0</v>
      </c>
      <c r="J1730" t="s">
        <v>15</v>
      </c>
    </row>
    <row r="1731" spans="1:10" x14ac:dyDescent="0.25">
      <c r="A1731" t="s">
        <v>2629</v>
      </c>
      <c r="B1731" s="2">
        <v>46025</v>
      </c>
      <c r="C1731" t="s">
        <v>1260</v>
      </c>
      <c r="D1731" t="s">
        <v>332</v>
      </c>
      <c r="E1731" t="s">
        <v>13</v>
      </c>
      <c r="F1731" t="s">
        <v>25</v>
      </c>
      <c r="G1731">
        <v>3</v>
      </c>
      <c r="H1731">
        <v>763.98</v>
      </c>
      <c r="I1731">
        <v>0.2</v>
      </c>
      <c r="J1731" t="s">
        <v>68</v>
      </c>
    </row>
    <row r="1732" spans="1:10" x14ac:dyDescent="0.25">
      <c r="A1732" t="s">
        <v>2630</v>
      </c>
      <c r="B1732" s="2">
        <v>45920</v>
      </c>
      <c r="C1732" t="s">
        <v>319</v>
      </c>
      <c r="D1732" t="s">
        <v>153</v>
      </c>
      <c r="E1732" t="s">
        <v>52</v>
      </c>
      <c r="F1732" t="s">
        <v>14</v>
      </c>
      <c r="G1732">
        <v>4</v>
      </c>
      <c r="H1732">
        <v>130.29</v>
      </c>
      <c r="I1732">
        <v>0</v>
      </c>
      <c r="J1732" t="s">
        <v>35</v>
      </c>
    </row>
    <row r="1733" spans="1:10" x14ac:dyDescent="0.25">
      <c r="A1733" t="s">
        <v>2631</v>
      </c>
      <c r="B1733" s="2">
        <v>46114</v>
      </c>
      <c r="C1733" t="s">
        <v>2439</v>
      </c>
      <c r="D1733" t="s">
        <v>220</v>
      </c>
      <c r="E1733" t="s">
        <v>19</v>
      </c>
      <c r="F1733" t="s">
        <v>14</v>
      </c>
      <c r="G1733">
        <v>1</v>
      </c>
      <c r="H1733">
        <v>1454.03</v>
      </c>
      <c r="I1733">
        <v>0.02</v>
      </c>
      <c r="J1733" t="s">
        <v>15</v>
      </c>
    </row>
    <row r="1734" spans="1:10" x14ac:dyDescent="0.25">
      <c r="A1734" t="s">
        <v>2632</v>
      </c>
      <c r="B1734" s="2">
        <v>46119</v>
      </c>
      <c r="C1734" t="s">
        <v>640</v>
      </c>
      <c r="D1734" t="s">
        <v>268</v>
      </c>
      <c r="E1734" t="s">
        <v>58</v>
      </c>
      <c r="F1734" t="s">
        <v>14</v>
      </c>
      <c r="G1734">
        <v>5</v>
      </c>
      <c r="H1734">
        <v>144.53</v>
      </c>
      <c r="I1734">
        <v>0</v>
      </c>
      <c r="J1734" t="s">
        <v>68</v>
      </c>
    </row>
    <row r="1735" spans="1:10" x14ac:dyDescent="0.25">
      <c r="A1735" t="s">
        <v>2633</v>
      </c>
      <c r="B1735" s="2">
        <v>46199</v>
      </c>
      <c r="C1735" t="s">
        <v>2022</v>
      </c>
      <c r="D1735" t="s">
        <v>61</v>
      </c>
      <c r="E1735" t="s">
        <v>48</v>
      </c>
      <c r="F1735" t="s">
        <v>14</v>
      </c>
      <c r="G1735">
        <v>10</v>
      </c>
      <c r="H1735">
        <v>249</v>
      </c>
      <c r="I1735">
        <v>0.05</v>
      </c>
      <c r="J1735" t="s">
        <v>68</v>
      </c>
    </row>
    <row r="1736" spans="1:10" x14ac:dyDescent="0.25">
      <c r="A1736" t="s">
        <v>2634</v>
      </c>
      <c r="B1736" s="2">
        <v>46177</v>
      </c>
      <c r="C1736" t="s">
        <v>2635</v>
      </c>
      <c r="D1736" t="s">
        <v>520</v>
      </c>
      <c r="E1736" t="s">
        <v>196</v>
      </c>
      <c r="F1736" t="s">
        <v>14</v>
      </c>
      <c r="G1736">
        <v>3</v>
      </c>
      <c r="H1736">
        <v>2133.0300000000002</v>
      </c>
      <c r="I1736">
        <v>0.05</v>
      </c>
      <c r="J1736" t="s">
        <v>20</v>
      </c>
    </row>
    <row r="1737" spans="1:10" x14ac:dyDescent="0.25">
      <c r="A1737" t="s">
        <v>2636</v>
      </c>
      <c r="B1737" s="2">
        <v>46005</v>
      </c>
      <c r="C1737" t="s">
        <v>1797</v>
      </c>
      <c r="D1737" t="s">
        <v>126</v>
      </c>
      <c r="E1737" t="s">
        <v>24</v>
      </c>
      <c r="F1737" t="s">
        <v>14</v>
      </c>
      <c r="G1737">
        <v>3</v>
      </c>
      <c r="H1737">
        <v>685.02</v>
      </c>
      <c r="I1737">
        <v>0.05</v>
      </c>
      <c r="J1737" t="s">
        <v>68</v>
      </c>
    </row>
    <row r="1738" spans="1:10" x14ac:dyDescent="0.25">
      <c r="A1738" t="s">
        <v>2637</v>
      </c>
      <c r="B1738" s="2">
        <v>45927</v>
      </c>
      <c r="C1738" t="s">
        <v>2638</v>
      </c>
      <c r="D1738" t="s">
        <v>202</v>
      </c>
      <c r="E1738" t="s">
        <v>187</v>
      </c>
      <c r="F1738" t="s">
        <v>25</v>
      </c>
      <c r="G1738">
        <v>2</v>
      </c>
      <c r="H1738">
        <v>2140.98</v>
      </c>
      <c r="I1738">
        <v>0.2</v>
      </c>
      <c r="J1738" t="s">
        <v>68</v>
      </c>
    </row>
    <row r="1739" spans="1:10" x14ac:dyDescent="0.25">
      <c r="A1739" t="s">
        <v>2639</v>
      </c>
      <c r="B1739" s="2">
        <v>45953</v>
      </c>
      <c r="C1739" t="s">
        <v>70</v>
      </c>
      <c r="D1739" t="s">
        <v>323</v>
      </c>
      <c r="E1739" t="s">
        <v>95</v>
      </c>
      <c r="F1739" t="s">
        <v>14</v>
      </c>
      <c r="G1739">
        <v>1</v>
      </c>
      <c r="H1739">
        <v>1528.98</v>
      </c>
      <c r="I1739">
        <v>0.2</v>
      </c>
      <c r="J1739" t="s">
        <v>20</v>
      </c>
    </row>
    <row r="1740" spans="1:10" x14ac:dyDescent="0.25">
      <c r="A1740" t="s">
        <v>2640</v>
      </c>
      <c r="B1740" s="2">
        <v>46196</v>
      </c>
      <c r="C1740" t="s">
        <v>361</v>
      </c>
      <c r="E1740" t="s">
        <v>196</v>
      </c>
      <c r="F1740" t="s">
        <v>25</v>
      </c>
      <c r="G1740">
        <v>4</v>
      </c>
      <c r="H1740">
        <v>33241</v>
      </c>
      <c r="I1740">
        <v>0.02</v>
      </c>
      <c r="J1740" t="s">
        <v>35</v>
      </c>
    </row>
    <row r="1741" spans="1:10" x14ac:dyDescent="0.25">
      <c r="A1741" t="s">
        <v>2641</v>
      </c>
      <c r="B1741" s="2">
        <v>46027</v>
      </c>
      <c r="C1741" t="s">
        <v>1095</v>
      </c>
      <c r="D1741" t="s">
        <v>77</v>
      </c>
      <c r="E1741" t="s">
        <v>24</v>
      </c>
      <c r="F1741" t="s">
        <v>14</v>
      </c>
      <c r="G1741">
        <v>1</v>
      </c>
      <c r="H1741">
        <v>406.98</v>
      </c>
      <c r="I1741">
        <v>0.05</v>
      </c>
      <c r="J1741" t="s">
        <v>15</v>
      </c>
    </row>
    <row r="1742" spans="1:10" x14ac:dyDescent="0.25">
      <c r="A1742" t="s">
        <v>2642</v>
      </c>
      <c r="B1742" s="2">
        <v>45977</v>
      </c>
      <c r="C1742" t="s">
        <v>2360</v>
      </c>
      <c r="D1742" t="s">
        <v>12</v>
      </c>
      <c r="E1742" t="s">
        <v>44</v>
      </c>
      <c r="F1742" t="s">
        <v>14</v>
      </c>
      <c r="G1742">
        <v>1</v>
      </c>
      <c r="H1742">
        <v>489.02</v>
      </c>
      <c r="I1742">
        <v>0.15</v>
      </c>
      <c r="J1742" t="s">
        <v>35</v>
      </c>
    </row>
    <row r="1743" spans="1:10" x14ac:dyDescent="0.25">
      <c r="A1743" t="s">
        <v>2643</v>
      </c>
      <c r="B1743" s="2">
        <v>45950</v>
      </c>
      <c r="C1743" t="s">
        <v>1508</v>
      </c>
      <c r="D1743" t="s">
        <v>92</v>
      </c>
      <c r="E1743" t="s">
        <v>196</v>
      </c>
      <c r="F1743" t="s">
        <v>14</v>
      </c>
      <c r="G1743">
        <v>6</v>
      </c>
      <c r="H1743">
        <v>290.02999999999997</v>
      </c>
      <c r="I1743">
        <v>0.2</v>
      </c>
      <c r="J1743" t="s">
        <v>15</v>
      </c>
    </row>
    <row r="1744" spans="1:10" x14ac:dyDescent="0.25">
      <c r="A1744" t="s">
        <v>2644</v>
      </c>
      <c r="B1744" s="2">
        <v>46083</v>
      </c>
      <c r="C1744" t="s">
        <v>1154</v>
      </c>
      <c r="D1744" t="s">
        <v>440</v>
      </c>
      <c r="E1744" t="s">
        <v>34</v>
      </c>
      <c r="F1744" t="s">
        <v>25</v>
      </c>
      <c r="G1744">
        <v>6</v>
      </c>
      <c r="H1744">
        <v>146.02000000000001</v>
      </c>
      <c r="I1744">
        <v>0.2</v>
      </c>
      <c r="J1744" t="s">
        <v>20</v>
      </c>
    </row>
    <row r="1745" spans="1:10" x14ac:dyDescent="0.25">
      <c r="A1745" t="s">
        <v>2645</v>
      </c>
      <c r="B1745" s="2">
        <v>46059</v>
      </c>
      <c r="C1745" t="s">
        <v>1349</v>
      </c>
      <c r="D1745" t="s">
        <v>77</v>
      </c>
      <c r="E1745" t="s">
        <v>24</v>
      </c>
      <c r="F1745" t="s">
        <v>14</v>
      </c>
      <c r="G1745">
        <v>4</v>
      </c>
      <c r="H1745">
        <v>406.98</v>
      </c>
      <c r="I1745">
        <v>0.1</v>
      </c>
      <c r="J1745" t="s">
        <v>68</v>
      </c>
    </row>
    <row r="1746" spans="1:10" x14ac:dyDescent="0.25">
      <c r="A1746" t="s">
        <v>2646</v>
      </c>
      <c r="B1746" s="2">
        <v>46027</v>
      </c>
      <c r="C1746" t="s">
        <v>1591</v>
      </c>
      <c r="D1746" t="s">
        <v>268</v>
      </c>
      <c r="E1746" t="s">
        <v>74</v>
      </c>
      <c r="F1746" t="s">
        <v>14</v>
      </c>
      <c r="G1746">
        <v>1</v>
      </c>
      <c r="H1746">
        <v>146.02000000000001</v>
      </c>
      <c r="I1746">
        <v>0.15</v>
      </c>
      <c r="J1746" t="s">
        <v>30</v>
      </c>
    </row>
    <row r="1747" spans="1:10" x14ac:dyDescent="0.25">
      <c r="A1747" t="s">
        <v>2647</v>
      </c>
      <c r="B1747" s="2">
        <v>46079</v>
      </c>
      <c r="C1747" t="s">
        <v>365</v>
      </c>
      <c r="D1747" t="s">
        <v>556</v>
      </c>
      <c r="E1747" t="s">
        <v>44</v>
      </c>
      <c r="F1747" t="s">
        <v>14</v>
      </c>
      <c r="G1747">
        <v>4</v>
      </c>
      <c r="H1747">
        <v>126.42</v>
      </c>
      <c r="I1747">
        <v>0</v>
      </c>
      <c r="J1747" t="s">
        <v>35</v>
      </c>
    </row>
    <row r="1748" spans="1:10" x14ac:dyDescent="0.25">
      <c r="A1748" t="s">
        <v>2648</v>
      </c>
      <c r="B1748" s="2">
        <v>45976</v>
      </c>
      <c r="C1748" t="s">
        <v>2144</v>
      </c>
      <c r="D1748" t="s">
        <v>23</v>
      </c>
      <c r="E1748" t="s">
        <v>34</v>
      </c>
      <c r="F1748" t="s">
        <v>14</v>
      </c>
      <c r="G1748">
        <v>5</v>
      </c>
      <c r="H1748">
        <v>80.58</v>
      </c>
      <c r="I1748">
        <v>0</v>
      </c>
      <c r="J1748" t="s">
        <v>20</v>
      </c>
    </row>
    <row r="1749" spans="1:10" x14ac:dyDescent="0.25">
      <c r="A1749" t="s">
        <v>2649</v>
      </c>
      <c r="B1749" s="2">
        <v>46088</v>
      </c>
      <c r="C1749" t="s">
        <v>862</v>
      </c>
      <c r="D1749" t="s">
        <v>390</v>
      </c>
      <c r="E1749" t="s">
        <v>62</v>
      </c>
      <c r="F1749" t="s">
        <v>25</v>
      </c>
      <c r="G1749">
        <v>4</v>
      </c>
      <c r="H1749">
        <v>444.51</v>
      </c>
      <c r="I1749">
        <v>0.2</v>
      </c>
      <c r="J1749" t="s">
        <v>20</v>
      </c>
    </row>
    <row r="1750" spans="1:10" x14ac:dyDescent="0.25">
      <c r="A1750" t="s">
        <v>2650</v>
      </c>
      <c r="B1750" s="2">
        <v>45924</v>
      </c>
      <c r="C1750" t="s">
        <v>679</v>
      </c>
      <c r="D1750" t="s">
        <v>126</v>
      </c>
      <c r="E1750" t="s">
        <v>196</v>
      </c>
      <c r="F1750" t="s">
        <v>14</v>
      </c>
      <c r="G1750">
        <v>4</v>
      </c>
      <c r="H1750">
        <v>678.03</v>
      </c>
      <c r="I1750">
        <v>0.2</v>
      </c>
      <c r="J1750" t="s">
        <v>30</v>
      </c>
    </row>
    <row r="1751" spans="1:10" x14ac:dyDescent="0.25">
      <c r="A1751" t="s">
        <v>2651</v>
      </c>
      <c r="B1751" s="2">
        <v>46207</v>
      </c>
      <c r="C1751" t="s">
        <v>1473</v>
      </c>
      <c r="D1751" t="s">
        <v>223</v>
      </c>
      <c r="E1751" t="s">
        <v>187</v>
      </c>
      <c r="F1751" t="s">
        <v>25</v>
      </c>
      <c r="G1751">
        <v>2</v>
      </c>
      <c r="H1751">
        <v>387.03</v>
      </c>
      <c r="I1751">
        <v>0.15</v>
      </c>
      <c r="J1751" t="s">
        <v>30</v>
      </c>
    </row>
    <row r="1752" spans="1:10" x14ac:dyDescent="0.25">
      <c r="A1752" t="s">
        <v>2652</v>
      </c>
      <c r="B1752" s="2">
        <v>45921</v>
      </c>
      <c r="C1752" t="s">
        <v>675</v>
      </c>
      <c r="D1752" t="s">
        <v>282</v>
      </c>
      <c r="E1752" t="s">
        <v>24</v>
      </c>
      <c r="F1752" t="s">
        <v>14</v>
      </c>
      <c r="G1752">
        <v>3</v>
      </c>
      <c r="H1752">
        <v>180.79</v>
      </c>
      <c r="I1752">
        <v>0.2</v>
      </c>
      <c r="J1752" t="s">
        <v>20</v>
      </c>
    </row>
    <row r="1753" spans="1:10" x14ac:dyDescent="0.25">
      <c r="A1753" t="s">
        <v>2653</v>
      </c>
      <c r="B1753" s="2">
        <v>45926</v>
      </c>
      <c r="C1753" t="s">
        <v>453</v>
      </c>
      <c r="D1753" t="s">
        <v>251</v>
      </c>
      <c r="E1753" t="s">
        <v>19</v>
      </c>
      <c r="F1753" t="s">
        <v>14</v>
      </c>
      <c r="G1753">
        <v>8</v>
      </c>
      <c r="H1753">
        <v>2058.9699999999998</v>
      </c>
      <c r="I1753">
        <v>0.15</v>
      </c>
      <c r="J1753" t="s">
        <v>35</v>
      </c>
    </row>
    <row r="1754" spans="1:10" x14ac:dyDescent="0.25">
      <c r="A1754" t="s">
        <v>2654</v>
      </c>
      <c r="B1754" s="2">
        <v>45947</v>
      </c>
      <c r="C1754" t="s">
        <v>1027</v>
      </c>
      <c r="D1754" t="s">
        <v>77</v>
      </c>
      <c r="E1754" t="s">
        <v>112</v>
      </c>
      <c r="F1754" t="s">
        <v>25</v>
      </c>
      <c r="G1754">
        <v>3</v>
      </c>
      <c r="H1754">
        <v>410.97</v>
      </c>
      <c r="I1754">
        <v>0.2</v>
      </c>
      <c r="J1754" t="s">
        <v>35</v>
      </c>
    </row>
    <row r="1755" spans="1:10" x14ac:dyDescent="0.25">
      <c r="A1755" t="s">
        <v>2655</v>
      </c>
      <c r="B1755" s="2">
        <v>46037</v>
      </c>
      <c r="C1755" t="s">
        <v>2656</v>
      </c>
      <c r="D1755" t="s">
        <v>140</v>
      </c>
      <c r="E1755" t="s">
        <v>34</v>
      </c>
      <c r="F1755" t="s">
        <v>14</v>
      </c>
      <c r="G1755">
        <v>3</v>
      </c>
      <c r="H1755">
        <v>1028.97</v>
      </c>
      <c r="I1755">
        <v>0</v>
      </c>
      <c r="J1755" t="s">
        <v>30</v>
      </c>
    </row>
    <row r="1756" spans="1:10" x14ac:dyDescent="0.25">
      <c r="A1756" t="s">
        <v>2657</v>
      </c>
      <c r="B1756" s="2">
        <v>46228</v>
      </c>
      <c r="C1756" t="s">
        <v>502</v>
      </c>
      <c r="D1756" t="s">
        <v>71</v>
      </c>
      <c r="E1756" t="s">
        <v>24</v>
      </c>
      <c r="F1756" t="s">
        <v>14</v>
      </c>
      <c r="G1756">
        <v>5</v>
      </c>
      <c r="H1756">
        <v>122.57</v>
      </c>
      <c r="I1756">
        <v>0.2</v>
      </c>
      <c r="J1756" t="s">
        <v>35</v>
      </c>
    </row>
    <row r="1757" spans="1:10" x14ac:dyDescent="0.25">
      <c r="A1757" t="s">
        <v>2658</v>
      </c>
      <c r="B1757" s="2">
        <v>45964</v>
      </c>
      <c r="C1757" t="s">
        <v>479</v>
      </c>
      <c r="D1757" t="s">
        <v>117</v>
      </c>
      <c r="E1757" t="s">
        <v>13</v>
      </c>
      <c r="F1757" t="s">
        <v>14</v>
      </c>
      <c r="G1757">
        <v>2</v>
      </c>
      <c r="H1757">
        <v>1834.98</v>
      </c>
      <c r="I1757">
        <v>0.02</v>
      </c>
      <c r="J1757" t="s">
        <v>20</v>
      </c>
    </row>
    <row r="1758" spans="1:10" x14ac:dyDescent="0.25">
      <c r="A1758" t="s">
        <v>2659</v>
      </c>
      <c r="B1758" s="2">
        <v>46000</v>
      </c>
      <c r="C1758" t="s">
        <v>232</v>
      </c>
      <c r="D1758" t="s">
        <v>71</v>
      </c>
      <c r="E1758" t="s">
        <v>58</v>
      </c>
      <c r="F1758" t="s">
        <v>25</v>
      </c>
      <c r="G1758">
        <v>1</v>
      </c>
      <c r="H1758">
        <v>119</v>
      </c>
      <c r="I1758">
        <v>0.15</v>
      </c>
      <c r="J1758" t="s">
        <v>68</v>
      </c>
    </row>
    <row r="1759" spans="1:10" x14ac:dyDescent="0.25">
      <c r="A1759" t="s">
        <v>2660</v>
      </c>
      <c r="B1759" s="2">
        <v>46072</v>
      </c>
      <c r="C1759" t="s">
        <v>1749</v>
      </c>
      <c r="D1759" t="s">
        <v>305</v>
      </c>
      <c r="E1759" t="s">
        <v>52</v>
      </c>
      <c r="F1759" t="s">
        <v>25</v>
      </c>
      <c r="G1759">
        <v>5</v>
      </c>
      <c r="H1759">
        <v>39.39</v>
      </c>
      <c r="I1759">
        <v>0.1</v>
      </c>
      <c r="J1759" t="s">
        <v>30</v>
      </c>
    </row>
    <row r="1760" spans="1:10" x14ac:dyDescent="0.25">
      <c r="A1760" t="s">
        <v>2661</v>
      </c>
      <c r="B1760" t="s">
        <v>2662</v>
      </c>
      <c r="C1760" t="s">
        <v>399</v>
      </c>
      <c r="D1760" t="s">
        <v>549</v>
      </c>
      <c r="E1760" t="s">
        <v>120</v>
      </c>
      <c r="F1760" t="s">
        <v>14</v>
      </c>
      <c r="G1760">
        <v>4</v>
      </c>
      <c r="H1760">
        <v>1234.97</v>
      </c>
      <c r="I1760">
        <v>0.2</v>
      </c>
      <c r="J1760" t="s">
        <v>20</v>
      </c>
    </row>
    <row r="1761" spans="1:10" x14ac:dyDescent="0.25">
      <c r="A1761" t="s">
        <v>2663</v>
      </c>
      <c r="B1761" s="2">
        <v>46164</v>
      </c>
      <c r="C1761" t="s">
        <v>1365</v>
      </c>
      <c r="D1761" t="s">
        <v>282</v>
      </c>
      <c r="E1761" t="s">
        <v>19</v>
      </c>
      <c r="F1761" t="s">
        <v>25</v>
      </c>
      <c r="G1761">
        <v>3</v>
      </c>
      <c r="H1761">
        <v>184.37</v>
      </c>
      <c r="I1761">
        <v>0</v>
      </c>
      <c r="J1761" t="s">
        <v>15</v>
      </c>
    </row>
    <row r="1762" spans="1:10" x14ac:dyDescent="0.25">
      <c r="A1762" t="s">
        <v>2664</v>
      </c>
      <c r="B1762" s="2">
        <v>45951</v>
      </c>
      <c r="C1762" t="s">
        <v>850</v>
      </c>
      <c r="D1762" t="s">
        <v>137</v>
      </c>
      <c r="E1762" t="s">
        <v>19</v>
      </c>
      <c r="F1762" t="s">
        <v>14</v>
      </c>
      <c r="G1762">
        <v>3</v>
      </c>
      <c r="H1762">
        <v>97.02</v>
      </c>
      <c r="I1762">
        <v>0.02</v>
      </c>
      <c r="J1762" t="s">
        <v>30</v>
      </c>
    </row>
    <row r="1763" spans="1:10" x14ac:dyDescent="0.25">
      <c r="A1763" t="s">
        <v>2665</v>
      </c>
      <c r="B1763" s="2">
        <v>46220</v>
      </c>
      <c r="C1763" t="s">
        <v>2097</v>
      </c>
      <c r="D1763" t="s">
        <v>243</v>
      </c>
      <c r="E1763" t="s">
        <v>34</v>
      </c>
      <c r="F1763" t="s">
        <v>14</v>
      </c>
      <c r="G1763">
        <v>2</v>
      </c>
      <c r="H1763">
        <v>69</v>
      </c>
      <c r="I1763">
        <v>0</v>
      </c>
      <c r="J1763" t="s">
        <v>20</v>
      </c>
    </row>
    <row r="1764" spans="1:10" x14ac:dyDescent="0.25">
      <c r="A1764" t="s">
        <v>2666</v>
      </c>
      <c r="B1764" s="2">
        <v>45907</v>
      </c>
      <c r="C1764" t="s">
        <v>149</v>
      </c>
      <c r="D1764" t="s">
        <v>556</v>
      </c>
      <c r="E1764" t="s">
        <v>112</v>
      </c>
      <c r="F1764" t="s">
        <v>14</v>
      </c>
      <c r="G1764">
        <v>2</v>
      </c>
      <c r="H1764">
        <v>130.29</v>
      </c>
      <c r="I1764">
        <v>0.15</v>
      </c>
      <c r="J1764" t="s">
        <v>30</v>
      </c>
    </row>
    <row r="1765" spans="1:10" x14ac:dyDescent="0.25">
      <c r="A1765" t="s">
        <v>2667</v>
      </c>
      <c r="B1765" s="2">
        <v>46075</v>
      </c>
      <c r="C1765" t="s">
        <v>1913</v>
      </c>
      <c r="D1765" t="s">
        <v>47</v>
      </c>
      <c r="E1765" t="s">
        <v>58</v>
      </c>
      <c r="F1765" t="s">
        <v>14</v>
      </c>
      <c r="G1765">
        <v>1</v>
      </c>
      <c r="H1765">
        <v>304.98</v>
      </c>
      <c r="I1765">
        <v>0.02</v>
      </c>
      <c r="J1765" t="s">
        <v>20</v>
      </c>
    </row>
    <row r="1766" spans="1:10" x14ac:dyDescent="0.25">
      <c r="A1766" t="s">
        <v>2668</v>
      </c>
      <c r="B1766" s="2">
        <v>46088</v>
      </c>
      <c r="C1766" t="s">
        <v>2141</v>
      </c>
      <c r="D1766" t="s">
        <v>51</v>
      </c>
      <c r="E1766" t="s">
        <v>13</v>
      </c>
      <c r="F1766" t="s">
        <v>14</v>
      </c>
      <c r="G1766">
        <v>3</v>
      </c>
      <c r="H1766">
        <v>1018.98</v>
      </c>
      <c r="I1766">
        <v>0.02</v>
      </c>
      <c r="J1766" t="s">
        <v>15</v>
      </c>
    </row>
    <row r="1767" spans="1:10" x14ac:dyDescent="0.25">
      <c r="A1767" t="s">
        <v>2669</v>
      </c>
      <c r="B1767" s="2">
        <v>46051</v>
      </c>
      <c r="C1767" t="s">
        <v>2005</v>
      </c>
      <c r="D1767" t="s">
        <v>80</v>
      </c>
      <c r="E1767" t="s">
        <v>112</v>
      </c>
      <c r="F1767" t="s">
        <v>25</v>
      </c>
      <c r="G1767">
        <v>1</v>
      </c>
      <c r="H1767">
        <v>160.59</v>
      </c>
      <c r="I1767">
        <v>0</v>
      </c>
      <c r="J1767" t="s">
        <v>35</v>
      </c>
    </row>
    <row r="1768" spans="1:10" x14ac:dyDescent="0.25">
      <c r="A1768" t="s">
        <v>2670</v>
      </c>
      <c r="B1768" s="2">
        <v>46027</v>
      </c>
      <c r="C1768" t="s">
        <v>2090</v>
      </c>
      <c r="D1768" t="s">
        <v>43</v>
      </c>
      <c r="E1768" t="s">
        <v>58</v>
      </c>
      <c r="F1768" t="s">
        <v>25</v>
      </c>
      <c r="G1768">
        <v>4</v>
      </c>
      <c r="H1768">
        <v>1799</v>
      </c>
      <c r="I1768">
        <v>0.1</v>
      </c>
      <c r="J1768" t="s">
        <v>30</v>
      </c>
    </row>
    <row r="1769" spans="1:10" x14ac:dyDescent="0.25">
      <c r="A1769" t="s">
        <v>2671</v>
      </c>
      <c r="B1769" s="2">
        <v>46037</v>
      </c>
      <c r="C1769" t="s">
        <v>2672</v>
      </c>
      <c r="D1769" t="s">
        <v>29</v>
      </c>
      <c r="E1769" t="s">
        <v>13</v>
      </c>
      <c r="F1769" t="s">
        <v>141</v>
      </c>
      <c r="G1769">
        <v>1</v>
      </c>
      <c r="H1769">
        <v>106.82</v>
      </c>
      <c r="I1769">
        <v>0</v>
      </c>
      <c r="J1769" t="s">
        <v>68</v>
      </c>
    </row>
    <row r="1770" spans="1:10" x14ac:dyDescent="0.25">
      <c r="A1770" t="s">
        <v>2673</v>
      </c>
      <c r="B1770" s="2">
        <v>46008</v>
      </c>
      <c r="C1770" t="s">
        <v>2674</v>
      </c>
      <c r="D1770" t="s">
        <v>29</v>
      </c>
      <c r="E1770" t="s">
        <v>104</v>
      </c>
      <c r="F1770" t="s">
        <v>14</v>
      </c>
      <c r="G1770">
        <v>1</v>
      </c>
      <c r="H1770">
        <v>105.73</v>
      </c>
      <c r="I1770">
        <v>0.2</v>
      </c>
      <c r="J1770" t="s">
        <v>30</v>
      </c>
    </row>
    <row r="1771" spans="1:10" x14ac:dyDescent="0.25">
      <c r="A1771" t="s">
        <v>2675</v>
      </c>
      <c r="B1771" s="2">
        <v>46062</v>
      </c>
      <c r="C1771" t="s">
        <v>1318</v>
      </c>
      <c r="D1771" t="s">
        <v>220</v>
      </c>
      <c r="E1771" t="s">
        <v>104</v>
      </c>
      <c r="F1771" t="s">
        <v>14</v>
      </c>
      <c r="G1771">
        <v>1</v>
      </c>
      <c r="H1771">
        <v>1454.03</v>
      </c>
      <c r="I1771">
        <v>0.2</v>
      </c>
      <c r="J1771" t="s">
        <v>68</v>
      </c>
    </row>
    <row r="1772" spans="1:10" x14ac:dyDescent="0.25">
      <c r="A1772" t="s">
        <v>2676</v>
      </c>
      <c r="B1772" s="2">
        <v>45971</v>
      </c>
      <c r="C1772" t="s">
        <v>611</v>
      </c>
      <c r="D1772" t="s">
        <v>54</v>
      </c>
      <c r="E1772" t="s">
        <v>74</v>
      </c>
      <c r="F1772" t="s">
        <v>25</v>
      </c>
      <c r="G1772">
        <v>1</v>
      </c>
      <c r="H1772">
        <v>122.57</v>
      </c>
      <c r="I1772">
        <v>0</v>
      </c>
      <c r="J1772" t="s">
        <v>15</v>
      </c>
    </row>
    <row r="1773" spans="1:10" x14ac:dyDescent="0.25">
      <c r="A1773" t="s">
        <v>2677</v>
      </c>
      <c r="B1773" s="2">
        <v>46166</v>
      </c>
      <c r="C1773" t="s">
        <v>1247</v>
      </c>
      <c r="D1773" t="s">
        <v>199</v>
      </c>
      <c r="E1773" t="s">
        <v>226</v>
      </c>
      <c r="F1773" t="s">
        <v>25</v>
      </c>
      <c r="G1773">
        <v>4</v>
      </c>
      <c r="H1773">
        <v>699</v>
      </c>
      <c r="I1773">
        <v>0</v>
      </c>
      <c r="J1773" t="s">
        <v>68</v>
      </c>
    </row>
    <row r="1774" spans="1:10" x14ac:dyDescent="0.25">
      <c r="A1774" t="s">
        <v>2678</v>
      </c>
      <c r="B1774" s="2">
        <v>46179</v>
      </c>
      <c r="C1774" t="s">
        <v>2679</v>
      </c>
      <c r="D1774" t="s">
        <v>71</v>
      </c>
      <c r="E1774" t="s">
        <v>24</v>
      </c>
      <c r="F1774" t="s">
        <v>14</v>
      </c>
      <c r="G1774">
        <v>1</v>
      </c>
      <c r="H1774">
        <v>119</v>
      </c>
      <c r="I1774">
        <v>0</v>
      </c>
      <c r="J1774" t="s">
        <v>15</v>
      </c>
    </row>
    <row r="1775" spans="1:10" x14ac:dyDescent="0.25">
      <c r="A1775" t="s">
        <v>2680</v>
      </c>
      <c r="B1775" s="2">
        <v>46054</v>
      </c>
      <c r="C1775" t="s">
        <v>208</v>
      </c>
      <c r="D1775" t="s">
        <v>51</v>
      </c>
      <c r="E1775" t="s">
        <v>120</v>
      </c>
      <c r="F1775" t="s">
        <v>25</v>
      </c>
      <c r="G1775">
        <v>6</v>
      </c>
      <c r="H1775">
        <v>969.03</v>
      </c>
      <c r="I1775">
        <v>0</v>
      </c>
      <c r="J1775" t="s">
        <v>30</v>
      </c>
    </row>
    <row r="1776" spans="1:10" x14ac:dyDescent="0.25">
      <c r="A1776" t="s">
        <v>2681</v>
      </c>
      <c r="B1776" s="2">
        <v>46064</v>
      </c>
      <c r="C1776" t="s">
        <v>2682</v>
      </c>
      <c r="D1776" t="s">
        <v>376</v>
      </c>
      <c r="E1776" t="s">
        <v>226</v>
      </c>
      <c r="F1776" t="s">
        <v>14</v>
      </c>
      <c r="G1776">
        <v>2</v>
      </c>
      <c r="H1776">
        <v>1732.98</v>
      </c>
      <c r="I1776">
        <v>0.05</v>
      </c>
      <c r="J1776" t="s">
        <v>30</v>
      </c>
    </row>
    <row r="1777" spans="1:10" x14ac:dyDescent="0.25">
      <c r="A1777" t="s">
        <v>2683</v>
      </c>
      <c r="B1777" s="2">
        <v>46092</v>
      </c>
      <c r="C1777" t="s">
        <v>415</v>
      </c>
      <c r="D1777" t="s">
        <v>77</v>
      </c>
      <c r="E1777" t="s">
        <v>13</v>
      </c>
      <c r="F1777" t="s">
        <v>25</v>
      </c>
      <c r="G1777">
        <v>3</v>
      </c>
      <c r="H1777">
        <v>410.97</v>
      </c>
      <c r="I1777">
        <v>0.15</v>
      </c>
      <c r="J1777" t="s">
        <v>68</v>
      </c>
    </row>
    <row r="1778" spans="1:10" x14ac:dyDescent="0.25">
      <c r="A1778" t="s">
        <v>2684</v>
      </c>
      <c r="B1778" s="2">
        <v>45878</v>
      </c>
      <c r="C1778" t="s">
        <v>755</v>
      </c>
      <c r="D1778" t="s">
        <v>440</v>
      </c>
      <c r="E1778" t="s">
        <v>24</v>
      </c>
      <c r="F1778" t="s">
        <v>25</v>
      </c>
      <c r="G1778">
        <v>1</v>
      </c>
      <c r="H1778">
        <v>144.53</v>
      </c>
      <c r="I1778">
        <v>0.02</v>
      </c>
      <c r="J1778" t="s">
        <v>35</v>
      </c>
    </row>
    <row r="1779" spans="1:10" x14ac:dyDescent="0.25">
      <c r="A1779" t="s">
        <v>2685</v>
      </c>
      <c r="B1779" s="2">
        <v>46159</v>
      </c>
      <c r="C1779" t="s">
        <v>585</v>
      </c>
      <c r="D1779" t="s">
        <v>251</v>
      </c>
      <c r="E1779" t="s">
        <v>120</v>
      </c>
      <c r="F1779" t="s">
        <v>25</v>
      </c>
      <c r="G1779">
        <v>1</v>
      </c>
      <c r="H1779">
        <v>2038.98</v>
      </c>
      <c r="I1779">
        <v>0.2</v>
      </c>
      <c r="J1779" t="s">
        <v>30</v>
      </c>
    </row>
    <row r="1780" spans="1:10" x14ac:dyDescent="0.25">
      <c r="A1780" t="s">
        <v>2686</v>
      </c>
      <c r="B1780" s="2">
        <v>45901</v>
      </c>
      <c r="C1780" t="s">
        <v>86</v>
      </c>
      <c r="D1780" t="s">
        <v>305</v>
      </c>
      <c r="E1780" t="s">
        <v>104</v>
      </c>
      <c r="F1780" t="s">
        <v>14</v>
      </c>
      <c r="G1780">
        <v>2</v>
      </c>
      <c r="H1780">
        <v>40.17</v>
      </c>
      <c r="I1780">
        <v>0.15</v>
      </c>
      <c r="J1780" t="s">
        <v>35</v>
      </c>
    </row>
    <row r="1781" spans="1:10" x14ac:dyDescent="0.25">
      <c r="A1781" t="s">
        <v>2687</v>
      </c>
      <c r="B1781" s="2">
        <v>46084</v>
      </c>
      <c r="C1781" t="s">
        <v>2518</v>
      </c>
      <c r="D1781" t="s">
        <v>202</v>
      </c>
      <c r="E1781" t="s">
        <v>120</v>
      </c>
      <c r="F1781" t="s">
        <v>25</v>
      </c>
      <c r="G1781">
        <v>4</v>
      </c>
      <c r="H1781">
        <v>2036.03</v>
      </c>
      <c r="I1781">
        <v>0</v>
      </c>
      <c r="J1781" t="s">
        <v>20</v>
      </c>
    </row>
    <row r="1782" spans="1:10" x14ac:dyDescent="0.25">
      <c r="A1782" t="s">
        <v>2688</v>
      </c>
      <c r="B1782" s="2">
        <v>45926</v>
      </c>
      <c r="C1782" t="s">
        <v>2689</v>
      </c>
      <c r="D1782" t="s">
        <v>147</v>
      </c>
      <c r="E1782" t="s">
        <v>187</v>
      </c>
      <c r="F1782" t="s">
        <v>25</v>
      </c>
      <c r="G1782">
        <v>2</v>
      </c>
      <c r="H1782">
        <v>979.02</v>
      </c>
      <c r="I1782">
        <v>0.1</v>
      </c>
      <c r="J1782" t="s">
        <v>20</v>
      </c>
    </row>
    <row r="1783" spans="1:10" x14ac:dyDescent="0.25">
      <c r="A1783" t="s">
        <v>2690</v>
      </c>
      <c r="B1783" s="2">
        <v>46188</v>
      </c>
      <c r="C1783" t="s">
        <v>479</v>
      </c>
      <c r="D1783" t="s">
        <v>147</v>
      </c>
      <c r="E1783" t="s">
        <v>58</v>
      </c>
      <c r="F1783" t="s">
        <v>14</v>
      </c>
      <c r="G1783">
        <v>1</v>
      </c>
      <c r="H1783">
        <v>1008.99</v>
      </c>
      <c r="I1783">
        <v>0.2</v>
      </c>
      <c r="J1783" t="s">
        <v>30</v>
      </c>
    </row>
    <row r="1784" spans="1:10" x14ac:dyDescent="0.25">
      <c r="A1784" t="s">
        <v>2691</v>
      </c>
      <c r="B1784" s="2">
        <v>45943</v>
      </c>
      <c r="C1784" t="s">
        <v>2692</v>
      </c>
      <c r="D1784" t="s">
        <v>549</v>
      </c>
      <c r="E1784" t="s">
        <v>62</v>
      </c>
      <c r="F1784" t="s">
        <v>14</v>
      </c>
      <c r="G1784">
        <v>4</v>
      </c>
      <c r="H1784">
        <v>1222.98</v>
      </c>
      <c r="I1784">
        <v>0</v>
      </c>
      <c r="J1784" t="s">
        <v>35</v>
      </c>
    </row>
    <row r="1785" spans="1:10" x14ac:dyDescent="0.25">
      <c r="A1785" t="s">
        <v>2693</v>
      </c>
      <c r="B1785" s="2">
        <v>45921</v>
      </c>
      <c r="C1785" t="s">
        <v>2694</v>
      </c>
      <c r="D1785" t="s">
        <v>685</v>
      </c>
      <c r="E1785" t="s">
        <v>13</v>
      </c>
      <c r="F1785" t="s">
        <v>25</v>
      </c>
      <c r="G1785">
        <v>2</v>
      </c>
      <c r="H1785">
        <v>1583.01</v>
      </c>
      <c r="I1785">
        <v>0</v>
      </c>
      <c r="J1785" t="s">
        <v>30</v>
      </c>
    </row>
    <row r="1786" spans="1:10" x14ac:dyDescent="0.25">
      <c r="A1786" t="s">
        <v>2695</v>
      </c>
      <c r="B1786" s="2">
        <v>46113</v>
      </c>
      <c r="C1786" t="s">
        <v>119</v>
      </c>
      <c r="D1786" t="s">
        <v>98</v>
      </c>
      <c r="E1786" t="s">
        <v>62</v>
      </c>
      <c r="F1786" t="s">
        <v>14</v>
      </c>
      <c r="G1786">
        <v>1</v>
      </c>
      <c r="H1786">
        <v>1412.99</v>
      </c>
      <c r="I1786">
        <v>0</v>
      </c>
      <c r="J1786" t="s">
        <v>20</v>
      </c>
    </row>
    <row r="1787" spans="1:10" x14ac:dyDescent="0.25">
      <c r="A1787" t="s">
        <v>2696</v>
      </c>
      <c r="B1787" s="2">
        <v>46113</v>
      </c>
      <c r="C1787" t="s">
        <v>1433</v>
      </c>
      <c r="D1787" t="s">
        <v>174</v>
      </c>
      <c r="E1787" t="s">
        <v>34</v>
      </c>
      <c r="F1787" t="s">
        <v>25</v>
      </c>
      <c r="G1787">
        <v>2</v>
      </c>
      <c r="H1787">
        <v>79.790000000000006</v>
      </c>
      <c r="I1787">
        <v>0.1</v>
      </c>
      <c r="J1787" t="s">
        <v>15</v>
      </c>
    </row>
    <row r="1788" spans="1:10" x14ac:dyDescent="0.25">
      <c r="A1788" t="s">
        <v>2697</v>
      </c>
      <c r="B1788" s="2">
        <v>46212</v>
      </c>
      <c r="C1788" t="s">
        <v>1558</v>
      </c>
      <c r="D1788" t="s">
        <v>43</v>
      </c>
      <c r="E1788" t="s">
        <v>187</v>
      </c>
      <c r="F1788" t="s">
        <v>14</v>
      </c>
      <c r="G1788">
        <v>4</v>
      </c>
      <c r="H1788">
        <v>1834.98</v>
      </c>
      <c r="I1788">
        <v>0.02</v>
      </c>
      <c r="J1788" t="s">
        <v>35</v>
      </c>
    </row>
    <row r="1789" spans="1:10" x14ac:dyDescent="0.25">
      <c r="A1789" t="s">
        <v>2698</v>
      </c>
      <c r="B1789" s="2">
        <v>45982</v>
      </c>
      <c r="C1789" t="s">
        <v>106</v>
      </c>
      <c r="D1789" t="s">
        <v>251</v>
      </c>
      <c r="E1789" t="s">
        <v>44</v>
      </c>
      <c r="F1789" t="s">
        <v>25</v>
      </c>
      <c r="G1789">
        <v>3</v>
      </c>
      <c r="H1789">
        <v>2018.99</v>
      </c>
      <c r="I1789">
        <v>0</v>
      </c>
      <c r="J1789" t="s">
        <v>68</v>
      </c>
    </row>
    <row r="1790" spans="1:10" x14ac:dyDescent="0.25">
      <c r="A1790" t="s">
        <v>2699</v>
      </c>
      <c r="B1790" s="2">
        <v>46014</v>
      </c>
      <c r="C1790" t="s">
        <v>2322</v>
      </c>
      <c r="D1790" t="s">
        <v>43</v>
      </c>
      <c r="E1790" t="s">
        <v>13</v>
      </c>
      <c r="F1790" t="s">
        <v>25</v>
      </c>
      <c r="G1790">
        <v>2</v>
      </c>
      <c r="H1790">
        <v>1852.97</v>
      </c>
      <c r="I1790">
        <v>0.05</v>
      </c>
      <c r="J1790" t="s">
        <v>20</v>
      </c>
    </row>
    <row r="1791" spans="1:10" x14ac:dyDescent="0.25">
      <c r="A1791" t="s">
        <v>2700</v>
      </c>
      <c r="B1791" s="2">
        <v>46233</v>
      </c>
      <c r="C1791" t="s">
        <v>2701</v>
      </c>
      <c r="D1791" t="s">
        <v>92</v>
      </c>
      <c r="E1791" t="s">
        <v>112</v>
      </c>
      <c r="F1791" t="s">
        <v>14</v>
      </c>
      <c r="G1791">
        <v>4</v>
      </c>
      <c r="H1791">
        <v>293.02</v>
      </c>
      <c r="I1791">
        <v>0</v>
      </c>
      <c r="J1791" t="s">
        <v>677</v>
      </c>
    </row>
    <row r="1792" spans="1:10" x14ac:dyDescent="0.25">
      <c r="A1792" t="s">
        <v>2702</v>
      </c>
      <c r="B1792" s="2">
        <v>46086</v>
      </c>
      <c r="C1792" t="s">
        <v>290</v>
      </c>
      <c r="D1792" t="s">
        <v>92</v>
      </c>
      <c r="E1792" t="s">
        <v>44</v>
      </c>
      <c r="F1792" t="s">
        <v>25</v>
      </c>
      <c r="G1792">
        <v>4</v>
      </c>
      <c r="H1792">
        <v>304.98</v>
      </c>
      <c r="I1792">
        <v>0.15</v>
      </c>
      <c r="J1792" t="s">
        <v>30</v>
      </c>
    </row>
    <row r="1793" spans="1:10" x14ac:dyDescent="0.25">
      <c r="A1793" t="s">
        <v>2703</v>
      </c>
      <c r="B1793" s="2">
        <v>45971</v>
      </c>
      <c r="C1793" t="s">
        <v>149</v>
      </c>
      <c r="D1793" t="s">
        <v>277</v>
      </c>
      <c r="E1793" t="s">
        <v>44</v>
      </c>
      <c r="F1793" t="s">
        <v>25</v>
      </c>
      <c r="G1793">
        <v>5</v>
      </c>
      <c r="H1793">
        <v>719.97</v>
      </c>
      <c r="I1793">
        <v>0.02</v>
      </c>
      <c r="J1793" t="s">
        <v>35</v>
      </c>
    </row>
    <row r="1794" spans="1:10" x14ac:dyDescent="0.25">
      <c r="A1794" t="s">
        <v>2704</v>
      </c>
      <c r="B1794" s="2">
        <v>46073</v>
      </c>
      <c r="C1794" t="s">
        <v>513</v>
      </c>
      <c r="D1794" t="s">
        <v>277</v>
      </c>
      <c r="E1794" t="s">
        <v>112</v>
      </c>
      <c r="F1794" t="s">
        <v>468</v>
      </c>
      <c r="G1794">
        <v>2</v>
      </c>
      <c r="H1794">
        <v>719.97</v>
      </c>
      <c r="I1794">
        <v>0.1</v>
      </c>
      <c r="J1794" t="s">
        <v>35</v>
      </c>
    </row>
    <row r="1795" spans="1:10" x14ac:dyDescent="0.25">
      <c r="A1795" t="s">
        <v>2705</v>
      </c>
      <c r="B1795" s="2">
        <v>46191</v>
      </c>
      <c r="C1795" t="s">
        <v>367</v>
      </c>
      <c r="D1795" t="s">
        <v>376</v>
      </c>
      <c r="E1795" t="s">
        <v>39</v>
      </c>
      <c r="F1795" t="s">
        <v>25</v>
      </c>
      <c r="G1795">
        <v>2</v>
      </c>
      <c r="H1795">
        <v>1749.97</v>
      </c>
      <c r="I1795">
        <v>0.05</v>
      </c>
      <c r="J1795" t="s">
        <v>15</v>
      </c>
    </row>
    <row r="1796" spans="1:10" x14ac:dyDescent="0.25">
      <c r="A1796" t="s">
        <v>2706</v>
      </c>
      <c r="B1796" s="2">
        <v>46095</v>
      </c>
      <c r="C1796" t="s">
        <v>742</v>
      </c>
      <c r="D1796" t="s">
        <v>71</v>
      </c>
      <c r="E1796" t="s">
        <v>34</v>
      </c>
      <c r="F1796" t="s">
        <v>14</v>
      </c>
      <c r="G1796">
        <v>2</v>
      </c>
      <c r="H1796">
        <v>120.19</v>
      </c>
      <c r="I1796">
        <v>0</v>
      </c>
      <c r="J1796" t="s">
        <v>20</v>
      </c>
    </row>
    <row r="1797" spans="1:10" x14ac:dyDescent="0.25">
      <c r="A1797" t="s">
        <v>2707</v>
      </c>
      <c r="B1797" s="2">
        <v>46044</v>
      </c>
      <c r="C1797" t="s">
        <v>774</v>
      </c>
      <c r="D1797" t="s">
        <v>54</v>
      </c>
      <c r="E1797" t="s">
        <v>62</v>
      </c>
      <c r="F1797" t="s">
        <v>14</v>
      </c>
      <c r="G1797">
        <v>3</v>
      </c>
      <c r="H1797">
        <v>120.19</v>
      </c>
      <c r="I1797">
        <v>0.1</v>
      </c>
      <c r="J1797" t="s">
        <v>15</v>
      </c>
    </row>
    <row r="1798" spans="1:10" x14ac:dyDescent="0.25">
      <c r="A1798" t="s">
        <v>2708</v>
      </c>
      <c r="B1798" s="2">
        <v>46004</v>
      </c>
      <c r="C1798" t="s">
        <v>2709</v>
      </c>
      <c r="D1798" t="s">
        <v>168</v>
      </c>
      <c r="E1798" t="s">
        <v>64</v>
      </c>
      <c r="F1798" t="s">
        <v>14</v>
      </c>
      <c r="G1798">
        <v>3</v>
      </c>
      <c r="H1798">
        <v>87.22</v>
      </c>
      <c r="I1798">
        <v>0</v>
      </c>
      <c r="J1798" t="s">
        <v>30</v>
      </c>
    </row>
    <row r="1799" spans="1:10" x14ac:dyDescent="0.25">
      <c r="A1799" t="s">
        <v>2710</v>
      </c>
      <c r="B1799" s="2">
        <v>45986</v>
      </c>
      <c r="C1799" t="s">
        <v>740</v>
      </c>
      <c r="D1799" t="s">
        <v>123</v>
      </c>
      <c r="E1799" t="s">
        <v>226</v>
      </c>
      <c r="F1799" t="s">
        <v>25</v>
      </c>
      <c r="G1799">
        <v>3</v>
      </c>
      <c r="H1799">
        <v>53.35</v>
      </c>
      <c r="I1799">
        <v>0.05</v>
      </c>
      <c r="J1799" t="s">
        <v>35</v>
      </c>
    </row>
    <row r="1800" spans="1:10" x14ac:dyDescent="0.25">
      <c r="A1800" t="s">
        <v>2711</v>
      </c>
      <c r="B1800" s="2">
        <v>46047</v>
      </c>
      <c r="C1800" t="s">
        <v>2546</v>
      </c>
      <c r="D1800" t="s">
        <v>220</v>
      </c>
      <c r="E1800" t="s">
        <v>95</v>
      </c>
      <c r="F1800" t="s">
        <v>25</v>
      </c>
      <c r="G1800">
        <v>6</v>
      </c>
      <c r="H1800">
        <v>1543.97</v>
      </c>
      <c r="I1800">
        <v>0</v>
      </c>
      <c r="J1800" t="s">
        <v>68</v>
      </c>
    </row>
    <row r="1801" spans="1:10" x14ac:dyDescent="0.25">
      <c r="A1801" t="s">
        <v>2712</v>
      </c>
      <c r="B1801" s="2">
        <v>46131</v>
      </c>
      <c r="C1801" t="s">
        <v>2022</v>
      </c>
      <c r="D1801" t="s">
        <v>109</v>
      </c>
      <c r="E1801" t="s">
        <v>13</v>
      </c>
      <c r="F1801" t="s">
        <v>25</v>
      </c>
      <c r="G1801">
        <v>1</v>
      </c>
      <c r="H1801">
        <v>1371.02</v>
      </c>
      <c r="I1801">
        <v>0.1</v>
      </c>
      <c r="J1801" t="s">
        <v>1402</v>
      </c>
    </row>
    <row r="1802" spans="1:10" x14ac:dyDescent="0.25">
      <c r="A1802" t="s">
        <v>2713</v>
      </c>
      <c r="B1802" s="2">
        <v>46177</v>
      </c>
      <c r="C1802" t="s">
        <v>1154</v>
      </c>
      <c r="D1802" t="s">
        <v>109</v>
      </c>
      <c r="E1802" t="s">
        <v>112</v>
      </c>
      <c r="F1802" t="s">
        <v>25</v>
      </c>
      <c r="G1802">
        <v>4</v>
      </c>
      <c r="H1802">
        <v>1357.03</v>
      </c>
      <c r="I1802">
        <v>0.1</v>
      </c>
      <c r="J1802" t="s">
        <v>15</v>
      </c>
    </row>
    <row r="1803" spans="1:10" x14ac:dyDescent="0.25">
      <c r="A1803" t="s">
        <v>2714</v>
      </c>
      <c r="B1803" s="2">
        <v>45987</v>
      </c>
      <c r="C1803" t="s">
        <v>288</v>
      </c>
      <c r="D1803" t="s">
        <v>199</v>
      </c>
      <c r="E1803" t="s">
        <v>196</v>
      </c>
      <c r="F1803" t="s">
        <v>14</v>
      </c>
      <c r="G1803">
        <v>1</v>
      </c>
      <c r="H1803">
        <v>699</v>
      </c>
      <c r="I1803">
        <v>0</v>
      </c>
      <c r="J1803" t="s">
        <v>15</v>
      </c>
    </row>
    <row r="1804" spans="1:10" x14ac:dyDescent="0.25">
      <c r="A1804" t="s">
        <v>2715</v>
      </c>
      <c r="B1804" s="2">
        <v>45985</v>
      </c>
      <c r="C1804" t="s">
        <v>125</v>
      </c>
      <c r="D1804" t="s">
        <v>23</v>
      </c>
      <c r="E1804" t="s">
        <v>44</v>
      </c>
      <c r="F1804" t="s">
        <v>14</v>
      </c>
      <c r="G1804">
        <v>5</v>
      </c>
      <c r="H1804">
        <v>80.58</v>
      </c>
      <c r="I1804">
        <v>0.05</v>
      </c>
      <c r="J1804" t="s">
        <v>30</v>
      </c>
    </row>
    <row r="1805" spans="1:10" x14ac:dyDescent="0.25">
      <c r="A1805" t="s">
        <v>2716</v>
      </c>
      <c r="B1805" s="2">
        <v>46075</v>
      </c>
      <c r="C1805" t="s">
        <v>2112</v>
      </c>
      <c r="D1805" t="s">
        <v>2717</v>
      </c>
      <c r="E1805" t="s">
        <v>120</v>
      </c>
      <c r="F1805" t="s">
        <v>14</v>
      </c>
      <c r="G1805">
        <v>5</v>
      </c>
      <c r="H1805">
        <v>1175.02</v>
      </c>
      <c r="I1805">
        <v>0.2</v>
      </c>
      <c r="J1805" t="s">
        <v>20</v>
      </c>
    </row>
    <row r="1806" spans="1:10" x14ac:dyDescent="0.25">
      <c r="A1806" t="s">
        <v>2718</v>
      </c>
      <c r="B1806" s="2">
        <v>45939</v>
      </c>
      <c r="C1806" t="s">
        <v>815</v>
      </c>
      <c r="D1806" t="s">
        <v>77</v>
      </c>
      <c r="E1806" t="s">
        <v>58</v>
      </c>
      <c r="F1806" t="s">
        <v>25</v>
      </c>
      <c r="G1806">
        <v>2</v>
      </c>
      <c r="H1806">
        <v>387.03</v>
      </c>
      <c r="I1806">
        <v>0.05</v>
      </c>
      <c r="J1806" t="s">
        <v>35</v>
      </c>
    </row>
    <row r="1807" spans="1:10" x14ac:dyDescent="0.25">
      <c r="A1807" t="s">
        <v>2719</v>
      </c>
      <c r="B1807" s="2">
        <v>46183</v>
      </c>
      <c r="C1807" t="s">
        <v>2282</v>
      </c>
      <c r="D1807" t="s">
        <v>323</v>
      </c>
      <c r="E1807" t="s">
        <v>52</v>
      </c>
      <c r="F1807" t="s">
        <v>14</v>
      </c>
      <c r="G1807">
        <v>1</v>
      </c>
      <c r="H1807">
        <v>1499</v>
      </c>
      <c r="I1807">
        <v>0.2</v>
      </c>
      <c r="J1807" t="s">
        <v>35</v>
      </c>
    </row>
    <row r="1808" spans="1:10" x14ac:dyDescent="0.25">
      <c r="A1808" t="s">
        <v>2720</v>
      </c>
      <c r="B1808" t="s">
        <v>2721</v>
      </c>
      <c r="C1808" t="s">
        <v>725</v>
      </c>
      <c r="D1808" t="s">
        <v>168</v>
      </c>
      <c r="E1808" t="s">
        <v>196</v>
      </c>
      <c r="F1808" t="s">
        <v>14</v>
      </c>
      <c r="G1808">
        <v>2</v>
      </c>
      <c r="H1808">
        <v>89</v>
      </c>
      <c r="I1808">
        <v>0.02</v>
      </c>
      <c r="J1808" t="s">
        <v>35</v>
      </c>
    </row>
    <row r="1809" spans="1:10" x14ac:dyDescent="0.25">
      <c r="A1809" t="s">
        <v>2722</v>
      </c>
      <c r="B1809" s="2">
        <v>46049</v>
      </c>
      <c r="C1809" t="s">
        <v>2723</v>
      </c>
      <c r="D1809" t="s">
        <v>2724</v>
      </c>
      <c r="E1809" t="s">
        <v>34</v>
      </c>
      <c r="F1809" t="s">
        <v>25</v>
      </c>
      <c r="G1809">
        <v>5</v>
      </c>
      <c r="H1809">
        <v>549</v>
      </c>
      <c r="I1809">
        <v>0</v>
      </c>
      <c r="J1809" t="s">
        <v>15</v>
      </c>
    </row>
    <row r="1810" spans="1:10" x14ac:dyDescent="0.25">
      <c r="A1810" t="s">
        <v>2725</v>
      </c>
      <c r="B1810" t="s">
        <v>2726</v>
      </c>
      <c r="C1810" t="s">
        <v>2175</v>
      </c>
      <c r="D1810" t="s">
        <v>332</v>
      </c>
      <c r="E1810" t="s">
        <v>39</v>
      </c>
      <c r="F1810" t="s">
        <v>25</v>
      </c>
      <c r="G1810">
        <v>3</v>
      </c>
      <c r="H1810">
        <v>771.47</v>
      </c>
      <c r="I1810">
        <v>0.1</v>
      </c>
      <c r="J1810" t="s">
        <v>30</v>
      </c>
    </row>
    <row r="1811" spans="1:10" x14ac:dyDescent="0.25">
      <c r="A1811" t="s">
        <v>2727</v>
      </c>
      <c r="B1811" s="2">
        <v>46196</v>
      </c>
      <c r="C1811" t="s">
        <v>742</v>
      </c>
      <c r="D1811" t="s">
        <v>199</v>
      </c>
      <c r="E1811" t="s">
        <v>101</v>
      </c>
      <c r="F1811" t="s">
        <v>25</v>
      </c>
      <c r="G1811">
        <v>4</v>
      </c>
      <c r="H1811">
        <v>685.02</v>
      </c>
      <c r="I1811">
        <v>0.2</v>
      </c>
      <c r="J1811" t="s">
        <v>35</v>
      </c>
    </row>
    <row r="1812" spans="1:10" x14ac:dyDescent="0.25">
      <c r="A1812" t="s">
        <v>2728</v>
      </c>
      <c r="B1812" s="2">
        <v>46208</v>
      </c>
      <c r="C1812" t="s">
        <v>998</v>
      </c>
      <c r="D1812" t="s">
        <v>77</v>
      </c>
      <c r="E1812" t="s">
        <v>226</v>
      </c>
      <c r="F1812" t="s">
        <v>14</v>
      </c>
      <c r="G1812">
        <v>1</v>
      </c>
      <c r="H1812">
        <v>399</v>
      </c>
      <c r="I1812">
        <v>0.1</v>
      </c>
      <c r="J1812" t="s">
        <v>20</v>
      </c>
    </row>
    <row r="1813" spans="1:10" x14ac:dyDescent="0.25">
      <c r="A1813" t="s">
        <v>2729</v>
      </c>
      <c r="B1813" t="s">
        <v>2730</v>
      </c>
      <c r="C1813" t="s">
        <v>300</v>
      </c>
      <c r="D1813" t="s">
        <v>123</v>
      </c>
      <c r="E1813" t="s">
        <v>34</v>
      </c>
      <c r="F1813" t="s">
        <v>25</v>
      </c>
      <c r="G1813">
        <v>3</v>
      </c>
      <c r="H1813">
        <v>53.35</v>
      </c>
      <c r="I1813">
        <v>0.15</v>
      </c>
      <c r="J1813" t="s">
        <v>15</v>
      </c>
    </row>
    <row r="1814" spans="1:10" x14ac:dyDescent="0.25">
      <c r="A1814" t="s">
        <v>2731</v>
      </c>
      <c r="B1814" s="2">
        <v>45956</v>
      </c>
      <c r="C1814" t="s">
        <v>2024</v>
      </c>
      <c r="D1814" t="s">
        <v>223</v>
      </c>
      <c r="E1814" t="s">
        <v>187</v>
      </c>
      <c r="F1814" t="s">
        <v>14</v>
      </c>
      <c r="G1814">
        <v>1</v>
      </c>
      <c r="H1814">
        <v>391.02</v>
      </c>
      <c r="I1814">
        <v>0</v>
      </c>
      <c r="J1814" t="s">
        <v>981</v>
      </c>
    </row>
    <row r="1815" spans="1:10" x14ac:dyDescent="0.25">
      <c r="A1815" t="s">
        <v>2732</v>
      </c>
      <c r="B1815" s="2">
        <v>46178</v>
      </c>
      <c r="C1815" t="s">
        <v>1575</v>
      </c>
      <c r="D1815" t="s">
        <v>80</v>
      </c>
      <c r="E1815" t="s">
        <v>64</v>
      </c>
      <c r="F1815" t="s">
        <v>25</v>
      </c>
      <c r="G1815">
        <v>5</v>
      </c>
      <c r="H1815">
        <v>163.77000000000001</v>
      </c>
      <c r="I1815">
        <v>0.2</v>
      </c>
      <c r="J1815" t="s">
        <v>68</v>
      </c>
    </row>
    <row r="1816" spans="1:10" x14ac:dyDescent="0.25">
      <c r="A1816" t="s">
        <v>2733</v>
      </c>
      <c r="B1816" s="2">
        <v>46085</v>
      </c>
      <c r="C1816" t="s">
        <v>2188</v>
      </c>
      <c r="D1816" t="s">
        <v>282</v>
      </c>
      <c r="E1816" t="s">
        <v>226</v>
      </c>
      <c r="F1816" t="s">
        <v>14</v>
      </c>
      <c r="G1816">
        <v>5</v>
      </c>
      <c r="H1816">
        <v>184.37</v>
      </c>
      <c r="I1816">
        <v>0.05</v>
      </c>
      <c r="J1816" t="s">
        <v>20</v>
      </c>
    </row>
    <row r="1817" spans="1:10" x14ac:dyDescent="0.25">
      <c r="A1817" t="s">
        <v>2734</v>
      </c>
      <c r="B1817" s="2">
        <v>46197</v>
      </c>
      <c r="C1817" t="s">
        <v>1303</v>
      </c>
      <c r="D1817" t="s">
        <v>171</v>
      </c>
      <c r="E1817" t="s">
        <v>95</v>
      </c>
      <c r="F1817" t="s">
        <v>14</v>
      </c>
      <c r="G1817">
        <v>8</v>
      </c>
      <c r="H1817">
        <v>1337.97</v>
      </c>
      <c r="I1817">
        <v>0</v>
      </c>
      <c r="J1817" t="s">
        <v>84</v>
      </c>
    </row>
    <row r="1818" spans="1:10" x14ac:dyDescent="0.25">
      <c r="A1818" t="s">
        <v>2735</v>
      </c>
      <c r="B1818" s="2">
        <v>45921</v>
      </c>
      <c r="C1818" t="s">
        <v>129</v>
      </c>
      <c r="D1818" t="s">
        <v>305</v>
      </c>
      <c r="E1818" t="s">
        <v>187</v>
      </c>
      <c r="F1818" t="s">
        <v>25</v>
      </c>
      <c r="G1818">
        <v>3</v>
      </c>
      <c r="H1818">
        <v>37.83</v>
      </c>
      <c r="I1818">
        <v>0.02</v>
      </c>
      <c r="J1818" t="s">
        <v>15</v>
      </c>
    </row>
    <row r="1819" spans="1:10" x14ac:dyDescent="0.25">
      <c r="A1819" t="s">
        <v>2736</v>
      </c>
      <c r="B1819" s="2">
        <v>46092</v>
      </c>
      <c r="C1819" t="s">
        <v>1267</v>
      </c>
      <c r="D1819" t="s">
        <v>180</v>
      </c>
      <c r="E1819" t="s">
        <v>226</v>
      </c>
      <c r="F1819" t="s">
        <v>14</v>
      </c>
      <c r="G1819">
        <v>3</v>
      </c>
      <c r="H1819">
        <v>849</v>
      </c>
      <c r="I1819">
        <v>0.15</v>
      </c>
      <c r="J1819" t="s">
        <v>15</v>
      </c>
    </row>
    <row r="1820" spans="1:10" x14ac:dyDescent="0.25">
      <c r="A1820" t="s">
        <v>2737</v>
      </c>
      <c r="B1820" s="2">
        <v>46135</v>
      </c>
      <c r="C1820" t="s">
        <v>1039</v>
      </c>
      <c r="D1820" t="s">
        <v>132</v>
      </c>
      <c r="E1820" t="s">
        <v>52</v>
      </c>
      <c r="F1820" t="s">
        <v>25</v>
      </c>
      <c r="G1820">
        <v>3</v>
      </c>
      <c r="H1820">
        <v>1163.03</v>
      </c>
      <c r="I1820">
        <v>0</v>
      </c>
      <c r="J1820" t="s">
        <v>15</v>
      </c>
    </row>
    <row r="1821" spans="1:10" x14ac:dyDescent="0.25">
      <c r="A1821" t="s">
        <v>2738</v>
      </c>
      <c r="B1821" s="2">
        <v>45918</v>
      </c>
      <c r="C1821" t="s">
        <v>742</v>
      </c>
      <c r="D1821" t="s">
        <v>235</v>
      </c>
      <c r="E1821" t="s">
        <v>13</v>
      </c>
      <c r="F1821" t="s">
        <v>14</v>
      </c>
      <c r="G1821">
        <v>3</v>
      </c>
      <c r="H1821">
        <v>69</v>
      </c>
      <c r="I1821">
        <v>0.15</v>
      </c>
      <c r="J1821" t="s">
        <v>68</v>
      </c>
    </row>
    <row r="1822" spans="1:10" x14ac:dyDescent="0.25">
      <c r="A1822" t="s">
        <v>2739</v>
      </c>
      <c r="B1822" s="2">
        <v>45890</v>
      </c>
      <c r="C1822" t="s">
        <v>2740</v>
      </c>
      <c r="D1822" t="s">
        <v>556</v>
      </c>
      <c r="E1822" t="s">
        <v>39</v>
      </c>
      <c r="F1822" t="s">
        <v>14</v>
      </c>
      <c r="G1822">
        <v>3</v>
      </c>
      <c r="H1822">
        <v>127.71</v>
      </c>
      <c r="I1822">
        <v>0</v>
      </c>
      <c r="J1822" t="s">
        <v>68</v>
      </c>
    </row>
    <row r="1823" spans="1:10" x14ac:dyDescent="0.25">
      <c r="A1823" t="s">
        <v>2741</v>
      </c>
      <c r="B1823" s="2">
        <v>46191</v>
      </c>
      <c r="C1823" t="s">
        <v>270</v>
      </c>
      <c r="D1823" t="s">
        <v>54</v>
      </c>
      <c r="E1823" t="s">
        <v>95</v>
      </c>
      <c r="F1823" t="s">
        <v>25</v>
      </c>
      <c r="G1823">
        <v>1</v>
      </c>
      <c r="H1823">
        <v>122.57</v>
      </c>
      <c r="I1823">
        <v>0</v>
      </c>
      <c r="J1823" t="s">
        <v>30</v>
      </c>
    </row>
    <row r="1824" spans="1:10" x14ac:dyDescent="0.25">
      <c r="A1824" t="s">
        <v>2742</v>
      </c>
      <c r="B1824" s="2">
        <v>46192</v>
      </c>
      <c r="C1824" t="s">
        <v>2743</v>
      </c>
      <c r="D1824" t="s">
        <v>43</v>
      </c>
      <c r="E1824" t="s">
        <v>101</v>
      </c>
      <c r="F1824" t="s">
        <v>14</v>
      </c>
      <c r="G1824">
        <v>4</v>
      </c>
      <c r="H1824">
        <v>1852.97</v>
      </c>
      <c r="I1824">
        <v>0.2</v>
      </c>
      <c r="J1824" t="s">
        <v>20</v>
      </c>
    </row>
    <row r="1825" spans="1:10" x14ac:dyDescent="0.25">
      <c r="A1825" t="s">
        <v>2744</v>
      </c>
      <c r="B1825" s="2">
        <v>46053</v>
      </c>
      <c r="C1825" t="s">
        <v>803</v>
      </c>
      <c r="D1825" t="s">
        <v>685</v>
      </c>
      <c r="E1825" t="s">
        <v>64</v>
      </c>
      <c r="F1825" t="s">
        <v>25</v>
      </c>
      <c r="G1825">
        <v>2</v>
      </c>
      <c r="H1825">
        <v>1630.98</v>
      </c>
      <c r="I1825">
        <v>0</v>
      </c>
      <c r="J1825" t="s">
        <v>20</v>
      </c>
    </row>
    <row r="1826" spans="1:10" x14ac:dyDescent="0.25">
      <c r="A1826" t="s">
        <v>2745</v>
      </c>
      <c r="B1826" s="2">
        <v>46104</v>
      </c>
      <c r="C1826" t="s">
        <v>1180</v>
      </c>
      <c r="D1826" t="s">
        <v>282</v>
      </c>
      <c r="E1826" t="s">
        <v>127</v>
      </c>
      <c r="F1826" t="s">
        <v>25</v>
      </c>
      <c r="G1826" t="s">
        <v>957</v>
      </c>
      <c r="H1826">
        <v>182.58</v>
      </c>
      <c r="I1826">
        <v>0.1</v>
      </c>
      <c r="J1826" t="s">
        <v>68</v>
      </c>
    </row>
    <row r="1827" spans="1:10" x14ac:dyDescent="0.25">
      <c r="A1827" t="s">
        <v>2746</v>
      </c>
      <c r="B1827" s="2">
        <v>46048</v>
      </c>
      <c r="C1827" t="s">
        <v>473</v>
      </c>
      <c r="D1827" t="s">
        <v>243</v>
      </c>
      <c r="E1827" t="s">
        <v>196</v>
      </c>
      <c r="F1827" t="s">
        <v>14</v>
      </c>
      <c r="G1827">
        <v>5</v>
      </c>
      <c r="H1827">
        <v>66.930000000000007</v>
      </c>
      <c r="I1827">
        <v>0.1</v>
      </c>
      <c r="J1827" t="s">
        <v>20</v>
      </c>
    </row>
    <row r="1828" spans="1:10" x14ac:dyDescent="0.25">
      <c r="A1828" t="s">
        <v>2747</v>
      </c>
      <c r="B1828" s="2">
        <v>46185</v>
      </c>
      <c r="C1828" t="s">
        <v>2748</v>
      </c>
      <c r="D1828" t="s">
        <v>71</v>
      </c>
      <c r="E1828" t="s">
        <v>13</v>
      </c>
      <c r="F1828" t="s">
        <v>14</v>
      </c>
      <c r="G1828">
        <v>4</v>
      </c>
      <c r="H1828">
        <v>122.57</v>
      </c>
      <c r="I1828">
        <v>0</v>
      </c>
      <c r="J1828" t="s">
        <v>30</v>
      </c>
    </row>
    <row r="1829" spans="1:10" x14ac:dyDescent="0.25">
      <c r="A1829" t="s">
        <v>2749</v>
      </c>
      <c r="B1829" s="2">
        <v>46197</v>
      </c>
      <c r="C1829" t="s">
        <v>1107</v>
      </c>
      <c r="D1829" t="s">
        <v>390</v>
      </c>
      <c r="E1829" t="s">
        <v>48</v>
      </c>
      <c r="F1829" t="s">
        <v>14</v>
      </c>
      <c r="G1829">
        <v>3</v>
      </c>
      <c r="H1829">
        <v>462.47</v>
      </c>
      <c r="I1829">
        <v>0.15</v>
      </c>
      <c r="J1829" t="s">
        <v>35</v>
      </c>
    </row>
    <row r="1830" spans="1:10" x14ac:dyDescent="0.25">
      <c r="A1830" t="s">
        <v>2750</v>
      </c>
      <c r="B1830" s="2">
        <v>46005</v>
      </c>
      <c r="C1830" t="s">
        <v>813</v>
      </c>
      <c r="D1830" t="s">
        <v>520</v>
      </c>
      <c r="E1830" t="s">
        <v>64</v>
      </c>
      <c r="F1830" t="s">
        <v>14</v>
      </c>
      <c r="G1830">
        <v>4</v>
      </c>
      <c r="H1830">
        <v>2220.9899999999998</v>
      </c>
      <c r="I1830">
        <v>0.1</v>
      </c>
      <c r="J1830" t="s">
        <v>35</v>
      </c>
    </row>
    <row r="1831" spans="1:10" x14ac:dyDescent="0.25">
      <c r="A1831" t="s">
        <v>2751</v>
      </c>
      <c r="B1831" s="2">
        <v>45956</v>
      </c>
      <c r="C1831" t="s">
        <v>513</v>
      </c>
      <c r="D1831" t="s">
        <v>147</v>
      </c>
      <c r="E1831" t="s">
        <v>226</v>
      </c>
      <c r="F1831" t="s">
        <v>25</v>
      </c>
      <c r="G1831">
        <v>3</v>
      </c>
      <c r="H1831">
        <v>1008.99</v>
      </c>
      <c r="I1831">
        <v>0.05</v>
      </c>
      <c r="J1831" t="s">
        <v>15</v>
      </c>
    </row>
    <row r="1832" spans="1:10" x14ac:dyDescent="0.25">
      <c r="A1832" t="s">
        <v>2752</v>
      </c>
      <c r="B1832" s="2">
        <v>46145</v>
      </c>
      <c r="C1832" t="s">
        <v>622</v>
      </c>
      <c r="D1832" t="s">
        <v>376</v>
      </c>
      <c r="E1832" t="s">
        <v>48</v>
      </c>
      <c r="F1832" t="s">
        <v>25</v>
      </c>
      <c r="G1832">
        <v>1</v>
      </c>
      <c r="H1832">
        <v>1749.97</v>
      </c>
      <c r="I1832">
        <v>0</v>
      </c>
      <c r="J1832" t="s">
        <v>15</v>
      </c>
    </row>
    <row r="1833" spans="1:10" x14ac:dyDescent="0.25">
      <c r="A1833" t="s">
        <v>2753</v>
      </c>
      <c r="B1833" s="2">
        <v>46209</v>
      </c>
      <c r="C1833" t="s">
        <v>1092</v>
      </c>
      <c r="D1833" t="s">
        <v>137</v>
      </c>
      <c r="E1833" t="s">
        <v>34</v>
      </c>
      <c r="F1833" t="s">
        <v>25</v>
      </c>
      <c r="G1833">
        <v>4</v>
      </c>
      <c r="H1833">
        <v>99.99</v>
      </c>
      <c r="I1833">
        <v>0.1</v>
      </c>
      <c r="J1833" t="s">
        <v>68</v>
      </c>
    </row>
    <row r="1834" spans="1:10" x14ac:dyDescent="0.25">
      <c r="A1834" t="s">
        <v>2754</v>
      </c>
      <c r="B1834" s="2">
        <v>45938</v>
      </c>
      <c r="C1834" t="s">
        <v>1122</v>
      </c>
      <c r="D1834" t="s">
        <v>43</v>
      </c>
      <c r="E1834" t="s">
        <v>101</v>
      </c>
      <c r="F1834" t="s">
        <v>25</v>
      </c>
      <c r="G1834">
        <v>2</v>
      </c>
      <c r="H1834">
        <v>1745.03</v>
      </c>
      <c r="I1834">
        <v>0.02</v>
      </c>
      <c r="J1834" t="s">
        <v>68</v>
      </c>
    </row>
    <row r="1835" spans="1:10" x14ac:dyDescent="0.25">
      <c r="A1835" t="s">
        <v>2755</v>
      </c>
      <c r="B1835" s="2">
        <v>45890</v>
      </c>
      <c r="C1835" t="s">
        <v>1328</v>
      </c>
      <c r="D1835" t="s">
        <v>57</v>
      </c>
      <c r="E1835" t="s">
        <v>44</v>
      </c>
      <c r="F1835" t="s">
        <v>14</v>
      </c>
      <c r="G1835">
        <v>1</v>
      </c>
      <c r="H1835">
        <v>1210.99</v>
      </c>
      <c r="I1835">
        <v>0.02</v>
      </c>
      <c r="J1835" t="s">
        <v>35</v>
      </c>
    </row>
    <row r="1836" spans="1:10" x14ac:dyDescent="0.25">
      <c r="A1836" t="s">
        <v>2756</v>
      </c>
      <c r="B1836" s="2">
        <v>45995</v>
      </c>
      <c r="C1836" t="s">
        <v>433</v>
      </c>
      <c r="D1836" t="s">
        <v>220</v>
      </c>
      <c r="E1836" t="s">
        <v>104</v>
      </c>
      <c r="F1836" t="s">
        <v>25</v>
      </c>
      <c r="G1836">
        <v>1</v>
      </c>
      <c r="H1836">
        <v>1513.99</v>
      </c>
      <c r="I1836">
        <v>0.02</v>
      </c>
      <c r="J1836" t="s">
        <v>30</v>
      </c>
    </row>
    <row r="1837" spans="1:10" x14ac:dyDescent="0.25">
      <c r="A1837" t="s">
        <v>2757</v>
      </c>
      <c r="B1837" s="2">
        <v>46183</v>
      </c>
      <c r="C1837" t="s">
        <v>2758</v>
      </c>
      <c r="D1837" t="s">
        <v>123</v>
      </c>
      <c r="E1837" t="s">
        <v>39</v>
      </c>
      <c r="F1837" t="s">
        <v>14</v>
      </c>
      <c r="G1837">
        <v>3</v>
      </c>
      <c r="H1837">
        <v>53.35</v>
      </c>
      <c r="I1837">
        <v>0.02</v>
      </c>
      <c r="J1837" t="s">
        <v>68</v>
      </c>
    </row>
    <row r="1838" spans="1:10" x14ac:dyDescent="0.25">
      <c r="A1838" t="s">
        <v>2759</v>
      </c>
      <c r="B1838" s="2">
        <v>45965</v>
      </c>
      <c r="C1838" t="s">
        <v>477</v>
      </c>
      <c r="D1838" t="s">
        <v>61</v>
      </c>
      <c r="E1838" t="s">
        <v>74</v>
      </c>
      <c r="F1838" t="s">
        <v>14</v>
      </c>
      <c r="G1838">
        <v>4</v>
      </c>
      <c r="H1838">
        <v>244.02</v>
      </c>
      <c r="I1838">
        <v>0.1</v>
      </c>
      <c r="J1838" t="s">
        <v>20</v>
      </c>
    </row>
    <row r="1839" spans="1:10" x14ac:dyDescent="0.25">
      <c r="A1839" t="s">
        <v>2760</v>
      </c>
      <c r="B1839" s="2">
        <v>46090</v>
      </c>
      <c r="C1839" t="s">
        <v>327</v>
      </c>
      <c r="D1839" t="s">
        <v>321</v>
      </c>
      <c r="E1839" t="s">
        <v>13</v>
      </c>
      <c r="F1839" t="s">
        <v>14</v>
      </c>
      <c r="G1839">
        <v>3</v>
      </c>
      <c r="H1839">
        <v>1357.03</v>
      </c>
      <c r="I1839">
        <v>0</v>
      </c>
      <c r="J1839" t="s">
        <v>35</v>
      </c>
    </row>
    <row r="1840" spans="1:10" x14ac:dyDescent="0.25">
      <c r="A1840" t="s">
        <v>2761</v>
      </c>
      <c r="B1840" s="2">
        <v>46034</v>
      </c>
      <c r="C1840" t="s">
        <v>429</v>
      </c>
      <c r="D1840" t="s">
        <v>126</v>
      </c>
      <c r="E1840" t="s">
        <v>62</v>
      </c>
      <c r="F1840" t="s">
        <v>25</v>
      </c>
      <c r="G1840">
        <v>1</v>
      </c>
      <c r="H1840">
        <v>699</v>
      </c>
      <c r="I1840">
        <v>0.2</v>
      </c>
      <c r="J1840" t="s">
        <v>15</v>
      </c>
    </row>
    <row r="1841" spans="1:10" x14ac:dyDescent="0.25">
      <c r="A1841" t="s">
        <v>2762</v>
      </c>
      <c r="B1841" s="2">
        <v>46030</v>
      </c>
      <c r="C1841" t="s">
        <v>1861</v>
      </c>
      <c r="D1841" t="s">
        <v>305</v>
      </c>
      <c r="E1841" t="s">
        <v>48</v>
      </c>
      <c r="F1841" t="s">
        <v>25</v>
      </c>
      <c r="G1841">
        <v>4</v>
      </c>
      <c r="H1841">
        <v>40.17</v>
      </c>
      <c r="I1841">
        <v>0.02</v>
      </c>
      <c r="J1841" t="s">
        <v>68</v>
      </c>
    </row>
    <row r="1842" spans="1:10" x14ac:dyDescent="0.25">
      <c r="A1842" t="s">
        <v>2763</v>
      </c>
      <c r="B1842" s="2">
        <v>46007</v>
      </c>
      <c r="C1842" t="s">
        <v>1913</v>
      </c>
      <c r="D1842" t="s">
        <v>123</v>
      </c>
      <c r="E1842" t="s">
        <v>52</v>
      </c>
      <c r="F1842" t="s">
        <v>14</v>
      </c>
      <c r="G1842">
        <v>3</v>
      </c>
      <c r="H1842">
        <v>55</v>
      </c>
      <c r="I1842">
        <v>0.2</v>
      </c>
      <c r="J1842" t="s">
        <v>15</v>
      </c>
    </row>
    <row r="1843" spans="1:10" x14ac:dyDescent="0.25">
      <c r="A1843" t="s">
        <v>2764</v>
      </c>
      <c r="B1843" s="2">
        <v>46093</v>
      </c>
      <c r="C1843" t="s">
        <v>2622</v>
      </c>
      <c r="D1843" t="s">
        <v>38</v>
      </c>
      <c r="E1843" t="s">
        <v>58</v>
      </c>
      <c r="F1843" t="s">
        <v>14</v>
      </c>
      <c r="G1843">
        <v>3</v>
      </c>
      <c r="H1843">
        <v>1899</v>
      </c>
      <c r="I1843">
        <v>0</v>
      </c>
      <c r="J1843" t="s">
        <v>20</v>
      </c>
    </row>
    <row r="1844" spans="1:10" x14ac:dyDescent="0.25">
      <c r="A1844" t="s">
        <v>2765</v>
      </c>
      <c r="B1844" s="2">
        <v>46114</v>
      </c>
      <c r="C1844" t="s">
        <v>2057</v>
      </c>
      <c r="D1844" t="s">
        <v>109</v>
      </c>
      <c r="E1844" t="s">
        <v>19</v>
      </c>
      <c r="F1844" t="s">
        <v>14</v>
      </c>
      <c r="G1844">
        <v>1</v>
      </c>
      <c r="H1844">
        <v>1412.99</v>
      </c>
      <c r="I1844">
        <v>0.05</v>
      </c>
      <c r="J1844" t="s">
        <v>15</v>
      </c>
    </row>
    <row r="1845" spans="1:10" x14ac:dyDescent="0.25">
      <c r="A1845" t="s">
        <v>2766</v>
      </c>
      <c r="B1845" s="2">
        <v>45999</v>
      </c>
      <c r="C1845" t="s">
        <v>1204</v>
      </c>
      <c r="D1845" t="s">
        <v>147</v>
      </c>
      <c r="E1845" t="s">
        <v>48</v>
      </c>
      <c r="F1845" t="s">
        <v>14</v>
      </c>
      <c r="G1845">
        <v>2</v>
      </c>
      <c r="H1845">
        <v>999</v>
      </c>
      <c r="I1845">
        <v>0</v>
      </c>
      <c r="J1845" t="s">
        <v>68</v>
      </c>
    </row>
    <row r="1846" spans="1:10" x14ac:dyDescent="0.25">
      <c r="A1846" t="s">
        <v>2767</v>
      </c>
      <c r="B1846" s="2">
        <v>45980</v>
      </c>
      <c r="C1846" t="s">
        <v>2144</v>
      </c>
      <c r="D1846" t="s">
        <v>220</v>
      </c>
      <c r="E1846" t="s">
        <v>101</v>
      </c>
      <c r="F1846" t="s">
        <v>14</v>
      </c>
      <c r="G1846">
        <v>2</v>
      </c>
      <c r="H1846">
        <v>1528.98</v>
      </c>
      <c r="I1846">
        <v>0.15</v>
      </c>
      <c r="J1846" t="s">
        <v>35</v>
      </c>
    </row>
    <row r="1847" spans="1:10" x14ac:dyDescent="0.25">
      <c r="A1847" t="s">
        <v>2768</v>
      </c>
      <c r="B1847" s="2">
        <v>46146</v>
      </c>
      <c r="C1847" t="s">
        <v>2177</v>
      </c>
      <c r="D1847" t="s">
        <v>61</v>
      </c>
      <c r="E1847" t="s">
        <v>24</v>
      </c>
      <c r="F1847" t="s">
        <v>25</v>
      </c>
      <c r="G1847">
        <v>8</v>
      </c>
      <c r="H1847">
        <v>246.51</v>
      </c>
      <c r="I1847">
        <v>0</v>
      </c>
      <c r="J1847" t="s">
        <v>20</v>
      </c>
    </row>
    <row r="1848" spans="1:10" x14ac:dyDescent="0.25">
      <c r="A1848" t="s">
        <v>2769</v>
      </c>
      <c r="B1848" s="2">
        <v>46170</v>
      </c>
      <c r="C1848" t="s">
        <v>1577</v>
      </c>
      <c r="D1848" t="s">
        <v>54</v>
      </c>
      <c r="E1848" t="s">
        <v>19</v>
      </c>
      <c r="F1848" t="s">
        <v>25</v>
      </c>
      <c r="G1848">
        <v>3</v>
      </c>
      <c r="H1848">
        <v>119</v>
      </c>
      <c r="I1848">
        <v>0</v>
      </c>
      <c r="J1848" t="s">
        <v>35</v>
      </c>
    </row>
    <row r="1849" spans="1:10" x14ac:dyDescent="0.25">
      <c r="A1849" t="s">
        <v>2770</v>
      </c>
      <c r="B1849" s="2">
        <v>45997</v>
      </c>
      <c r="C1849" t="s">
        <v>2539</v>
      </c>
      <c r="D1849" t="s">
        <v>54</v>
      </c>
      <c r="E1849" t="s">
        <v>196</v>
      </c>
      <c r="F1849" t="s">
        <v>25</v>
      </c>
      <c r="G1849">
        <v>1</v>
      </c>
      <c r="H1849">
        <v>122.57</v>
      </c>
      <c r="I1849">
        <v>0.2</v>
      </c>
      <c r="J1849" t="s">
        <v>30</v>
      </c>
    </row>
    <row r="1850" spans="1:10" x14ac:dyDescent="0.25">
      <c r="A1850" t="s">
        <v>2771</v>
      </c>
      <c r="B1850" s="2">
        <v>46039</v>
      </c>
      <c r="C1850" t="s">
        <v>696</v>
      </c>
      <c r="D1850" t="s">
        <v>43</v>
      </c>
      <c r="E1850" t="s">
        <v>74</v>
      </c>
      <c r="F1850" t="s">
        <v>14</v>
      </c>
      <c r="G1850">
        <v>4</v>
      </c>
      <c r="H1850">
        <v>1781.01</v>
      </c>
      <c r="I1850">
        <v>0.15</v>
      </c>
      <c r="J1850" t="s">
        <v>68</v>
      </c>
    </row>
    <row r="1851" spans="1:10" x14ac:dyDescent="0.25">
      <c r="A1851" t="s">
        <v>2772</v>
      </c>
      <c r="B1851" s="2">
        <v>45940</v>
      </c>
      <c r="C1851" t="s">
        <v>418</v>
      </c>
      <c r="D1851" t="s">
        <v>202</v>
      </c>
      <c r="E1851" t="s">
        <v>226</v>
      </c>
      <c r="F1851" t="s">
        <v>14</v>
      </c>
      <c r="G1851">
        <v>2</v>
      </c>
      <c r="H1851">
        <v>2119.9899999999998</v>
      </c>
      <c r="I1851">
        <v>0.15</v>
      </c>
      <c r="J1851" t="s">
        <v>20</v>
      </c>
    </row>
    <row r="1852" spans="1:10" x14ac:dyDescent="0.25">
      <c r="A1852" t="s">
        <v>2773</v>
      </c>
      <c r="B1852" s="2">
        <v>46125</v>
      </c>
      <c r="C1852" t="s">
        <v>1670</v>
      </c>
      <c r="D1852" t="s">
        <v>202</v>
      </c>
      <c r="E1852" t="s">
        <v>34</v>
      </c>
      <c r="F1852" t="s">
        <v>14</v>
      </c>
      <c r="G1852">
        <v>1</v>
      </c>
      <c r="H1852">
        <v>2140.98</v>
      </c>
      <c r="I1852">
        <v>0.1</v>
      </c>
      <c r="J1852" t="s">
        <v>30</v>
      </c>
    </row>
    <row r="1853" spans="1:10" x14ac:dyDescent="0.25">
      <c r="A1853" t="s">
        <v>2774</v>
      </c>
      <c r="B1853" s="2">
        <v>46043</v>
      </c>
      <c r="C1853" t="s">
        <v>2775</v>
      </c>
      <c r="D1853" t="s">
        <v>235</v>
      </c>
      <c r="E1853" t="s">
        <v>226</v>
      </c>
      <c r="F1853" t="s">
        <v>14</v>
      </c>
      <c r="G1853">
        <v>1</v>
      </c>
      <c r="H1853">
        <v>66.930000000000007</v>
      </c>
      <c r="I1853">
        <v>0</v>
      </c>
      <c r="J1853" t="s">
        <v>15</v>
      </c>
    </row>
    <row r="1854" spans="1:10" x14ac:dyDescent="0.25">
      <c r="A1854" t="s">
        <v>2776</v>
      </c>
      <c r="B1854" s="2">
        <v>45900</v>
      </c>
      <c r="C1854" t="s">
        <v>803</v>
      </c>
      <c r="D1854" t="s">
        <v>321</v>
      </c>
      <c r="E1854" t="s">
        <v>226</v>
      </c>
      <c r="F1854" t="s">
        <v>25</v>
      </c>
      <c r="G1854">
        <v>1</v>
      </c>
      <c r="H1854">
        <v>1412.99</v>
      </c>
      <c r="I1854">
        <v>0</v>
      </c>
      <c r="J1854" t="s">
        <v>30</v>
      </c>
    </row>
    <row r="1855" spans="1:10" x14ac:dyDescent="0.25">
      <c r="A1855" t="s">
        <v>2777</v>
      </c>
      <c r="B1855" s="2">
        <v>46037</v>
      </c>
      <c r="C1855" t="s">
        <v>751</v>
      </c>
      <c r="D1855" t="s">
        <v>77</v>
      </c>
      <c r="E1855" t="s">
        <v>58</v>
      </c>
      <c r="F1855" t="s">
        <v>14</v>
      </c>
      <c r="G1855">
        <v>5</v>
      </c>
      <c r="H1855">
        <v>406.98</v>
      </c>
      <c r="I1855">
        <v>0</v>
      </c>
      <c r="J1855" t="s">
        <v>35</v>
      </c>
    </row>
    <row r="1856" spans="1:10" x14ac:dyDescent="0.25">
      <c r="A1856" t="s">
        <v>2778</v>
      </c>
      <c r="B1856" s="2">
        <v>46195</v>
      </c>
      <c r="C1856" t="s">
        <v>2779</v>
      </c>
      <c r="D1856" t="s">
        <v>520</v>
      </c>
      <c r="E1856" t="s">
        <v>196</v>
      </c>
      <c r="F1856" t="s">
        <v>25</v>
      </c>
      <c r="G1856">
        <v>8</v>
      </c>
      <c r="H1856">
        <v>2155.02</v>
      </c>
      <c r="I1856">
        <v>0</v>
      </c>
      <c r="J1856" t="s">
        <v>35</v>
      </c>
    </row>
    <row r="1857" spans="1:10" x14ac:dyDescent="0.25">
      <c r="A1857" t="s">
        <v>2780</v>
      </c>
      <c r="B1857" s="2">
        <v>46177</v>
      </c>
      <c r="C1857" t="s">
        <v>290</v>
      </c>
      <c r="D1857" t="s">
        <v>268</v>
      </c>
      <c r="E1857" t="s">
        <v>196</v>
      </c>
      <c r="F1857" t="s">
        <v>14</v>
      </c>
      <c r="G1857">
        <v>4</v>
      </c>
      <c r="H1857">
        <v>146.02000000000001</v>
      </c>
      <c r="I1857">
        <v>0</v>
      </c>
      <c r="J1857" t="s">
        <v>15</v>
      </c>
    </row>
    <row r="1858" spans="1:10" x14ac:dyDescent="0.25">
      <c r="A1858" t="s">
        <v>2781</v>
      </c>
      <c r="B1858" s="2">
        <v>45946</v>
      </c>
      <c r="C1858" t="s">
        <v>2782</v>
      </c>
      <c r="D1858" t="s">
        <v>147</v>
      </c>
      <c r="E1858" t="s">
        <v>48</v>
      </c>
      <c r="F1858" t="s">
        <v>25</v>
      </c>
      <c r="G1858">
        <v>6</v>
      </c>
      <c r="H1858">
        <v>1018.98</v>
      </c>
      <c r="I1858">
        <v>0</v>
      </c>
      <c r="J1858" t="s">
        <v>20</v>
      </c>
    </row>
    <row r="1859" spans="1:10" x14ac:dyDescent="0.25">
      <c r="A1859" t="s">
        <v>2783</v>
      </c>
      <c r="B1859" s="2">
        <v>46019</v>
      </c>
      <c r="C1859" t="s">
        <v>163</v>
      </c>
      <c r="D1859" t="s">
        <v>685</v>
      </c>
      <c r="E1859" t="s">
        <v>196</v>
      </c>
      <c r="F1859" t="s">
        <v>25</v>
      </c>
      <c r="G1859">
        <v>5</v>
      </c>
      <c r="H1859">
        <v>1567.02</v>
      </c>
      <c r="I1859">
        <v>0.2</v>
      </c>
      <c r="J1859" t="s">
        <v>796</v>
      </c>
    </row>
    <row r="1860" spans="1:10" x14ac:dyDescent="0.25">
      <c r="A1860" t="s">
        <v>2784</v>
      </c>
      <c r="B1860" s="2">
        <v>46178</v>
      </c>
      <c r="C1860" t="s">
        <v>1970</v>
      </c>
      <c r="D1860" t="s">
        <v>18</v>
      </c>
      <c r="E1860" t="s">
        <v>24</v>
      </c>
      <c r="F1860" t="s">
        <v>14</v>
      </c>
      <c r="G1860">
        <v>6</v>
      </c>
      <c r="H1860">
        <v>99.99</v>
      </c>
      <c r="I1860">
        <v>0.15</v>
      </c>
      <c r="J1860" t="s">
        <v>68</v>
      </c>
    </row>
    <row r="1861" spans="1:10" x14ac:dyDescent="0.25">
      <c r="A1861" t="s">
        <v>2785</v>
      </c>
      <c r="B1861" s="2">
        <v>45929</v>
      </c>
      <c r="C1861" t="s">
        <v>462</v>
      </c>
      <c r="D1861" t="s">
        <v>57</v>
      </c>
      <c r="E1861" t="s">
        <v>19</v>
      </c>
      <c r="F1861" t="s">
        <v>14</v>
      </c>
      <c r="G1861">
        <v>2</v>
      </c>
      <c r="H1861">
        <v>1187.01</v>
      </c>
      <c r="I1861">
        <v>0</v>
      </c>
      <c r="J1861" t="s">
        <v>35</v>
      </c>
    </row>
    <row r="1862" spans="1:10" x14ac:dyDescent="0.25">
      <c r="A1862" t="s">
        <v>2786</v>
      </c>
      <c r="B1862" s="2">
        <v>46121</v>
      </c>
      <c r="C1862" t="s">
        <v>247</v>
      </c>
      <c r="D1862" t="s">
        <v>168</v>
      </c>
      <c r="E1862" t="s">
        <v>74</v>
      </c>
      <c r="F1862" t="s">
        <v>25</v>
      </c>
      <c r="G1862">
        <v>2</v>
      </c>
      <c r="H1862">
        <v>87.22</v>
      </c>
      <c r="I1862">
        <v>0.2</v>
      </c>
      <c r="J1862" t="s">
        <v>15</v>
      </c>
    </row>
    <row r="1863" spans="1:10" x14ac:dyDescent="0.25">
      <c r="A1863" t="s">
        <v>2787</v>
      </c>
      <c r="B1863" s="2">
        <v>45920</v>
      </c>
      <c r="C1863" t="s">
        <v>2788</v>
      </c>
      <c r="D1863" t="s">
        <v>286</v>
      </c>
      <c r="E1863" t="s">
        <v>24</v>
      </c>
      <c r="F1863" t="s">
        <v>14</v>
      </c>
      <c r="G1863">
        <v>4</v>
      </c>
      <c r="H1863">
        <v>1337.97</v>
      </c>
      <c r="I1863">
        <v>0.02</v>
      </c>
      <c r="J1863" t="s">
        <v>20</v>
      </c>
    </row>
    <row r="1864" spans="1:10" x14ac:dyDescent="0.25">
      <c r="A1864" t="s">
        <v>2789</v>
      </c>
      <c r="B1864" s="2">
        <v>46034</v>
      </c>
      <c r="C1864" t="s">
        <v>498</v>
      </c>
      <c r="D1864" t="s">
        <v>220</v>
      </c>
      <c r="E1864" t="s">
        <v>104</v>
      </c>
      <c r="F1864" t="s">
        <v>14</v>
      </c>
      <c r="G1864">
        <v>6</v>
      </c>
      <c r="H1864">
        <v>1499</v>
      </c>
      <c r="I1864">
        <v>0.15</v>
      </c>
      <c r="J1864" t="s">
        <v>68</v>
      </c>
    </row>
    <row r="1865" spans="1:10" x14ac:dyDescent="0.25">
      <c r="A1865" t="s">
        <v>2790</v>
      </c>
      <c r="B1865" s="2">
        <v>46092</v>
      </c>
      <c r="C1865" t="s">
        <v>1846</v>
      </c>
      <c r="D1865" t="s">
        <v>286</v>
      </c>
      <c r="E1865" t="s">
        <v>187</v>
      </c>
      <c r="F1865" t="s">
        <v>25</v>
      </c>
      <c r="G1865">
        <v>2</v>
      </c>
      <c r="H1865">
        <v>1273.02</v>
      </c>
      <c r="I1865">
        <v>0.1</v>
      </c>
      <c r="J1865" t="s">
        <v>15</v>
      </c>
    </row>
    <row r="1866" spans="1:10" x14ac:dyDescent="0.25">
      <c r="A1866" t="s">
        <v>2791</v>
      </c>
      <c r="B1866" s="2">
        <v>46117</v>
      </c>
      <c r="C1866" t="s">
        <v>1508</v>
      </c>
      <c r="D1866" t="s">
        <v>132</v>
      </c>
      <c r="E1866" t="s">
        <v>101</v>
      </c>
      <c r="F1866" t="s">
        <v>14</v>
      </c>
      <c r="G1866">
        <v>10</v>
      </c>
      <c r="H1866">
        <v>1163.03</v>
      </c>
      <c r="I1866">
        <v>0.05</v>
      </c>
      <c r="J1866" t="s">
        <v>30</v>
      </c>
    </row>
    <row r="1867" spans="1:10" x14ac:dyDescent="0.25">
      <c r="A1867" t="s">
        <v>2792</v>
      </c>
      <c r="B1867" s="2">
        <v>46140</v>
      </c>
      <c r="C1867" t="s">
        <v>1884</v>
      </c>
      <c r="D1867" t="s">
        <v>416</v>
      </c>
      <c r="E1867" t="s">
        <v>19</v>
      </c>
      <c r="F1867" t="s">
        <v>14</v>
      </c>
      <c r="G1867">
        <v>5</v>
      </c>
      <c r="H1867">
        <v>241.53</v>
      </c>
      <c r="I1867">
        <v>0</v>
      </c>
      <c r="J1867" t="s">
        <v>20</v>
      </c>
    </row>
    <row r="1868" spans="1:10" x14ac:dyDescent="0.25">
      <c r="A1868" t="s">
        <v>2793</v>
      </c>
      <c r="B1868" s="2">
        <v>45894</v>
      </c>
      <c r="C1868" t="s">
        <v>1904</v>
      </c>
      <c r="D1868" t="s">
        <v>147</v>
      </c>
      <c r="E1868" t="s">
        <v>52</v>
      </c>
      <c r="F1868" t="s">
        <v>14</v>
      </c>
      <c r="G1868">
        <v>2</v>
      </c>
      <c r="H1868">
        <v>1028.97</v>
      </c>
      <c r="I1868">
        <v>0.1</v>
      </c>
      <c r="J1868" t="s">
        <v>15</v>
      </c>
    </row>
    <row r="1869" spans="1:10" x14ac:dyDescent="0.25">
      <c r="A1869" t="s">
        <v>2794</v>
      </c>
      <c r="B1869" s="2">
        <v>45896</v>
      </c>
      <c r="C1869" t="s">
        <v>1097</v>
      </c>
      <c r="D1869" t="s">
        <v>80</v>
      </c>
      <c r="E1869" t="s">
        <v>95</v>
      </c>
      <c r="F1869" t="s">
        <v>25</v>
      </c>
      <c r="G1869">
        <v>3</v>
      </c>
      <c r="H1869">
        <v>163.77000000000001</v>
      </c>
      <c r="I1869">
        <v>0</v>
      </c>
      <c r="J1869" t="s">
        <v>144</v>
      </c>
    </row>
    <row r="1870" spans="1:10" x14ac:dyDescent="0.25">
      <c r="A1870" t="s">
        <v>2795</v>
      </c>
      <c r="B1870" s="2">
        <v>45920</v>
      </c>
      <c r="C1870" t="s">
        <v>740</v>
      </c>
      <c r="D1870" t="s">
        <v>202</v>
      </c>
      <c r="E1870" t="s">
        <v>13</v>
      </c>
      <c r="F1870" t="s">
        <v>14</v>
      </c>
      <c r="G1870">
        <v>1</v>
      </c>
      <c r="H1870">
        <v>2099</v>
      </c>
      <c r="I1870">
        <v>0.02</v>
      </c>
      <c r="J1870" t="s">
        <v>1129</v>
      </c>
    </row>
    <row r="1871" spans="1:10" x14ac:dyDescent="0.25">
      <c r="A1871" t="s">
        <v>2796</v>
      </c>
      <c r="B1871" s="2">
        <v>45975</v>
      </c>
      <c r="C1871" t="s">
        <v>2360</v>
      </c>
      <c r="D1871" t="s">
        <v>282</v>
      </c>
      <c r="E1871" t="s">
        <v>48</v>
      </c>
      <c r="F1871" t="s">
        <v>25</v>
      </c>
      <c r="G1871">
        <v>1</v>
      </c>
      <c r="H1871">
        <v>173.63</v>
      </c>
      <c r="I1871">
        <v>0.15</v>
      </c>
      <c r="J1871" t="s">
        <v>144</v>
      </c>
    </row>
    <row r="1872" spans="1:10" x14ac:dyDescent="0.25">
      <c r="A1872" t="s">
        <v>2797</v>
      </c>
      <c r="B1872" t="s">
        <v>2798</v>
      </c>
      <c r="C1872" t="s">
        <v>2439</v>
      </c>
      <c r="D1872" t="s">
        <v>29</v>
      </c>
      <c r="E1872" t="s">
        <v>101</v>
      </c>
      <c r="F1872" t="s">
        <v>25</v>
      </c>
      <c r="G1872">
        <v>5</v>
      </c>
      <c r="H1872">
        <v>109</v>
      </c>
      <c r="I1872">
        <v>0.1</v>
      </c>
      <c r="J1872" t="s">
        <v>35</v>
      </c>
    </row>
    <row r="1873" spans="1:10" x14ac:dyDescent="0.25">
      <c r="A1873" t="s">
        <v>2799</v>
      </c>
      <c r="B1873" s="2">
        <v>46069</v>
      </c>
      <c r="C1873" t="s">
        <v>2372</v>
      </c>
      <c r="D1873" t="s">
        <v>321</v>
      </c>
      <c r="E1873" t="s">
        <v>74</v>
      </c>
      <c r="F1873" t="s">
        <v>25</v>
      </c>
      <c r="G1873">
        <v>1</v>
      </c>
      <c r="H1873">
        <v>1399</v>
      </c>
      <c r="I1873">
        <v>0.02</v>
      </c>
      <c r="J1873" t="s">
        <v>15</v>
      </c>
    </row>
    <row r="1874" spans="1:10" x14ac:dyDescent="0.25">
      <c r="A1874" t="s">
        <v>2800</v>
      </c>
      <c r="B1874" s="2">
        <v>46212</v>
      </c>
      <c r="C1874" t="s">
        <v>1164</v>
      </c>
      <c r="D1874" t="s">
        <v>153</v>
      </c>
      <c r="E1874" t="s">
        <v>95</v>
      </c>
      <c r="F1874" t="s">
        <v>14</v>
      </c>
      <c r="G1874">
        <v>1</v>
      </c>
      <c r="H1874">
        <v>131.58000000000001</v>
      </c>
      <c r="I1874">
        <v>0.05</v>
      </c>
      <c r="J1874" t="s">
        <v>68</v>
      </c>
    </row>
    <row r="1875" spans="1:10" x14ac:dyDescent="0.25">
      <c r="A1875" t="s">
        <v>2801</v>
      </c>
      <c r="B1875" s="2">
        <v>46223</v>
      </c>
      <c r="C1875" t="s">
        <v>723</v>
      </c>
      <c r="D1875" t="s">
        <v>98</v>
      </c>
      <c r="E1875" t="s">
        <v>95</v>
      </c>
      <c r="F1875" t="s">
        <v>14</v>
      </c>
      <c r="G1875">
        <v>2</v>
      </c>
      <c r="H1875">
        <v>1399</v>
      </c>
      <c r="I1875">
        <v>0.02</v>
      </c>
      <c r="J1875" t="s">
        <v>68</v>
      </c>
    </row>
    <row r="1876" spans="1:10" x14ac:dyDescent="0.25">
      <c r="A1876" t="s">
        <v>2802</v>
      </c>
      <c r="B1876" s="2">
        <v>45999</v>
      </c>
      <c r="C1876" t="s">
        <v>1021</v>
      </c>
      <c r="D1876" t="s">
        <v>277</v>
      </c>
      <c r="E1876" t="s">
        <v>74</v>
      </c>
      <c r="F1876" t="s">
        <v>25</v>
      </c>
      <c r="G1876">
        <v>3</v>
      </c>
      <c r="H1876">
        <v>678.03</v>
      </c>
      <c r="I1876">
        <v>0.2</v>
      </c>
      <c r="J1876" t="s">
        <v>35</v>
      </c>
    </row>
    <row r="1877" spans="1:10" x14ac:dyDescent="0.25">
      <c r="A1877" t="s">
        <v>2803</v>
      </c>
      <c r="B1877" s="2">
        <v>46209</v>
      </c>
      <c r="C1877" t="s">
        <v>1280</v>
      </c>
      <c r="D1877" t="s">
        <v>213</v>
      </c>
      <c r="E1877" t="s">
        <v>19</v>
      </c>
      <c r="F1877" t="s">
        <v>25</v>
      </c>
      <c r="G1877">
        <v>1</v>
      </c>
      <c r="H1877">
        <v>532.53</v>
      </c>
      <c r="I1877">
        <v>0.2</v>
      </c>
      <c r="J1877" t="s">
        <v>30</v>
      </c>
    </row>
    <row r="1878" spans="1:10" x14ac:dyDescent="0.25">
      <c r="A1878" t="s">
        <v>2804</v>
      </c>
      <c r="B1878" s="2">
        <v>45963</v>
      </c>
      <c r="C1878" t="s">
        <v>319</v>
      </c>
      <c r="D1878" t="s">
        <v>390</v>
      </c>
      <c r="E1878" t="s">
        <v>196</v>
      </c>
      <c r="F1878" t="s">
        <v>14</v>
      </c>
      <c r="G1878">
        <v>6</v>
      </c>
      <c r="H1878">
        <v>449</v>
      </c>
      <c r="I1878">
        <v>0.15</v>
      </c>
      <c r="J1878" t="s">
        <v>20</v>
      </c>
    </row>
    <row r="1879" spans="1:10" x14ac:dyDescent="0.25">
      <c r="A1879" t="s">
        <v>2805</v>
      </c>
      <c r="B1879" s="2">
        <v>46144</v>
      </c>
      <c r="C1879" t="s">
        <v>618</v>
      </c>
      <c r="D1879" t="s">
        <v>47</v>
      </c>
      <c r="E1879" t="s">
        <v>112</v>
      </c>
      <c r="F1879" t="s">
        <v>14</v>
      </c>
      <c r="G1879">
        <v>1</v>
      </c>
      <c r="H1879">
        <v>293.02</v>
      </c>
      <c r="I1879">
        <v>0</v>
      </c>
      <c r="J1879" t="s">
        <v>68</v>
      </c>
    </row>
    <row r="1880" spans="1:10" x14ac:dyDescent="0.25">
      <c r="A1880" t="s">
        <v>2806</v>
      </c>
      <c r="B1880" s="2">
        <v>45973</v>
      </c>
      <c r="C1880" t="s">
        <v>179</v>
      </c>
      <c r="D1880" t="s">
        <v>57</v>
      </c>
      <c r="E1880" t="s">
        <v>187</v>
      </c>
      <c r="F1880" t="s">
        <v>25</v>
      </c>
      <c r="G1880">
        <v>1</v>
      </c>
      <c r="H1880">
        <v>1187.01</v>
      </c>
      <c r="I1880">
        <v>0</v>
      </c>
      <c r="J1880" t="s">
        <v>68</v>
      </c>
    </row>
    <row r="1881" spans="1:10" x14ac:dyDescent="0.25">
      <c r="A1881" t="s">
        <v>2807</v>
      </c>
      <c r="B1881" s="2">
        <v>46115</v>
      </c>
      <c r="C1881" t="s">
        <v>1357</v>
      </c>
      <c r="D1881" t="s">
        <v>83</v>
      </c>
      <c r="E1881" t="s">
        <v>13</v>
      </c>
      <c r="F1881" t="s">
        <v>25</v>
      </c>
      <c r="G1881">
        <v>5</v>
      </c>
      <c r="H1881">
        <v>2299</v>
      </c>
      <c r="I1881">
        <v>0</v>
      </c>
      <c r="J1881" t="s">
        <v>30</v>
      </c>
    </row>
    <row r="1882" spans="1:10" x14ac:dyDescent="0.25">
      <c r="A1882" t="s">
        <v>2808</v>
      </c>
      <c r="B1882" s="2">
        <v>46225</v>
      </c>
      <c r="C1882" t="s">
        <v>11</v>
      </c>
      <c r="D1882" t="s">
        <v>126</v>
      </c>
      <c r="E1882" t="s">
        <v>95</v>
      </c>
      <c r="F1882" t="s">
        <v>14</v>
      </c>
      <c r="G1882">
        <v>2</v>
      </c>
      <c r="H1882">
        <v>719.97</v>
      </c>
      <c r="I1882">
        <v>0</v>
      </c>
      <c r="J1882" t="s">
        <v>68</v>
      </c>
    </row>
    <row r="1883" spans="1:10" x14ac:dyDescent="0.25">
      <c r="A1883" t="s">
        <v>2809</v>
      </c>
      <c r="B1883" s="2">
        <v>46175</v>
      </c>
      <c r="C1883" t="s">
        <v>508</v>
      </c>
      <c r="D1883" t="s">
        <v>549</v>
      </c>
      <c r="E1883" t="s">
        <v>120</v>
      </c>
      <c r="F1883" t="s">
        <v>25</v>
      </c>
      <c r="G1883">
        <v>4</v>
      </c>
      <c r="H1883">
        <v>1199</v>
      </c>
      <c r="I1883">
        <v>0.1</v>
      </c>
      <c r="J1883" t="s">
        <v>30</v>
      </c>
    </row>
    <row r="1884" spans="1:10" x14ac:dyDescent="0.25">
      <c r="A1884" t="s">
        <v>2810</v>
      </c>
      <c r="B1884" s="2">
        <v>46161</v>
      </c>
      <c r="C1884" t="s">
        <v>591</v>
      </c>
      <c r="D1884" t="s">
        <v>109</v>
      </c>
      <c r="E1884" t="s">
        <v>24</v>
      </c>
      <c r="F1884" t="s">
        <v>14</v>
      </c>
      <c r="G1884">
        <v>6</v>
      </c>
      <c r="H1884">
        <v>1371.02</v>
      </c>
      <c r="I1884">
        <v>0.1</v>
      </c>
      <c r="J1884" t="s">
        <v>68</v>
      </c>
    </row>
    <row r="1885" spans="1:10" x14ac:dyDescent="0.25">
      <c r="A1885" t="s">
        <v>2811</v>
      </c>
      <c r="B1885" s="2">
        <v>45972</v>
      </c>
      <c r="C1885" t="s">
        <v>994</v>
      </c>
      <c r="D1885" t="s">
        <v>150</v>
      </c>
      <c r="E1885" t="s">
        <v>74</v>
      </c>
      <c r="F1885" t="s">
        <v>14</v>
      </c>
      <c r="G1885">
        <v>1</v>
      </c>
      <c r="H1885">
        <v>1454.03</v>
      </c>
      <c r="I1885">
        <v>0.05</v>
      </c>
      <c r="J1885" t="s">
        <v>15</v>
      </c>
    </row>
    <row r="1886" spans="1:10" x14ac:dyDescent="0.25">
      <c r="A1886" t="s">
        <v>2812</v>
      </c>
      <c r="B1886" s="2">
        <v>45902</v>
      </c>
      <c r="C1886" t="s">
        <v>940</v>
      </c>
      <c r="D1886" t="s">
        <v>202</v>
      </c>
      <c r="E1886" t="s">
        <v>104</v>
      </c>
      <c r="F1886" t="s">
        <v>14</v>
      </c>
      <c r="G1886">
        <v>3</v>
      </c>
      <c r="H1886">
        <v>2119.9899999999998</v>
      </c>
      <c r="I1886">
        <v>0.2</v>
      </c>
      <c r="J1886" t="s">
        <v>30</v>
      </c>
    </row>
    <row r="1887" spans="1:10" x14ac:dyDescent="0.25">
      <c r="A1887" t="s">
        <v>2813</v>
      </c>
      <c r="B1887" s="2">
        <v>46095</v>
      </c>
      <c r="C1887" t="s">
        <v>91</v>
      </c>
      <c r="D1887" t="s">
        <v>123</v>
      </c>
      <c r="E1887" t="s">
        <v>13</v>
      </c>
      <c r="F1887" t="s">
        <v>14</v>
      </c>
      <c r="G1887">
        <v>3</v>
      </c>
      <c r="H1887">
        <v>55</v>
      </c>
      <c r="I1887">
        <v>0</v>
      </c>
      <c r="J1887" t="s">
        <v>15</v>
      </c>
    </row>
    <row r="1888" spans="1:10" x14ac:dyDescent="0.25">
      <c r="A1888" t="s">
        <v>2814</v>
      </c>
      <c r="B1888" t="s">
        <v>2815</v>
      </c>
      <c r="C1888" t="s">
        <v>2188</v>
      </c>
      <c r="D1888" t="s">
        <v>83</v>
      </c>
      <c r="E1888" t="s">
        <v>19</v>
      </c>
      <c r="F1888" t="s">
        <v>14</v>
      </c>
      <c r="G1888">
        <v>3</v>
      </c>
      <c r="H1888">
        <v>2367.9699999999998</v>
      </c>
      <c r="I1888">
        <v>0</v>
      </c>
      <c r="J1888" t="s">
        <v>15</v>
      </c>
    </row>
    <row r="1889" spans="1:10" x14ac:dyDescent="0.25">
      <c r="A1889" t="s">
        <v>2816</v>
      </c>
      <c r="B1889" s="2">
        <v>45956</v>
      </c>
      <c r="C1889" t="s">
        <v>1247</v>
      </c>
      <c r="D1889" t="s">
        <v>29</v>
      </c>
      <c r="E1889" t="s">
        <v>24</v>
      </c>
      <c r="F1889" t="s">
        <v>14</v>
      </c>
      <c r="G1889">
        <v>1</v>
      </c>
      <c r="H1889">
        <v>112.27</v>
      </c>
      <c r="I1889">
        <v>0</v>
      </c>
      <c r="J1889" t="s">
        <v>35</v>
      </c>
    </row>
    <row r="1890" spans="1:10" x14ac:dyDescent="0.25">
      <c r="A1890" t="s">
        <v>2817</v>
      </c>
      <c r="B1890" s="2">
        <v>45873</v>
      </c>
      <c r="C1890" t="s">
        <v>300</v>
      </c>
      <c r="D1890" t="s">
        <v>277</v>
      </c>
      <c r="E1890" t="s">
        <v>112</v>
      </c>
      <c r="F1890" t="s">
        <v>25</v>
      </c>
      <c r="G1890">
        <v>4</v>
      </c>
      <c r="H1890">
        <v>685.02</v>
      </c>
      <c r="I1890">
        <v>0</v>
      </c>
      <c r="J1890" t="s">
        <v>35</v>
      </c>
    </row>
    <row r="1891" spans="1:10" x14ac:dyDescent="0.25">
      <c r="A1891" t="s">
        <v>2818</v>
      </c>
      <c r="B1891" s="2">
        <v>46191</v>
      </c>
      <c r="C1891" t="s">
        <v>1475</v>
      </c>
      <c r="D1891" t="s">
        <v>268</v>
      </c>
      <c r="E1891" t="s">
        <v>62</v>
      </c>
      <c r="F1891" t="s">
        <v>25</v>
      </c>
      <c r="G1891">
        <v>1</v>
      </c>
      <c r="H1891">
        <v>146.02000000000001</v>
      </c>
      <c r="I1891">
        <v>0.2</v>
      </c>
      <c r="J1891" t="s">
        <v>15</v>
      </c>
    </row>
    <row r="1892" spans="1:10" x14ac:dyDescent="0.25">
      <c r="A1892" t="s">
        <v>2819</v>
      </c>
      <c r="B1892" s="2">
        <v>46200</v>
      </c>
      <c r="C1892" t="s">
        <v>1061</v>
      </c>
      <c r="D1892" t="s">
        <v>47</v>
      </c>
      <c r="E1892" t="s">
        <v>48</v>
      </c>
      <c r="F1892" t="s">
        <v>14</v>
      </c>
      <c r="G1892">
        <v>2</v>
      </c>
      <c r="H1892">
        <v>296.01</v>
      </c>
      <c r="I1892">
        <v>0.02</v>
      </c>
      <c r="J1892" t="s">
        <v>68</v>
      </c>
    </row>
    <row r="1893" spans="1:10" x14ac:dyDescent="0.25">
      <c r="A1893" t="s">
        <v>2820</v>
      </c>
      <c r="B1893" s="2">
        <v>46183</v>
      </c>
      <c r="C1893" t="s">
        <v>298</v>
      </c>
      <c r="D1893" t="s">
        <v>685</v>
      </c>
      <c r="E1893" t="s">
        <v>39</v>
      </c>
      <c r="F1893" t="s">
        <v>14</v>
      </c>
      <c r="G1893">
        <v>6</v>
      </c>
      <c r="H1893">
        <v>1646.97</v>
      </c>
      <c r="I1893">
        <v>0</v>
      </c>
      <c r="J1893" t="s">
        <v>68</v>
      </c>
    </row>
    <row r="1894" spans="1:10" x14ac:dyDescent="0.25">
      <c r="A1894" t="s">
        <v>2821</v>
      </c>
      <c r="B1894" s="2">
        <v>46144</v>
      </c>
      <c r="C1894" t="s">
        <v>1353</v>
      </c>
      <c r="D1894" t="s">
        <v>213</v>
      </c>
      <c r="E1894" t="s">
        <v>44</v>
      </c>
      <c r="F1894" t="s">
        <v>14</v>
      </c>
      <c r="G1894">
        <v>3</v>
      </c>
      <c r="H1894">
        <v>549</v>
      </c>
      <c r="I1894">
        <v>0</v>
      </c>
      <c r="J1894" t="s">
        <v>68</v>
      </c>
    </row>
    <row r="1895" spans="1:10" x14ac:dyDescent="0.25">
      <c r="A1895" t="s">
        <v>2822</v>
      </c>
      <c r="B1895" s="2">
        <v>46001</v>
      </c>
      <c r="C1895" t="s">
        <v>2560</v>
      </c>
      <c r="D1895" t="s">
        <v>321</v>
      </c>
      <c r="E1895" t="s">
        <v>58</v>
      </c>
      <c r="F1895" t="s">
        <v>14</v>
      </c>
      <c r="G1895">
        <v>4</v>
      </c>
      <c r="H1895">
        <v>1440.97</v>
      </c>
      <c r="I1895">
        <v>0</v>
      </c>
      <c r="J1895" t="s">
        <v>30</v>
      </c>
    </row>
    <row r="1896" spans="1:10" x14ac:dyDescent="0.25">
      <c r="A1896" t="s">
        <v>2823</v>
      </c>
      <c r="B1896" t="s">
        <v>2824</v>
      </c>
      <c r="C1896" t="s">
        <v>2320</v>
      </c>
      <c r="D1896" t="s">
        <v>23</v>
      </c>
      <c r="E1896" t="s">
        <v>62</v>
      </c>
      <c r="F1896" t="s">
        <v>25</v>
      </c>
      <c r="G1896">
        <v>8</v>
      </c>
      <c r="H1896">
        <v>79.790000000000006</v>
      </c>
      <c r="I1896">
        <v>0</v>
      </c>
      <c r="J1896" t="s">
        <v>20</v>
      </c>
    </row>
    <row r="1897" spans="1:10" x14ac:dyDescent="0.25">
      <c r="A1897" t="s">
        <v>2825</v>
      </c>
      <c r="B1897" s="2">
        <v>45976</v>
      </c>
      <c r="C1897" t="s">
        <v>1107</v>
      </c>
      <c r="D1897" t="s">
        <v>98</v>
      </c>
      <c r="E1897" t="s">
        <v>95</v>
      </c>
      <c r="F1897" t="s">
        <v>14</v>
      </c>
      <c r="G1897">
        <v>4</v>
      </c>
      <c r="H1897">
        <v>1385.01</v>
      </c>
      <c r="I1897">
        <v>0.2</v>
      </c>
      <c r="J1897" t="s">
        <v>68</v>
      </c>
    </row>
    <row r="1898" spans="1:10" x14ac:dyDescent="0.25">
      <c r="A1898" t="s">
        <v>2826</v>
      </c>
      <c r="B1898" s="2">
        <v>46107</v>
      </c>
      <c r="C1898" t="s">
        <v>1019</v>
      </c>
      <c r="D1898" t="s">
        <v>171</v>
      </c>
      <c r="E1898" t="s">
        <v>24</v>
      </c>
      <c r="F1898" t="s">
        <v>14</v>
      </c>
      <c r="G1898">
        <v>1</v>
      </c>
      <c r="H1898">
        <v>1286.01</v>
      </c>
      <c r="I1898">
        <v>0.02</v>
      </c>
      <c r="J1898" t="s">
        <v>35</v>
      </c>
    </row>
    <row r="1899" spans="1:10" x14ac:dyDescent="0.25">
      <c r="A1899" t="s">
        <v>2827</v>
      </c>
      <c r="B1899" s="2">
        <v>45981</v>
      </c>
      <c r="C1899" t="s">
        <v>1879</v>
      </c>
      <c r="D1899" t="s">
        <v>416</v>
      </c>
      <c r="E1899" t="s">
        <v>112</v>
      </c>
      <c r="F1899" t="s">
        <v>25</v>
      </c>
      <c r="G1899">
        <v>6</v>
      </c>
      <c r="H1899">
        <v>256.47000000000003</v>
      </c>
      <c r="I1899">
        <v>0.1</v>
      </c>
      <c r="J1899" t="s">
        <v>68</v>
      </c>
    </row>
    <row r="1900" spans="1:10" x14ac:dyDescent="0.25">
      <c r="A1900" t="s">
        <v>2828</v>
      </c>
      <c r="B1900" s="2">
        <v>46150</v>
      </c>
      <c r="C1900" t="s">
        <v>1174</v>
      </c>
      <c r="D1900" t="s">
        <v>168</v>
      </c>
      <c r="E1900" t="s">
        <v>95</v>
      </c>
      <c r="F1900" t="s">
        <v>14</v>
      </c>
      <c r="G1900">
        <v>3</v>
      </c>
      <c r="H1900">
        <v>90.78</v>
      </c>
      <c r="I1900">
        <v>0.02</v>
      </c>
      <c r="J1900" t="s">
        <v>68</v>
      </c>
    </row>
    <row r="1901" spans="1:10" x14ac:dyDescent="0.25">
      <c r="A1901" t="s">
        <v>2829</v>
      </c>
      <c r="B1901" t="s">
        <v>2830</v>
      </c>
      <c r="C1901" t="s">
        <v>155</v>
      </c>
      <c r="D1901" t="s">
        <v>43</v>
      </c>
      <c r="E1901" t="s">
        <v>62</v>
      </c>
      <c r="F1901" t="s">
        <v>14</v>
      </c>
      <c r="G1901">
        <v>2</v>
      </c>
      <c r="H1901">
        <v>1816.99</v>
      </c>
      <c r="I1901">
        <v>0.15</v>
      </c>
      <c r="J1901" t="s">
        <v>30</v>
      </c>
    </row>
    <row r="1902" spans="1:10" x14ac:dyDescent="0.25">
      <c r="A1902" t="s">
        <v>2831</v>
      </c>
      <c r="B1902" s="2">
        <v>45972</v>
      </c>
      <c r="C1902" t="s">
        <v>1035</v>
      </c>
      <c r="D1902" t="s">
        <v>171</v>
      </c>
      <c r="E1902" t="s">
        <v>62</v>
      </c>
      <c r="F1902" t="s">
        <v>25</v>
      </c>
      <c r="G1902">
        <v>3</v>
      </c>
      <c r="H1902">
        <v>1273.02</v>
      </c>
      <c r="I1902">
        <v>0.15</v>
      </c>
      <c r="J1902" t="s">
        <v>35</v>
      </c>
    </row>
    <row r="1903" spans="1:10" x14ac:dyDescent="0.25">
      <c r="A1903" t="s">
        <v>2832</v>
      </c>
      <c r="B1903" t="s">
        <v>2833</v>
      </c>
      <c r="C1903" t="s">
        <v>1363</v>
      </c>
      <c r="D1903" t="s">
        <v>223</v>
      </c>
      <c r="E1903" t="s">
        <v>104</v>
      </c>
      <c r="F1903" t="s">
        <v>14</v>
      </c>
      <c r="G1903">
        <v>3</v>
      </c>
      <c r="H1903">
        <v>387.03</v>
      </c>
      <c r="I1903">
        <v>0</v>
      </c>
      <c r="J1903" t="s">
        <v>20</v>
      </c>
    </row>
    <row r="1904" spans="1:10" x14ac:dyDescent="0.25">
      <c r="A1904" t="s">
        <v>2834</v>
      </c>
      <c r="B1904" s="2">
        <v>46218</v>
      </c>
      <c r="C1904" t="s">
        <v>210</v>
      </c>
      <c r="D1904" t="s">
        <v>54</v>
      </c>
      <c r="E1904" t="s">
        <v>44</v>
      </c>
      <c r="F1904" t="s">
        <v>14</v>
      </c>
      <c r="G1904">
        <v>3</v>
      </c>
      <c r="H1904">
        <v>121.38</v>
      </c>
      <c r="I1904">
        <v>0.02</v>
      </c>
      <c r="J1904" t="s">
        <v>35</v>
      </c>
    </row>
    <row r="1905" spans="1:10" x14ac:dyDescent="0.25">
      <c r="A1905" t="s">
        <v>2835</v>
      </c>
      <c r="B1905" s="2">
        <v>46080</v>
      </c>
      <c r="C1905" t="s">
        <v>281</v>
      </c>
      <c r="D1905" t="s">
        <v>117</v>
      </c>
      <c r="E1905" t="s">
        <v>13</v>
      </c>
      <c r="F1905" t="s">
        <v>25</v>
      </c>
      <c r="G1905">
        <v>4</v>
      </c>
      <c r="H1905">
        <v>1781.01</v>
      </c>
      <c r="I1905">
        <v>0.2</v>
      </c>
      <c r="J1905" t="s">
        <v>20</v>
      </c>
    </row>
    <row r="1906" spans="1:10" x14ac:dyDescent="0.25">
      <c r="A1906" t="s">
        <v>2836</v>
      </c>
      <c r="B1906" s="2">
        <v>46182</v>
      </c>
      <c r="C1906" t="s">
        <v>1600</v>
      </c>
      <c r="D1906" t="s">
        <v>18</v>
      </c>
      <c r="E1906" t="s">
        <v>120</v>
      </c>
      <c r="F1906" t="s">
        <v>25</v>
      </c>
      <c r="G1906">
        <v>3</v>
      </c>
      <c r="H1906">
        <v>99</v>
      </c>
      <c r="I1906">
        <v>0</v>
      </c>
      <c r="J1906" t="s">
        <v>30</v>
      </c>
    </row>
    <row r="1907" spans="1:10" x14ac:dyDescent="0.25">
      <c r="A1907" t="s">
        <v>2837</v>
      </c>
      <c r="B1907" s="2">
        <v>45880</v>
      </c>
      <c r="C1907" t="s">
        <v>1857</v>
      </c>
      <c r="D1907" t="s">
        <v>395</v>
      </c>
      <c r="E1907" t="s">
        <v>52</v>
      </c>
      <c r="F1907" t="s">
        <v>14</v>
      </c>
      <c r="G1907">
        <v>5</v>
      </c>
      <c r="H1907">
        <v>150.49</v>
      </c>
      <c r="I1907">
        <v>0.1</v>
      </c>
      <c r="J1907" t="s">
        <v>20</v>
      </c>
    </row>
    <row r="1908" spans="1:10" x14ac:dyDescent="0.25">
      <c r="A1908" t="s">
        <v>2838</v>
      </c>
      <c r="B1908" s="2">
        <v>45973</v>
      </c>
      <c r="C1908" t="s">
        <v>475</v>
      </c>
      <c r="D1908" t="s">
        <v>109</v>
      </c>
      <c r="E1908" t="s">
        <v>104</v>
      </c>
      <c r="F1908" t="s">
        <v>14</v>
      </c>
      <c r="G1908">
        <v>5</v>
      </c>
      <c r="H1908">
        <v>1399</v>
      </c>
      <c r="I1908">
        <v>0.1</v>
      </c>
      <c r="J1908" t="s">
        <v>15</v>
      </c>
    </row>
    <row r="1909" spans="1:10" x14ac:dyDescent="0.25">
      <c r="A1909" t="s">
        <v>2839</v>
      </c>
      <c r="B1909" s="2">
        <v>46031</v>
      </c>
      <c r="C1909" t="s">
        <v>2245</v>
      </c>
      <c r="D1909" t="s">
        <v>174</v>
      </c>
      <c r="E1909" t="s">
        <v>39</v>
      </c>
      <c r="F1909" t="s">
        <v>14</v>
      </c>
      <c r="G1909">
        <v>2</v>
      </c>
      <c r="H1909">
        <v>77.42</v>
      </c>
      <c r="I1909">
        <v>0</v>
      </c>
      <c r="J1909" t="s">
        <v>20</v>
      </c>
    </row>
    <row r="1910" spans="1:10" x14ac:dyDescent="0.25">
      <c r="A1910" t="s">
        <v>2840</v>
      </c>
      <c r="B1910" s="2">
        <v>46025</v>
      </c>
      <c r="C1910" t="s">
        <v>1264</v>
      </c>
      <c r="D1910" t="s">
        <v>305</v>
      </c>
      <c r="E1910" t="s">
        <v>62</v>
      </c>
      <c r="F1910" t="s">
        <v>25</v>
      </c>
      <c r="G1910">
        <v>5</v>
      </c>
      <c r="H1910">
        <v>39.39</v>
      </c>
      <c r="I1910">
        <v>0</v>
      </c>
      <c r="J1910" t="s">
        <v>35</v>
      </c>
    </row>
    <row r="1911" spans="1:10" x14ac:dyDescent="0.25">
      <c r="A1911" t="s">
        <v>2841</v>
      </c>
      <c r="B1911" s="2">
        <v>46082</v>
      </c>
      <c r="C1911" t="s">
        <v>1016</v>
      </c>
      <c r="D1911" t="s">
        <v>140</v>
      </c>
      <c r="E1911" t="s">
        <v>48</v>
      </c>
      <c r="F1911" t="s">
        <v>14</v>
      </c>
      <c r="G1911">
        <v>1</v>
      </c>
      <c r="H1911">
        <v>1028.97</v>
      </c>
      <c r="I1911">
        <v>0.2</v>
      </c>
      <c r="J1911" t="s">
        <v>20</v>
      </c>
    </row>
    <row r="1912" spans="1:10" x14ac:dyDescent="0.25">
      <c r="A1912" t="s">
        <v>2842</v>
      </c>
      <c r="B1912" s="2">
        <v>46223</v>
      </c>
      <c r="D1912" t="s">
        <v>83</v>
      </c>
      <c r="E1912" t="s">
        <v>44</v>
      </c>
      <c r="F1912" t="s">
        <v>14</v>
      </c>
      <c r="G1912">
        <v>1</v>
      </c>
      <c r="H1912">
        <v>2344.98</v>
      </c>
      <c r="I1912">
        <v>0</v>
      </c>
      <c r="J1912" t="s">
        <v>35</v>
      </c>
    </row>
    <row r="1913" spans="1:10" x14ac:dyDescent="0.25">
      <c r="A1913" t="s">
        <v>2843</v>
      </c>
      <c r="B1913" s="2">
        <v>46065</v>
      </c>
      <c r="C1913" t="s">
        <v>191</v>
      </c>
      <c r="D1913" t="s">
        <v>132</v>
      </c>
      <c r="E1913" t="s">
        <v>187</v>
      </c>
      <c r="F1913" t="s">
        <v>141</v>
      </c>
      <c r="G1913">
        <v>4</v>
      </c>
      <c r="H1913">
        <v>1222.98</v>
      </c>
      <c r="I1913">
        <v>0.1</v>
      </c>
      <c r="J1913" t="s">
        <v>68</v>
      </c>
    </row>
    <row r="1914" spans="1:10" x14ac:dyDescent="0.25">
      <c r="A1914" t="s">
        <v>2844</v>
      </c>
      <c r="B1914" s="2">
        <v>46169</v>
      </c>
      <c r="C1914" t="s">
        <v>2001</v>
      </c>
      <c r="D1914" t="s">
        <v>202</v>
      </c>
      <c r="E1914" t="s">
        <v>39</v>
      </c>
      <c r="F1914" t="s">
        <v>25</v>
      </c>
      <c r="H1914">
        <v>2099</v>
      </c>
      <c r="I1914">
        <v>0.1</v>
      </c>
      <c r="J1914" t="s">
        <v>20</v>
      </c>
    </row>
    <row r="1915" spans="1:10" x14ac:dyDescent="0.25">
      <c r="A1915" t="s">
        <v>2845</v>
      </c>
      <c r="B1915" s="2">
        <v>45913</v>
      </c>
      <c r="C1915" t="s">
        <v>60</v>
      </c>
      <c r="D1915" t="s">
        <v>323</v>
      </c>
      <c r="E1915" t="s">
        <v>196</v>
      </c>
      <c r="F1915" t="s">
        <v>25</v>
      </c>
      <c r="G1915">
        <v>3</v>
      </c>
      <c r="H1915">
        <v>1484.01</v>
      </c>
      <c r="I1915">
        <v>0.15</v>
      </c>
      <c r="J1915" t="s">
        <v>35</v>
      </c>
    </row>
    <row r="1916" spans="1:10" x14ac:dyDescent="0.25">
      <c r="A1916" t="s">
        <v>2846</v>
      </c>
      <c r="B1916" s="2">
        <v>45926</v>
      </c>
      <c r="C1916" t="s">
        <v>462</v>
      </c>
      <c r="D1916" t="s">
        <v>416</v>
      </c>
      <c r="E1916" t="s">
        <v>24</v>
      </c>
      <c r="F1916" t="s">
        <v>14</v>
      </c>
      <c r="G1916">
        <v>4</v>
      </c>
      <c r="H1916">
        <v>251.49</v>
      </c>
      <c r="I1916">
        <v>0</v>
      </c>
      <c r="J1916" t="s">
        <v>20</v>
      </c>
    </row>
    <row r="1917" spans="1:10" x14ac:dyDescent="0.25">
      <c r="A1917" t="s">
        <v>2847</v>
      </c>
      <c r="B1917" s="2">
        <v>46178</v>
      </c>
      <c r="C1917" t="s">
        <v>182</v>
      </c>
      <c r="D1917" t="s">
        <v>147</v>
      </c>
      <c r="E1917" t="s">
        <v>48</v>
      </c>
      <c r="F1917" t="s">
        <v>14</v>
      </c>
      <c r="G1917">
        <v>10</v>
      </c>
      <c r="H1917">
        <v>989.01</v>
      </c>
      <c r="I1917">
        <v>0.1</v>
      </c>
      <c r="J1917" t="s">
        <v>20</v>
      </c>
    </row>
    <row r="1918" spans="1:10" x14ac:dyDescent="0.25">
      <c r="A1918" t="s">
        <v>2848</v>
      </c>
      <c r="B1918" t="s">
        <v>2849</v>
      </c>
      <c r="C1918" t="s">
        <v>850</v>
      </c>
      <c r="D1918" t="s">
        <v>180</v>
      </c>
      <c r="E1918" t="s">
        <v>120</v>
      </c>
      <c r="F1918" t="s">
        <v>25</v>
      </c>
      <c r="G1918">
        <v>2</v>
      </c>
      <c r="H1918">
        <v>832.02</v>
      </c>
      <c r="I1918">
        <v>0</v>
      </c>
      <c r="J1918" t="s">
        <v>30</v>
      </c>
    </row>
    <row r="1919" spans="1:10" x14ac:dyDescent="0.25">
      <c r="A1919" t="s">
        <v>2850</v>
      </c>
      <c r="B1919" s="2">
        <v>46202</v>
      </c>
      <c r="C1919" t="s">
        <v>267</v>
      </c>
      <c r="D1919" t="s">
        <v>223</v>
      </c>
      <c r="E1919" t="s">
        <v>101</v>
      </c>
      <c r="F1919" t="s">
        <v>14</v>
      </c>
      <c r="G1919">
        <v>2</v>
      </c>
      <c r="H1919">
        <v>402.99</v>
      </c>
      <c r="I1919">
        <v>0.15</v>
      </c>
      <c r="J1919" t="s">
        <v>20</v>
      </c>
    </row>
    <row r="1920" spans="1:10" x14ac:dyDescent="0.25">
      <c r="A1920" t="s">
        <v>2851</v>
      </c>
      <c r="B1920" s="2">
        <v>45890</v>
      </c>
      <c r="C1920" t="s">
        <v>373</v>
      </c>
      <c r="D1920" t="s">
        <v>71</v>
      </c>
      <c r="E1920" t="s">
        <v>39</v>
      </c>
      <c r="F1920" t="s">
        <v>25</v>
      </c>
      <c r="G1920">
        <v>2</v>
      </c>
      <c r="H1920">
        <v>117.81</v>
      </c>
      <c r="I1920">
        <v>0</v>
      </c>
      <c r="J1920" t="s">
        <v>35</v>
      </c>
    </row>
    <row r="1921" spans="1:10" x14ac:dyDescent="0.25">
      <c r="A1921" t="s">
        <v>2852</v>
      </c>
      <c r="B1921" t="s">
        <v>2853</v>
      </c>
      <c r="C1921" t="s">
        <v>723</v>
      </c>
      <c r="D1921" t="s">
        <v>71</v>
      </c>
      <c r="E1921" t="s">
        <v>112</v>
      </c>
      <c r="F1921" t="s">
        <v>25</v>
      </c>
      <c r="G1921">
        <v>2</v>
      </c>
      <c r="H1921">
        <v>116.62</v>
      </c>
      <c r="I1921">
        <v>0.02</v>
      </c>
      <c r="J1921" t="s">
        <v>68</v>
      </c>
    </row>
    <row r="1922" spans="1:10" x14ac:dyDescent="0.25">
      <c r="A1922" t="s">
        <v>2854</v>
      </c>
      <c r="B1922" s="2">
        <v>46064</v>
      </c>
      <c r="C1922" t="s">
        <v>953</v>
      </c>
      <c r="D1922" t="s">
        <v>549</v>
      </c>
      <c r="E1922" t="s">
        <v>34</v>
      </c>
      <c r="F1922" t="s">
        <v>14</v>
      </c>
      <c r="G1922">
        <v>2</v>
      </c>
      <c r="H1922">
        <v>1163.03</v>
      </c>
      <c r="I1922">
        <v>0.15</v>
      </c>
      <c r="J1922" t="s">
        <v>68</v>
      </c>
    </row>
    <row r="1923" spans="1:10" x14ac:dyDescent="0.25">
      <c r="A1923" t="s">
        <v>2855</v>
      </c>
      <c r="B1923" s="2">
        <v>46232</v>
      </c>
      <c r="C1923" t="s">
        <v>963</v>
      </c>
      <c r="D1923" t="s">
        <v>251</v>
      </c>
      <c r="E1923" t="s">
        <v>64</v>
      </c>
      <c r="F1923" t="s">
        <v>14</v>
      </c>
      <c r="G1923">
        <v>3</v>
      </c>
      <c r="H1923">
        <v>1979.01</v>
      </c>
      <c r="I1923">
        <v>0.2</v>
      </c>
      <c r="J1923" t="s">
        <v>20</v>
      </c>
    </row>
    <row r="1924" spans="1:10" x14ac:dyDescent="0.25">
      <c r="A1924" t="s">
        <v>2856</v>
      </c>
      <c r="B1924" s="2">
        <v>46006</v>
      </c>
      <c r="C1924" t="s">
        <v>1131</v>
      </c>
      <c r="D1924" t="s">
        <v>395</v>
      </c>
      <c r="E1924" t="s">
        <v>39</v>
      </c>
      <c r="F1924" t="s">
        <v>25</v>
      </c>
      <c r="G1924">
        <v>4</v>
      </c>
      <c r="H1924">
        <v>147.51</v>
      </c>
      <c r="I1924">
        <v>0.1</v>
      </c>
      <c r="J1924" t="s">
        <v>15</v>
      </c>
    </row>
    <row r="1925" spans="1:10" x14ac:dyDescent="0.25">
      <c r="A1925" t="s">
        <v>2857</v>
      </c>
      <c r="B1925" s="2">
        <v>45928</v>
      </c>
      <c r="C1925" t="s">
        <v>1537</v>
      </c>
      <c r="D1925" t="s">
        <v>305</v>
      </c>
      <c r="E1925" t="s">
        <v>44</v>
      </c>
      <c r="F1925" t="s">
        <v>25</v>
      </c>
      <c r="G1925">
        <v>2</v>
      </c>
      <c r="H1925">
        <v>39</v>
      </c>
      <c r="I1925">
        <v>0</v>
      </c>
      <c r="J1925" t="s">
        <v>20</v>
      </c>
    </row>
    <row r="1926" spans="1:10" x14ac:dyDescent="0.25">
      <c r="A1926" t="s">
        <v>2858</v>
      </c>
      <c r="B1926" s="2">
        <v>45903</v>
      </c>
      <c r="C1926" t="s">
        <v>437</v>
      </c>
      <c r="D1926" t="s">
        <v>268</v>
      </c>
      <c r="E1926" t="s">
        <v>13</v>
      </c>
      <c r="F1926" t="s">
        <v>25</v>
      </c>
      <c r="G1926">
        <v>5</v>
      </c>
      <c r="H1926">
        <v>150.49</v>
      </c>
      <c r="I1926">
        <v>0</v>
      </c>
      <c r="J1926" t="s">
        <v>330</v>
      </c>
    </row>
    <row r="1927" spans="1:10" x14ac:dyDescent="0.25">
      <c r="A1927" t="s">
        <v>2859</v>
      </c>
      <c r="B1927" s="2">
        <v>46044</v>
      </c>
      <c r="C1927" t="s">
        <v>2860</v>
      </c>
      <c r="D1927" t="s">
        <v>323</v>
      </c>
      <c r="E1927" t="s">
        <v>44</v>
      </c>
      <c r="F1927" t="s">
        <v>14</v>
      </c>
      <c r="G1927">
        <v>3</v>
      </c>
      <c r="H1927">
        <v>1513.99</v>
      </c>
      <c r="I1927">
        <v>0.1</v>
      </c>
      <c r="J1927" t="s">
        <v>30</v>
      </c>
    </row>
    <row r="1928" spans="1:10" x14ac:dyDescent="0.25">
      <c r="A1928" t="s">
        <v>2861</v>
      </c>
      <c r="B1928" s="2">
        <v>46183</v>
      </c>
      <c r="C1928" t="s">
        <v>457</v>
      </c>
      <c r="D1928" t="s">
        <v>150</v>
      </c>
      <c r="E1928" t="s">
        <v>44</v>
      </c>
      <c r="F1928" t="s">
        <v>25</v>
      </c>
      <c r="G1928">
        <v>6</v>
      </c>
      <c r="H1928">
        <v>1528.98</v>
      </c>
      <c r="I1928">
        <v>0</v>
      </c>
      <c r="J1928" t="s">
        <v>35</v>
      </c>
    </row>
    <row r="1929" spans="1:10" x14ac:dyDescent="0.25">
      <c r="A1929" t="s">
        <v>2862</v>
      </c>
      <c r="B1929" s="2">
        <v>45916</v>
      </c>
      <c r="C1929" t="s">
        <v>2863</v>
      </c>
      <c r="D1929" t="s">
        <v>286</v>
      </c>
      <c r="E1929" t="s">
        <v>58</v>
      </c>
      <c r="F1929" t="s">
        <v>14</v>
      </c>
      <c r="G1929">
        <v>4</v>
      </c>
      <c r="H1929">
        <v>1311.99</v>
      </c>
      <c r="I1929">
        <v>0.02</v>
      </c>
    </row>
    <row r="1930" spans="1:10" x14ac:dyDescent="0.25">
      <c r="A1930" t="s">
        <v>2864</v>
      </c>
      <c r="B1930" s="2">
        <v>45895</v>
      </c>
      <c r="C1930" t="s">
        <v>481</v>
      </c>
      <c r="D1930" t="s">
        <v>286</v>
      </c>
      <c r="E1930" t="s">
        <v>74</v>
      </c>
      <c r="F1930" t="s">
        <v>14</v>
      </c>
      <c r="G1930">
        <v>3</v>
      </c>
      <c r="H1930">
        <v>1324.98</v>
      </c>
      <c r="I1930">
        <v>0.02</v>
      </c>
      <c r="J1930" t="s">
        <v>68</v>
      </c>
    </row>
    <row r="1931" spans="1:10" x14ac:dyDescent="0.25">
      <c r="A1931" t="s">
        <v>2865</v>
      </c>
      <c r="B1931" s="2">
        <v>45971</v>
      </c>
      <c r="C1931" t="s">
        <v>427</v>
      </c>
      <c r="D1931" t="s">
        <v>520</v>
      </c>
      <c r="E1931" t="s">
        <v>48</v>
      </c>
      <c r="F1931" t="s">
        <v>25</v>
      </c>
      <c r="G1931">
        <v>2</v>
      </c>
      <c r="H1931">
        <v>2133.0300000000002</v>
      </c>
      <c r="I1931">
        <v>0</v>
      </c>
      <c r="J1931" t="s">
        <v>68</v>
      </c>
    </row>
    <row r="1932" spans="1:10" x14ac:dyDescent="0.25">
      <c r="A1932" t="s">
        <v>2866</v>
      </c>
      <c r="B1932" s="2">
        <v>45964</v>
      </c>
      <c r="C1932" t="s">
        <v>552</v>
      </c>
      <c r="D1932" t="s">
        <v>277</v>
      </c>
      <c r="E1932" t="s">
        <v>19</v>
      </c>
      <c r="F1932" t="s">
        <v>25</v>
      </c>
      <c r="G1932">
        <v>8</v>
      </c>
      <c r="H1932">
        <v>705.99</v>
      </c>
      <c r="I1932">
        <v>0.05</v>
      </c>
      <c r="J1932" t="s">
        <v>35</v>
      </c>
    </row>
    <row r="1933" spans="1:10" x14ac:dyDescent="0.25">
      <c r="A1933" t="s">
        <v>2867</v>
      </c>
      <c r="B1933" s="2">
        <v>46147</v>
      </c>
      <c r="C1933" t="s">
        <v>1524</v>
      </c>
      <c r="D1933" t="s">
        <v>416</v>
      </c>
      <c r="E1933" t="s">
        <v>226</v>
      </c>
      <c r="F1933" t="s">
        <v>25</v>
      </c>
      <c r="G1933">
        <v>1</v>
      </c>
      <c r="H1933">
        <v>244.02</v>
      </c>
      <c r="I1933">
        <v>0.1</v>
      </c>
      <c r="J1933" t="s">
        <v>35</v>
      </c>
    </row>
    <row r="1934" spans="1:10" x14ac:dyDescent="0.25">
      <c r="A1934" t="s">
        <v>2868</v>
      </c>
      <c r="B1934" s="2">
        <v>45953</v>
      </c>
      <c r="C1934" t="s">
        <v>387</v>
      </c>
      <c r="D1934" t="s">
        <v>282</v>
      </c>
      <c r="E1934" t="s">
        <v>112</v>
      </c>
      <c r="F1934" t="s">
        <v>14</v>
      </c>
      <c r="G1934">
        <v>3</v>
      </c>
      <c r="H1934">
        <v>179</v>
      </c>
      <c r="I1934">
        <v>0.05</v>
      </c>
      <c r="J1934" t="s">
        <v>35</v>
      </c>
    </row>
    <row r="1935" spans="1:10" x14ac:dyDescent="0.25">
      <c r="A1935" t="s">
        <v>2869</v>
      </c>
      <c r="B1935" s="2">
        <v>46088</v>
      </c>
      <c r="C1935" t="s">
        <v>298</v>
      </c>
      <c r="D1935" t="s">
        <v>243</v>
      </c>
      <c r="E1935" t="s">
        <v>64</v>
      </c>
      <c r="F1935" t="s">
        <v>25</v>
      </c>
      <c r="G1935">
        <v>3</v>
      </c>
      <c r="H1935">
        <v>69.69</v>
      </c>
      <c r="I1935">
        <v>0.05</v>
      </c>
      <c r="J1935" t="s">
        <v>484</v>
      </c>
    </row>
    <row r="1936" spans="1:10" x14ac:dyDescent="0.25">
      <c r="A1936" t="s">
        <v>2870</v>
      </c>
      <c r="B1936" s="2">
        <v>45952</v>
      </c>
      <c r="C1936" t="s">
        <v>2622</v>
      </c>
      <c r="D1936" t="s">
        <v>150</v>
      </c>
      <c r="E1936" t="s">
        <v>19</v>
      </c>
      <c r="F1936" t="s">
        <v>14</v>
      </c>
      <c r="G1936">
        <v>2</v>
      </c>
      <c r="H1936">
        <v>1484.01</v>
      </c>
      <c r="I1936">
        <v>0</v>
      </c>
      <c r="J1936" t="s">
        <v>15</v>
      </c>
    </row>
    <row r="1937" spans="1:10" x14ac:dyDescent="0.25">
      <c r="A1937" t="s">
        <v>2871</v>
      </c>
      <c r="B1937" s="2">
        <v>46090</v>
      </c>
      <c r="D1937" t="s">
        <v>12</v>
      </c>
      <c r="E1937" t="s">
        <v>39</v>
      </c>
      <c r="F1937" t="s">
        <v>238</v>
      </c>
      <c r="G1937">
        <v>8</v>
      </c>
      <c r="H1937">
        <v>513.97</v>
      </c>
      <c r="I1937">
        <v>0</v>
      </c>
      <c r="J1937" t="s">
        <v>20</v>
      </c>
    </row>
    <row r="1938" spans="1:10" x14ac:dyDescent="0.25">
      <c r="A1938" t="s">
        <v>2872</v>
      </c>
      <c r="B1938" s="2">
        <v>46171</v>
      </c>
      <c r="C1938" t="s">
        <v>886</v>
      </c>
      <c r="D1938" t="s">
        <v>395</v>
      </c>
      <c r="E1938" t="s">
        <v>64</v>
      </c>
      <c r="F1938" t="s">
        <v>25</v>
      </c>
      <c r="G1938">
        <v>3</v>
      </c>
      <c r="H1938">
        <v>149</v>
      </c>
      <c r="I1938">
        <v>0.1</v>
      </c>
      <c r="J1938" t="s">
        <v>68</v>
      </c>
    </row>
    <row r="1939" spans="1:10" x14ac:dyDescent="0.25">
      <c r="A1939" t="s">
        <v>2873</v>
      </c>
      <c r="B1939" s="2">
        <v>46053</v>
      </c>
      <c r="C1939" t="s">
        <v>195</v>
      </c>
      <c r="D1939" t="s">
        <v>305</v>
      </c>
      <c r="E1939" t="s">
        <v>187</v>
      </c>
      <c r="F1939" t="s">
        <v>274</v>
      </c>
      <c r="G1939">
        <v>3</v>
      </c>
      <c r="H1939">
        <v>38.22</v>
      </c>
      <c r="I1939">
        <v>0.2</v>
      </c>
      <c r="J1939" t="s">
        <v>20</v>
      </c>
    </row>
    <row r="1940" spans="1:10" x14ac:dyDescent="0.25">
      <c r="A1940" t="s">
        <v>2874</v>
      </c>
      <c r="B1940" s="2">
        <v>46149</v>
      </c>
      <c r="C1940" t="s">
        <v>270</v>
      </c>
      <c r="D1940" t="s">
        <v>416</v>
      </c>
      <c r="E1940" t="s">
        <v>13</v>
      </c>
      <c r="F1940" t="s">
        <v>25</v>
      </c>
      <c r="G1940">
        <v>1</v>
      </c>
      <c r="H1940">
        <v>244.02</v>
      </c>
      <c r="I1940">
        <v>0.1</v>
      </c>
      <c r="J1940" t="s">
        <v>68</v>
      </c>
    </row>
    <row r="1941" spans="1:10" x14ac:dyDescent="0.25">
      <c r="A1941" t="s">
        <v>2875</v>
      </c>
      <c r="B1941" s="2">
        <v>46108</v>
      </c>
      <c r="C1941" t="s">
        <v>1331</v>
      </c>
      <c r="D1941" t="s">
        <v>390</v>
      </c>
      <c r="E1941" t="s">
        <v>74</v>
      </c>
      <c r="F1941" t="s">
        <v>14</v>
      </c>
      <c r="G1941">
        <v>5</v>
      </c>
      <c r="H1941">
        <v>440.02</v>
      </c>
      <c r="I1941">
        <v>0.2</v>
      </c>
      <c r="J1941" t="s">
        <v>68</v>
      </c>
    </row>
    <row r="1942" spans="1:10" x14ac:dyDescent="0.25">
      <c r="A1942" t="s">
        <v>2876</v>
      </c>
      <c r="B1942" s="2">
        <v>45948</v>
      </c>
      <c r="C1942" t="s">
        <v>1698</v>
      </c>
      <c r="D1942" t="s">
        <v>71</v>
      </c>
      <c r="E1942" t="s">
        <v>74</v>
      </c>
      <c r="F1942" t="s">
        <v>14</v>
      </c>
      <c r="G1942">
        <v>6</v>
      </c>
      <c r="H1942">
        <v>121.38</v>
      </c>
      <c r="I1942">
        <v>0</v>
      </c>
      <c r="J1942" t="s">
        <v>20</v>
      </c>
    </row>
    <row r="1943" spans="1:10" x14ac:dyDescent="0.25">
      <c r="A1943" t="s">
        <v>2877</v>
      </c>
      <c r="B1943" s="2">
        <v>46065</v>
      </c>
      <c r="C1943" t="s">
        <v>1483</v>
      </c>
      <c r="D1943" t="s">
        <v>109</v>
      </c>
      <c r="E1943" t="s">
        <v>74</v>
      </c>
      <c r="F1943" t="s">
        <v>14</v>
      </c>
      <c r="G1943">
        <v>1</v>
      </c>
      <c r="H1943">
        <v>1357.03</v>
      </c>
      <c r="I1943">
        <v>0</v>
      </c>
      <c r="J1943" t="s">
        <v>35</v>
      </c>
    </row>
    <row r="1944" spans="1:10" x14ac:dyDescent="0.25">
      <c r="A1944" t="s">
        <v>2878</v>
      </c>
      <c r="B1944" s="2">
        <v>46173</v>
      </c>
      <c r="C1944" t="s">
        <v>2879</v>
      </c>
      <c r="D1944" t="s">
        <v>332</v>
      </c>
      <c r="E1944" t="s">
        <v>226</v>
      </c>
      <c r="F1944" t="s">
        <v>25</v>
      </c>
      <c r="G1944">
        <v>2</v>
      </c>
      <c r="H1944">
        <v>756.49</v>
      </c>
      <c r="I1944">
        <v>0</v>
      </c>
      <c r="J1944" t="s">
        <v>20</v>
      </c>
    </row>
    <row r="1945" spans="1:10" x14ac:dyDescent="0.25">
      <c r="A1945" t="s">
        <v>2880</v>
      </c>
      <c r="B1945" s="2">
        <v>46042</v>
      </c>
      <c r="C1945" t="s">
        <v>225</v>
      </c>
      <c r="D1945" t="s">
        <v>147</v>
      </c>
      <c r="E1945" t="s">
        <v>187</v>
      </c>
      <c r="F1945" t="s">
        <v>14</v>
      </c>
      <c r="G1945">
        <v>1</v>
      </c>
      <c r="H1945">
        <v>1018.98</v>
      </c>
      <c r="I1945">
        <v>0.05</v>
      </c>
      <c r="J1945" t="s">
        <v>35</v>
      </c>
    </row>
    <row r="1946" spans="1:10" x14ac:dyDescent="0.25">
      <c r="A1946" t="s">
        <v>2881</v>
      </c>
      <c r="B1946" s="2">
        <v>45967</v>
      </c>
      <c r="C1946" t="s">
        <v>1749</v>
      </c>
      <c r="D1946" t="s">
        <v>254</v>
      </c>
      <c r="E1946" t="s">
        <v>187</v>
      </c>
      <c r="F1946" t="s">
        <v>14</v>
      </c>
      <c r="G1946">
        <v>2</v>
      </c>
      <c r="H1946">
        <v>195.02</v>
      </c>
      <c r="I1946">
        <v>0</v>
      </c>
      <c r="J1946" t="s">
        <v>68</v>
      </c>
    </row>
    <row r="1947" spans="1:10" x14ac:dyDescent="0.25">
      <c r="A1947" t="s">
        <v>2882</v>
      </c>
      <c r="B1947" s="2">
        <v>46210</v>
      </c>
      <c r="C1947" t="s">
        <v>228</v>
      </c>
      <c r="D1947" t="s">
        <v>685</v>
      </c>
      <c r="E1947" t="s">
        <v>226</v>
      </c>
      <c r="F1947" t="s">
        <v>25</v>
      </c>
      <c r="G1947">
        <v>6</v>
      </c>
      <c r="H1947">
        <v>1599</v>
      </c>
      <c r="I1947">
        <v>0.2</v>
      </c>
      <c r="J1947" t="s">
        <v>15</v>
      </c>
    </row>
    <row r="1948" spans="1:10" x14ac:dyDescent="0.25">
      <c r="A1948" t="s">
        <v>2883</v>
      </c>
      <c r="B1948" s="2">
        <v>46018</v>
      </c>
      <c r="D1948" t="s">
        <v>126</v>
      </c>
      <c r="E1948" t="s">
        <v>120</v>
      </c>
      <c r="F1948" t="s">
        <v>14</v>
      </c>
      <c r="G1948">
        <v>4</v>
      </c>
      <c r="H1948">
        <v>678.03</v>
      </c>
      <c r="I1948">
        <v>-0.05</v>
      </c>
      <c r="J1948" t="s">
        <v>68</v>
      </c>
    </row>
    <row r="1949" spans="1:10" x14ac:dyDescent="0.25">
      <c r="A1949" t="s">
        <v>2884</v>
      </c>
      <c r="B1949" s="2">
        <v>45876</v>
      </c>
      <c r="C1949" t="s">
        <v>1339</v>
      </c>
      <c r="D1949" t="s">
        <v>282</v>
      </c>
      <c r="E1949" t="s">
        <v>196</v>
      </c>
      <c r="F1949" t="s">
        <v>14</v>
      </c>
      <c r="G1949">
        <v>3</v>
      </c>
      <c r="H1949">
        <v>173.63</v>
      </c>
      <c r="I1949">
        <v>0.15</v>
      </c>
      <c r="J1949" t="s">
        <v>15</v>
      </c>
    </row>
    <row r="1950" spans="1:10" x14ac:dyDescent="0.25">
      <c r="A1950" t="s">
        <v>2885</v>
      </c>
      <c r="B1950" s="2">
        <v>45932</v>
      </c>
      <c r="C1950" t="s">
        <v>1575</v>
      </c>
      <c r="D1950" t="s">
        <v>251</v>
      </c>
      <c r="E1950" t="s">
        <v>120</v>
      </c>
      <c r="F1950" t="s">
        <v>14</v>
      </c>
      <c r="G1950">
        <v>2</v>
      </c>
      <c r="H1950">
        <v>1979.01</v>
      </c>
      <c r="I1950">
        <v>0.1</v>
      </c>
      <c r="J1950" t="s">
        <v>35</v>
      </c>
    </row>
    <row r="1951" spans="1:10" x14ac:dyDescent="0.25">
      <c r="A1951" t="s">
        <v>2886</v>
      </c>
      <c r="B1951" s="2">
        <v>46059</v>
      </c>
      <c r="C1951" t="s">
        <v>338</v>
      </c>
      <c r="D1951" t="s">
        <v>177</v>
      </c>
      <c r="E1951" t="s">
        <v>19</v>
      </c>
      <c r="F1951" t="s">
        <v>25</v>
      </c>
      <c r="G1951">
        <v>2</v>
      </c>
      <c r="H1951">
        <v>1599</v>
      </c>
      <c r="I1951">
        <v>0.15</v>
      </c>
      <c r="J1951" t="s">
        <v>35</v>
      </c>
    </row>
    <row r="1952" spans="1:10" x14ac:dyDescent="0.25">
      <c r="A1952" t="s">
        <v>2887</v>
      </c>
      <c r="B1952" s="2">
        <v>45977</v>
      </c>
      <c r="C1952" t="s">
        <v>2888</v>
      </c>
      <c r="D1952" t="s">
        <v>223</v>
      </c>
      <c r="E1952" t="s">
        <v>13</v>
      </c>
      <c r="F1952" t="s">
        <v>14</v>
      </c>
      <c r="G1952">
        <v>3</v>
      </c>
      <c r="H1952">
        <v>395.01</v>
      </c>
      <c r="I1952">
        <v>0.2</v>
      </c>
      <c r="J1952" t="s">
        <v>20</v>
      </c>
    </row>
    <row r="1953" spans="1:10" x14ac:dyDescent="0.25">
      <c r="A1953" t="s">
        <v>2889</v>
      </c>
      <c r="B1953" s="2">
        <v>46154</v>
      </c>
      <c r="C1953" t="s">
        <v>1800</v>
      </c>
      <c r="D1953" t="s">
        <v>268</v>
      </c>
      <c r="E1953" t="s">
        <v>24</v>
      </c>
      <c r="F1953" t="s">
        <v>25</v>
      </c>
      <c r="G1953">
        <v>5</v>
      </c>
      <c r="H1953">
        <v>147.51</v>
      </c>
      <c r="I1953">
        <v>0.1</v>
      </c>
      <c r="J1953" t="s">
        <v>15</v>
      </c>
    </row>
    <row r="1954" spans="1:10" x14ac:dyDescent="0.25">
      <c r="A1954" t="s">
        <v>2890</v>
      </c>
      <c r="B1954" s="2">
        <v>45987</v>
      </c>
      <c r="C1954" t="s">
        <v>427</v>
      </c>
      <c r="D1954" t="s">
        <v>61</v>
      </c>
      <c r="E1954" t="s">
        <v>48</v>
      </c>
      <c r="F1954" t="s">
        <v>25</v>
      </c>
      <c r="G1954">
        <v>4</v>
      </c>
      <c r="H1954">
        <v>251.49</v>
      </c>
      <c r="I1954">
        <v>0.02</v>
      </c>
      <c r="J1954" t="s">
        <v>68</v>
      </c>
    </row>
    <row r="1955" spans="1:10" x14ac:dyDescent="0.25">
      <c r="A1955" t="s">
        <v>2891</v>
      </c>
      <c r="B1955" s="2">
        <v>46158</v>
      </c>
      <c r="C1955" t="s">
        <v>155</v>
      </c>
      <c r="D1955" t="s">
        <v>153</v>
      </c>
      <c r="E1955" t="s">
        <v>58</v>
      </c>
      <c r="F1955" t="s">
        <v>14</v>
      </c>
      <c r="G1955">
        <v>3</v>
      </c>
      <c r="H1955">
        <v>125.13</v>
      </c>
      <c r="I1955">
        <v>0</v>
      </c>
      <c r="J1955" t="s">
        <v>68</v>
      </c>
    </row>
    <row r="1956" spans="1:10" x14ac:dyDescent="0.25">
      <c r="A1956" t="s">
        <v>2892</v>
      </c>
      <c r="B1956" s="2">
        <v>45945</v>
      </c>
      <c r="C1956" t="s">
        <v>544</v>
      </c>
      <c r="D1956" t="s">
        <v>390</v>
      </c>
      <c r="E1956" t="s">
        <v>19</v>
      </c>
      <c r="F1956" t="s">
        <v>14</v>
      </c>
      <c r="G1956">
        <v>2</v>
      </c>
      <c r="H1956">
        <v>440.02</v>
      </c>
      <c r="I1956">
        <v>0.05</v>
      </c>
      <c r="J1956" t="s">
        <v>30</v>
      </c>
    </row>
    <row r="1957" spans="1:10" x14ac:dyDescent="0.25">
      <c r="A1957" t="s">
        <v>2893</v>
      </c>
      <c r="B1957" s="2">
        <v>46100</v>
      </c>
      <c r="C1957" t="s">
        <v>1375</v>
      </c>
      <c r="D1957" t="s">
        <v>54</v>
      </c>
      <c r="E1957" t="s">
        <v>104</v>
      </c>
      <c r="F1957" t="s">
        <v>14</v>
      </c>
      <c r="G1957">
        <v>4</v>
      </c>
      <c r="H1957">
        <v>119</v>
      </c>
      <c r="I1957">
        <v>0.1</v>
      </c>
      <c r="J1957" t="s">
        <v>30</v>
      </c>
    </row>
    <row r="1958" spans="1:10" x14ac:dyDescent="0.25">
      <c r="A1958" t="s">
        <v>2894</v>
      </c>
      <c r="B1958" s="2">
        <v>46112</v>
      </c>
      <c r="C1958" t="s">
        <v>2895</v>
      </c>
      <c r="D1958" t="s">
        <v>213</v>
      </c>
      <c r="E1958" t="s">
        <v>58</v>
      </c>
      <c r="F1958" t="s">
        <v>14</v>
      </c>
      <c r="G1958">
        <v>2</v>
      </c>
      <c r="H1958">
        <v>559.98</v>
      </c>
      <c r="I1958">
        <v>0.2</v>
      </c>
      <c r="J1958" t="s">
        <v>15</v>
      </c>
    </row>
    <row r="1959" spans="1:10" x14ac:dyDescent="0.25">
      <c r="A1959" t="s">
        <v>2896</v>
      </c>
      <c r="B1959" s="2">
        <v>45944</v>
      </c>
      <c r="C1959" t="s">
        <v>373</v>
      </c>
      <c r="D1959" t="s">
        <v>390</v>
      </c>
      <c r="E1959" t="s">
        <v>187</v>
      </c>
      <c r="F1959" t="s">
        <v>14</v>
      </c>
      <c r="G1959">
        <v>3</v>
      </c>
      <c r="H1959">
        <v>435.53</v>
      </c>
      <c r="I1959">
        <v>0.02</v>
      </c>
      <c r="J1959" t="s">
        <v>35</v>
      </c>
    </row>
    <row r="1960" spans="1:10" x14ac:dyDescent="0.25">
      <c r="A1960" t="s">
        <v>2897</v>
      </c>
      <c r="B1960" s="2">
        <v>46175</v>
      </c>
      <c r="C1960" t="s">
        <v>1311</v>
      </c>
      <c r="D1960" t="s">
        <v>83</v>
      </c>
      <c r="E1960" t="s">
        <v>101</v>
      </c>
      <c r="F1960" t="s">
        <v>25</v>
      </c>
      <c r="G1960" t="s">
        <v>957</v>
      </c>
      <c r="H1960">
        <v>2253.02</v>
      </c>
      <c r="I1960">
        <v>0.02</v>
      </c>
      <c r="J1960" t="s">
        <v>15</v>
      </c>
    </row>
    <row r="1961" spans="1:10" x14ac:dyDescent="0.25">
      <c r="A1961" t="s">
        <v>2898</v>
      </c>
      <c r="B1961" s="2">
        <v>46128</v>
      </c>
      <c r="C1961" t="s">
        <v>222</v>
      </c>
      <c r="D1961" t="s">
        <v>126</v>
      </c>
      <c r="E1961" t="s">
        <v>74</v>
      </c>
      <c r="F1961" t="s">
        <v>14</v>
      </c>
      <c r="G1961">
        <v>3</v>
      </c>
      <c r="H1961">
        <v>692.01</v>
      </c>
      <c r="I1961">
        <v>0</v>
      </c>
      <c r="J1961" t="s">
        <v>20</v>
      </c>
    </row>
    <row r="1962" spans="1:10" x14ac:dyDescent="0.25">
      <c r="A1962" t="s">
        <v>2899</v>
      </c>
      <c r="B1962" s="2">
        <v>46003</v>
      </c>
      <c r="C1962" t="s">
        <v>1959</v>
      </c>
      <c r="D1962" t="s">
        <v>109</v>
      </c>
      <c r="E1962" t="s">
        <v>101</v>
      </c>
      <c r="F1962" t="s">
        <v>25</v>
      </c>
      <c r="G1962">
        <v>1</v>
      </c>
      <c r="H1962">
        <v>1371.02</v>
      </c>
      <c r="I1962">
        <v>0.15</v>
      </c>
      <c r="J1962" t="s">
        <v>981</v>
      </c>
    </row>
    <row r="1963" spans="1:10" x14ac:dyDescent="0.25">
      <c r="A1963" t="s">
        <v>2900</v>
      </c>
      <c r="B1963" s="2">
        <v>46058</v>
      </c>
      <c r="C1963" t="s">
        <v>2558</v>
      </c>
      <c r="D1963" t="s">
        <v>54</v>
      </c>
      <c r="E1963" t="s">
        <v>44</v>
      </c>
      <c r="F1963" t="s">
        <v>14</v>
      </c>
      <c r="G1963">
        <v>3</v>
      </c>
      <c r="H1963">
        <v>121.38</v>
      </c>
      <c r="I1963">
        <v>0</v>
      </c>
      <c r="J1963" t="s">
        <v>15</v>
      </c>
    </row>
    <row r="1964" spans="1:10" x14ac:dyDescent="0.25">
      <c r="A1964" t="s">
        <v>2901</v>
      </c>
      <c r="B1964" s="2">
        <v>46097</v>
      </c>
      <c r="C1964" t="s">
        <v>2902</v>
      </c>
      <c r="D1964" t="s">
        <v>390</v>
      </c>
      <c r="E1964" t="s">
        <v>226</v>
      </c>
      <c r="F1964" t="s">
        <v>14</v>
      </c>
      <c r="G1964">
        <v>2</v>
      </c>
      <c r="H1964">
        <v>457.98</v>
      </c>
      <c r="I1964">
        <v>0.02</v>
      </c>
      <c r="J1964" t="s">
        <v>15</v>
      </c>
    </row>
    <row r="1965" spans="1:10" x14ac:dyDescent="0.25">
      <c r="A1965" t="s">
        <v>2903</v>
      </c>
      <c r="B1965" s="2">
        <v>46102</v>
      </c>
      <c r="C1965" t="s">
        <v>37</v>
      </c>
      <c r="D1965" t="s">
        <v>38</v>
      </c>
      <c r="E1965" t="s">
        <v>112</v>
      </c>
      <c r="F1965" t="s">
        <v>25</v>
      </c>
      <c r="G1965">
        <v>2</v>
      </c>
      <c r="H1965">
        <v>1880.01</v>
      </c>
      <c r="I1965">
        <v>0</v>
      </c>
      <c r="J1965" t="s">
        <v>30</v>
      </c>
    </row>
    <row r="1966" spans="1:10" x14ac:dyDescent="0.25">
      <c r="A1966" t="s">
        <v>2904</v>
      </c>
      <c r="B1966" s="2">
        <v>45896</v>
      </c>
      <c r="C1966" t="s">
        <v>2888</v>
      </c>
      <c r="D1966" t="s">
        <v>57</v>
      </c>
      <c r="E1966" t="s">
        <v>187</v>
      </c>
      <c r="F1966" t="s">
        <v>14</v>
      </c>
      <c r="G1966">
        <v>1</v>
      </c>
      <c r="H1966">
        <v>1199</v>
      </c>
      <c r="I1966">
        <v>0.15</v>
      </c>
      <c r="J1966" t="s">
        <v>15</v>
      </c>
    </row>
    <row r="1967" spans="1:10" x14ac:dyDescent="0.25">
      <c r="A1967" t="s">
        <v>2905</v>
      </c>
      <c r="B1967" s="2">
        <v>45883</v>
      </c>
      <c r="C1967" t="s">
        <v>2906</v>
      </c>
      <c r="D1967" t="s">
        <v>87</v>
      </c>
      <c r="E1967" t="s">
        <v>24</v>
      </c>
      <c r="F1967" t="s">
        <v>14</v>
      </c>
      <c r="G1967">
        <v>1</v>
      </c>
      <c r="H1967">
        <v>969.03</v>
      </c>
      <c r="I1967">
        <v>0</v>
      </c>
      <c r="J1967" t="s">
        <v>20</v>
      </c>
    </row>
    <row r="1968" spans="1:10" x14ac:dyDescent="0.25">
      <c r="A1968" t="s">
        <v>2907</v>
      </c>
      <c r="B1968" s="2">
        <v>46035</v>
      </c>
      <c r="C1968" t="s">
        <v>167</v>
      </c>
      <c r="D1968" t="s">
        <v>235</v>
      </c>
      <c r="E1968" t="s">
        <v>112</v>
      </c>
      <c r="F1968" t="s">
        <v>25</v>
      </c>
      <c r="G1968">
        <v>5</v>
      </c>
      <c r="H1968">
        <v>66.930000000000007</v>
      </c>
      <c r="I1968">
        <v>0</v>
      </c>
      <c r="J1968" t="s">
        <v>35</v>
      </c>
    </row>
    <row r="1969" spans="1:10" x14ac:dyDescent="0.25">
      <c r="A1969" t="s">
        <v>2908</v>
      </c>
      <c r="B1969" s="2">
        <v>46124</v>
      </c>
      <c r="C1969" t="s">
        <v>1206</v>
      </c>
      <c r="D1969" t="s">
        <v>29</v>
      </c>
      <c r="E1969" t="s">
        <v>19</v>
      </c>
      <c r="F1969" t="s">
        <v>25</v>
      </c>
      <c r="G1969">
        <v>1</v>
      </c>
      <c r="H1969">
        <v>109</v>
      </c>
      <c r="I1969">
        <v>0</v>
      </c>
      <c r="J1969" t="s">
        <v>248</v>
      </c>
    </row>
    <row r="1970" spans="1:10" x14ac:dyDescent="0.25">
      <c r="A1970" t="s">
        <v>2909</v>
      </c>
      <c r="B1970" t="s">
        <v>2910</v>
      </c>
      <c r="C1970" t="s">
        <v>316</v>
      </c>
      <c r="D1970" t="s">
        <v>321</v>
      </c>
      <c r="E1970" t="s">
        <v>64</v>
      </c>
      <c r="F1970" t="s">
        <v>14</v>
      </c>
      <c r="G1970">
        <v>1</v>
      </c>
      <c r="H1970">
        <v>1385.01</v>
      </c>
      <c r="I1970">
        <v>0.1</v>
      </c>
      <c r="J1970" t="s">
        <v>30</v>
      </c>
    </row>
    <row r="1971" spans="1:10" x14ac:dyDescent="0.25">
      <c r="A1971" t="s">
        <v>2911</v>
      </c>
      <c r="B1971" s="2">
        <v>46122</v>
      </c>
      <c r="C1971" t="s">
        <v>242</v>
      </c>
      <c r="D1971" t="s">
        <v>140</v>
      </c>
      <c r="E1971" t="s">
        <v>52</v>
      </c>
      <c r="F1971" t="s">
        <v>14</v>
      </c>
      <c r="G1971">
        <v>3</v>
      </c>
      <c r="H1971">
        <v>1018.98</v>
      </c>
      <c r="I1971">
        <v>0.15</v>
      </c>
      <c r="J1971" t="s">
        <v>35</v>
      </c>
    </row>
    <row r="1972" spans="1:10" x14ac:dyDescent="0.25">
      <c r="A1972" t="s">
        <v>2912</v>
      </c>
      <c r="B1972" t="s">
        <v>2913</v>
      </c>
      <c r="C1972" t="s">
        <v>696</v>
      </c>
      <c r="D1972" t="s">
        <v>243</v>
      </c>
      <c r="E1972" t="s">
        <v>104</v>
      </c>
      <c r="F1972" t="s">
        <v>14</v>
      </c>
      <c r="G1972">
        <v>1</v>
      </c>
      <c r="H1972">
        <v>66.930000000000007</v>
      </c>
      <c r="I1972">
        <v>0.05</v>
      </c>
      <c r="J1972" t="s">
        <v>35</v>
      </c>
    </row>
    <row r="1973" spans="1:10" x14ac:dyDescent="0.25">
      <c r="A1973" t="s">
        <v>2914</v>
      </c>
      <c r="B1973" s="2">
        <v>45992</v>
      </c>
      <c r="C1973" t="s">
        <v>675</v>
      </c>
      <c r="D1973" t="s">
        <v>556</v>
      </c>
      <c r="E1973" t="s">
        <v>62</v>
      </c>
      <c r="F1973" t="s">
        <v>25</v>
      </c>
      <c r="G1973">
        <v>1</v>
      </c>
      <c r="H1973">
        <v>129</v>
      </c>
      <c r="I1973">
        <v>0.02</v>
      </c>
      <c r="J1973" t="s">
        <v>68</v>
      </c>
    </row>
    <row r="1974" spans="1:10" x14ac:dyDescent="0.25">
      <c r="A1974" t="s">
        <v>2915</v>
      </c>
      <c r="B1974" s="2">
        <v>45891</v>
      </c>
      <c r="C1974" t="s">
        <v>2916</v>
      </c>
      <c r="D1974" t="s">
        <v>213</v>
      </c>
      <c r="E1974" t="s">
        <v>13</v>
      </c>
      <c r="F1974" t="s">
        <v>25</v>
      </c>
      <c r="G1974">
        <v>6</v>
      </c>
      <c r="H1974">
        <v>532.53</v>
      </c>
      <c r="I1974">
        <v>0</v>
      </c>
      <c r="J1974" t="s">
        <v>15</v>
      </c>
    </row>
    <row r="1975" spans="1:10" x14ac:dyDescent="0.25">
      <c r="A1975" t="s">
        <v>2917</v>
      </c>
      <c r="B1975" s="2">
        <v>46033</v>
      </c>
      <c r="C1975" t="s">
        <v>513</v>
      </c>
      <c r="D1975" t="s">
        <v>132</v>
      </c>
      <c r="E1975" t="s">
        <v>74</v>
      </c>
      <c r="F1975" t="s">
        <v>25</v>
      </c>
      <c r="G1975">
        <v>3</v>
      </c>
      <c r="H1975">
        <v>1210.99</v>
      </c>
      <c r="I1975">
        <v>0.05</v>
      </c>
      <c r="J1975" t="s">
        <v>68</v>
      </c>
    </row>
    <row r="1976" spans="1:10" x14ac:dyDescent="0.25">
      <c r="A1976" t="s">
        <v>2918</v>
      </c>
      <c r="B1976" s="2">
        <v>45882</v>
      </c>
      <c r="C1976" t="s">
        <v>22</v>
      </c>
      <c r="D1976" t="s">
        <v>23</v>
      </c>
      <c r="E1976" t="s">
        <v>95</v>
      </c>
      <c r="F1976" t="s">
        <v>25</v>
      </c>
      <c r="G1976">
        <v>1</v>
      </c>
      <c r="H1976">
        <v>77.42</v>
      </c>
      <c r="I1976">
        <v>0</v>
      </c>
      <c r="J1976" t="s">
        <v>35</v>
      </c>
    </row>
    <row r="1977" spans="1:10" x14ac:dyDescent="0.25">
      <c r="A1977" t="s">
        <v>2919</v>
      </c>
      <c r="B1977" s="2">
        <v>45987</v>
      </c>
      <c r="C1977" t="s">
        <v>425</v>
      </c>
      <c r="D1977" t="s">
        <v>520</v>
      </c>
      <c r="E1977" t="s">
        <v>58</v>
      </c>
      <c r="F1977" t="s">
        <v>14</v>
      </c>
      <c r="G1977">
        <v>3</v>
      </c>
      <c r="H1977">
        <v>2133.0300000000002</v>
      </c>
      <c r="I1977">
        <v>0.1</v>
      </c>
      <c r="J1977" t="s">
        <v>15</v>
      </c>
    </row>
    <row r="1978" spans="1:10" x14ac:dyDescent="0.25">
      <c r="A1978" t="s">
        <v>2920</v>
      </c>
      <c r="B1978" s="2">
        <v>45954</v>
      </c>
      <c r="C1978" t="s">
        <v>2921</v>
      </c>
      <c r="D1978" t="s">
        <v>332</v>
      </c>
      <c r="E1978" t="s">
        <v>44</v>
      </c>
      <c r="F1978" t="s">
        <v>25</v>
      </c>
      <c r="G1978">
        <v>5</v>
      </c>
      <c r="H1978">
        <v>771.47</v>
      </c>
      <c r="I1978">
        <v>0.05</v>
      </c>
      <c r="J1978" t="s">
        <v>20</v>
      </c>
    </row>
    <row r="1979" spans="1:10" x14ac:dyDescent="0.25">
      <c r="A1979" t="s">
        <v>2922</v>
      </c>
      <c r="B1979" s="2">
        <v>46154</v>
      </c>
      <c r="C1979" t="s">
        <v>290</v>
      </c>
      <c r="D1979" t="s">
        <v>33</v>
      </c>
      <c r="E1979" t="s">
        <v>74</v>
      </c>
      <c r="F1979" t="s">
        <v>25</v>
      </c>
      <c r="G1979">
        <v>5</v>
      </c>
      <c r="H1979">
        <v>2474.0100000000002</v>
      </c>
      <c r="I1979">
        <v>0.05</v>
      </c>
      <c r="J1979" t="s">
        <v>20</v>
      </c>
    </row>
    <row r="1980" spans="1:10" x14ac:dyDescent="0.25">
      <c r="A1980" t="s">
        <v>2923</v>
      </c>
      <c r="B1980" s="2">
        <v>45970</v>
      </c>
      <c r="C1980" t="s">
        <v>2888</v>
      </c>
      <c r="D1980" t="s">
        <v>174</v>
      </c>
      <c r="E1980" t="s">
        <v>34</v>
      </c>
      <c r="F1980" t="s">
        <v>14</v>
      </c>
      <c r="G1980">
        <v>1</v>
      </c>
      <c r="H1980">
        <v>77.42</v>
      </c>
      <c r="I1980">
        <v>0.05</v>
      </c>
      <c r="J1980" t="s">
        <v>68</v>
      </c>
    </row>
    <row r="1981" spans="1:10" x14ac:dyDescent="0.25">
      <c r="A1981" t="s">
        <v>2924</v>
      </c>
      <c r="B1981" s="2">
        <v>45884</v>
      </c>
      <c r="C1981" t="s">
        <v>864</v>
      </c>
      <c r="D1981" t="s">
        <v>254</v>
      </c>
      <c r="E1981" t="s">
        <v>120</v>
      </c>
      <c r="F1981" t="s">
        <v>14</v>
      </c>
      <c r="G1981">
        <v>1</v>
      </c>
      <c r="H1981">
        <v>199</v>
      </c>
      <c r="I1981">
        <v>0</v>
      </c>
      <c r="J1981" t="s">
        <v>30</v>
      </c>
    </row>
    <row r="1982" spans="1:10" x14ac:dyDescent="0.25">
      <c r="A1982" t="s">
        <v>2925</v>
      </c>
      <c r="B1982" s="2">
        <v>46068</v>
      </c>
      <c r="C1982" t="s">
        <v>1041</v>
      </c>
      <c r="D1982" t="s">
        <v>71</v>
      </c>
      <c r="E1982" t="s">
        <v>104</v>
      </c>
      <c r="F1982" t="s">
        <v>25</v>
      </c>
      <c r="G1982">
        <v>4</v>
      </c>
      <c r="H1982">
        <v>119</v>
      </c>
      <c r="I1982">
        <v>0.05</v>
      </c>
      <c r="J1982" t="s">
        <v>35</v>
      </c>
    </row>
    <row r="1983" spans="1:10" x14ac:dyDescent="0.25">
      <c r="A1983" t="s">
        <v>2926</v>
      </c>
      <c r="B1983" s="2">
        <v>46173</v>
      </c>
      <c r="C1983" t="s">
        <v>1563</v>
      </c>
      <c r="D1983" t="s">
        <v>321</v>
      </c>
      <c r="E1983" t="s">
        <v>39</v>
      </c>
      <c r="F1983" t="s">
        <v>25</v>
      </c>
      <c r="G1983">
        <v>3</v>
      </c>
      <c r="H1983">
        <v>1426.98</v>
      </c>
      <c r="I1983">
        <v>0.02</v>
      </c>
      <c r="J1983" t="s">
        <v>15</v>
      </c>
    </row>
    <row r="1984" spans="1:10" x14ac:dyDescent="0.25">
      <c r="A1984" t="s">
        <v>2927</v>
      </c>
      <c r="B1984" s="2">
        <v>45999</v>
      </c>
      <c r="C1984" t="s">
        <v>1035</v>
      </c>
      <c r="D1984" t="s">
        <v>33</v>
      </c>
      <c r="E1984" t="s">
        <v>58</v>
      </c>
      <c r="F1984" t="s">
        <v>14</v>
      </c>
      <c r="G1984">
        <v>1</v>
      </c>
      <c r="H1984">
        <v>2548.98</v>
      </c>
      <c r="I1984">
        <v>0</v>
      </c>
      <c r="J1984" t="s">
        <v>20</v>
      </c>
    </row>
    <row r="1985" spans="1:10" x14ac:dyDescent="0.25">
      <c r="A1985" t="s">
        <v>2928</v>
      </c>
      <c r="B1985" s="2">
        <v>45975</v>
      </c>
      <c r="C1985" t="s">
        <v>459</v>
      </c>
      <c r="D1985" t="s">
        <v>440</v>
      </c>
      <c r="E1985" t="s">
        <v>74</v>
      </c>
      <c r="F1985" t="s">
        <v>14</v>
      </c>
      <c r="G1985">
        <v>2</v>
      </c>
      <c r="H1985">
        <v>150.49</v>
      </c>
      <c r="I1985">
        <v>0.15</v>
      </c>
      <c r="J1985" t="s">
        <v>15</v>
      </c>
    </row>
    <row r="1986" spans="1:10" x14ac:dyDescent="0.25">
      <c r="A1986" t="s">
        <v>2929</v>
      </c>
      <c r="B1986" s="2">
        <v>45954</v>
      </c>
      <c r="C1986" t="s">
        <v>1573</v>
      </c>
      <c r="D1986" t="s">
        <v>177</v>
      </c>
      <c r="E1986" t="s">
        <v>62</v>
      </c>
      <c r="F1986" t="s">
        <v>14</v>
      </c>
      <c r="G1986">
        <v>4</v>
      </c>
      <c r="H1986">
        <v>1551.03</v>
      </c>
      <c r="I1986">
        <v>0.02</v>
      </c>
      <c r="J1986" t="s">
        <v>30</v>
      </c>
    </row>
    <row r="1987" spans="1:10" x14ac:dyDescent="0.25">
      <c r="A1987" t="s">
        <v>2930</v>
      </c>
      <c r="B1987" s="2">
        <v>46185</v>
      </c>
      <c r="C1987" t="s">
        <v>1041</v>
      </c>
      <c r="D1987" t="s">
        <v>153</v>
      </c>
      <c r="E1987" t="s">
        <v>58</v>
      </c>
      <c r="F1987" t="s">
        <v>25</v>
      </c>
      <c r="G1987">
        <v>3</v>
      </c>
      <c r="H1987">
        <v>132.87</v>
      </c>
      <c r="I1987">
        <v>0</v>
      </c>
      <c r="J1987" t="s">
        <v>20</v>
      </c>
    </row>
    <row r="1988" spans="1:10" x14ac:dyDescent="0.25">
      <c r="A1988" t="s">
        <v>2931</v>
      </c>
      <c r="B1988" s="2">
        <v>45870</v>
      </c>
      <c r="C1988" t="s">
        <v>1563</v>
      </c>
      <c r="D1988" t="s">
        <v>220</v>
      </c>
      <c r="E1988" t="s">
        <v>74</v>
      </c>
      <c r="F1988" t="s">
        <v>25</v>
      </c>
      <c r="G1988">
        <v>1</v>
      </c>
      <c r="H1988">
        <v>1528.98</v>
      </c>
      <c r="I1988">
        <v>0.1</v>
      </c>
      <c r="J1988" t="s">
        <v>35</v>
      </c>
    </row>
    <row r="1989" spans="1:10" x14ac:dyDescent="0.25">
      <c r="A1989" t="s">
        <v>2932</v>
      </c>
      <c r="B1989" s="2">
        <v>46200</v>
      </c>
      <c r="C1989" t="s">
        <v>2933</v>
      </c>
      <c r="D1989" t="s">
        <v>87</v>
      </c>
      <c r="E1989" t="s">
        <v>64</v>
      </c>
      <c r="F1989" t="s">
        <v>25</v>
      </c>
      <c r="G1989">
        <v>2</v>
      </c>
      <c r="H1989">
        <v>989.01</v>
      </c>
      <c r="I1989">
        <v>0</v>
      </c>
      <c r="J1989" t="s">
        <v>20</v>
      </c>
    </row>
    <row r="1990" spans="1:10" x14ac:dyDescent="0.25">
      <c r="A1990" t="s">
        <v>2934</v>
      </c>
      <c r="B1990" s="2">
        <v>45887</v>
      </c>
      <c r="C1990" t="s">
        <v>1577</v>
      </c>
      <c r="D1990" t="s">
        <v>77</v>
      </c>
      <c r="E1990" t="s">
        <v>44</v>
      </c>
      <c r="F1990" t="s">
        <v>14</v>
      </c>
      <c r="G1990">
        <v>2</v>
      </c>
      <c r="H1990">
        <v>402.99</v>
      </c>
      <c r="I1990">
        <v>0.02</v>
      </c>
      <c r="J1990" t="s">
        <v>30</v>
      </c>
    </row>
    <row r="1991" spans="1:10" x14ac:dyDescent="0.25">
      <c r="A1991" t="s">
        <v>2935</v>
      </c>
      <c r="B1991" s="2">
        <v>46195</v>
      </c>
      <c r="C1991" t="s">
        <v>270</v>
      </c>
      <c r="D1991" t="s">
        <v>12</v>
      </c>
      <c r="E1991" t="s">
        <v>58</v>
      </c>
      <c r="F1991" t="s">
        <v>14</v>
      </c>
      <c r="G1991">
        <v>1</v>
      </c>
      <c r="H1991">
        <v>508.98</v>
      </c>
      <c r="I1991">
        <v>0</v>
      </c>
      <c r="J1991" t="s">
        <v>30</v>
      </c>
    </row>
    <row r="1992" spans="1:10" x14ac:dyDescent="0.25">
      <c r="A1992" t="s">
        <v>2936</v>
      </c>
      <c r="B1992" s="2">
        <v>45990</v>
      </c>
      <c r="C1992" t="s">
        <v>111</v>
      </c>
      <c r="D1992" t="s">
        <v>80</v>
      </c>
      <c r="E1992" t="s">
        <v>112</v>
      </c>
      <c r="F1992" t="s">
        <v>14</v>
      </c>
      <c r="G1992">
        <v>2</v>
      </c>
      <c r="H1992">
        <v>162.18</v>
      </c>
      <c r="I1992">
        <v>0.2</v>
      </c>
      <c r="J1992" t="s">
        <v>30</v>
      </c>
    </row>
    <row r="1993" spans="1:10" x14ac:dyDescent="0.25">
      <c r="A1993" t="s">
        <v>2937</v>
      </c>
      <c r="B1993" s="2">
        <v>46224</v>
      </c>
      <c r="C1993" t="s">
        <v>159</v>
      </c>
      <c r="D1993" t="s">
        <v>332</v>
      </c>
      <c r="E1993" t="s">
        <v>19</v>
      </c>
      <c r="F1993" t="s">
        <v>14</v>
      </c>
      <c r="G1993">
        <v>3</v>
      </c>
      <c r="H1993">
        <v>749</v>
      </c>
      <c r="I1993">
        <v>0</v>
      </c>
      <c r="J1993" t="s">
        <v>30</v>
      </c>
    </row>
    <row r="1994" spans="1:10" x14ac:dyDescent="0.25">
      <c r="A1994" t="s">
        <v>2938</v>
      </c>
      <c r="B1994" s="2">
        <v>46124</v>
      </c>
      <c r="C1994" t="s">
        <v>1842</v>
      </c>
      <c r="D1994" t="s">
        <v>123</v>
      </c>
      <c r="E1994" t="s">
        <v>39</v>
      </c>
      <c r="F1994" t="s">
        <v>14</v>
      </c>
      <c r="G1994">
        <v>1</v>
      </c>
      <c r="H1994">
        <v>53.35</v>
      </c>
      <c r="I1994">
        <v>0</v>
      </c>
      <c r="J1994" t="s">
        <v>15</v>
      </c>
    </row>
    <row r="1995" spans="1:10" x14ac:dyDescent="0.25">
      <c r="A1995" t="s">
        <v>2939</v>
      </c>
      <c r="B1995" t="s">
        <v>2940</v>
      </c>
      <c r="C1995" t="s">
        <v>2941</v>
      </c>
      <c r="D1995" t="s">
        <v>323</v>
      </c>
      <c r="E1995" t="s">
        <v>34</v>
      </c>
      <c r="F1995" t="s">
        <v>14</v>
      </c>
      <c r="G1995">
        <v>4</v>
      </c>
      <c r="H1995">
        <v>1543.97</v>
      </c>
      <c r="I1995">
        <v>0.02</v>
      </c>
      <c r="J1995" t="s">
        <v>20</v>
      </c>
    </row>
    <row r="1996" spans="1:10" x14ac:dyDescent="0.25">
      <c r="A1996" t="s">
        <v>2942</v>
      </c>
      <c r="B1996" s="2">
        <v>45882</v>
      </c>
      <c r="C1996" t="s">
        <v>1667</v>
      </c>
      <c r="D1996" t="s">
        <v>180</v>
      </c>
      <c r="E1996" t="s">
        <v>104</v>
      </c>
      <c r="F1996" t="s">
        <v>25</v>
      </c>
      <c r="G1996">
        <v>3</v>
      </c>
      <c r="H1996">
        <v>823.53</v>
      </c>
      <c r="I1996">
        <v>0</v>
      </c>
      <c r="J1996" t="s">
        <v>30</v>
      </c>
    </row>
    <row r="1997" spans="1:10" x14ac:dyDescent="0.25">
      <c r="A1997" t="s">
        <v>2943</v>
      </c>
      <c r="B1997" s="2">
        <v>46158</v>
      </c>
      <c r="C1997" t="s">
        <v>483</v>
      </c>
      <c r="D1997" t="s">
        <v>57</v>
      </c>
      <c r="E1997" t="s">
        <v>187</v>
      </c>
      <c r="F1997" t="s">
        <v>25</v>
      </c>
      <c r="G1997">
        <v>4</v>
      </c>
      <c r="H1997">
        <v>1222.98</v>
      </c>
      <c r="I1997">
        <v>0</v>
      </c>
      <c r="J1997" t="s">
        <v>20</v>
      </c>
    </row>
    <row r="1998" spans="1:10" x14ac:dyDescent="0.25">
      <c r="A1998" t="s">
        <v>2944</v>
      </c>
      <c r="B1998" s="2">
        <v>46056</v>
      </c>
      <c r="C1998" t="s">
        <v>890</v>
      </c>
      <c r="D1998" t="s">
        <v>254</v>
      </c>
      <c r="E1998" t="s">
        <v>64</v>
      </c>
      <c r="F1998" t="s">
        <v>14</v>
      </c>
      <c r="G1998">
        <v>4</v>
      </c>
      <c r="H1998">
        <v>193.03</v>
      </c>
      <c r="I1998">
        <v>0</v>
      </c>
      <c r="J1998" t="s">
        <v>20</v>
      </c>
    </row>
    <row r="1999" spans="1:10" x14ac:dyDescent="0.25">
      <c r="A1999" t="s">
        <v>2945</v>
      </c>
      <c r="B1999" s="2">
        <v>46207</v>
      </c>
      <c r="C1999" t="s">
        <v>1270</v>
      </c>
      <c r="D1999" t="s">
        <v>440</v>
      </c>
      <c r="E1999" t="s">
        <v>62</v>
      </c>
      <c r="F1999" t="s">
        <v>25</v>
      </c>
      <c r="G1999">
        <v>2</v>
      </c>
      <c r="H1999">
        <v>153.47</v>
      </c>
      <c r="I1999">
        <v>0.1</v>
      </c>
      <c r="J1999" t="s">
        <v>68</v>
      </c>
    </row>
    <row r="2000" spans="1:10" x14ac:dyDescent="0.25">
      <c r="A2000" t="s">
        <v>2946</v>
      </c>
      <c r="B2000" s="2">
        <v>45959</v>
      </c>
      <c r="C2000" t="s">
        <v>1182</v>
      </c>
      <c r="D2000" t="s">
        <v>376</v>
      </c>
      <c r="E2000" t="s">
        <v>64</v>
      </c>
      <c r="F2000" t="s">
        <v>14</v>
      </c>
      <c r="G2000">
        <v>8</v>
      </c>
      <c r="H2000">
        <v>1682.01</v>
      </c>
      <c r="I2000">
        <v>0.05</v>
      </c>
      <c r="J2000" t="s">
        <v>35</v>
      </c>
    </row>
    <row r="2001" spans="1:10" x14ac:dyDescent="0.25">
      <c r="A2001" t="s">
        <v>2947</v>
      </c>
      <c r="B2001" s="2">
        <v>46214</v>
      </c>
      <c r="C2001" t="s">
        <v>125</v>
      </c>
      <c r="D2001" t="s">
        <v>153</v>
      </c>
      <c r="E2001" t="s">
        <v>187</v>
      </c>
      <c r="F2001" t="s">
        <v>14</v>
      </c>
      <c r="G2001">
        <v>2</v>
      </c>
      <c r="H2001">
        <v>126.42</v>
      </c>
      <c r="I2001">
        <v>0.15</v>
      </c>
      <c r="J2001" t="s">
        <v>30</v>
      </c>
    </row>
    <row r="2002" spans="1:10" x14ac:dyDescent="0.25">
      <c r="A2002" t="s">
        <v>2948</v>
      </c>
      <c r="B2002" s="2">
        <v>46178</v>
      </c>
      <c r="C2002" t="s">
        <v>2509</v>
      </c>
      <c r="D2002" t="s">
        <v>153</v>
      </c>
      <c r="E2002" t="s">
        <v>44</v>
      </c>
      <c r="F2002" t="s">
        <v>14</v>
      </c>
      <c r="G2002">
        <v>6</v>
      </c>
      <c r="H2002">
        <v>126.42</v>
      </c>
      <c r="I2002">
        <v>0.2</v>
      </c>
      <c r="J2002" t="s">
        <v>68</v>
      </c>
    </row>
    <row r="2003" spans="1:10" x14ac:dyDescent="0.25">
      <c r="A2003" t="s">
        <v>2949</v>
      </c>
      <c r="B2003" s="2">
        <v>46146</v>
      </c>
      <c r="C2003" t="s">
        <v>689</v>
      </c>
      <c r="D2003" t="s">
        <v>38</v>
      </c>
      <c r="E2003" t="s">
        <v>52</v>
      </c>
      <c r="F2003" t="s">
        <v>14</v>
      </c>
      <c r="G2003">
        <v>3</v>
      </c>
      <c r="H2003">
        <v>1899</v>
      </c>
      <c r="I2003">
        <v>0</v>
      </c>
      <c r="J2003" t="s">
        <v>15</v>
      </c>
    </row>
    <row r="2004" spans="1:10" x14ac:dyDescent="0.25">
      <c r="A2004" t="s">
        <v>2950</v>
      </c>
      <c r="B2004" s="2">
        <v>46044</v>
      </c>
      <c r="C2004" t="s">
        <v>1460</v>
      </c>
      <c r="D2004" t="s">
        <v>282</v>
      </c>
      <c r="E2004" t="s">
        <v>196</v>
      </c>
      <c r="F2004" t="s">
        <v>25</v>
      </c>
      <c r="G2004">
        <v>8</v>
      </c>
      <c r="H2004">
        <v>179</v>
      </c>
      <c r="I2004">
        <v>0.02</v>
      </c>
      <c r="J2004" t="s">
        <v>68</v>
      </c>
    </row>
    <row r="2005" spans="1:10" x14ac:dyDescent="0.25">
      <c r="A2005" t="s">
        <v>2951</v>
      </c>
      <c r="B2005" s="2">
        <v>45911</v>
      </c>
      <c r="C2005" t="s">
        <v>139</v>
      </c>
      <c r="D2005" t="s">
        <v>153</v>
      </c>
      <c r="E2005" t="s">
        <v>226</v>
      </c>
      <c r="F2005" t="s">
        <v>25</v>
      </c>
      <c r="G2005">
        <v>3</v>
      </c>
      <c r="H2005">
        <v>125.13</v>
      </c>
      <c r="I2005">
        <v>0</v>
      </c>
      <c r="J2005" t="s">
        <v>20</v>
      </c>
    </row>
    <row r="2006" spans="1:10" x14ac:dyDescent="0.25">
      <c r="A2006" t="s">
        <v>2952</v>
      </c>
      <c r="B2006" s="2">
        <v>46151</v>
      </c>
      <c r="C2006" t="s">
        <v>776</v>
      </c>
      <c r="D2006" t="s">
        <v>38</v>
      </c>
      <c r="E2006" t="s">
        <v>13</v>
      </c>
      <c r="F2006" t="s">
        <v>14</v>
      </c>
      <c r="G2006">
        <v>2</v>
      </c>
      <c r="H2006">
        <v>1936.98</v>
      </c>
      <c r="I2006">
        <v>0.1</v>
      </c>
      <c r="J2006" t="s">
        <v>20</v>
      </c>
    </row>
    <row r="2007" spans="1:10" x14ac:dyDescent="0.25">
      <c r="A2007" t="s">
        <v>2953</v>
      </c>
      <c r="B2007" s="2">
        <v>46150</v>
      </c>
      <c r="C2007" t="s">
        <v>387</v>
      </c>
      <c r="D2007" t="s">
        <v>199</v>
      </c>
      <c r="E2007" t="s">
        <v>74</v>
      </c>
      <c r="F2007" t="s">
        <v>25</v>
      </c>
      <c r="G2007">
        <v>3</v>
      </c>
      <c r="H2007">
        <v>699</v>
      </c>
      <c r="I2007">
        <v>0.15</v>
      </c>
      <c r="J2007" t="s">
        <v>30</v>
      </c>
    </row>
    <row r="2008" spans="1:10" x14ac:dyDescent="0.25">
      <c r="A2008" t="s">
        <v>2954</v>
      </c>
      <c r="B2008" s="2">
        <v>45985</v>
      </c>
      <c r="C2008" t="s">
        <v>2955</v>
      </c>
      <c r="D2008" t="s">
        <v>556</v>
      </c>
      <c r="E2008" t="s">
        <v>39</v>
      </c>
      <c r="F2008" t="s">
        <v>25</v>
      </c>
      <c r="G2008">
        <v>5</v>
      </c>
      <c r="H2008">
        <v>131.58000000000001</v>
      </c>
      <c r="I2008">
        <v>0.02</v>
      </c>
      <c r="J2008" t="s">
        <v>30</v>
      </c>
    </row>
    <row r="2009" spans="1:10" x14ac:dyDescent="0.25">
      <c r="A2009" t="s">
        <v>2956</v>
      </c>
      <c r="B2009" s="2">
        <v>46128</v>
      </c>
      <c r="C2009" t="s">
        <v>163</v>
      </c>
      <c r="D2009" t="s">
        <v>520</v>
      </c>
      <c r="E2009" t="s">
        <v>44</v>
      </c>
      <c r="F2009" t="s">
        <v>25</v>
      </c>
      <c r="G2009">
        <v>3</v>
      </c>
      <c r="H2009">
        <v>2133.0300000000002</v>
      </c>
      <c r="I2009">
        <v>0.05</v>
      </c>
      <c r="J2009" t="s">
        <v>35</v>
      </c>
    </row>
    <row r="2010" spans="1:10" x14ac:dyDescent="0.25">
      <c r="A2010" t="s">
        <v>2957</v>
      </c>
      <c r="B2010" s="2">
        <v>46077</v>
      </c>
      <c r="C2010" t="s">
        <v>1563</v>
      </c>
      <c r="D2010" t="s">
        <v>243</v>
      </c>
      <c r="E2010" t="s">
        <v>104</v>
      </c>
      <c r="F2010" t="s">
        <v>25</v>
      </c>
      <c r="G2010">
        <v>6</v>
      </c>
      <c r="H2010">
        <v>70.38</v>
      </c>
      <c r="I2010">
        <v>0.02</v>
      </c>
      <c r="J2010" t="s">
        <v>30</v>
      </c>
    </row>
    <row r="2011" spans="1:10" x14ac:dyDescent="0.25">
      <c r="A2011" t="s">
        <v>2958</v>
      </c>
      <c r="B2011" s="2">
        <v>45878</v>
      </c>
      <c r="C2011" t="s">
        <v>519</v>
      </c>
      <c r="D2011" t="s">
        <v>47</v>
      </c>
      <c r="E2011" t="s">
        <v>226</v>
      </c>
      <c r="F2011" t="s">
        <v>25</v>
      </c>
      <c r="G2011">
        <v>1</v>
      </c>
      <c r="H2011">
        <v>299</v>
      </c>
      <c r="I2011">
        <v>0</v>
      </c>
    </row>
    <row r="2012" spans="1:10" x14ac:dyDescent="0.25">
      <c r="A2012" t="s">
        <v>2959</v>
      </c>
      <c r="B2012" s="2">
        <v>45999</v>
      </c>
      <c r="C2012" t="s">
        <v>730</v>
      </c>
      <c r="D2012" t="s">
        <v>83</v>
      </c>
      <c r="E2012" t="s">
        <v>95</v>
      </c>
      <c r="F2012" t="s">
        <v>14</v>
      </c>
      <c r="G2012">
        <v>3</v>
      </c>
      <c r="H2012">
        <v>2253.02</v>
      </c>
      <c r="I2012">
        <v>0</v>
      </c>
      <c r="J2012" t="s">
        <v>15</v>
      </c>
    </row>
    <row r="2013" spans="1:10" x14ac:dyDescent="0.25">
      <c r="A2013" t="s">
        <v>2960</v>
      </c>
      <c r="B2013" s="2">
        <v>46023</v>
      </c>
      <c r="C2013" t="s">
        <v>418</v>
      </c>
      <c r="D2013" t="s">
        <v>132</v>
      </c>
      <c r="E2013" t="s">
        <v>64</v>
      </c>
      <c r="F2013" t="s">
        <v>25</v>
      </c>
      <c r="G2013">
        <v>2</v>
      </c>
      <c r="H2013">
        <v>1210.99</v>
      </c>
      <c r="I2013">
        <v>0.2</v>
      </c>
      <c r="J2013" t="s">
        <v>15</v>
      </c>
    </row>
    <row r="2014" spans="1:10" x14ac:dyDescent="0.25">
      <c r="A2014" t="s">
        <v>2961</v>
      </c>
      <c r="B2014" s="2">
        <v>46173</v>
      </c>
      <c r="C2014" t="s">
        <v>1884</v>
      </c>
      <c r="D2014" t="s">
        <v>12</v>
      </c>
      <c r="E2014" t="s">
        <v>187</v>
      </c>
      <c r="F2014" t="s">
        <v>25</v>
      </c>
      <c r="G2014">
        <v>3</v>
      </c>
      <c r="H2014">
        <v>513.97</v>
      </c>
      <c r="I2014">
        <v>0.1</v>
      </c>
      <c r="J2014" t="s">
        <v>30</v>
      </c>
    </row>
    <row r="2015" spans="1:10" x14ac:dyDescent="0.25">
      <c r="A2015" t="s">
        <v>2962</v>
      </c>
      <c r="B2015" s="2">
        <v>46000</v>
      </c>
      <c r="C2015" t="s">
        <v>560</v>
      </c>
      <c r="D2015" t="s">
        <v>177</v>
      </c>
      <c r="E2015" t="s">
        <v>74</v>
      </c>
      <c r="F2015" t="s">
        <v>25</v>
      </c>
      <c r="G2015">
        <v>2</v>
      </c>
      <c r="H2015">
        <v>1630.98</v>
      </c>
      <c r="I2015">
        <v>0.1</v>
      </c>
      <c r="J2015" t="s">
        <v>68</v>
      </c>
    </row>
    <row r="2016" spans="1:10" x14ac:dyDescent="0.25">
      <c r="A2016" t="s">
        <v>2963</v>
      </c>
      <c r="B2016" s="2">
        <v>45883</v>
      </c>
      <c r="C2016" t="s">
        <v>392</v>
      </c>
      <c r="D2016" t="s">
        <v>549</v>
      </c>
      <c r="E2016" t="s">
        <v>187</v>
      </c>
      <c r="F2016" t="s">
        <v>25</v>
      </c>
      <c r="G2016">
        <v>2</v>
      </c>
      <c r="H2016">
        <v>1175.02</v>
      </c>
      <c r="I2016">
        <v>0</v>
      </c>
      <c r="J2016" t="s">
        <v>30</v>
      </c>
    </row>
    <row r="2017" spans="1:10" x14ac:dyDescent="0.25">
      <c r="A2017" t="s">
        <v>2964</v>
      </c>
      <c r="B2017" s="2">
        <v>45995</v>
      </c>
      <c r="C2017" t="s">
        <v>1247</v>
      </c>
      <c r="D2017" t="s">
        <v>123</v>
      </c>
      <c r="E2017" t="s">
        <v>226</v>
      </c>
      <c r="F2017" t="s">
        <v>14</v>
      </c>
      <c r="G2017">
        <v>2</v>
      </c>
      <c r="H2017">
        <v>56.1</v>
      </c>
      <c r="I2017">
        <v>0.1</v>
      </c>
      <c r="J2017" t="s">
        <v>35</v>
      </c>
    </row>
    <row r="2018" spans="1:10" x14ac:dyDescent="0.25">
      <c r="A2018" t="s">
        <v>2965</v>
      </c>
      <c r="B2018" s="2">
        <v>46179</v>
      </c>
      <c r="C2018" t="s">
        <v>1433</v>
      </c>
      <c r="D2018" t="s">
        <v>549</v>
      </c>
      <c r="E2018" t="s">
        <v>24</v>
      </c>
      <c r="F2018" t="s">
        <v>14</v>
      </c>
      <c r="G2018">
        <v>3</v>
      </c>
      <c r="H2018">
        <v>1210.99</v>
      </c>
      <c r="I2018">
        <v>0.2</v>
      </c>
      <c r="J2018" t="s">
        <v>35</v>
      </c>
    </row>
    <row r="2019" spans="1:10" x14ac:dyDescent="0.25">
      <c r="A2019" t="s">
        <v>2966</v>
      </c>
      <c r="B2019" s="2">
        <v>46184</v>
      </c>
      <c r="C2019" t="s">
        <v>2320</v>
      </c>
      <c r="D2019" t="s">
        <v>43</v>
      </c>
      <c r="E2019" t="s">
        <v>58</v>
      </c>
      <c r="F2019" t="s">
        <v>25</v>
      </c>
      <c r="G2019">
        <v>3</v>
      </c>
      <c r="H2019">
        <v>1834.98</v>
      </c>
      <c r="I2019">
        <v>0</v>
      </c>
      <c r="J2019" t="s">
        <v>15</v>
      </c>
    </row>
    <row r="2020" spans="1:10" x14ac:dyDescent="0.25">
      <c r="A2020" t="s">
        <v>2967</v>
      </c>
      <c r="B2020" s="2">
        <v>46097</v>
      </c>
      <c r="C2020" t="s">
        <v>157</v>
      </c>
      <c r="D2020" t="s">
        <v>33</v>
      </c>
      <c r="E2020" t="s">
        <v>196</v>
      </c>
      <c r="F2020" t="s">
        <v>14</v>
      </c>
      <c r="G2020">
        <v>2</v>
      </c>
      <c r="H2020">
        <v>2499</v>
      </c>
      <c r="I2020">
        <v>0.15</v>
      </c>
      <c r="J2020" t="s">
        <v>15</v>
      </c>
    </row>
    <row r="2021" spans="1:10" x14ac:dyDescent="0.25">
      <c r="A2021" t="s">
        <v>2968</v>
      </c>
      <c r="B2021" s="2">
        <v>46204</v>
      </c>
      <c r="C2021" t="s">
        <v>1247</v>
      </c>
      <c r="D2021" t="s">
        <v>150</v>
      </c>
      <c r="E2021" t="s">
        <v>34</v>
      </c>
      <c r="F2021" t="s">
        <v>25</v>
      </c>
      <c r="G2021">
        <v>3</v>
      </c>
      <c r="H2021">
        <v>1528.98</v>
      </c>
      <c r="I2021">
        <v>0.2</v>
      </c>
      <c r="J2021" t="s">
        <v>35</v>
      </c>
    </row>
    <row r="2022" spans="1:10" x14ac:dyDescent="0.25">
      <c r="A2022" t="s">
        <v>2969</v>
      </c>
      <c r="B2022" s="2">
        <v>46101</v>
      </c>
      <c r="C2022" t="s">
        <v>2970</v>
      </c>
      <c r="D2022" t="s">
        <v>137</v>
      </c>
      <c r="E2022" t="s">
        <v>196</v>
      </c>
      <c r="F2022" t="s">
        <v>25</v>
      </c>
      <c r="G2022">
        <v>2</v>
      </c>
      <c r="H2022">
        <v>100.98</v>
      </c>
      <c r="I2022">
        <v>0.1</v>
      </c>
      <c r="J2022" t="s">
        <v>68</v>
      </c>
    </row>
    <row r="2023" spans="1:10" x14ac:dyDescent="0.25">
      <c r="A2023" t="s">
        <v>2971</v>
      </c>
      <c r="B2023" s="2">
        <v>45926</v>
      </c>
      <c r="C2023" t="s">
        <v>361</v>
      </c>
      <c r="D2023" t="s">
        <v>109</v>
      </c>
      <c r="E2023" t="s">
        <v>19</v>
      </c>
      <c r="F2023" t="s">
        <v>25</v>
      </c>
      <c r="G2023">
        <v>2</v>
      </c>
      <c r="H2023">
        <v>1426.98</v>
      </c>
      <c r="I2023">
        <v>0.02</v>
      </c>
      <c r="J2023" t="s">
        <v>30</v>
      </c>
    </row>
    <row r="2024" spans="1:10" x14ac:dyDescent="0.25">
      <c r="A2024" t="s">
        <v>2972</v>
      </c>
      <c r="B2024" s="2">
        <v>46068</v>
      </c>
      <c r="C2024" t="s">
        <v>761</v>
      </c>
      <c r="D2024" t="s">
        <v>71</v>
      </c>
      <c r="E2024" t="s">
        <v>196</v>
      </c>
      <c r="F2024" t="s">
        <v>14</v>
      </c>
      <c r="G2024">
        <v>1</v>
      </c>
      <c r="H2024">
        <v>120.19</v>
      </c>
      <c r="I2024">
        <v>0</v>
      </c>
      <c r="J2024" t="s">
        <v>35</v>
      </c>
    </row>
    <row r="2025" spans="1:10" x14ac:dyDescent="0.25">
      <c r="A2025" t="s">
        <v>2973</v>
      </c>
      <c r="B2025" s="2">
        <v>46044</v>
      </c>
      <c r="C2025" t="s">
        <v>803</v>
      </c>
      <c r="D2025" t="s">
        <v>61</v>
      </c>
      <c r="E2025" t="s">
        <v>187</v>
      </c>
      <c r="F2025" t="s">
        <v>25</v>
      </c>
      <c r="G2025">
        <v>4</v>
      </c>
      <c r="H2025">
        <v>244.02</v>
      </c>
      <c r="I2025">
        <v>0</v>
      </c>
      <c r="J2025" t="s">
        <v>30</v>
      </c>
    </row>
    <row r="2026" spans="1:10" x14ac:dyDescent="0.25">
      <c r="A2026" t="s">
        <v>2974</v>
      </c>
      <c r="B2026" s="2">
        <v>45954</v>
      </c>
      <c r="C2026" t="s">
        <v>1414</v>
      </c>
      <c r="D2026" t="s">
        <v>251</v>
      </c>
      <c r="E2026" t="s">
        <v>48</v>
      </c>
      <c r="F2026" t="s">
        <v>25</v>
      </c>
      <c r="G2026">
        <v>2</v>
      </c>
      <c r="H2026">
        <v>1959.02</v>
      </c>
      <c r="I2026">
        <v>0.1</v>
      </c>
      <c r="J2026" t="s">
        <v>931</v>
      </c>
    </row>
    <row r="2027" spans="1:10" x14ac:dyDescent="0.25">
      <c r="A2027" t="s">
        <v>2975</v>
      </c>
      <c r="B2027" s="2">
        <v>45880</v>
      </c>
      <c r="C2027" t="s">
        <v>427</v>
      </c>
      <c r="D2027" t="s">
        <v>199</v>
      </c>
      <c r="E2027" t="s">
        <v>64</v>
      </c>
      <c r="F2027" t="s">
        <v>25</v>
      </c>
      <c r="G2027">
        <v>2</v>
      </c>
      <c r="H2027">
        <v>685.02</v>
      </c>
      <c r="I2027">
        <v>0</v>
      </c>
      <c r="J2027" t="s">
        <v>20</v>
      </c>
    </row>
    <row r="2028" spans="1:10" x14ac:dyDescent="0.25">
      <c r="A2028" t="s">
        <v>2976</v>
      </c>
      <c r="B2028" s="2">
        <v>46093</v>
      </c>
      <c r="C2028" t="s">
        <v>1347</v>
      </c>
      <c r="D2028" t="s">
        <v>223</v>
      </c>
      <c r="E2028" t="s">
        <v>95</v>
      </c>
      <c r="F2028" t="s">
        <v>25</v>
      </c>
      <c r="G2028">
        <v>1</v>
      </c>
      <c r="H2028">
        <v>395.01</v>
      </c>
      <c r="I2028">
        <v>0.05</v>
      </c>
      <c r="J2028" t="s">
        <v>20</v>
      </c>
    </row>
    <row r="2029" spans="1:10" x14ac:dyDescent="0.25">
      <c r="A2029" t="s">
        <v>2977</v>
      </c>
      <c r="B2029" s="2">
        <v>46113</v>
      </c>
      <c r="C2029" t="s">
        <v>242</v>
      </c>
      <c r="D2029" t="s">
        <v>33</v>
      </c>
      <c r="E2029" t="s">
        <v>13</v>
      </c>
      <c r="F2029" t="s">
        <v>25</v>
      </c>
      <c r="G2029">
        <v>1</v>
      </c>
      <c r="H2029">
        <v>2573.9699999999998</v>
      </c>
      <c r="I2029">
        <v>0</v>
      </c>
      <c r="J2029" t="s">
        <v>30</v>
      </c>
    </row>
    <row r="2030" spans="1:10" x14ac:dyDescent="0.25">
      <c r="A2030" t="s">
        <v>2978</v>
      </c>
      <c r="B2030" s="2">
        <v>46162</v>
      </c>
      <c r="C2030" t="s">
        <v>1111</v>
      </c>
      <c r="D2030" t="s">
        <v>92</v>
      </c>
      <c r="E2030" t="s">
        <v>104</v>
      </c>
      <c r="F2030" t="s">
        <v>14</v>
      </c>
      <c r="G2030">
        <v>3</v>
      </c>
      <c r="H2030">
        <v>290.02999999999997</v>
      </c>
      <c r="I2030">
        <v>0.1</v>
      </c>
      <c r="J2030" t="s">
        <v>15</v>
      </c>
    </row>
    <row r="2031" spans="1:10" x14ac:dyDescent="0.25">
      <c r="A2031" t="s">
        <v>2979</v>
      </c>
      <c r="B2031" s="2">
        <v>46004</v>
      </c>
      <c r="C2031" t="s">
        <v>208</v>
      </c>
      <c r="D2031" t="s">
        <v>323</v>
      </c>
      <c r="E2031" t="s">
        <v>196</v>
      </c>
      <c r="F2031" t="s">
        <v>14</v>
      </c>
      <c r="G2031">
        <v>1</v>
      </c>
      <c r="H2031">
        <v>1454.03</v>
      </c>
      <c r="I2031">
        <v>0</v>
      </c>
      <c r="J2031" t="s">
        <v>35</v>
      </c>
    </row>
    <row r="2032" spans="1:10" x14ac:dyDescent="0.25">
      <c r="A2032" t="s">
        <v>2980</v>
      </c>
      <c r="B2032" s="2">
        <v>45973</v>
      </c>
      <c r="C2032" t="s">
        <v>2305</v>
      </c>
      <c r="D2032" t="s">
        <v>77</v>
      </c>
      <c r="E2032" t="s">
        <v>44</v>
      </c>
      <c r="F2032" t="s">
        <v>14</v>
      </c>
      <c r="G2032">
        <v>1</v>
      </c>
      <c r="H2032">
        <v>402.99</v>
      </c>
      <c r="I2032">
        <v>0</v>
      </c>
      <c r="J2032" t="s">
        <v>15</v>
      </c>
    </row>
    <row r="2033" spans="1:10" x14ac:dyDescent="0.25">
      <c r="A2033" t="s">
        <v>2981</v>
      </c>
      <c r="B2033" s="2">
        <v>45876</v>
      </c>
      <c r="C2033" t="s">
        <v>2982</v>
      </c>
      <c r="D2033" t="s">
        <v>199</v>
      </c>
      <c r="E2033" t="s">
        <v>34</v>
      </c>
      <c r="F2033" t="s">
        <v>25</v>
      </c>
      <c r="G2033">
        <v>2</v>
      </c>
      <c r="H2033">
        <v>685.02</v>
      </c>
      <c r="I2033">
        <v>0</v>
      </c>
      <c r="J2033" t="s">
        <v>20</v>
      </c>
    </row>
    <row r="2034" spans="1:10" x14ac:dyDescent="0.25">
      <c r="A2034" t="s">
        <v>2983</v>
      </c>
      <c r="B2034" s="2">
        <v>45994</v>
      </c>
      <c r="C2034" t="s">
        <v>869</v>
      </c>
      <c r="D2034" t="s">
        <v>305</v>
      </c>
      <c r="E2034" t="s">
        <v>104</v>
      </c>
      <c r="F2034" t="s">
        <v>25</v>
      </c>
      <c r="G2034">
        <v>3</v>
      </c>
      <c r="H2034">
        <v>40.17</v>
      </c>
      <c r="I2034">
        <v>0.2</v>
      </c>
      <c r="J2034" t="s">
        <v>68</v>
      </c>
    </row>
    <row r="2035" spans="1:10" x14ac:dyDescent="0.25">
      <c r="A2035" t="s">
        <v>2984</v>
      </c>
      <c r="B2035" s="2">
        <v>45979</v>
      </c>
      <c r="C2035" t="s">
        <v>329</v>
      </c>
      <c r="D2035" t="s">
        <v>202</v>
      </c>
      <c r="E2035" t="s">
        <v>74</v>
      </c>
      <c r="F2035" t="s">
        <v>614</v>
      </c>
      <c r="G2035">
        <v>1</v>
      </c>
      <c r="H2035">
        <v>2036.03</v>
      </c>
      <c r="I2035">
        <v>0</v>
      </c>
      <c r="J2035" t="s">
        <v>15</v>
      </c>
    </row>
    <row r="2036" spans="1:10" x14ac:dyDescent="0.25">
      <c r="A2036" t="s">
        <v>2985</v>
      </c>
      <c r="B2036" s="2">
        <v>45944</v>
      </c>
      <c r="C2036" t="s">
        <v>198</v>
      </c>
      <c r="D2036" t="s">
        <v>323</v>
      </c>
      <c r="E2036" t="s">
        <v>187</v>
      </c>
      <c r="F2036" t="s">
        <v>25</v>
      </c>
      <c r="G2036">
        <v>3</v>
      </c>
      <c r="H2036">
        <v>1543.97</v>
      </c>
      <c r="I2036">
        <v>0.02</v>
      </c>
      <c r="J2036" t="s">
        <v>68</v>
      </c>
    </row>
    <row r="2037" spans="1:10" x14ac:dyDescent="0.25">
      <c r="A2037" t="s">
        <v>2986</v>
      </c>
      <c r="B2037" s="2">
        <v>46190</v>
      </c>
      <c r="C2037" t="s">
        <v>1134</v>
      </c>
      <c r="D2037" t="s">
        <v>213</v>
      </c>
      <c r="E2037" t="s">
        <v>34</v>
      </c>
      <c r="F2037" t="s">
        <v>14</v>
      </c>
      <c r="G2037">
        <v>1</v>
      </c>
      <c r="H2037">
        <v>532.53</v>
      </c>
      <c r="I2037">
        <v>0.15</v>
      </c>
      <c r="J2037" t="s">
        <v>30</v>
      </c>
    </row>
    <row r="2038" spans="1:10" x14ac:dyDescent="0.25">
      <c r="A2038" t="s">
        <v>2987</v>
      </c>
      <c r="B2038" s="2">
        <v>46034</v>
      </c>
      <c r="C2038" t="s">
        <v>473</v>
      </c>
      <c r="E2038" t="s">
        <v>58</v>
      </c>
      <c r="F2038" t="s">
        <v>25</v>
      </c>
      <c r="G2038">
        <v>3</v>
      </c>
      <c r="H2038">
        <v>22338</v>
      </c>
      <c r="I2038">
        <v>0.1</v>
      </c>
      <c r="J2038" t="s">
        <v>68</v>
      </c>
    </row>
    <row r="2039" spans="1:10" x14ac:dyDescent="0.25">
      <c r="A2039" t="s">
        <v>2988</v>
      </c>
      <c r="B2039" s="2">
        <v>46100</v>
      </c>
      <c r="C2039" t="s">
        <v>1196</v>
      </c>
      <c r="D2039" t="s">
        <v>123</v>
      </c>
      <c r="E2039" t="s">
        <v>13</v>
      </c>
      <c r="F2039" t="s">
        <v>25</v>
      </c>
      <c r="G2039">
        <v>2</v>
      </c>
      <c r="H2039">
        <v>53.35</v>
      </c>
      <c r="I2039">
        <v>0.15</v>
      </c>
      <c r="J2039" t="s">
        <v>35</v>
      </c>
    </row>
    <row r="2040" spans="1:10" x14ac:dyDescent="0.25">
      <c r="A2040" t="s">
        <v>2989</v>
      </c>
      <c r="B2040" s="2">
        <v>45993</v>
      </c>
      <c r="C2040" t="s">
        <v>1575</v>
      </c>
      <c r="D2040" t="s">
        <v>199</v>
      </c>
      <c r="E2040" t="s">
        <v>101</v>
      </c>
      <c r="F2040" t="s">
        <v>14</v>
      </c>
      <c r="G2040">
        <v>4</v>
      </c>
      <c r="H2040">
        <v>719.97</v>
      </c>
      <c r="I2040">
        <v>0.15</v>
      </c>
      <c r="J2040" t="s">
        <v>15</v>
      </c>
    </row>
    <row r="2041" spans="1:10" x14ac:dyDescent="0.25">
      <c r="A2041" t="s">
        <v>2990</v>
      </c>
      <c r="B2041" s="2">
        <v>45885</v>
      </c>
      <c r="C2041" t="s">
        <v>2568</v>
      </c>
      <c r="D2041" t="s">
        <v>323</v>
      </c>
      <c r="E2041" t="s">
        <v>62</v>
      </c>
      <c r="F2041" t="s">
        <v>25</v>
      </c>
      <c r="G2041">
        <v>3</v>
      </c>
      <c r="H2041">
        <v>1484.01</v>
      </c>
      <c r="I2041">
        <v>0</v>
      </c>
      <c r="J2041" t="s">
        <v>30</v>
      </c>
    </row>
    <row r="2042" spans="1:10" x14ac:dyDescent="0.25">
      <c r="A2042" t="s">
        <v>2991</v>
      </c>
      <c r="B2042" s="2">
        <v>46059</v>
      </c>
      <c r="C2042" t="s">
        <v>1836</v>
      </c>
      <c r="D2042" t="s">
        <v>376</v>
      </c>
      <c r="E2042" t="s">
        <v>34</v>
      </c>
      <c r="F2042" t="s">
        <v>14</v>
      </c>
      <c r="G2042">
        <v>3</v>
      </c>
      <c r="H2042">
        <v>1648.03</v>
      </c>
      <c r="I2042">
        <v>0.1</v>
      </c>
      <c r="J2042" t="s">
        <v>20</v>
      </c>
    </row>
    <row r="2043" spans="1:10" x14ac:dyDescent="0.25">
      <c r="A2043" t="s">
        <v>2992</v>
      </c>
      <c r="B2043" s="2">
        <v>46144</v>
      </c>
      <c r="C2043" t="s">
        <v>1311</v>
      </c>
      <c r="D2043" t="s">
        <v>390</v>
      </c>
      <c r="E2043" t="s">
        <v>101</v>
      </c>
      <c r="F2043" t="s">
        <v>14</v>
      </c>
      <c r="G2043">
        <v>3</v>
      </c>
      <c r="H2043">
        <v>462.47</v>
      </c>
      <c r="I2043">
        <v>0.15</v>
      </c>
      <c r="J2043" t="s">
        <v>15</v>
      </c>
    </row>
    <row r="2044" spans="1:10" x14ac:dyDescent="0.25">
      <c r="A2044" t="s">
        <v>2993</v>
      </c>
      <c r="B2044" s="2">
        <v>46225</v>
      </c>
      <c r="C2044" t="s">
        <v>1194</v>
      </c>
      <c r="D2044" t="s">
        <v>29</v>
      </c>
      <c r="F2044" t="s">
        <v>25</v>
      </c>
      <c r="G2044">
        <v>2</v>
      </c>
      <c r="H2044">
        <v>107.91</v>
      </c>
      <c r="I2044">
        <v>0</v>
      </c>
      <c r="J2044" t="s">
        <v>68</v>
      </c>
    </row>
    <row r="2045" spans="1:10" x14ac:dyDescent="0.25">
      <c r="A2045" t="s">
        <v>2994</v>
      </c>
      <c r="B2045" s="2">
        <v>46045</v>
      </c>
      <c r="C2045" t="s">
        <v>566</v>
      </c>
      <c r="D2045" t="s">
        <v>199</v>
      </c>
      <c r="E2045" t="s">
        <v>48</v>
      </c>
      <c r="F2045" t="s">
        <v>25</v>
      </c>
      <c r="G2045">
        <v>2</v>
      </c>
      <c r="H2045">
        <v>685.02</v>
      </c>
      <c r="I2045">
        <v>0.05</v>
      </c>
      <c r="J2045" t="s">
        <v>20</v>
      </c>
    </row>
    <row r="2046" spans="1:10" x14ac:dyDescent="0.25">
      <c r="A2046" t="s">
        <v>2995</v>
      </c>
      <c r="B2046" s="2">
        <v>46017</v>
      </c>
      <c r="C2046" t="s">
        <v>2282</v>
      </c>
      <c r="D2046" t="s">
        <v>33</v>
      </c>
      <c r="E2046" t="s">
        <v>13</v>
      </c>
      <c r="F2046" t="s">
        <v>14</v>
      </c>
      <c r="G2046">
        <v>6</v>
      </c>
      <c r="H2046">
        <v>2449.02</v>
      </c>
      <c r="I2046">
        <v>0.1</v>
      </c>
      <c r="J2046" t="s">
        <v>35</v>
      </c>
    </row>
    <row r="2047" spans="1:10" x14ac:dyDescent="0.25">
      <c r="A2047" t="s">
        <v>2996</v>
      </c>
      <c r="B2047" s="2">
        <v>46159</v>
      </c>
      <c r="C2047" t="s">
        <v>2933</v>
      </c>
      <c r="D2047" t="s">
        <v>685</v>
      </c>
      <c r="E2047" t="s">
        <v>101</v>
      </c>
      <c r="F2047" t="s">
        <v>25</v>
      </c>
      <c r="G2047">
        <v>4</v>
      </c>
      <c r="H2047">
        <v>1614.99</v>
      </c>
      <c r="I2047">
        <v>0.15</v>
      </c>
      <c r="J2047" t="s">
        <v>20</v>
      </c>
    </row>
    <row r="2048" spans="1:10" x14ac:dyDescent="0.25">
      <c r="A2048" t="s">
        <v>2997</v>
      </c>
      <c r="B2048" s="2">
        <v>46005</v>
      </c>
      <c r="C2048" t="s">
        <v>2998</v>
      </c>
      <c r="D2048" t="s">
        <v>87</v>
      </c>
      <c r="E2048" t="s">
        <v>104</v>
      </c>
      <c r="F2048" t="s">
        <v>25</v>
      </c>
      <c r="G2048">
        <v>4</v>
      </c>
      <c r="H2048">
        <v>1018.98</v>
      </c>
      <c r="I2048">
        <v>0.05</v>
      </c>
      <c r="J2048" t="s">
        <v>35</v>
      </c>
    </row>
    <row r="2049" spans="1:10" x14ac:dyDescent="0.25">
      <c r="A2049" t="s">
        <v>2999</v>
      </c>
      <c r="B2049" s="2">
        <v>46221</v>
      </c>
      <c r="C2049" t="s">
        <v>2297</v>
      </c>
      <c r="D2049" t="s">
        <v>321</v>
      </c>
      <c r="E2049" t="s">
        <v>62</v>
      </c>
      <c r="F2049" t="s">
        <v>14</v>
      </c>
      <c r="G2049">
        <v>1</v>
      </c>
      <c r="H2049">
        <v>1426.98</v>
      </c>
      <c r="I2049">
        <v>0.2</v>
      </c>
      <c r="J2049" t="s">
        <v>15</v>
      </c>
    </row>
    <row r="2050" spans="1:10" x14ac:dyDescent="0.25">
      <c r="A2050" t="s">
        <v>3000</v>
      </c>
      <c r="B2050" t="s">
        <v>3001</v>
      </c>
      <c r="C2050" t="s">
        <v>1942</v>
      </c>
      <c r="D2050" t="s">
        <v>83</v>
      </c>
      <c r="E2050" t="s">
        <v>101</v>
      </c>
      <c r="F2050" t="s">
        <v>25</v>
      </c>
      <c r="G2050">
        <v>1</v>
      </c>
      <c r="H2050">
        <v>2276.0100000000002</v>
      </c>
      <c r="I2050">
        <v>0.1</v>
      </c>
      <c r="J2050" t="s">
        <v>35</v>
      </c>
    </row>
    <row r="2051" spans="1:10" x14ac:dyDescent="0.25">
      <c r="A2051" t="s">
        <v>3002</v>
      </c>
      <c r="B2051" s="2">
        <v>46201</v>
      </c>
      <c r="C2051" t="s">
        <v>888</v>
      </c>
      <c r="D2051" t="s">
        <v>321</v>
      </c>
      <c r="E2051" t="s">
        <v>13</v>
      </c>
      <c r="F2051" t="s">
        <v>14</v>
      </c>
      <c r="G2051">
        <v>2</v>
      </c>
      <c r="H2051">
        <v>1357.03</v>
      </c>
      <c r="I2051">
        <v>0.05</v>
      </c>
      <c r="J2051" t="s">
        <v>15</v>
      </c>
    </row>
    <row r="2052" spans="1:10" x14ac:dyDescent="0.25">
      <c r="A2052" t="s">
        <v>3003</v>
      </c>
      <c r="B2052" s="2">
        <v>46105</v>
      </c>
      <c r="C2052" t="s">
        <v>1900</v>
      </c>
      <c r="D2052" t="s">
        <v>171</v>
      </c>
      <c r="E2052" t="s">
        <v>44</v>
      </c>
      <c r="F2052" t="s">
        <v>14</v>
      </c>
      <c r="G2052">
        <v>3</v>
      </c>
      <c r="H2052">
        <v>1311.99</v>
      </c>
      <c r="I2052">
        <v>0.05</v>
      </c>
      <c r="J2052" t="s">
        <v>30</v>
      </c>
    </row>
    <row r="2053" spans="1:10" x14ac:dyDescent="0.25">
      <c r="A2053" t="s">
        <v>3004</v>
      </c>
      <c r="B2053" s="2">
        <v>46062</v>
      </c>
      <c r="C2053" t="s">
        <v>1655</v>
      </c>
      <c r="D2053" t="s">
        <v>376</v>
      </c>
      <c r="E2053" t="s">
        <v>58</v>
      </c>
      <c r="F2053" t="s">
        <v>25</v>
      </c>
      <c r="G2053">
        <v>1</v>
      </c>
      <c r="H2053">
        <v>1749.97</v>
      </c>
      <c r="I2053" t="s">
        <v>2125</v>
      </c>
      <c r="J2053" t="s">
        <v>68</v>
      </c>
    </row>
    <row r="2054" spans="1:10" x14ac:dyDescent="0.25">
      <c r="A2054" t="s">
        <v>3005</v>
      </c>
      <c r="B2054" s="2">
        <v>46102</v>
      </c>
      <c r="C2054" t="s">
        <v>1655</v>
      </c>
      <c r="D2054" t="s">
        <v>61</v>
      </c>
      <c r="E2054" t="s">
        <v>34</v>
      </c>
      <c r="F2054" t="s">
        <v>14</v>
      </c>
      <c r="G2054">
        <v>1</v>
      </c>
      <c r="H2054">
        <v>246.51</v>
      </c>
      <c r="I2054">
        <v>0</v>
      </c>
      <c r="J2054" t="s">
        <v>68</v>
      </c>
    </row>
    <row r="2055" spans="1:10" x14ac:dyDescent="0.25">
      <c r="A2055" t="s">
        <v>3006</v>
      </c>
      <c r="B2055" s="2">
        <v>46191</v>
      </c>
      <c r="C2055" t="s">
        <v>738</v>
      </c>
      <c r="D2055" t="s">
        <v>254</v>
      </c>
      <c r="E2055" t="s">
        <v>226</v>
      </c>
      <c r="F2055" t="s">
        <v>14</v>
      </c>
      <c r="G2055">
        <v>2</v>
      </c>
      <c r="H2055">
        <v>199</v>
      </c>
      <c r="I2055">
        <v>0.1</v>
      </c>
      <c r="J2055" t="s">
        <v>30</v>
      </c>
    </row>
    <row r="2056" spans="1:10" x14ac:dyDescent="0.25">
      <c r="A2056" t="s">
        <v>3007</v>
      </c>
      <c r="B2056" s="2">
        <v>45941</v>
      </c>
      <c r="C2056" t="s">
        <v>2090</v>
      </c>
      <c r="D2056" t="s">
        <v>83</v>
      </c>
      <c r="E2056" t="s">
        <v>64</v>
      </c>
      <c r="F2056" t="s">
        <v>25</v>
      </c>
      <c r="G2056">
        <v>1</v>
      </c>
      <c r="H2056">
        <v>2230.0300000000002</v>
      </c>
      <c r="I2056">
        <v>0</v>
      </c>
      <c r="J2056" t="s">
        <v>20</v>
      </c>
    </row>
    <row r="2057" spans="1:10" x14ac:dyDescent="0.25">
      <c r="A2057" t="s">
        <v>3008</v>
      </c>
      <c r="B2057" s="2">
        <v>45925</v>
      </c>
      <c r="C2057" t="s">
        <v>1213</v>
      </c>
      <c r="D2057" t="s">
        <v>140</v>
      </c>
      <c r="E2057" t="s">
        <v>34</v>
      </c>
      <c r="F2057" t="s">
        <v>25</v>
      </c>
      <c r="G2057">
        <v>4</v>
      </c>
      <c r="H2057">
        <v>1008.99</v>
      </c>
      <c r="I2057">
        <v>0.15</v>
      </c>
      <c r="J2057" t="s">
        <v>35</v>
      </c>
    </row>
    <row r="2058" spans="1:10" x14ac:dyDescent="0.25">
      <c r="A2058" t="s">
        <v>3009</v>
      </c>
      <c r="B2058" s="2">
        <v>45890</v>
      </c>
      <c r="C2058" t="s">
        <v>342</v>
      </c>
      <c r="D2058" t="s">
        <v>268</v>
      </c>
      <c r="E2058" t="s">
        <v>52</v>
      </c>
      <c r="F2058" t="s">
        <v>25</v>
      </c>
      <c r="G2058">
        <v>1</v>
      </c>
      <c r="H2058">
        <v>144.53</v>
      </c>
      <c r="I2058">
        <v>0.05</v>
      </c>
      <c r="J2058" t="s">
        <v>20</v>
      </c>
    </row>
    <row r="2059" spans="1:10" x14ac:dyDescent="0.25">
      <c r="A2059" t="s">
        <v>3010</v>
      </c>
      <c r="B2059" s="2">
        <v>46090</v>
      </c>
      <c r="C2059" t="s">
        <v>535</v>
      </c>
      <c r="D2059" t="s">
        <v>213</v>
      </c>
      <c r="E2059" t="s">
        <v>13</v>
      </c>
      <c r="F2059" t="s">
        <v>14</v>
      </c>
      <c r="G2059">
        <v>6</v>
      </c>
      <c r="H2059">
        <v>554.49</v>
      </c>
      <c r="I2059">
        <v>0.1</v>
      </c>
      <c r="J2059" t="s">
        <v>35</v>
      </c>
    </row>
    <row r="2060" spans="1:10" x14ac:dyDescent="0.25">
      <c r="A2060" t="s">
        <v>3011</v>
      </c>
      <c r="B2060" s="2">
        <v>45947</v>
      </c>
      <c r="C2060" t="s">
        <v>1537</v>
      </c>
      <c r="D2060" t="s">
        <v>57</v>
      </c>
      <c r="E2060" t="s">
        <v>112</v>
      </c>
      <c r="F2060" t="s">
        <v>14</v>
      </c>
      <c r="G2060">
        <v>4</v>
      </c>
      <c r="H2060">
        <v>1199</v>
      </c>
      <c r="I2060">
        <v>0</v>
      </c>
      <c r="J2060" t="s">
        <v>68</v>
      </c>
    </row>
    <row r="2061" spans="1:10" x14ac:dyDescent="0.25">
      <c r="A2061" t="s">
        <v>3012</v>
      </c>
      <c r="B2061" s="2">
        <v>45974</v>
      </c>
      <c r="C2061" t="s">
        <v>834</v>
      </c>
      <c r="D2061" t="s">
        <v>18</v>
      </c>
      <c r="E2061" t="s">
        <v>58</v>
      </c>
      <c r="F2061" t="s">
        <v>25</v>
      </c>
      <c r="G2061">
        <v>1</v>
      </c>
      <c r="H2061">
        <v>99</v>
      </c>
      <c r="I2061">
        <v>0.05</v>
      </c>
      <c r="J2061" t="s">
        <v>68</v>
      </c>
    </row>
    <row r="2062" spans="1:10" x14ac:dyDescent="0.25">
      <c r="A2062" t="s">
        <v>3013</v>
      </c>
      <c r="B2062" s="2">
        <v>45933</v>
      </c>
      <c r="C2062" t="s">
        <v>596</v>
      </c>
      <c r="D2062" t="s">
        <v>126</v>
      </c>
      <c r="E2062" t="s">
        <v>95</v>
      </c>
      <c r="F2062" t="s">
        <v>25</v>
      </c>
      <c r="G2062">
        <v>2</v>
      </c>
      <c r="H2062">
        <v>678.03</v>
      </c>
      <c r="I2062">
        <v>0</v>
      </c>
      <c r="J2062" t="s">
        <v>35</v>
      </c>
    </row>
    <row r="2063" spans="1:10" x14ac:dyDescent="0.25">
      <c r="A2063" t="s">
        <v>3014</v>
      </c>
      <c r="B2063" s="2">
        <v>45982</v>
      </c>
      <c r="C2063" t="s">
        <v>184</v>
      </c>
      <c r="D2063" t="s">
        <v>43</v>
      </c>
      <c r="E2063" t="s">
        <v>58</v>
      </c>
      <c r="F2063" t="s">
        <v>25</v>
      </c>
      <c r="G2063">
        <v>3</v>
      </c>
      <c r="H2063">
        <v>1816.99</v>
      </c>
      <c r="I2063">
        <v>0.15</v>
      </c>
      <c r="J2063" t="s">
        <v>15</v>
      </c>
    </row>
    <row r="2064" spans="1:10" x14ac:dyDescent="0.25">
      <c r="A2064" t="s">
        <v>3015</v>
      </c>
      <c r="B2064" s="2">
        <v>46177</v>
      </c>
      <c r="C2064" t="s">
        <v>1061</v>
      </c>
      <c r="D2064" t="s">
        <v>220</v>
      </c>
      <c r="E2064" t="s">
        <v>104</v>
      </c>
      <c r="F2064" t="s">
        <v>25</v>
      </c>
      <c r="G2064">
        <v>1</v>
      </c>
      <c r="H2064">
        <v>1528.98</v>
      </c>
      <c r="I2064">
        <v>0</v>
      </c>
      <c r="J2064" t="s">
        <v>68</v>
      </c>
    </row>
    <row r="2065" spans="1:10" x14ac:dyDescent="0.25">
      <c r="A2065" t="s">
        <v>3016</v>
      </c>
      <c r="B2065" s="2">
        <v>46234</v>
      </c>
      <c r="C2065" t="s">
        <v>753</v>
      </c>
      <c r="D2065" t="s">
        <v>220</v>
      </c>
      <c r="E2065" t="s">
        <v>44</v>
      </c>
      <c r="F2065" t="s">
        <v>14</v>
      </c>
      <c r="G2065">
        <v>5</v>
      </c>
      <c r="H2065">
        <v>1499</v>
      </c>
      <c r="I2065">
        <v>0.15</v>
      </c>
      <c r="J2065" t="s">
        <v>30</v>
      </c>
    </row>
    <row r="2066" spans="1:10" x14ac:dyDescent="0.25">
      <c r="A2066" t="s">
        <v>3017</v>
      </c>
      <c r="B2066" s="2">
        <v>46147</v>
      </c>
      <c r="C2066" t="s">
        <v>1616</v>
      </c>
      <c r="D2066" t="s">
        <v>180</v>
      </c>
      <c r="E2066" t="s">
        <v>104</v>
      </c>
      <c r="F2066" t="s">
        <v>14</v>
      </c>
      <c r="G2066">
        <v>2</v>
      </c>
      <c r="H2066">
        <v>840.51</v>
      </c>
      <c r="I2066">
        <v>0.1</v>
      </c>
      <c r="J2066" t="s">
        <v>677</v>
      </c>
    </row>
    <row r="2067" spans="1:10" x14ac:dyDescent="0.25">
      <c r="A2067" t="s">
        <v>3018</v>
      </c>
      <c r="B2067" s="2">
        <v>45880</v>
      </c>
      <c r="C2067" t="s">
        <v>459</v>
      </c>
      <c r="D2067" t="s">
        <v>33</v>
      </c>
      <c r="E2067" t="s">
        <v>48</v>
      </c>
      <c r="F2067" t="s">
        <v>14</v>
      </c>
      <c r="G2067">
        <v>5</v>
      </c>
      <c r="H2067">
        <v>2474.0100000000002</v>
      </c>
      <c r="I2067">
        <v>0.02</v>
      </c>
      <c r="J2067" t="s">
        <v>20</v>
      </c>
    </row>
    <row r="2068" spans="1:10" x14ac:dyDescent="0.25">
      <c r="A2068" t="s">
        <v>3019</v>
      </c>
      <c r="B2068" s="2">
        <v>45943</v>
      </c>
      <c r="C2068" t="s">
        <v>496</v>
      </c>
      <c r="D2068" t="s">
        <v>323</v>
      </c>
      <c r="E2068" t="s">
        <v>48</v>
      </c>
      <c r="F2068" t="s">
        <v>14</v>
      </c>
      <c r="G2068">
        <v>1</v>
      </c>
      <c r="H2068">
        <v>1454.03</v>
      </c>
      <c r="I2068">
        <v>0.15</v>
      </c>
      <c r="J2068" t="s">
        <v>35</v>
      </c>
    </row>
    <row r="2069" spans="1:10" x14ac:dyDescent="0.25">
      <c r="A2069" t="s">
        <v>3020</v>
      </c>
      <c r="B2069" s="2">
        <v>45981</v>
      </c>
      <c r="C2069" t="s">
        <v>845</v>
      </c>
      <c r="D2069" t="s">
        <v>685</v>
      </c>
      <c r="E2069" t="s">
        <v>74</v>
      </c>
      <c r="F2069" t="s">
        <v>14</v>
      </c>
      <c r="G2069">
        <v>2</v>
      </c>
      <c r="H2069">
        <v>1646.97</v>
      </c>
      <c r="I2069">
        <v>0.05</v>
      </c>
      <c r="J2069" t="s">
        <v>35</v>
      </c>
    </row>
    <row r="2070" spans="1:10" x14ac:dyDescent="0.25">
      <c r="A2070" t="s">
        <v>3021</v>
      </c>
      <c r="B2070" s="2">
        <v>46064</v>
      </c>
      <c r="C2070" t="s">
        <v>1021</v>
      </c>
      <c r="D2070" t="s">
        <v>153</v>
      </c>
      <c r="E2070" t="s">
        <v>187</v>
      </c>
      <c r="F2070" t="s">
        <v>25</v>
      </c>
      <c r="G2070">
        <v>3</v>
      </c>
      <c r="H2070">
        <v>130.29</v>
      </c>
      <c r="I2070">
        <v>0.02</v>
      </c>
      <c r="J2070" t="s">
        <v>30</v>
      </c>
    </row>
    <row r="2071" spans="1:10" x14ac:dyDescent="0.25">
      <c r="A2071" t="s">
        <v>3022</v>
      </c>
      <c r="B2071" s="2">
        <v>46101</v>
      </c>
      <c r="C2071" t="s">
        <v>129</v>
      </c>
      <c r="D2071" t="s">
        <v>305</v>
      </c>
      <c r="E2071" t="s">
        <v>58</v>
      </c>
      <c r="F2071" t="s">
        <v>14</v>
      </c>
      <c r="G2071">
        <v>3</v>
      </c>
      <c r="H2071">
        <v>37.83</v>
      </c>
      <c r="I2071">
        <v>0.1</v>
      </c>
      <c r="J2071" t="s">
        <v>931</v>
      </c>
    </row>
    <row r="2072" spans="1:10" x14ac:dyDescent="0.25">
      <c r="A2072" t="s">
        <v>3023</v>
      </c>
      <c r="B2072" s="2">
        <v>45880</v>
      </c>
      <c r="D2072" t="s">
        <v>87</v>
      </c>
      <c r="E2072" t="s">
        <v>39</v>
      </c>
      <c r="F2072" t="s">
        <v>14</v>
      </c>
      <c r="G2072">
        <v>1</v>
      </c>
      <c r="H2072">
        <v>999</v>
      </c>
      <c r="I2072">
        <v>0.05</v>
      </c>
      <c r="J2072" t="s">
        <v>20</v>
      </c>
    </row>
    <row r="2073" spans="1:10" x14ac:dyDescent="0.25">
      <c r="A2073" t="s">
        <v>3024</v>
      </c>
      <c r="B2073" s="2">
        <v>45987</v>
      </c>
      <c r="C2073" t="s">
        <v>3025</v>
      </c>
      <c r="D2073" t="s">
        <v>321</v>
      </c>
      <c r="E2073" t="s">
        <v>34</v>
      </c>
      <c r="F2073" t="s">
        <v>14</v>
      </c>
      <c r="G2073">
        <v>1</v>
      </c>
      <c r="H2073">
        <v>1399</v>
      </c>
      <c r="I2073">
        <v>0.02</v>
      </c>
      <c r="J2073" t="s">
        <v>15</v>
      </c>
    </row>
    <row r="2074" spans="1:10" x14ac:dyDescent="0.25">
      <c r="A2074" t="s">
        <v>3026</v>
      </c>
      <c r="B2074" s="2">
        <v>46200</v>
      </c>
      <c r="C2074" t="s">
        <v>914</v>
      </c>
      <c r="D2074" t="s">
        <v>254</v>
      </c>
      <c r="E2074" t="s">
        <v>120</v>
      </c>
      <c r="F2074" t="s">
        <v>25</v>
      </c>
      <c r="G2074">
        <v>5</v>
      </c>
      <c r="H2074">
        <v>193.03</v>
      </c>
      <c r="I2074">
        <v>0.15</v>
      </c>
      <c r="J2074" t="s">
        <v>20</v>
      </c>
    </row>
    <row r="2075" spans="1:10" x14ac:dyDescent="0.25">
      <c r="A2075" t="s">
        <v>3027</v>
      </c>
      <c r="B2075" s="2">
        <v>45894</v>
      </c>
      <c r="C2075" t="s">
        <v>198</v>
      </c>
      <c r="D2075" t="s">
        <v>213</v>
      </c>
      <c r="E2075" t="s">
        <v>19</v>
      </c>
      <c r="F2075" t="s">
        <v>25</v>
      </c>
      <c r="G2075">
        <v>1</v>
      </c>
      <c r="H2075">
        <v>549</v>
      </c>
      <c r="I2075">
        <v>0</v>
      </c>
      <c r="J2075" t="s">
        <v>20</v>
      </c>
    </row>
    <row r="2076" spans="1:10" x14ac:dyDescent="0.25">
      <c r="A2076" t="s">
        <v>3028</v>
      </c>
      <c r="B2076" s="2">
        <v>45910</v>
      </c>
      <c r="C2076" t="s">
        <v>3029</v>
      </c>
      <c r="D2076" t="s">
        <v>29</v>
      </c>
      <c r="E2076" t="s">
        <v>34</v>
      </c>
      <c r="F2076" t="s">
        <v>14</v>
      </c>
      <c r="G2076">
        <v>1</v>
      </c>
      <c r="H2076">
        <v>109</v>
      </c>
      <c r="I2076">
        <v>0</v>
      </c>
      <c r="J2076" t="s">
        <v>68</v>
      </c>
    </row>
    <row r="2077" spans="1:10" x14ac:dyDescent="0.25">
      <c r="A2077" t="s">
        <v>3030</v>
      </c>
      <c r="B2077" s="2">
        <v>46012</v>
      </c>
      <c r="C2077" t="s">
        <v>2522</v>
      </c>
      <c r="D2077" t="s">
        <v>213</v>
      </c>
      <c r="E2077" t="s">
        <v>95</v>
      </c>
      <c r="F2077" t="s">
        <v>14</v>
      </c>
      <c r="G2077">
        <v>1</v>
      </c>
      <c r="H2077">
        <v>543.51</v>
      </c>
      <c r="I2077">
        <v>0</v>
      </c>
      <c r="J2077" t="s">
        <v>35</v>
      </c>
    </row>
    <row r="2078" spans="1:10" x14ac:dyDescent="0.25">
      <c r="A2078" t="s">
        <v>3031</v>
      </c>
      <c r="B2078" s="2">
        <v>45917</v>
      </c>
      <c r="C2078" t="s">
        <v>2779</v>
      </c>
      <c r="D2078" t="s">
        <v>150</v>
      </c>
      <c r="E2078" t="s">
        <v>112</v>
      </c>
      <c r="F2078" t="s">
        <v>25</v>
      </c>
      <c r="G2078">
        <v>2</v>
      </c>
      <c r="H2078">
        <v>1499</v>
      </c>
      <c r="I2078">
        <v>0.2</v>
      </c>
      <c r="J2078" t="s">
        <v>68</v>
      </c>
    </row>
    <row r="2079" spans="1:10" x14ac:dyDescent="0.25">
      <c r="A2079" t="s">
        <v>3032</v>
      </c>
      <c r="B2079" s="2">
        <v>45955</v>
      </c>
      <c r="C2079" t="s">
        <v>1188</v>
      </c>
      <c r="D2079" t="s">
        <v>147</v>
      </c>
      <c r="E2079" t="s">
        <v>104</v>
      </c>
      <c r="F2079" t="s">
        <v>25</v>
      </c>
      <c r="G2079">
        <v>1</v>
      </c>
      <c r="H2079">
        <v>1018.98</v>
      </c>
      <c r="I2079">
        <v>0</v>
      </c>
      <c r="J2079" t="s">
        <v>20</v>
      </c>
    </row>
    <row r="2080" spans="1:10" x14ac:dyDescent="0.25">
      <c r="A2080" t="s">
        <v>3033</v>
      </c>
      <c r="B2080" s="2">
        <v>45961</v>
      </c>
      <c r="C2080" t="s">
        <v>146</v>
      </c>
      <c r="D2080" t="s">
        <v>83</v>
      </c>
      <c r="E2080" t="s">
        <v>39</v>
      </c>
      <c r="F2080" t="s">
        <v>274</v>
      </c>
      <c r="G2080">
        <v>4</v>
      </c>
      <c r="H2080">
        <v>2253.02</v>
      </c>
      <c r="I2080">
        <v>0</v>
      </c>
      <c r="J2080" t="s">
        <v>15</v>
      </c>
    </row>
    <row r="2081" spans="1:10" x14ac:dyDescent="0.25">
      <c r="A2081" t="s">
        <v>3034</v>
      </c>
      <c r="B2081" s="2">
        <v>45965</v>
      </c>
      <c r="C2081" t="s">
        <v>1328</v>
      </c>
      <c r="D2081" t="s">
        <v>168</v>
      </c>
      <c r="E2081" t="s">
        <v>58</v>
      </c>
      <c r="F2081" t="s">
        <v>14</v>
      </c>
      <c r="G2081">
        <v>5</v>
      </c>
      <c r="H2081">
        <v>86.33</v>
      </c>
      <c r="I2081">
        <v>0.05</v>
      </c>
      <c r="J2081" t="s">
        <v>15</v>
      </c>
    </row>
    <row r="2082" spans="1:10" x14ac:dyDescent="0.25">
      <c r="A2082" t="s">
        <v>3035</v>
      </c>
      <c r="B2082" s="2">
        <v>45880</v>
      </c>
      <c r="C2082" t="s">
        <v>961</v>
      </c>
      <c r="D2082" t="s">
        <v>33</v>
      </c>
      <c r="E2082" t="s">
        <v>52</v>
      </c>
      <c r="F2082" t="s">
        <v>14</v>
      </c>
      <c r="G2082">
        <v>1</v>
      </c>
      <c r="H2082">
        <v>2449.02</v>
      </c>
      <c r="I2082">
        <v>0</v>
      </c>
      <c r="J2082" t="s">
        <v>68</v>
      </c>
    </row>
    <row r="2083" spans="1:10" x14ac:dyDescent="0.25">
      <c r="A2083" t="s">
        <v>3036</v>
      </c>
      <c r="B2083" s="2">
        <v>45949</v>
      </c>
      <c r="C2083" t="s">
        <v>312</v>
      </c>
      <c r="D2083" t="s">
        <v>126</v>
      </c>
      <c r="E2083" t="s">
        <v>48</v>
      </c>
      <c r="F2083" t="s">
        <v>14</v>
      </c>
      <c r="G2083">
        <v>3</v>
      </c>
      <c r="H2083">
        <v>719.97</v>
      </c>
      <c r="I2083">
        <v>0.05</v>
      </c>
      <c r="J2083" t="s">
        <v>68</v>
      </c>
    </row>
    <row r="2084" spans="1:10" x14ac:dyDescent="0.25">
      <c r="A2084" t="s">
        <v>3037</v>
      </c>
      <c r="B2084" s="2">
        <v>45995</v>
      </c>
      <c r="C2084" t="s">
        <v>1908</v>
      </c>
      <c r="D2084" t="s">
        <v>202</v>
      </c>
      <c r="E2084" t="s">
        <v>226</v>
      </c>
      <c r="F2084" t="s">
        <v>25</v>
      </c>
      <c r="G2084">
        <v>1</v>
      </c>
      <c r="H2084">
        <v>2036.03</v>
      </c>
      <c r="I2084">
        <v>0</v>
      </c>
      <c r="J2084" t="s">
        <v>30</v>
      </c>
    </row>
    <row r="2085" spans="1:10" x14ac:dyDescent="0.25">
      <c r="A2085" t="s">
        <v>3038</v>
      </c>
      <c r="B2085" s="2">
        <v>46063</v>
      </c>
      <c r="C2085" t="s">
        <v>843</v>
      </c>
      <c r="D2085" t="s">
        <v>277</v>
      </c>
      <c r="E2085" t="s">
        <v>101</v>
      </c>
      <c r="F2085" t="s">
        <v>14</v>
      </c>
      <c r="G2085">
        <v>3</v>
      </c>
      <c r="H2085">
        <v>699</v>
      </c>
      <c r="I2085">
        <v>0.2</v>
      </c>
      <c r="J2085" t="s">
        <v>68</v>
      </c>
    </row>
    <row r="2086" spans="1:10" x14ac:dyDescent="0.25">
      <c r="A2086" t="s">
        <v>3039</v>
      </c>
      <c r="B2086" s="2">
        <v>46151</v>
      </c>
      <c r="C2086" t="s">
        <v>834</v>
      </c>
      <c r="D2086" t="s">
        <v>440</v>
      </c>
      <c r="E2086" t="s">
        <v>74</v>
      </c>
      <c r="F2086" t="s">
        <v>14</v>
      </c>
      <c r="G2086">
        <v>6</v>
      </c>
      <c r="H2086">
        <v>151.97999999999999</v>
      </c>
      <c r="I2086">
        <v>0.1</v>
      </c>
      <c r="J2086" t="s">
        <v>15</v>
      </c>
    </row>
    <row r="2087" spans="1:10" x14ac:dyDescent="0.25">
      <c r="A2087" t="s">
        <v>3040</v>
      </c>
      <c r="B2087" s="2">
        <v>46165</v>
      </c>
      <c r="C2087" t="s">
        <v>2863</v>
      </c>
      <c r="D2087" t="s">
        <v>123</v>
      </c>
      <c r="E2087" t="s">
        <v>74</v>
      </c>
      <c r="F2087" t="s">
        <v>14</v>
      </c>
      <c r="G2087">
        <v>3</v>
      </c>
      <c r="H2087">
        <v>53.9</v>
      </c>
      <c r="I2087">
        <v>0.15</v>
      </c>
      <c r="J2087" t="s">
        <v>35</v>
      </c>
    </row>
    <row r="2088" spans="1:10" x14ac:dyDescent="0.25">
      <c r="A2088" t="s">
        <v>3041</v>
      </c>
      <c r="B2088" s="2">
        <v>46127</v>
      </c>
      <c r="C2088" t="s">
        <v>459</v>
      </c>
      <c r="D2088" t="s">
        <v>251</v>
      </c>
      <c r="E2088" t="s">
        <v>52</v>
      </c>
      <c r="F2088" t="s">
        <v>25</v>
      </c>
      <c r="G2088">
        <v>1</v>
      </c>
      <c r="H2088">
        <v>1979.01</v>
      </c>
      <c r="I2088">
        <v>0.1</v>
      </c>
      <c r="J2088" t="s">
        <v>20</v>
      </c>
    </row>
    <row r="2089" spans="1:10" x14ac:dyDescent="0.25">
      <c r="A2089" t="s">
        <v>3042</v>
      </c>
      <c r="B2089" s="2">
        <v>45929</v>
      </c>
      <c r="C2089" t="s">
        <v>232</v>
      </c>
      <c r="D2089" t="s">
        <v>174</v>
      </c>
      <c r="E2089" t="s">
        <v>95</v>
      </c>
      <c r="F2089" t="s">
        <v>14</v>
      </c>
      <c r="G2089">
        <v>2</v>
      </c>
      <c r="H2089">
        <v>78.209999999999994</v>
      </c>
      <c r="I2089">
        <v>0.1</v>
      </c>
      <c r="J2089" t="s">
        <v>30</v>
      </c>
    </row>
    <row r="2090" spans="1:10" x14ac:dyDescent="0.25">
      <c r="A2090" t="s">
        <v>3043</v>
      </c>
      <c r="B2090" s="2">
        <v>46031</v>
      </c>
      <c r="C2090" t="s">
        <v>1749</v>
      </c>
      <c r="D2090" t="s">
        <v>416</v>
      </c>
      <c r="E2090" t="s">
        <v>58</v>
      </c>
      <c r="F2090" t="s">
        <v>25</v>
      </c>
      <c r="G2090">
        <v>2</v>
      </c>
      <c r="H2090">
        <v>241.53</v>
      </c>
      <c r="I2090">
        <v>0</v>
      </c>
      <c r="J2090" t="s">
        <v>68</v>
      </c>
    </row>
    <row r="2091" spans="1:10" x14ac:dyDescent="0.25">
      <c r="A2091" t="s">
        <v>3044</v>
      </c>
      <c r="B2091" s="2">
        <v>46172</v>
      </c>
      <c r="C2091" t="s">
        <v>2902</v>
      </c>
      <c r="D2091" t="s">
        <v>71</v>
      </c>
      <c r="E2091" t="s">
        <v>44</v>
      </c>
      <c r="F2091" t="s">
        <v>14</v>
      </c>
      <c r="G2091">
        <v>2</v>
      </c>
      <c r="H2091">
        <v>119</v>
      </c>
      <c r="I2091">
        <v>0</v>
      </c>
      <c r="J2091" t="s">
        <v>30</v>
      </c>
    </row>
    <row r="2092" spans="1:10" x14ac:dyDescent="0.25">
      <c r="A2092" t="s">
        <v>3045</v>
      </c>
      <c r="B2092" s="2">
        <v>45986</v>
      </c>
      <c r="C2092" t="s">
        <v>3046</v>
      </c>
      <c r="D2092" t="s">
        <v>51</v>
      </c>
      <c r="E2092" t="s">
        <v>187</v>
      </c>
      <c r="F2092" t="s">
        <v>14</v>
      </c>
      <c r="G2092">
        <v>2</v>
      </c>
      <c r="H2092">
        <v>1008.99</v>
      </c>
      <c r="I2092">
        <v>0.2</v>
      </c>
      <c r="J2092" t="s">
        <v>20</v>
      </c>
    </row>
    <row r="2093" spans="1:10" x14ac:dyDescent="0.25">
      <c r="A2093" t="s">
        <v>3047</v>
      </c>
      <c r="B2093" s="2">
        <v>45974</v>
      </c>
      <c r="C2093" t="s">
        <v>847</v>
      </c>
      <c r="D2093" t="s">
        <v>251</v>
      </c>
      <c r="E2093" t="s">
        <v>95</v>
      </c>
      <c r="F2093" t="s">
        <v>25</v>
      </c>
      <c r="G2093">
        <v>2</v>
      </c>
      <c r="H2093">
        <v>2018.99</v>
      </c>
      <c r="I2093">
        <v>0</v>
      </c>
      <c r="J2093" t="s">
        <v>30</v>
      </c>
    </row>
    <row r="2094" spans="1:10" x14ac:dyDescent="0.25">
      <c r="A2094" t="s">
        <v>3048</v>
      </c>
      <c r="B2094" s="2">
        <v>46021</v>
      </c>
      <c r="C2094" t="s">
        <v>290</v>
      </c>
      <c r="D2094" t="s">
        <v>150</v>
      </c>
      <c r="E2094" t="s">
        <v>64</v>
      </c>
      <c r="F2094" t="s">
        <v>14</v>
      </c>
      <c r="G2094">
        <v>5</v>
      </c>
      <c r="H2094">
        <v>1513.99</v>
      </c>
      <c r="I2094">
        <v>0.15</v>
      </c>
      <c r="J2094" t="s">
        <v>30</v>
      </c>
    </row>
    <row r="2095" spans="1:10" x14ac:dyDescent="0.25">
      <c r="A2095" t="s">
        <v>3049</v>
      </c>
      <c r="B2095" s="2">
        <v>46176</v>
      </c>
      <c r="C2095" t="s">
        <v>1435</v>
      </c>
      <c r="D2095" t="s">
        <v>685</v>
      </c>
      <c r="E2095" t="s">
        <v>120</v>
      </c>
      <c r="F2095" t="s">
        <v>14</v>
      </c>
      <c r="G2095">
        <v>1</v>
      </c>
      <c r="H2095">
        <v>1646.97</v>
      </c>
      <c r="I2095">
        <v>0.2</v>
      </c>
      <c r="J2095" t="s">
        <v>30</v>
      </c>
    </row>
    <row r="2096" spans="1:10" x14ac:dyDescent="0.25">
      <c r="A2096" t="s">
        <v>3050</v>
      </c>
      <c r="B2096" s="2">
        <v>46050</v>
      </c>
      <c r="C2096" t="s">
        <v>925</v>
      </c>
      <c r="D2096" t="s">
        <v>416</v>
      </c>
      <c r="E2096" t="s">
        <v>101</v>
      </c>
      <c r="F2096" t="s">
        <v>25</v>
      </c>
      <c r="G2096">
        <v>1</v>
      </c>
      <c r="H2096">
        <v>253.98</v>
      </c>
      <c r="I2096">
        <v>0</v>
      </c>
      <c r="J2096" t="s">
        <v>35</v>
      </c>
    </row>
    <row r="2097" spans="1:10" x14ac:dyDescent="0.25">
      <c r="A2097" t="s">
        <v>3051</v>
      </c>
      <c r="B2097" s="2">
        <v>46234</v>
      </c>
      <c r="C2097" t="s">
        <v>541</v>
      </c>
      <c r="D2097" t="s">
        <v>180</v>
      </c>
      <c r="E2097" t="s">
        <v>52</v>
      </c>
      <c r="F2097" t="s">
        <v>25</v>
      </c>
      <c r="G2097">
        <v>3</v>
      </c>
      <c r="H2097">
        <v>865.98</v>
      </c>
      <c r="I2097">
        <v>0.1</v>
      </c>
      <c r="J2097" t="s">
        <v>30</v>
      </c>
    </row>
    <row r="2098" spans="1:10" x14ac:dyDescent="0.25">
      <c r="A2098" t="s">
        <v>3052</v>
      </c>
      <c r="B2098" s="2">
        <v>46099</v>
      </c>
      <c r="C2098" t="s">
        <v>1419</v>
      </c>
      <c r="D2098" t="s">
        <v>171</v>
      </c>
      <c r="E2098" t="s">
        <v>48</v>
      </c>
      <c r="F2098" t="s">
        <v>14</v>
      </c>
      <c r="G2098">
        <v>2</v>
      </c>
      <c r="H2098">
        <v>1311.99</v>
      </c>
      <c r="I2098">
        <v>0.1</v>
      </c>
      <c r="J2098" t="s">
        <v>20</v>
      </c>
    </row>
    <row r="2099" spans="1:10" x14ac:dyDescent="0.25">
      <c r="A2099" t="s">
        <v>3053</v>
      </c>
      <c r="B2099" s="2">
        <v>46058</v>
      </c>
      <c r="C2099" t="s">
        <v>3054</v>
      </c>
      <c r="E2099" t="s">
        <v>120</v>
      </c>
      <c r="F2099" t="s">
        <v>25</v>
      </c>
      <c r="G2099">
        <v>5</v>
      </c>
      <c r="H2099">
        <v>6657</v>
      </c>
      <c r="I2099">
        <v>0.2</v>
      </c>
      <c r="J2099" t="s">
        <v>68</v>
      </c>
    </row>
    <row r="2100" spans="1:10" x14ac:dyDescent="0.25">
      <c r="A2100" t="s">
        <v>3055</v>
      </c>
      <c r="B2100" s="2">
        <v>46133</v>
      </c>
      <c r="C2100" t="s">
        <v>470</v>
      </c>
      <c r="D2100" t="s">
        <v>92</v>
      </c>
      <c r="E2100" t="s">
        <v>62</v>
      </c>
      <c r="F2100" t="s">
        <v>25</v>
      </c>
      <c r="G2100">
        <v>10</v>
      </c>
      <c r="H2100">
        <v>307.97000000000003</v>
      </c>
      <c r="I2100">
        <v>0</v>
      </c>
      <c r="J2100" t="s">
        <v>68</v>
      </c>
    </row>
    <row r="2101" spans="1:10" x14ac:dyDescent="0.25">
      <c r="A2101" t="s">
        <v>3056</v>
      </c>
      <c r="B2101" s="2">
        <v>46039</v>
      </c>
      <c r="C2101" t="s">
        <v>342</v>
      </c>
      <c r="D2101" t="s">
        <v>23</v>
      </c>
      <c r="E2101" t="s">
        <v>39</v>
      </c>
      <c r="F2101" t="s">
        <v>14</v>
      </c>
      <c r="G2101">
        <v>1</v>
      </c>
      <c r="H2101">
        <v>79</v>
      </c>
      <c r="I2101">
        <v>0.02</v>
      </c>
      <c r="J2101" t="s">
        <v>30</v>
      </c>
    </row>
    <row r="2102" spans="1:10" x14ac:dyDescent="0.25">
      <c r="A2102" t="s">
        <v>3057</v>
      </c>
      <c r="B2102" s="2">
        <v>46185</v>
      </c>
      <c r="C2102" t="s">
        <v>751</v>
      </c>
      <c r="D2102" t="s">
        <v>180</v>
      </c>
      <c r="E2102" t="s">
        <v>74</v>
      </c>
      <c r="F2102" t="s">
        <v>25</v>
      </c>
      <c r="G2102">
        <v>1</v>
      </c>
      <c r="H2102">
        <v>865.98</v>
      </c>
      <c r="I2102">
        <v>0.05</v>
      </c>
      <c r="J2102" t="s">
        <v>30</v>
      </c>
    </row>
    <row r="2103" spans="1:10" x14ac:dyDescent="0.25">
      <c r="A2103" t="s">
        <v>3058</v>
      </c>
      <c r="B2103" s="2">
        <v>45938</v>
      </c>
      <c r="C2103" t="s">
        <v>2022</v>
      </c>
      <c r="D2103" t="s">
        <v>98</v>
      </c>
      <c r="E2103" t="s">
        <v>112</v>
      </c>
      <c r="F2103" t="s">
        <v>25</v>
      </c>
      <c r="G2103">
        <v>2</v>
      </c>
      <c r="H2103">
        <v>1426.98</v>
      </c>
      <c r="I2103">
        <v>0</v>
      </c>
      <c r="J2103" t="s">
        <v>68</v>
      </c>
    </row>
    <row r="2104" spans="1:10" x14ac:dyDescent="0.25">
      <c r="A2104" t="s">
        <v>3059</v>
      </c>
      <c r="B2104" s="2">
        <v>46150</v>
      </c>
      <c r="C2104" t="s">
        <v>840</v>
      </c>
      <c r="D2104" t="s">
        <v>51</v>
      </c>
      <c r="E2104" t="s">
        <v>104</v>
      </c>
      <c r="F2104" t="s">
        <v>25</v>
      </c>
      <c r="G2104">
        <v>10</v>
      </c>
      <c r="H2104">
        <v>969.03</v>
      </c>
      <c r="I2104">
        <v>0</v>
      </c>
      <c r="J2104" t="s">
        <v>30</v>
      </c>
    </row>
    <row r="2105" spans="1:10" x14ac:dyDescent="0.25">
      <c r="A2105" t="s">
        <v>3060</v>
      </c>
      <c r="B2105" s="2">
        <v>46005</v>
      </c>
      <c r="C2105" t="s">
        <v>2019</v>
      </c>
      <c r="D2105" t="s">
        <v>177</v>
      </c>
      <c r="E2105" t="s">
        <v>19</v>
      </c>
      <c r="F2105" t="s">
        <v>25</v>
      </c>
      <c r="G2105">
        <v>2</v>
      </c>
      <c r="H2105">
        <v>1551.03</v>
      </c>
      <c r="I2105">
        <v>0</v>
      </c>
      <c r="J2105" t="s">
        <v>68</v>
      </c>
    </row>
    <row r="2106" spans="1:10" x14ac:dyDescent="0.25">
      <c r="A2106" t="s">
        <v>3061</v>
      </c>
      <c r="B2106" s="2">
        <v>45928</v>
      </c>
      <c r="C2106" t="s">
        <v>1147</v>
      </c>
      <c r="D2106" t="s">
        <v>92</v>
      </c>
      <c r="E2106" t="s">
        <v>39</v>
      </c>
      <c r="F2106" t="s">
        <v>14</v>
      </c>
      <c r="G2106">
        <v>3</v>
      </c>
      <c r="H2106">
        <v>296.01</v>
      </c>
      <c r="I2106">
        <v>0.1</v>
      </c>
      <c r="J2106" t="s">
        <v>68</v>
      </c>
    </row>
    <row r="2107" spans="1:10" x14ac:dyDescent="0.25">
      <c r="A2107" t="s">
        <v>3062</v>
      </c>
      <c r="B2107" s="2">
        <v>46002</v>
      </c>
      <c r="C2107" t="s">
        <v>1962</v>
      </c>
      <c r="D2107" t="s">
        <v>57</v>
      </c>
      <c r="E2107" t="s">
        <v>62</v>
      </c>
      <c r="F2107" t="s">
        <v>14</v>
      </c>
      <c r="G2107">
        <v>3</v>
      </c>
      <c r="H2107">
        <v>1210.99</v>
      </c>
      <c r="I2107">
        <v>0.1</v>
      </c>
      <c r="J2107" t="s">
        <v>15</v>
      </c>
    </row>
    <row r="2108" spans="1:10" x14ac:dyDescent="0.25">
      <c r="A2108" t="s">
        <v>3063</v>
      </c>
      <c r="B2108" s="2">
        <v>45949</v>
      </c>
      <c r="C2108" t="s">
        <v>1039</v>
      </c>
      <c r="D2108" t="s">
        <v>12</v>
      </c>
      <c r="E2108" t="s">
        <v>112</v>
      </c>
      <c r="F2108" t="s">
        <v>14</v>
      </c>
      <c r="G2108">
        <v>4</v>
      </c>
      <c r="H2108">
        <v>484.03</v>
      </c>
      <c r="I2108">
        <v>0.02</v>
      </c>
      <c r="J2108" t="s">
        <v>35</v>
      </c>
    </row>
    <row r="2109" spans="1:10" x14ac:dyDescent="0.25">
      <c r="A2109" t="s">
        <v>3064</v>
      </c>
      <c r="B2109" s="2">
        <v>45881</v>
      </c>
      <c r="C2109" t="s">
        <v>968</v>
      </c>
      <c r="D2109" t="s">
        <v>177</v>
      </c>
      <c r="E2109" t="s">
        <v>34</v>
      </c>
      <c r="F2109" t="s">
        <v>14</v>
      </c>
      <c r="G2109">
        <v>6</v>
      </c>
      <c r="H2109">
        <v>1646.97</v>
      </c>
      <c r="I2109">
        <v>0.05</v>
      </c>
      <c r="J2109" t="s">
        <v>68</v>
      </c>
    </row>
    <row r="2110" spans="1:10" x14ac:dyDescent="0.25">
      <c r="A2110" t="s">
        <v>3065</v>
      </c>
      <c r="B2110" s="2">
        <v>46077</v>
      </c>
      <c r="C2110" t="s">
        <v>3054</v>
      </c>
      <c r="D2110" t="s">
        <v>61</v>
      </c>
      <c r="E2110" t="s">
        <v>101</v>
      </c>
      <c r="F2110" t="s">
        <v>14</v>
      </c>
      <c r="G2110">
        <v>1</v>
      </c>
      <c r="H2110">
        <v>244.02</v>
      </c>
      <c r="I2110">
        <v>0</v>
      </c>
      <c r="J2110" t="s">
        <v>15</v>
      </c>
    </row>
    <row r="2111" spans="1:10" x14ac:dyDescent="0.25">
      <c r="A2111" t="s">
        <v>3066</v>
      </c>
      <c r="B2111" s="2">
        <v>45984</v>
      </c>
      <c r="C2111" t="s">
        <v>1118</v>
      </c>
      <c r="D2111" t="s">
        <v>153</v>
      </c>
      <c r="E2111" t="s">
        <v>13</v>
      </c>
      <c r="F2111" t="s">
        <v>14</v>
      </c>
      <c r="G2111">
        <v>5</v>
      </c>
      <c r="H2111">
        <v>125.13</v>
      </c>
      <c r="I2111">
        <v>0</v>
      </c>
      <c r="J2111" t="s">
        <v>15</v>
      </c>
    </row>
    <row r="2112" spans="1:10" x14ac:dyDescent="0.25">
      <c r="A2112" t="s">
        <v>3067</v>
      </c>
      <c r="B2112" s="2">
        <v>46128</v>
      </c>
      <c r="C2112" t="s">
        <v>2152</v>
      </c>
      <c r="D2112" t="s">
        <v>98</v>
      </c>
      <c r="E2112" t="s">
        <v>74</v>
      </c>
      <c r="F2112" t="s">
        <v>14</v>
      </c>
      <c r="G2112">
        <v>3</v>
      </c>
      <c r="H2112">
        <v>1412.99</v>
      </c>
      <c r="I2112">
        <v>0.05</v>
      </c>
      <c r="J2112" t="s">
        <v>30</v>
      </c>
    </row>
    <row r="2113" spans="1:10" x14ac:dyDescent="0.25">
      <c r="A2113" t="s">
        <v>3068</v>
      </c>
      <c r="B2113" s="2">
        <v>45994</v>
      </c>
      <c r="C2113" t="s">
        <v>2689</v>
      </c>
      <c r="D2113" t="s">
        <v>18</v>
      </c>
      <c r="E2113" t="s">
        <v>187</v>
      </c>
      <c r="F2113" t="s">
        <v>25</v>
      </c>
      <c r="G2113">
        <v>4</v>
      </c>
      <c r="H2113">
        <v>99.99</v>
      </c>
      <c r="I2113">
        <v>0</v>
      </c>
      <c r="J2113" t="s">
        <v>68</v>
      </c>
    </row>
    <row r="2114" spans="1:10" x14ac:dyDescent="0.25">
      <c r="A2114" t="s">
        <v>3069</v>
      </c>
      <c r="B2114" s="2">
        <v>46077</v>
      </c>
      <c r="C2114" t="s">
        <v>1842</v>
      </c>
      <c r="D2114" t="s">
        <v>109</v>
      </c>
      <c r="E2114" t="s">
        <v>95</v>
      </c>
      <c r="F2114" t="s">
        <v>14</v>
      </c>
      <c r="G2114">
        <v>8</v>
      </c>
      <c r="H2114">
        <v>1357.03</v>
      </c>
      <c r="I2114">
        <v>0.1</v>
      </c>
      <c r="J2114" t="s">
        <v>20</v>
      </c>
    </row>
    <row r="2115" spans="1:10" x14ac:dyDescent="0.25">
      <c r="A2115" t="s">
        <v>3070</v>
      </c>
      <c r="B2115" s="2">
        <v>45930</v>
      </c>
      <c r="C2115" t="s">
        <v>1339</v>
      </c>
      <c r="D2115" t="s">
        <v>126</v>
      </c>
      <c r="E2115" t="s">
        <v>187</v>
      </c>
      <c r="F2115" t="s">
        <v>14</v>
      </c>
      <c r="G2115">
        <v>6</v>
      </c>
      <c r="H2115">
        <v>699</v>
      </c>
      <c r="I2115">
        <v>0.15</v>
      </c>
      <c r="J2115" t="s">
        <v>15</v>
      </c>
    </row>
    <row r="2116" spans="1:10" x14ac:dyDescent="0.25">
      <c r="A2116" t="s">
        <v>3071</v>
      </c>
      <c r="B2116" s="2">
        <v>45979</v>
      </c>
      <c r="C2116" t="s">
        <v>1107</v>
      </c>
      <c r="D2116" t="s">
        <v>87</v>
      </c>
      <c r="E2116" t="s">
        <v>13</v>
      </c>
      <c r="F2116" t="s">
        <v>14</v>
      </c>
      <c r="G2116">
        <v>2</v>
      </c>
      <c r="H2116">
        <v>979.02</v>
      </c>
      <c r="I2116">
        <v>0</v>
      </c>
      <c r="J2116" t="s">
        <v>20</v>
      </c>
    </row>
    <row r="2117" spans="1:10" x14ac:dyDescent="0.25">
      <c r="A2117" t="s">
        <v>3072</v>
      </c>
      <c r="B2117" s="2">
        <v>45951</v>
      </c>
      <c r="C2117" t="s">
        <v>2998</v>
      </c>
      <c r="D2117" t="s">
        <v>390</v>
      </c>
      <c r="E2117" t="s">
        <v>112</v>
      </c>
      <c r="F2117" t="s">
        <v>14</v>
      </c>
      <c r="G2117">
        <v>5</v>
      </c>
      <c r="H2117">
        <v>440.02</v>
      </c>
      <c r="I2117">
        <v>0</v>
      </c>
      <c r="J2117" t="s">
        <v>30</v>
      </c>
    </row>
    <row r="2118" spans="1:10" x14ac:dyDescent="0.25">
      <c r="A2118" t="s">
        <v>3073</v>
      </c>
      <c r="B2118" s="2">
        <v>45912</v>
      </c>
      <c r="C2118" t="s">
        <v>1486</v>
      </c>
      <c r="D2118" t="s">
        <v>3074</v>
      </c>
      <c r="E2118" t="s">
        <v>44</v>
      </c>
      <c r="F2118" t="s">
        <v>14</v>
      </c>
      <c r="G2118">
        <v>2</v>
      </c>
      <c r="H2118">
        <v>719.97</v>
      </c>
      <c r="I2118">
        <v>0</v>
      </c>
      <c r="J2118" t="s">
        <v>35</v>
      </c>
    </row>
    <row r="2119" spans="1:10" x14ac:dyDescent="0.25">
      <c r="A2119" t="s">
        <v>3075</v>
      </c>
      <c r="B2119" s="2">
        <v>45896</v>
      </c>
      <c r="C2119" t="s">
        <v>2497</v>
      </c>
      <c r="D2119" t="s">
        <v>177</v>
      </c>
      <c r="E2119" t="s">
        <v>196</v>
      </c>
      <c r="F2119" t="s">
        <v>25</v>
      </c>
      <c r="G2119">
        <v>1</v>
      </c>
      <c r="H2119">
        <v>1614.99</v>
      </c>
      <c r="I2119">
        <v>0.35</v>
      </c>
      <c r="J2119" t="s">
        <v>20</v>
      </c>
    </row>
    <row r="2120" spans="1:10" x14ac:dyDescent="0.25">
      <c r="A2120" t="s">
        <v>3076</v>
      </c>
      <c r="B2120" s="2">
        <v>46211</v>
      </c>
      <c r="C2120" t="s">
        <v>2001</v>
      </c>
      <c r="D2120" t="s">
        <v>286</v>
      </c>
      <c r="E2120" t="s">
        <v>52</v>
      </c>
      <c r="F2120" t="s">
        <v>25</v>
      </c>
      <c r="G2120">
        <v>5</v>
      </c>
      <c r="H2120">
        <v>1273.02</v>
      </c>
      <c r="I2120">
        <v>0.1</v>
      </c>
      <c r="J2120" t="s">
        <v>30</v>
      </c>
    </row>
    <row r="2121" spans="1:10" x14ac:dyDescent="0.25">
      <c r="A2121" t="s">
        <v>3077</v>
      </c>
      <c r="B2121" s="2">
        <v>45889</v>
      </c>
      <c r="C2121" t="s">
        <v>425</v>
      </c>
      <c r="D2121" t="s">
        <v>286</v>
      </c>
      <c r="E2121" t="s">
        <v>52</v>
      </c>
      <c r="F2121" t="s">
        <v>25</v>
      </c>
      <c r="G2121">
        <v>4</v>
      </c>
      <c r="H2121">
        <v>1324.98</v>
      </c>
      <c r="I2121">
        <v>0.02</v>
      </c>
      <c r="J2121" t="s">
        <v>35</v>
      </c>
    </row>
    <row r="2122" spans="1:10" x14ac:dyDescent="0.25">
      <c r="A2122" t="s">
        <v>3078</v>
      </c>
      <c r="B2122" s="2">
        <v>46070</v>
      </c>
      <c r="C2122" t="s">
        <v>2127</v>
      </c>
      <c r="D2122" t="s">
        <v>43</v>
      </c>
      <c r="E2122" t="s">
        <v>34</v>
      </c>
      <c r="F2122" t="s">
        <v>14</v>
      </c>
      <c r="G2122">
        <v>3</v>
      </c>
      <c r="H2122">
        <v>1763.02</v>
      </c>
      <c r="I2122">
        <v>0</v>
      </c>
      <c r="J2122" t="s">
        <v>15</v>
      </c>
    </row>
    <row r="2123" spans="1:10" x14ac:dyDescent="0.25">
      <c r="A2123" t="s">
        <v>3079</v>
      </c>
      <c r="B2123" s="2">
        <v>46015</v>
      </c>
      <c r="C2123" t="s">
        <v>1276</v>
      </c>
      <c r="D2123" t="s">
        <v>323</v>
      </c>
      <c r="E2123" t="s">
        <v>39</v>
      </c>
      <c r="F2123" t="s">
        <v>14</v>
      </c>
      <c r="G2123">
        <v>1</v>
      </c>
      <c r="H2123">
        <v>1499</v>
      </c>
      <c r="I2123">
        <v>0</v>
      </c>
      <c r="J2123" t="s">
        <v>68</v>
      </c>
    </row>
    <row r="2124" spans="1:10" x14ac:dyDescent="0.25">
      <c r="A2124" t="s">
        <v>3080</v>
      </c>
      <c r="B2124" s="2">
        <v>46180</v>
      </c>
      <c r="C2124" t="s">
        <v>977</v>
      </c>
      <c r="D2124" t="s">
        <v>2109</v>
      </c>
      <c r="E2124" t="s">
        <v>101</v>
      </c>
      <c r="F2124" t="s">
        <v>25</v>
      </c>
      <c r="G2124">
        <v>2</v>
      </c>
      <c r="H2124">
        <v>399</v>
      </c>
      <c r="I2124">
        <v>0.1</v>
      </c>
      <c r="J2124" t="s">
        <v>35</v>
      </c>
    </row>
    <row r="2125" spans="1:10" x14ac:dyDescent="0.25">
      <c r="A2125" t="s">
        <v>3081</v>
      </c>
      <c r="B2125" t="s">
        <v>3082</v>
      </c>
      <c r="C2125" t="s">
        <v>191</v>
      </c>
      <c r="D2125" t="s">
        <v>305</v>
      </c>
      <c r="E2125" t="s">
        <v>39</v>
      </c>
      <c r="F2125" t="s">
        <v>14</v>
      </c>
      <c r="G2125">
        <v>6</v>
      </c>
      <c r="H2125">
        <v>39.78</v>
      </c>
      <c r="I2125">
        <v>0.05</v>
      </c>
      <c r="J2125" t="s">
        <v>20</v>
      </c>
    </row>
    <row r="2126" spans="1:10" x14ac:dyDescent="0.25">
      <c r="A2126" t="s">
        <v>3083</v>
      </c>
      <c r="B2126" s="2">
        <v>46204</v>
      </c>
      <c r="D2126" t="s">
        <v>243</v>
      </c>
      <c r="E2126" t="s">
        <v>74</v>
      </c>
      <c r="F2126" t="s">
        <v>14</v>
      </c>
      <c r="G2126">
        <v>4</v>
      </c>
      <c r="H2126">
        <v>69</v>
      </c>
      <c r="I2126">
        <v>0.02</v>
      </c>
      <c r="J2126" t="s">
        <v>20</v>
      </c>
    </row>
    <row r="2127" spans="1:10" x14ac:dyDescent="0.25">
      <c r="A2127" t="s">
        <v>3084</v>
      </c>
      <c r="B2127" s="2">
        <v>46211</v>
      </c>
      <c r="C2127" t="s">
        <v>2888</v>
      </c>
      <c r="D2127" t="s">
        <v>332</v>
      </c>
      <c r="E2127" t="s">
        <v>13</v>
      </c>
      <c r="F2127" t="s">
        <v>14</v>
      </c>
      <c r="G2127">
        <v>1</v>
      </c>
      <c r="H2127">
        <v>763.98</v>
      </c>
      <c r="I2127">
        <v>0</v>
      </c>
      <c r="J2127" t="s">
        <v>30</v>
      </c>
    </row>
    <row r="2128" spans="1:10" x14ac:dyDescent="0.25">
      <c r="A2128" t="s">
        <v>3085</v>
      </c>
      <c r="B2128" s="2">
        <v>45910</v>
      </c>
      <c r="C2128" t="s">
        <v>3086</v>
      </c>
      <c r="D2128" t="s">
        <v>61</v>
      </c>
      <c r="E2128" t="s">
        <v>226</v>
      </c>
      <c r="F2128" t="s">
        <v>25</v>
      </c>
      <c r="G2128">
        <v>1</v>
      </c>
      <c r="H2128">
        <v>246.51</v>
      </c>
      <c r="I2128">
        <v>0.2</v>
      </c>
      <c r="J2128" t="s">
        <v>35</v>
      </c>
    </row>
    <row r="2129" spans="1:10" x14ac:dyDescent="0.25">
      <c r="A2129" t="s">
        <v>3087</v>
      </c>
      <c r="B2129" s="2">
        <v>45946</v>
      </c>
      <c r="C2129" t="s">
        <v>2342</v>
      </c>
      <c r="D2129" t="s">
        <v>323</v>
      </c>
      <c r="E2129" t="s">
        <v>101</v>
      </c>
      <c r="F2129" t="s">
        <v>14</v>
      </c>
      <c r="G2129">
        <v>3</v>
      </c>
      <c r="H2129">
        <v>1469.02</v>
      </c>
      <c r="I2129">
        <v>0.02</v>
      </c>
      <c r="J2129" t="s">
        <v>68</v>
      </c>
    </row>
    <row r="2130" spans="1:10" x14ac:dyDescent="0.25">
      <c r="A2130" t="s">
        <v>3088</v>
      </c>
      <c r="B2130" s="2">
        <v>46092</v>
      </c>
      <c r="C2130" t="s">
        <v>1565</v>
      </c>
      <c r="D2130" t="s">
        <v>83</v>
      </c>
      <c r="E2130" t="s">
        <v>62</v>
      </c>
      <c r="F2130" t="s">
        <v>14</v>
      </c>
      <c r="G2130">
        <v>6</v>
      </c>
      <c r="H2130">
        <v>2230.0300000000002</v>
      </c>
      <c r="I2130">
        <v>0.02</v>
      </c>
      <c r="J2130" t="s">
        <v>68</v>
      </c>
    </row>
    <row r="2131" spans="1:10" x14ac:dyDescent="0.25">
      <c r="A2131" t="s">
        <v>3089</v>
      </c>
      <c r="B2131" s="2">
        <v>46205</v>
      </c>
      <c r="C2131" t="s">
        <v>1517</v>
      </c>
      <c r="D2131" t="s">
        <v>321</v>
      </c>
      <c r="E2131" t="s">
        <v>196</v>
      </c>
      <c r="F2131" t="s">
        <v>14</v>
      </c>
      <c r="G2131">
        <v>1</v>
      </c>
      <c r="H2131">
        <v>1426.98</v>
      </c>
      <c r="I2131">
        <v>0</v>
      </c>
      <c r="J2131" t="s">
        <v>30</v>
      </c>
    </row>
    <row r="2132" spans="1:10" x14ac:dyDescent="0.25">
      <c r="A2132" t="s">
        <v>3090</v>
      </c>
      <c r="B2132" s="2">
        <v>45886</v>
      </c>
      <c r="C2132" t="s">
        <v>716</v>
      </c>
      <c r="D2132" t="s">
        <v>132</v>
      </c>
      <c r="E2132" t="s">
        <v>196</v>
      </c>
      <c r="F2132" t="s">
        <v>14</v>
      </c>
      <c r="G2132">
        <v>2</v>
      </c>
      <c r="H2132">
        <v>1199</v>
      </c>
      <c r="I2132">
        <v>0.15</v>
      </c>
      <c r="J2132" t="s">
        <v>20</v>
      </c>
    </row>
    <row r="2133" spans="1:10" x14ac:dyDescent="0.25">
      <c r="A2133" t="s">
        <v>3091</v>
      </c>
      <c r="B2133" s="2">
        <v>46100</v>
      </c>
      <c r="C2133" t="s">
        <v>1033</v>
      </c>
      <c r="D2133" t="s">
        <v>243</v>
      </c>
      <c r="E2133" t="s">
        <v>24</v>
      </c>
      <c r="F2133" t="s">
        <v>14</v>
      </c>
      <c r="G2133">
        <v>3</v>
      </c>
      <c r="H2133">
        <v>69</v>
      </c>
      <c r="I2133">
        <v>0</v>
      </c>
      <c r="J2133" t="s">
        <v>30</v>
      </c>
    </row>
    <row r="2134" spans="1:10" x14ac:dyDescent="0.25">
      <c r="A2134" t="s">
        <v>3092</v>
      </c>
      <c r="B2134" s="2">
        <v>45954</v>
      </c>
      <c r="C2134" t="s">
        <v>298</v>
      </c>
      <c r="D2134" t="s">
        <v>98</v>
      </c>
      <c r="E2134" t="s">
        <v>19</v>
      </c>
      <c r="F2134" t="s">
        <v>14</v>
      </c>
      <c r="G2134">
        <v>5</v>
      </c>
      <c r="H2134">
        <v>1412.99</v>
      </c>
      <c r="I2134">
        <v>0.1</v>
      </c>
      <c r="J2134" t="s">
        <v>35</v>
      </c>
    </row>
    <row r="2135" spans="1:10" x14ac:dyDescent="0.25">
      <c r="A2135" t="s">
        <v>3093</v>
      </c>
      <c r="B2135" s="2">
        <v>45891</v>
      </c>
      <c r="C2135" t="s">
        <v>951</v>
      </c>
      <c r="D2135" t="s">
        <v>126</v>
      </c>
      <c r="E2135" t="s">
        <v>120</v>
      </c>
      <c r="F2135" t="s">
        <v>14</v>
      </c>
      <c r="G2135">
        <v>6</v>
      </c>
      <c r="H2135">
        <v>699</v>
      </c>
      <c r="I2135">
        <v>0.02</v>
      </c>
      <c r="J2135" t="s">
        <v>35</v>
      </c>
    </row>
    <row r="2136" spans="1:10" x14ac:dyDescent="0.25">
      <c r="A2136" t="s">
        <v>3094</v>
      </c>
      <c r="B2136" s="2">
        <v>46083</v>
      </c>
      <c r="C2136" t="s">
        <v>3095</v>
      </c>
      <c r="D2136" t="s">
        <v>54</v>
      </c>
      <c r="E2136" t="s">
        <v>58</v>
      </c>
      <c r="F2136" t="s">
        <v>14</v>
      </c>
      <c r="G2136">
        <v>4</v>
      </c>
      <c r="H2136">
        <v>122.57</v>
      </c>
      <c r="I2136">
        <v>0.1</v>
      </c>
      <c r="J2136" t="s">
        <v>20</v>
      </c>
    </row>
    <row r="2137" spans="1:10" x14ac:dyDescent="0.25">
      <c r="A2137" t="s">
        <v>3096</v>
      </c>
      <c r="B2137" s="2">
        <v>45871</v>
      </c>
      <c r="C2137" t="s">
        <v>1861</v>
      </c>
      <c r="D2137" t="s">
        <v>177</v>
      </c>
      <c r="E2137" t="s">
        <v>120</v>
      </c>
      <c r="F2137" t="s">
        <v>25</v>
      </c>
      <c r="G2137">
        <v>1</v>
      </c>
      <c r="H2137">
        <v>1599</v>
      </c>
      <c r="I2137">
        <v>0.1</v>
      </c>
      <c r="J2137" t="s">
        <v>15</v>
      </c>
    </row>
    <row r="2138" spans="1:10" x14ac:dyDescent="0.25">
      <c r="A2138" t="s">
        <v>3097</v>
      </c>
      <c r="B2138" s="2">
        <v>46010</v>
      </c>
      <c r="C2138" t="s">
        <v>354</v>
      </c>
      <c r="D2138" t="s">
        <v>376</v>
      </c>
      <c r="E2138" t="s">
        <v>120</v>
      </c>
      <c r="F2138" t="s">
        <v>25</v>
      </c>
      <c r="G2138">
        <v>2</v>
      </c>
      <c r="H2138">
        <v>1749.97</v>
      </c>
      <c r="I2138">
        <v>0</v>
      </c>
      <c r="J2138" t="s">
        <v>68</v>
      </c>
    </row>
    <row r="2139" spans="1:10" x14ac:dyDescent="0.25">
      <c r="A2139" t="s">
        <v>3098</v>
      </c>
      <c r="B2139" s="2">
        <v>46172</v>
      </c>
      <c r="C2139" t="s">
        <v>1788</v>
      </c>
      <c r="D2139" t="s">
        <v>47</v>
      </c>
      <c r="E2139" t="s">
        <v>62</v>
      </c>
      <c r="F2139" t="s">
        <v>14</v>
      </c>
      <c r="G2139">
        <v>1</v>
      </c>
      <c r="H2139">
        <v>299</v>
      </c>
      <c r="I2139">
        <v>0.1</v>
      </c>
      <c r="J2139" t="s">
        <v>30</v>
      </c>
    </row>
    <row r="2140" spans="1:10" x14ac:dyDescent="0.25">
      <c r="A2140" t="s">
        <v>3099</v>
      </c>
      <c r="B2140" s="2">
        <v>46078</v>
      </c>
      <c r="C2140" t="s">
        <v>1027</v>
      </c>
      <c r="D2140" t="s">
        <v>282</v>
      </c>
      <c r="E2140" t="s">
        <v>19</v>
      </c>
      <c r="F2140" t="s">
        <v>14</v>
      </c>
      <c r="G2140">
        <v>4</v>
      </c>
      <c r="H2140">
        <v>175.42</v>
      </c>
      <c r="I2140">
        <v>0.15</v>
      </c>
      <c r="J2140" t="s">
        <v>68</v>
      </c>
    </row>
    <row r="2141" spans="1:10" x14ac:dyDescent="0.25">
      <c r="A2141" t="s">
        <v>3100</v>
      </c>
      <c r="B2141" s="2">
        <v>46181</v>
      </c>
      <c r="C2141" t="s">
        <v>2001</v>
      </c>
      <c r="D2141" t="s">
        <v>213</v>
      </c>
      <c r="E2141" t="s">
        <v>24</v>
      </c>
      <c r="F2141" t="s">
        <v>25</v>
      </c>
      <c r="G2141">
        <v>2</v>
      </c>
      <c r="H2141">
        <v>565.47</v>
      </c>
      <c r="I2141">
        <v>0.05</v>
      </c>
      <c r="J2141" t="s">
        <v>30</v>
      </c>
    </row>
    <row r="2142" spans="1:10" x14ac:dyDescent="0.25">
      <c r="A2142" t="s">
        <v>3101</v>
      </c>
      <c r="B2142" s="2">
        <v>45987</v>
      </c>
      <c r="C2142" t="s">
        <v>462</v>
      </c>
      <c r="D2142" t="s">
        <v>174</v>
      </c>
      <c r="E2142" t="s">
        <v>112</v>
      </c>
      <c r="F2142" t="s">
        <v>14</v>
      </c>
      <c r="G2142">
        <v>2</v>
      </c>
      <c r="H2142">
        <v>77.42</v>
      </c>
      <c r="I2142">
        <v>0</v>
      </c>
      <c r="J2142" t="s">
        <v>15</v>
      </c>
    </row>
    <row r="2143" spans="1:10" x14ac:dyDescent="0.25">
      <c r="A2143" t="s">
        <v>3102</v>
      </c>
      <c r="B2143" s="2">
        <v>45987</v>
      </c>
      <c r="C2143" t="s">
        <v>234</v>
      </c>
      <c r="D2143" t="s">
        <v>213</v>
      </c>
      <c r="E2143" t="s">
        <v>39</v>
      </c>
      <c r="F2143" t="s">
        <v>25</v>
      </c>
      <c r="G2143">
        <v>2</v>
      </c>
      <c r="H2143">
        <v>565.47</v>
      </c>
      <c r="I2143">
        <v>0.15</v>
      </c>
      <c r="J2143" t="s">
        <v>30</v>
      </c>
    </row>
    <row r="2144" spans="1:10" x14ac:dyDescent="0.25">
      <c r="A2144" t="s">
        <v>3103</v>
      </c>
      <c r="B2144" s="2">
        <v>45908</v>
      </c>
      <c r="C2144" t="s">
        <v>1923</v>
      </c>
      <c r="D2144" t="s">
        <v>140</v>
      </c>
      <c r="E2144" t="s">
        <v>62</v>
      </c>
      <c r="F2144" t="s">
        <v>14</v>
      </c>
      <c r="G2144">
        <v>1</v>
      </c>
      <c r="H2144">
        <v>1008.99</v>
      </c>
      <c r="I2144" t="s">
        <v>2125</v>
      </c>
      <c r="J2144" t="s">
        <v>15</v>
      </c>
    </row>
    <row r="2145" spans="1:10" x14ac:dyDescent="0.25">
      <c r="A2145" t="s">
        <v>3104</v>
      </c>
      <c r="B2145" s="2">
        <v>46209</v>
      </c>
      <c r="C2145" t="s">
        <v>3054</v>
      </c>
      <c r="D2145" t="s">
        <v>520</v>
      </c>
      <c r="E2145" t="s">
        <v>112</v>
      </c>
      <c r="F2145" t="s">
        <v>25</v>
      </c>
      <c r="G2145">
        <v>3</v>
      </c>
      <c r="H2145">
        <v>2177.0100000000002</v>
      </c>
      <c r="J2145" t="s">
        <v>30</v>
      </c>
    </row>
    <row r="2146" spans="1:10" x14ac:dyDescent="0.25">
      <c r="A2146" t="s">
        <v>3105</v>
      </c>
      <c r="B2146" s="2">
        <v>45990</v>
      </c>
      <c r="C2146" t="s">
        <v>1375</v>
      </c>
      <c r="D2146" t="s">
        <v>57</v>
      </c>
      <c r="E2146" t="s">
        <v>24</v>
      </c>
      <c r="F2146" t="s">
        <v>25</v>
      </c>
      <c r="G2146">
        <v>3</v>
      </c>
      <c r="H2146">
        <v>1199</v>
      </c>
      <c r="I2146">
        <v>0.02</v>
      </c>
      <c r="J2146" t="s">
        <v>30</v>
      </c>
    </row>
    <row r="2147" spans="1:10" x14ac:dyDescent="0.25">
      <c r="A2147" t="s">
        <v>3106</v>
      </c>
      <c r="B2147" s="2">
        <v>46220</v>
      </c>
      <c r="C2147" t="s">
        <v>215</v>
      </c>
      <c r="D2147" t="s">
        <v>286</v>
      </c>
      <c r="E2147" t="s">
        <v>24</v>
      </c>
      <c r="F2147" t="s">
        <v>238</v>
      </c>
      <c r="G2147">
        <v>6</v>
      </c>
      <c r="H2147">
        <v>1311.99</v>
      </c>
      <c r="I2147">
        <v>0</v>
      </c>
      <c r="J2147" t="s">
        <v>30</v>
      </c>
    </row>
    <row r="2148" spans="1:10" x14ac:dyDescent="0.25">
      <c r="A2148" t="s">
        <v>3107</v>
      </c>
      <c r="B2148" s="2">
        <v>45936</v>
      </c>
      <c r="C2148" t="s">
        <v>486</v>
      </c>
      <c r="D2148" t="s">
        <v>440</v>
      </c>
      <c r="E2148" t="s">
        <v>34</v>
      </c>
      <c r="F2148" t="s">
        <v>25</v>
      </c>
      <c r="G2148">
        <v>3</v>
      </c>
      <c r="H2148">
        <v>146.02000000000001</v>
      </c>
      <c r="I2148">
        <v>0.05</v>
      </c>
      <c r="J2148" t="s">
        <v>68</v>
      </c>
    </row>
    <row r="2149" spans="1:10" x14ac:dyDescent="0.25">
      <c r="A2149" t="s">
        <v>3108</v>
      </c>
      <c r="B2149" s="2">
        <v>45952</v>
      </c>
      <c r="C2149" t="s">
        <v>122</v>
      </c>
      <c r="D2149" t="s">
        <v>332</v>
      </c>
      <c r="E2149" t="s">
        <v>196</v>
      </c>
      <c r="F2149" t="s">
        <v>14</v>
      </c>
      <c r="G2149">
        <v>1</v>
      </c>
      <c r="H2149">
        <v>749</v>
      </c>
      <c r="I2149">
        <v>0.05</v>
      </c>
      <c r="J2149" t="s">
        <v>20</v>
      </c>
    </row>
    <row r="2150" spans="1:10" x14ac:dyDescent="0.25">
      <c r="A2150" t="s">
        <v>3109</v>
      </c>
      <c r="B2150" s="2">
        <v>46147</v>
      </c>
      <c r="C2150" t="s">
        <v>3110</v>
      </c>
      <c r="D2150" t="s">
        <v>57</v>
      </c>
      <c r="E2150" t="s">
        <v>19</v>
      </c>
      <c r="F2150" t="s">
        <v>25</v>
      </c>
      <c r="G2150">
        <v>8</v>
      </c>
      <c r="H2150">
        <v>1210.99</v>
      </c>
      <c r="I2150">
        <v>0</v>
      </c>
      <c r="J2150" t="s">
        <v>30</v>
      </c>
    </row>
    <row r="2151" spans="1:10" x14ac:dyDescent="0.25">
      <c r="A2151" t="s">
        <v>3111</v>
      </c>
      <c r="B2151" s="2">
        <v>45992</v>
      </c>
      <c r="C2151" t="s">
        <v>1944</v>
      </c>
      <c r="D2151" t="s">
        <v>54</v>
      </c>
      <c r="E2151" t="s">
        <v>34</v>
      </c>
      <c r="F2151" t="s">
        <v>25</v>
      </c>
      <c r="G2151">
        <v>1</v>
      </c>
      <c r="H2151">
        <v>121.38</v>
      </c>
      <c r="I2151">
        <v>0.2</v>
      </c>
      <c r="J2151" t="s">
        <v>20</v>
      </c>
    </row>
    <row r="2152" spans="1:10" x14ac:dyDescent="0.25">
      <c r="A2152" t="s">
        <v>3112</v>
      </c>
      <c r="B2152" s="2">
        <v>45932</v>
      </c>
      <c r="C2152" t="s">
        <v>961</v>
      </c>
      <c r="D2152" t="s">
        <v>54</v>
      </c>
      <c r="E2152" t="s">
        <v>62</v>
      </c>
      <c r="F2152" t="s">
        <v>614</v>
      </c>
      <c r="G2152">
        <v>3</v>
      </c>
      <c r="H2152">
        <v>121.38</v>
      </c>
      <c r="I2152">
        <v>0.2</v>
      </c>
      <c r="J2152" t="s">
        <v>15</v>
      </c>
    </row>
    <row r="2153" spans="1:10" x14ac:dyDescent="0.25">
      <c r="A2153" t="s">
        <v>3113</v>
      </c>
      <c r="B2153" s="2">
        <v>46012</v>
      </c>
      <c r="C2153" t="s">
        <v>1131</v>
      </c>
      <c r="D2153" t="s">
        <v>685</v>
      </c>
      <c r="E2153" t="s">
        <v>19</v>
      </c>
      <c r="F2153" t="s">
        <v>14</v>
      </c>
      <c r="G2153">
        <v>1</v>
      </c>
      <c r="H2153">
        <v>1646.97</v>
      </c>
      <c r="I2153">
        <v>0.02</v>
      </c>
      <c r="J2153" t="s">
        <v>15</v>
      </c>
    </row>
    <row r="2154" spans="1:10" x14ac:dyDescent="0.25">
      <c r="A2154" t="s">
        <v>3114</v>
      </c>
      <c r="B2154" s="2">
        <v>45998</v>
      </c>
      <c r="C2154" t="s">
        <v>2605</v>
      </c>
      <c r="D2154" t="s">
        <v>147</v>
      </c>
      <c r="E2154" t="s">
        <v>48</v>
      </c>
      <c r="F2154" t="s">
        <v>25</v>
      </c>
      <c r="G2154">
        <v>10</v>
      </c>
      <c r="H2154">
        <v>979.02</v>
      </c>
      <c r="I2154">
        <v>0</v>
      </c>
      <c r="J2154" t="s">
        <v>35</v>
      </c>
    </row>
    <row r="2155" spans="1:10" x14ac:dyDescent="0.25">
      <c r="A2155" t="s">
        <v>3115</v>
      </c>
      <c r="B2155" s="2">
        <v>46045</v>
      </c>
      <c r="C2155" t="s">
        <v>2560</v>
      </c>
      <c r="D2155" t="s">
        <v>199</v>
      </c>
      <c r="E2155" t="s">
        <v>62</v>
      </c>
      <c r="F2155" t="s">
        <v>25</v>
      </c>
      <c r="G2155">
        <v>2</v>
      </c>
      <c r="H2155">
        <v>719.97</v>
      </c>
      <c r="I2155">
        <v>0.1</v>
      </c>
      <c r="J2155" t="s">
        <v>30</v>
      </c>
    </row>
    <row r="2156" spans="1:10" x14ac:dyDescent="0.25">
      <c r="A2156" t="s">
        <v>3116</v>
      </c>
      <c r="B2156" s="2">
        <v>46044</v>
      </c>
      <c r="C2156" t="s">
        <v>1375</v>
      </c>
      <c r="D2156" t="s">
        <v>168</v>
      </c>
      <c r="E2156" t="s">
        <v>95</v>
      </c>
      <c r="F2156" t="s">
        <v>25</v>
      </c>
      <c r="G2156">
        <v>4</v>
      </c>
      <c r="H2156">
        <v>89.89</v>
      </c>
      <c r="I2156">
        <v>0.15</v>
      </c>
      <c r="J2156" t="s">
        <v>35</v>
      </c>
    </row>
    <row r="2157" spans="1:10" x14ac:dyDescent="0.25">
      <c r="A2157" t="s">
        <v>3117</v>
      </c>
      <c r="B2157" s="2">
        <v>45955</v>
      </c>
      <c r="C2157" t="s">
        <v>89</v>
      </c>
      <c r="D2157" t="s">
        <v>18</v>
      </c>
      <c r="E2157" t="s">
        <v>187</v>
      </c>
      <c r="F2157" t="s">
        <v>25</v>
      </c>
      <c r="G2157">
        <v>8</v>
      </c>
      <c r="H2157">
        <v>96.03</v>
      </c>
      <c r="I2157">
        <v>0.02</v>
      </c>
      <c r="J2157" t="s">
        <v>68</v>
      </c>
    </row>
    <row r="2158" spans="1:10" x14ac:dyDescent="0.25">
      <c r="A2158" t="s">
        <v>3118</v>
      </c>
      <c r="B2158" s="2">
        <v>46155</v>
      </c>
      <c r="C2158" t="s">
        <v>886</v>
      </c>
      <c r="D2158" t="s">
        <v>117</v>
      </c>
      <c r="E2158" t="s">
        <v>74</v>
      </c>
      <c r="F2158" t="s">
        <v>14</v>
      </c>
      <c r="G2158">
        <v>3</v>
      </c>
      <c r="H2158">
        <v>1745.03</v>
      </c>
      <c r="I2158">
        <v>0.02</v>
      </c>
      <c r="J2158" t="s">
        <v>30</v>
      </c>
    </row>
    <row r="2159" spans="1:10" x14ac:dyDescent="0.25">
      <c r="A2159" t="s">
        <v>3119</v>
      </c>
      <c r="B2159" s="2">
        <v>45888</v>
      </c>
      <c r="C2159" t="s">
        <v>730</v>
      </c>
      <c r="D2159" t="s">
        <v>416</v>
      </c>
      <c r="E2159" t="s">
        <v>58</v>
      </c>
      <c r="F2159" t="s">
        <v>14</v>
      </c>
      <c r="G2159">
        <v>1</v>
      </c>
      <c r="H2159">
        <v>251.49</v>
      </c>
      <c r="I2159">
        <v>0.1</v>
      </c>
      <c r="J2159" t="s">
        <v>484</v>
      </c>
    </row>
    <row r="2160" spans="1:10" x14ac:dyDescent="0.25">
      <c r="A2160" t="s">
        <v>3120</v>
      </c>
      <c r="B2160" s="2">
        <v>46082</v>
      </c>
      <c r="C2160" t="s">
        <v>486</v>
      </c>
      <c r="D2160" t="s">
        <v>123</v>
      </c>
      <c r="E2160" t="s">
        <v>58</v>
      </c>
      <c r="F2160" t="s">
        <v>14</v>
      </c>
      <c r="G2160">
        <v>5</v>
      </c>
      <c r="H2160">
        <v>55.55</v>
      </c>
      <c r="I2160">
        <v>0</v>
      </c>
      <c r="J2160" t="s">
        <v>35</v>
      </c>
    </row>
    <row r="2161" spans="1:10" x14ac:dyDescent="0.25">
      <c r="A2161" t="s">
        <v>3121</v>
      </c>
      <c r="B2161" s="2">
        <v>45919</v>
      </c>
      <c r="C2161" t="s">
        <v>2282</v>
      </c>
      <c r="D2161" t="s">
        <v>199</v>
      </c>
      <c r="E2161" t="s">
        <v>62</v>
      </c>
      <c r="F2161" t="s">
        <v>25</v>
      </c>
      <c r="G2161">
        <v>3</v>
      </c>
      <c r="H2161">
        <v>685.02</v>
      </c>
      <c r="I2161">
        <v>0.2</v>
      </c>
      <c r="J2161" t="s">
        <v>68</v>
      </c>
    </row>
    <row r="2162" spans="1:10" x14ac:dyDescent="0.25">
      <c r="A2162" t="s">
        <v>3122</v>
      </c>
      <c r="B2162" s="2">
        <v>46153</v>
      </c>
      <c r="C2162" t="s">
        <v>259</v>
      </c>
      <c r="D2162" t="s">
        <v>440</v>
      </c>
      <c r="E2162" t="s">
        <v>24</v>
      </c>
      <c r="F2162" t="s">
        <v>25</v>
      </c>
      <c r="G2162">
        <v>3</v>
      </c>
      <c r="H2162">
        <v>150.49</v>
      </c>
      <c r="I2162">
        <v>0</v>
      </c>
      <c r="J2162" t="s">
        <v>20</v>
      </c>
    </row>
    <row r="2163" spans="1:10" x14ac:dyDescent="0.25">
      <c r="A2163" t="s">
        <v>3123</v>
      </c>
      <c r="B2163" s="2">
        <v>45995</v>
      </c>
      <c r="C2163" t="s">
        <v>3124</v>
      </c>
      <c r="D2163" t="s">
        <v>140</v>
      </c>
      <c r="E2163" t="s">
        <v>95</v>
      </c>
      <c r="F2163" t="s">
        <v>14</v>
      </c>
      <c r="G2163">
        <v>1</v>
      </c>
      <c r="H2163">
        <v>1018.98</v>
      </c>
      <c r="I2163">
        <v>0</v>
      </c>
      <c r="J2163" t="s">
        <v>30</v>
      </c>
    </row>
    <row r="2164" spans="1:10" x14ac:dyDescent="0.25">
      <c r="A2164" t="s">
        <v>3125</v>
      </c>
      <c r="B2164" s="2">
        <v>46023</v>
      </c>
      <c r="C2164" t="s">
        <v>3126</v>
      </c>
      <c r="D2164" t="s">
        <v>251</v>
      </c>
      <c r="E2164" t="s">
        <v>34</v>
      </c>
      <c r="F2164" t="s">
        <v>14</v>
      </c>
      <c r="G2164">
        <v>10</v>
      </c>
      <c r="H2164">
        <v>1979.01</v>
      </c>
      <c r="I2164">
        <v>0.05</v>
      </c>
      <c r="J2164" t="s">
        <v>20</v>
      </c>
    </row>
    <row r="2165" spans="1:10" x14ac:dyDescent="0.25">
      <c r="A2165" t="s">
        <v>3127</v>
      </c>
      <c r="B2165" s="2">
        <v>46080</v>
      </c>
      <c r="C2165" t="s">
        <v>3128</v>
      </c>
      <c r="D2165" t="s">
        <v>199</v>
      </c>
      <c r="E2165" t="s">
        <v>64</v>
      </c>
      <c r="F2165" t="s">
        <v>25</v>
      </c>
      <c r="G2165">
        <v>3</v>
      </c>
      <c r="H2165">
        <v>678.03</v>
      </c>
      <c r="I2165">
        <v>0.05</v>
      </c>
      <c r="J2165" t="s">
        <v>68</v>
      </c>
    </row>
    <row r="2166" spans="1:10" x14ac:dyDescent="0.25">
      <c r="A2166" t="s">
        <v>3129</v>
      </c>
      <c r="B2166" s="2">
        <v>45881</v>
      </c>
      <c r="C2166" t="s">
        <v>1318</v>
      </c>
      <c r="D2166" t="s">
        <v>47</v>
      </c>
      <c r="E2166" t="s">
        <v>24</v>
      </c>
      <c r="F2166" t="s">
        <v>25</v>
      </c>
      <c r="G2166">
        <v>4</v>
      </c>
      <c r="H2166">
        <v>290.02999999999997</v>
      </c>
      <c r="I2166">
        <v>0</v>
      </c>
      <c r="J2166" t="s">
        <v>15</v>
      </c>
    </row>
    <row r="2167" spans="1:10" x14ac:dyDescent="0.25">
      <c r="A2167" t="s">
        <v>3130</v>
      </c>
      <c r="B2167" s="2">
        <v>46178</v>
      </c>
      <c r="C2167" t="s">
        <v>1575</v>
      </c>
      <c r="D2167" t="s">
        <v>137</v>
      </c>
      <c r="E2167" t="s">
        <v>226</v>
      </c>
      <c r="F2167" t="s">
        <v>468</v>
      </c>
      <c r="G2167">
        <v>1</v>
      </c>
      <c r="H2167">
        <v>99.99</v>
      </c>
      <c r="I2167">
        <v>0.05</v>
      </c>
      <c r="J2167" t="s">
        <v>20</v>
      </c>
    </row>
    <row r="2168" spans="1:10" x14ac:dyDescent="0.25">
      <c r="A2168" t="s">
        <v>3131</v>
      </c>
      <c r="B2168" s="2">
        <v>46032</v>
      </c>
      <c r="C2168" t="s">
        <v>2308</v>
      </c>
      <c r="D2168" t="s">
        <v>202</v>
      </c>
      <c r="E2168" t="s">
        <v>112</v>
      </c>
      <c r="F2168" t="s">
        <v>25</v>
      </c>
      <c r="G2168">
        <v>3</v>
      </c>
      <c r="H2168">
        <v>2119.9899999999998</v>
      </c>
      <c r="I2168">
        <v>0</v>
      </c>
      <c r="J2168" t="s">
        <v>35</v>
      </c>
    </row>
    <row r="2169" spans="1:10" x14ac:dyDescent="0.25">
      <c r="A2169" t="s">
        <v>3132</v>
      </c>
      <c r="B2169" s="2">
        <v>45895</v>
      </c>
      <c r="C2169" t="s">
        <v>3133</v>
      </c>
      <c r="D2169" t="s">
        <v>77</v>
      </c>
      <c r="E2169" t="s">
        <v>62</v>
      </c>
      <c r="F2169" t="s">
        <v>25</v>
      </c>
      <c r="G2169">
        <v>4</v>
      </c>
      <c r="H2169">
        <v>391.02</v>
      </c>
      <c r="I2169">
        <v>0.05</v>
      </c>
      <c r="J2169" t="s">
        <v>15</v>
      </c>
    </row>
    <row r="2170" spans="1:10" x14ac:dyDescent="0.25">
      <c r="A2170" t="s">
        <v>3134</v>
      </c>
      <c r="B2170" s="2">
        <v>46206</v>
      </c>
      <c r="C2170" t="s">
        <v>3135</v>
      </c>
      <c r="D2170" t="s">
        <v>43</v>
      </c>
      <c r="E2170" t="s">
        <v>74</v>
      </c>
      <c r="F2170" t="s">
        <v>25</v>
      </c>
      <c r="G2170">
        <v>2</v>
      </c>
      <c r="H2170">
        <v>1799</v>
      </c>
      <c r="I2170">
        <v>0.15</v>
      </c>
      <c r="J2170" t="s">
        <v>30</v>
      </c>
    </row>
    <row r="2171" spans="1:10" x14ac:dyDescent="0.25">
      <c r="A2171" t="s">
        <v>3136</v>
      </c>
      <c r="B2171" s="2">
        <v>46206</v>
      </c>
      <c r="C2171" t="s">
        <v>1365</v>
      </c>
      <c r="D2171" t="s">
        <v>180</v>
      </c>
      <c r="E2171" t="s">
        <v>52</v>
      </c>
      <c r="F2171" t="s">
        <v>25</v>
      </c>
      <c r="G2171">
        <v>1</v>
      </c>
      <c r="H2171">
        <v>865.98</v>
      </c>
      <c r="I2171">
        <v>0</v>
      </c>
      <c r="J2171" t="s">
        <v>30</v>
      </c>
    </row>
    <row r="2172" spans="1:10" x14ac:dyDescent="0.25">
      <c r="A2172" t="s">
        <v>3137</v>
      </c>
      <c r="B2172" s="2">
        <v>46114</v>
      </c>
      <c r="C2172" t="s">
        <v>2916</v>
      </c>
      <c r="D2172" t="s">
        <v>177</v>
      </c>
      <c r="E2172" t="s">
        <v>64</v>
      </c>
      <c r="F2172" t="s">
        <v>14</v>
      </c>
      <c r="G2172">
        <v>3</v>
      </c>
      <c r="H2172">
        <v>1646.97</v>
      </c>
      <c r="I2172">
        <v>0.05</v>
      </c>
      <c r="J2172" t="s">
        <v>35</v>
      </c>
    </row>
    <row r="2173" spans="1:10" x14ac:dyDescent="0.25">
      <c r="A2173" t="s">
        <v>3138</v>
      </c>
      <c r="B2173" t="s">
        <v>3139</v>
      </c>
      <c r="C2173" t="s">
        <v>3140</v>
      </c>
      <c r="D2173" t="s">
        <v>174</v>
      </c>
      <c r="E2173" t="s">
        <v>13</v>
      </c>
      <c r="F2173" t="s">
        <v>614</v>
      </c>
      <c r="G2173">
        <v>2</v>
      </c>
      <c r="H2173">
        <v>76.63</v>
      </c>
      <c r="I2173">
        <v>0</v>
      </c>
      <c r="J2173" t="s">
        <v>15</v>
      </c>
    </row>
    <row r="2174" spans="1:10" x14ac:dyDescent="0.25">
      <c r="A2174" t="s">
        <v>3141</v>
      </c>
      <c r="B2174" s="2">
        <v>46228</v>
      </c>
      <c r="C2174" t="s">
        <v>1208</v>
      </c>
      <c r="D2174" t="s">
        <v>282</v>
      </c>
      <c r="E2174" t="s">
        <v>58</v>
      </c>
      <c r="F2174" t="s">
        <v>14</v>
      </c>
      <c r="G2174">
        <v>1</v>
      </c>
      <c r="H2174">
        <v>173.63</v>
      </c>
      <c r="I2174">
        <v>0</v>
      </c>
      <c r="J2174" t="s">
        <v>35</v>
      </c>
    </row>
    <row r="2175" spans="1:10" x14ac:dyDescent="0.25">
      <c r="A2175" t="s">
        <v>3142</v>
      </c>
      <c r="B2175" s="2">
        <v>46219</v>
      </c>
      <c r="C2175" t="s">
        <v>257</v>
      </c>
      <c r="D2175" t="s">
        <v>126</v>
      </c>
      <c r="E2175" t="s">
        <v>95</v>
      </c>
      <c r="F2175" t="s">
        <v>25</v>
      </c>
      <c r="G2175">
        <v>3</v>
      </c>
      <c r="H2175">
        <v>712.98</v>
      </c>
      <c r="I2175">
        <v>0.05</v>
      </c>
      <c r="J2175" t="s">
        <v>15</v>
      </c>
    </row>
    <row r="2176" spans="1:10" x14ac:dyDescent="0.25">
      <c r="A2176" t="s">
        <v>3143</v>
      </c>
      <c r="B2176" s="2">
        <v>45966</v>
      </c>
      <c r="C2176" t="s">
        <v>1176</v>
      </c>
      <c r="D2176" t="s">
        <v>57</v>
      </c>
      <c r="E2176" t="s">
        <v>13</v>
      </c>
      <c r="F2176" t="s">
        <v>25</v>
      </c>
      <c r="G2176">
        <v>2</v>
      </c>
      <c r="H2176">
        <v>1210.99</v>
      </c>
      <c r="I2176">
        <v>0.15</v>
      </c>
      <c r="J2176" t="s">
        <v>35</v>
      </c>
    </row>
    <row r="2177" spans="1:10" x14ac:dyDescent="0.25">
      <c r="A2177" t="s">
        <v>3144</v>
      </c>
      <c r="B2177" s="2">
        <v>46140</v>
      </c>
      <c r="C2177" t="s">
        <v>2384</v>
      </c>
      <c r="D2177" t="s">
        <v>685</v>
      </c>
      <c r="E2177" t="s">
        <v>44</v>
      </c>
      <c r="F2177" t="s">
        <v>14</v>
      </c>
      <c r="G2177">
        <v>8</v>
      </c>
      <c r="H2177">
        <v>1551.03</v>
      </c>
      <c r="I2177">
        <v>0.15</v>
      </c>
      <c r="J2177" t="s">
        <v>15</v>
      </c>
    </row>
    <row r="2178" spans="1:10" x14ac:dyDescent="0.25">
      <c r="A2178" t="s">
        <v>3145</v>
      </c>
      <c r="B2178" s="2">
        <v>46017</v>
      </c>
      <c r="C2178" t="s">
        <v>3025</v>
      </c>
      <c r="D2178" t="s">
        <v>126</v>
      </c>
      <c r="E2178" t="s">
        <v>48</v>
      </c>
      <c r="F2178" t="s">
        <v>25</v>
      </c>
      <c r="G2178">
        <v>4</v>
      </c>
      <c r="H2178">
        <v>712.98</v>
      </c>
      <c r="I2178">
        <v>0.05</v>
      </c>
      <c r="J2178" t="s">
        <v>15</v>
      </c>
    </row>
    <row r="2179" spans="1:10" x14ac:dyDescent="0.25">
      <c r="A2179" t="s">
        <v>3146</v>
      </c>
      <c r="B2179" t="s">
        <v>3147</v>
      </c>
      <c r="C2179" t="s">
        <v>3148</v>
      </c>
      <c r="D2179" t="s">
        <v>83</v>
      </c>
      <c r="E2179" t="s">
        <v>74</v>
      </c>
      <c r="F2179" t="s">
        <v>25</v>
      </c>
      <c r="G2179">
        <v>4</v>
      </c>
      <c r="H2179">
        <v>2276.0100000000002</v>
      </c>
      <c r="I2179">
        <v>0</v>
      </c>
      <c r="J2179" t="s">
        <v>15</v>
      </c>
    </row>
    <row r="2180" spans="1:10" x14ac:dyDescent="0.25">
      <c r="A2180" t="s">
        <v>3149</v>
      </c>
      <c r="B2180" s="2">
        <v>45964</v>
      </c>
      <c r="C2180" t="s">
        <v>587</v>
      </c>
      <c r="D2180" t="s">
        <v>61</v>
      </c>
      <c r="E2180" t="s">
        <v>226</v>
      </c>
      <c r="F2180" t="s">
        <v>25</v>
      </c>
      <c r="G2180">
        <v>1</v>
      </c>
      <c r="H2180">
        <v>244.02</v>
      </c>
      <c r="I2180">
        <v>0</v>
      </c>
      <c r="J2180" t="s">
        <v>35</v>
      </c>
    </row>
    <row r="2181" spans="1:10" x14ac:dyDescent="0.25">
      <c r="A2181" t="s">
        <v>3150</v>
      </c>
      <c r="B2181" s="2">
        <v>45997</v>
      </c>
      <c r="C2181" t="s">
        <v>270</v>
      </c>
      <c r="D2181" t="s">
        <v>549</v>
      </c>
      <c r="E2181" t="s">
        <v>19</v>
      </c>
      <c r="F2181" t="s">
        <v>14</v>
      </c>
      <c r="G2181">
        <v>1</v>
      </c>
      <c r="H2181">
        <v>1175.02</v>
      </c>
      <c r="I2181">
        <v>0.02</v>
      </c>
      <c r="J2181" t="s">
        <v>20</v>
      </c>
    </row>
    <row r="2182" spans="1:10" x14ac:dyDescent="0.25">
      <c r="A2182" t="s">
        <v>3151</v>
      </c>
      <c r="B2182" s="2">
        <v>45927</v>
      </c>
      <c r="C2182" t="s">
        <v>1913</v>
      </c>
      <c r="D2182" t="s">
        <v>277</v>
      </c>
      <c r="E2182" t="s">
        <v>104</v>
      </c>
      <c r="F2182" t="s">
        <v>25</v>
      </c>
      <c r="G2182">
        <v>4</v>
      </c>
      <c r="H2182">
        <v>712.98</v>
      </c>
      <c r="I2182">
        <v>0</v>
      </c>
      <c r="J2182" t="s">
        <v>68</v>
      </c>
    </row>
    <row r="2183" spans="1:10" x14ac:dyDescent="0.25">
      <c r="A2183" t="s">
        <v>3152</v>
      </c>
      <c r="B2183" s="2">
        <v>45924</v>
      </c>
      <c r="C2183" t="s">
        <v>1718</v>
      </c>
      <c r="D2183" t="s">
        <v>332</v>
      </c>
      <c r="E2183" t="s">
        <v>39</v>
      </c>
      <c r="F2183" t="s">
        <v>25</v>
      </c>
      <c r="G2183">
        <v>1</v>
      </c>
      <c r="H2183">
        <v>756.49</v>
      </c>
      <c r="I2183">
        <v>0</v>
      </c>
      <c r="J2183" t="s">
        <v>20</v>
      </c>
    </row>
    <row r="2184" spans="1:10" x14ac:dyDescent="0.25">
      <c r="A2184" t="s">
        <v>3153</v>
      </c>
      <c r="B2184" s="2">
        <v>46036</v>
      </c>
      <c r="C2184" t="s">
        <v>2320</v>
      </c>
      <c r="D2184" t="s">
        <v>132</v>
      </c>
      <c r="E2184" t="s">
        <v>120</v>
      </c>
      <c r="F2184" t="s">
        <v>14</v>
      </c>
      <c r="G2184">
        <v>2</v>
      </c>
      <c r="H2184">
        <v>1234.97</v>
      </c>
      <c r="I2184">
        <v>0.02</v>
      </c>
      <c r="J2184" t="s">
        <v>35</v>
      </c>
    </row>
    <row r="2185" spans="1:10" x14ac:dyDescent="0.25">
      <c r="A2185" t="s">
        <v>3154</v>
      </c>
      <c r="B2185" s="2">
        <v>45975</v>
      </c>
      <c r="C2185" t="s">
        <v>1375</v>
      </c>
      <c r="D2185" t="s">
        <v>685</v>
      </c>
      <c r="E2185" t="s">
        <v>104</v>
      </c>
      <c r="F2185" t="s">
        <v>25</v>
      </c>
      <c r="G2185">
        <v>2</v>
      </c>
      <c r="H2185">
        <v>1599</v>
      </c>
      <c r="I2185">
        <v>0.05</v>
      </c>
      <c r="J2185" t="s">
        <v>68</v>
      </c>
    </row>
    <row r="2186" spans="1:10" x14ac:dyDescent="0.25">
      <c r="A2186" t="s">
        <v>3155</v>
      </c>
      <c r="B2186" s="2">
        <v>45895</v>
      </c>
      <c r="C2186" t="s">
        <v>716</v>
      </c>
      <c r="D2186" t="s">
        <v>277</v>
      </c>
      <c r="E2186" t="s">
        <v>95</v>
      </c>
      <c r="F2186" t="s">
        <v>14</v>
      </c>
      <c r="G2186">
        <v>1</v>
      </c>
      <c r="H2186">
        <v>705.99</v>
      </c>
      <c r="I2186">
        <v>0</v>
      </c>
      <c r="J2186" t="s">
        <v>68</v>
      </c>
    </row>
    <row r="2187" spans="1:10" x14ac:dyDescent="0.25">
      <c r="A2187" t="s">
        <v>3156</v>
      </c>
      <c r="B2187" s="2">
        <v>46138</v>
      </c>
      <c r="C2187" t="s">
        <v>389</v>
      </c>
      <c r="D2187" t="s">
        <v>332</v>
      </c>
      <c r="E2187" t="s">
        <v>95</v>
      </c>
      <c r="F2187" t="s">
        <v>25</v>
      </c>
      <c r="G2187">
        <v>5</v>
      </c>
      <c r="H2187">
        <v>726.53</v>
      </c>
      <c r="I2187">
        <v>0</v>
      </c>
      <c r="J2187" t="s">
        <v>20</v>
      </c>
    </row>
    <row r="2188" spans="1:10" x14ac:dyDescent="0.25">
      <c r="A2188" t="s">
        <v>3157</v>
      </c>
      <c r="B2188" s="2">
        <v>46013</v>
      </c>
      <c r="C2188" t="s">
        <v>709</v>
      </c>
      <c r="D2188" t="s">
        <v>87</v>
      </c>
      <c r="E2188" t="s">
        <v>58</v>
      </c>
      <c r="F2188" t="s">
        <v>14</v>
      </c>
      <c r="G2188">
        <v>4</v>
      </c>
      <c r="H2188">
        <v>969.03</v>
      </c>
      <c r="I2188">
        <v>0</v>
      </c>
      <c r="J2188" t="s">
        <v>15</v>
      </c>
    </row>
    <row r="2189" spans="1:10" x14ac:dyDescent="0.25">
      <c r="A2189" t="s">
        <v>3158</v>
      </c>
      <c r="B2189" s="2">
        <v>46102</v>
      </c>
      <c r="C2189" t="s">
        <v>1292</v>
      </c>
      <c r="D2189" t="s">
        <v>77</v>
      </c>
      <c r="E2189" t="s">
        <v>13</v>
      </c>
      <c r="F2189" t="s">
        <v>14</v>
      </c>
      <c r="G2189">
        <v>1</v>
      </c>
      <c r="H2189">
        <v>391.02</v>
      </c>
      <c r="I2189">
        <v>0.05</v>
      </c>
      <c r="J2189" t="s">
        <v>68</v>
      </c>
    </row>
    <row r="2190" spans="1:10" x14ac:dyDescent="0.25">
      <c r="A2190" t="s">
        <v>3159</v>
      </c>
      <c r="B2190" s="2">
        <v>46069</v>
      </c>
      <c r="C2190" t="s">
        <v>2167</v>
      </c>
      <c r="D2190" t="s">
        <v>38</v>
      </c>
      <c r="E2190" t="s">
        <v>187</v>
      </c>
      <c r="F2190" t="s">
        <v>25</v>
      </c>
      <c r="G2190">
        <v>2</v>
      </c>
      <c r="H2190">
        <v>1899</v>
      </c>
      <c r="I2190">
        <v>0</v>
      </c>
      <c r="J2190" t="s">
        <v>30</v>
      </c>
    </row>
    <row r="2191" spans="1:10" x14ac:dyDescent="0.25">
      <c r="A2191" t="s">
        <v>3160</v>
      </c>
      <c r="B2191" s="2">
        <v>45990</v>
      </c>
      <c r="C2191" t="s">
        <v>413</v>
      </c>
      <c r="D2191" t="s">
        <v>520</v>
      </c>
      <c r="E2191" t="s">
        <v>74</v>
      </c>
      <c r="F2191" t="s">
        <v>25</v>
      </c>
      <c r="G2191">
        <v>8</v>
      </c>
      <c r="H2191">
        <v>2155.02</v>
      </c>
      <c r="I2191">
        <v>0</v>
      </c>
      <c r="J2191" t="s">
        <v>30</v>
      </c>
    </row>
    <row r="2192" spans="1:10" x14ac:dyDescent="0.25">
      <c r="A2192" t="s">
        <v>3161</v>
      </c>
      <c r="B2192" s="2">
        <v>46007</v>
      </c>
      <c r="C2192" t="s">
        <v>815</v>
      </c>
      <c r="D2192" t="s">
        <v>321</v>
      </c>
      <c r="E2192" t="s">
        <v>120</v>
      </c>
      <c r="F2192" t="s">
        <v>14</v>
      </c>
      <c r="G2192">
        <v>3</v>
      </c>
      <c r="H2192">
        <v>1440.97</v>
      </c>
      <c r="I2192">
        <v>0.05</v>
      </c>
      <c r="J2192" t="s">
        <v>15</v>
      </c>
    </row>
    <row r="2193" spans="1:10" x14ac:dyDescent="0.25">
      <c r="A2193" t="s">
        <v>3162</v>
      </c>
      <c r="B2193" s="2">
        <v>46028</v>
      </c>
      <c r="C2193" t="s">
        <v>285</v>
      </c>
      <c r="D2193" t="s">
        <v>376</v>
      </c>
      <c r="E2193" t="s">
        <v>58</v>
      </c>
      <c r="F2193" t="s">
        <v>25</v>
      </c>
      <c r="G2193">
        <v>3</v>
      </c>
      <c r="H2193">
        <v>1665.02</v>
      </c>
      <c r="I2193">
        <v>0</v>
      </c>
      <c r="J2193" t="s">
        <v>35</v>
      </c>
    </row>
    <row r="2194" spans="1:10" x14ac:dyDescent="0.25">
      <c r="A2194" t="s">
        <v>3163</v>
      </c>
      <c r="B2194" s="2">
        <v>46014</v>
      </c>
      <c r="C2194" t="s">
        <v>716</v>
      </c>
      <c r="D2194" t="s">
        <v>305</v>
      </c>
      <c r="E2194" t="s">
        <v>13</v>
      </c>
      <c r="F2194" t="s">
        <v>25</v>
      </c>
      <c r="G2194">
        <v>3</v>
      </c>
      <c r="H2194">
        <v>37.83</v>
      </c>
      <c r="I2194">
        <v>0</v>
      </c>
      <c r="J2194" t="s">
        <v>35</v>
      </c>
    </row>
    <row r="2195" spans="1:10" x14ac:dyDescent="0.25">
      <c r="A2195" t="s">
        <v>3164</v>
      </c>
      <c r="B2195" s="2">
        <v>45880</v>
      </c>
      <c r="C2195" t="s">
        <v>531</v>
      </c>
      <c r="D2195" t="s">
        <v>54</v>
      </c>
      <c r="E2195" t="s">
        <v>62</v>
      </c>
      <c r="F2195" t="s">
        <v>14</v>
      </c>
      <c r="G2195">
        <v>3</v>
      </c>
      <c r="H2195">
        <v>120.19</v>
      </c>
      <c r="I2195">
        <v>0</v>
      </c>
      <c r="J2195" t="s">
        <v>68</v>
      </c>
    </row>
    <row r="2196" spans="1:10" x14ac:dyDescent="0.25">
      <c r="A2196" t="s">
        <v>3165</v>
      </c>
      <c r="B2196" s="2">
        <v>45969</v>
      </c>
      <c r="C2196" t="s">
        <v>1111</v>
      </c>
      <c r="D2196" t="s">
        <v>43</v>
      </c>
      <c r="E2196" t="s">
        <v>101</v>
      </c>
      <c r="F2196" t="s">
        <v>14</v>
      </c>
      <c r="G2196">
        <v>2</v>
      </c>
      <c r="H2196">
        <v>1763.02</v>
      </c>
      <c r="I2196">
        <v>0.05</v>
      </c>
      <c r="J2196" t="s">
        <v>15</v>
      </c>
    </row>
    <row r="2197" spans="1:10" x14ac:dyDescent="0.25">
      <c r="A2197" t="s">
        <v>3166</v>
      </c>
      <c r="B2197" s="2">
        <v>45972</v>
      </c>
      <c r="C2197" t="s">
        <v>2906</v>
      </c>
      <c r="D2197" t="s">
        <v>376</v>
      </c>
      <c r="E2197" t="s">
        <v>48</v>
      </c>
      <c r="F2197" t="s">
        <v>14</v>
      </c>
      <c r="G2197">
        <v>1</v>
      </c>
      <c r="H2197">
        <v>1715.99</v>
      </c>
      <c r="I2197">
        <v>0.2</v>
      </c>
      <c r="J2197" t="s">
        <v>15</v>
      </c>
    </row>
    <row r="2198" spans="1:10" x14ac:dyDescent="0.25">
      <c r="A2198" t="s">
        <v>3167</v>
      </c>
      <c r="B2198" s="2">
        <v>45970</v>
      </c>
      <c r="C2198" t="s">
        <v>3168</v>
      </c>
      <c r="D2198" t="s">
        <v>390</v>
      </c>
      <c r="E2198" t="s">
        <v>52</v>
      </c>
      <c r="F2198" t="s">
        <v>14</v>
      </c>
      <c r="G2198">
        <v>2</v>
      </c>
      <c r="H2198">
        <v>449</v>
      </c>
      <c r="I2198">
        <v>0.02</v>
      </c>
      <c r="J2198" t="s">
        <v>15</v>
      </c>
    </row>
    <row r="2199" spans="1:10" x14ac:dyDescent="0.25">
      <c r="A2199" t="s">
        <v>3169</v>
      </c>
      <c r="B2199" s="2">
        <v>46040</v>
      </c>
      <c r="C2199" t="s">
        <v>1176</v>
      </c>
      <c r="D2199" t="s">
        <v>213</v>
      </c>
      <c r="E2199" t="s">
        <v>95</v>
      </c>
      <c r="F2199" t="s">
        <v>25</v>
      </c>
      <c r="G2199">
        <v>3</v>
      </c>
      <c r="H2199">
        <v>543.51</v>
      </c>
      <c r="I2199">
        <v>0</v>
      </c>
      <c r="J2199" t="s">
        <v>15</v>
      </c>
    </row>
    <row r="2200" spans="1:10" x14ac:dyDescent="0.25">
      <c r="A2200" t="s">
        <v>3170</v>
      </c>
      <c r="B2200" s="2">
        <v>45940</v>
      </c>
      <c r="C2200" t="s">
        <v>131</v>
      </c>
      <c r="D2200" t="s">
        <v>98</v>
      </c>
      <c r="E2200" t="s">
        <v>3171</v>
      </c>
      <c r="F2200" t="s">
        <v>25</v>
      </c>
      <c r="G2200">
        <v>2</v>
      </c>
      <c r="H2200">
        <v>1357.03</v>
      </c>
      <c r="I2200">
        <v>0</v>
      </c>
      <c r="J2200" t="s">
        <v>30</v>
      </c>
    </row>
    <row r="2201" spans="1:10" x14ac:dyDescent="0.25">
      <c r="A2201" t="s">
        <v>3172</v>
      </c>
      <c r="B2201" s="2">
        <v>46218</v>
      </c>
      <c r="C2201" t="s">
        <v>1213</v>
      </c>
      <c r="D2201" t="s">
        <v>220</v>
      </c>
      <c r="E2201" t="s">
        <v>44</v>
      </c>
      <c r="F2201" t="s">
        <v>25</v>
      </c>
      <c r="G2201">
        <v>4</v>
      </c>
      <c r="H2201">
        <v>1469.02</v>
      </c>
      <c r="I2201">
        <v>0.02</v>
      </c>
      <c r="J2201" t="s">
        <v>20</v>
      </c>
    </row>
    <row r="2202" spans="1:10" x14ac:dyDescent="0.25">
      <c r="A2202" t="s">
        <v>3173</v>
      </c>
      <c r="B2202" s="2">
        <v>45919</v>
      </c>
      <c r="C2202" t="s">
        <v>470</v>
      </c>
      <c r="D2202" t="s">
        <v>51</v>
      </c>
      <c r="E2202" t="s">
        <v>58</v>
      </c>
      <c r="F2202" t="s">
        <v>14</v>
      </c>
      <c r="G2202">
        <v>1</v>
      </c>
      <c r="H2202">
        <v>999</v>
      </c>
      <c r="I2202">
        <v>0.05</v>
      </c>
      <c r="J2202" t="s">
        <v>15</v>
      </c>
    </row>
    <row r="2203" spans="1:10" x14ac:dyDescent="0.25">
      <c r="A2203" t="s">
        <v>3174</v>
      </c>
      <c r="B2203" s="2">
        <v>46100</v>
      </c>
      <c r="C2203" t="s">
        <v>966</v>
      </c>
      <c r="D2203" t="s">
        <v>286</v>
      </c>
      <c r="E2203" t="s">
        <v>24</v>
      </c>
      <c r="F2203" t="s">
        <v>25</v>
      </c>
      <c r="G2203">
        <v>3</v>
      </c>
      <c r="H2203">
        <v>1337.97</v>
      </c>
      <c r="I2203">
        <v>0</v>
      </c>
      <c r="J2203" t="s">
        <v>20</v>
      </c>
    </row>
    <row r="2204" spans="1:10" x14ac:dyDescent="0.25">
      <c r="A2204" t="s">
        <v>3175</v>
      </c>
      <c r="B2204" s="2">
        <v>46176</v>
      </c>
      <c r="C2204" t="s">
        <v>319</v>
      </c>
      <c r="D2204" t="s">
        <v>71</v>
      </c>
      <c r="E2204" t="s">
        <v>13</v>
      </c>
      <c r="F2204" t="s">
        <v>25</v>
      </c>
      <c r="G2204">
        <v>2</v>
      </c>
      <c r="H2204">
        <v>115.43</v>
      </c>
      <c r="I2204">
        <v>0.05</v>
      </c>
      <c r="J2204" t="s">
        <v>15</v>
      </c>
    </row>
    <row r="2205" spans="1:10" x14ac:dyDescent="0.25">
      <c r="A2205" t="s">
        <v>3176</v>
      </c>
      <c r="B2205" s="2">
        <v>45955</v>
      </c>
      <c r="C2205" t="s">
        <v>375</v>
      </c>
      <c r="D2205" t="s">
        <v>235</v>
      </c>
      <c r="E2205" t="s">
        <v>58</v>
      </c>
      <c r="F2205" t="s">
        <v>14</v>
      </c>
      <c r="G2205">
        <v>4</v>
      </c>
      <c r="H2205">
        <v>69</v>
      </c>
      <c r="I2205">
        <v>0.02</v>
      </c>
      <c r="J2205" t="s">
        <v>68</v>
      </c>
    </row>
    <row r="2206" spans="1:10" x14ac:dyDescent="0.25">
      <c r="A2206" t="s">
        <v>3177</v>
      </c>
      <c r="B2206" s="2">
        <v>46039</v>
      </c>
      <c r="C2206" t="s">
        <v>577</v>
      </c>
      <c r="D2206" t="s">
        <v>286</v>
      </c>
      <c r="E2206" t="s">
        <v>120</v>
      </c>
      <c r="F2206" t="s">
        <v>25</v>
      </c>
      <c r="G2206">
        <v>6</v>
      </c>
      <c r="H2206">
        <v>1324.98</v>
      </c>
      <c r="I2206">
        <v>0.05</v>
      </c>
      <c r="J2206" t="s">
        <v>30</v>
      </c>
    </row>
    <row r="2207" spans="1:10" x14ac:dyDescent="0.25">
      <c r="A2207" t="s">
        <v>3178</v>
      </c>
      <c r="B2207" s="2">
        <v>46088</v>
      </c>
      <c r="C2207" t="s">
        <v>1144</v>
      </c>
      <c r="D2207" t="s">
        <v>685</v>
      </c>
      <c r="E2207" t="s">
        <v>64</v>
      </c>
      <c r="F2207" t="s">
        <v>14</v>
      </c>
      <c r="G2207">
        <v>3</v>
      </c>
      <c r="H2207">
        <v>1567.02</v>
      </c>
      <c r="I2207">
        <v>0</v>
      </c>
      <c r="J2207" t="s">
        <v>84</v>
      </c>
    </row>
    <row r="2208" spans="1:10" x14ac:dyDescent="0.25">
      <c r="A2208" t="s">
        <v>3179</v>
      </c>
      <c r="B2208" s="2">
        <v>45919</v>
      </c>
      <c r="C2208" t="s">
        <v>917</v>
      </c>
      <c r="D2208" t="s">
        <v>268</v>
      </c>
      <c r="E2208" t="s">
        <v>58</v>
      </c>
      <c r="F2208" t="s">
        <v>14</v>
      </c>
      <c r="G2208">
        <v>1</v>
      </c>
      <c r="H2208">
        <v>151.97999999999999</v>
      </c>
      <c r="I2208">
        <v>0</v>
      </c>
      <c r="J2208" t="s">
        <v>35</v>
      </c>
    </row>
    <row r="2209" spans="1:10" x14ac:dyDescent="0.25">
      <c r="A2209" t="s">
        <v>3180</v>
      </c>
      <c r="B2209" s="2">
        <v>45893</v>
      </c>
      <c r="C2209" t="s">
        <v>893</v>
      </c>
      <c r="D2209" t="s">
        <v>202</v>
      </c>
      <c r="E2209" t="s">
        <v>104</v>
      </c>
      <c r="F2209" t="s">
        <v>25</v>
      </c>
      <c r="G2209">
        <v>1</v>
      </c>
      <c r="H2209">
        <v>2099</v>
      </c>
      <c r="I2209">
        <v>0.05</v>
      </c>
      <c r="J2209" t="s">
        <v>68</v>
      </c>
    </row>
    <row r="2210" spans="1:10" x14ac:dyDescent="0.25">
      <c r="A2210" t="s">
        <v>3181</v>
      </c>
      <c r="B2210" s="2">
        <v>45901</v>
      </c>
      <c r="C2210" t="s">
        <v>2144</v>
      </c>
      <c r="D2210" t="s">
        <v>220</v>
      </c>
      <c r="E2210" t="s">
        <v>13</v>
      </c>
      <c r="F2210" t="s">
        <v>25</v>
      </c>
      <c r="G2210">
        <v>1</v>
      </c>
      <c r="H2210">
        <v>1484.01</v>
      </c>
      <c r="I2210">
        <v>0.02</v>
      </c>
      <c r="J2210" t="s">
        <v>20</v>
      </c>
    </row>
    <row r="2211" spans="1:10" x14ac:dyDescent="0.25">
      <c r="A2211" t="s">
        <v>3182</v>
      </c>
      <c r="B2211" s="2">
        <v>46191</v>
      </c>
      <c r="C2211" t="s">
        <v>1772</v>
      </c>
      <c r="D2211" t="s">
        <v>153</v>
      </c>
      <c r="E2211" t="s">
        <v>101</v>
      </c>
      <c r="F2211" t="s">
        <v>14</v>
      </c>
      <c r="G2211">
        <v>1</v>
      </c>
      <c r="H2211">
        <v>131.58000000000001</v>
      </c>
      <c r="I2211">
        <v>0</v>
      </c>
      <c r="J2211" t="s">
        <v>35</v>
      </c>
    </row>
    <row r="2212" spans="1:10" x14ac:dyDescent="0.25">
      <c r="A2212" t="s">
        <v>3183</v>
      </c>
      <c r="B2212" s="2">
        <v>46112</v>
      </c>
      <c r="C2212" t="s">
        <v>1105</v>
      </c>
      <c r="D2212" t="s">
        <v>277</v>
      </c>
      <c r="E2212" t="s">
        <v>196</v>
      </c>
      <c r="F2212" t="s">
        <v>14</v>
      </c>
      <c r="G2212">
        <v>1</v>
      </c>
      <c r="H2212">
        <v>678.03</v>
      </c>
      <c r="I2212">
        <v>0</v>
      </c>
      <c r="J2212" t="s">
        <v>68</v>
      </c>
    </row>
    <row r="2213" spans="1:10" x14ac:dyDescent="0.25">
      <c r="A2213" t="s">
        <v>3184</v>
      </c>
      <c r="B2213" s="2">
        <v>45925</v>
      </c>
      <c r="C2213" t="s">
        <v>1680</v>
      </c>
      <c r="D2213" t="s">
        <v>235</v>
      </c>
      <c r="E2213" t="s">
        <v>196</v>
      </c>
      <c r="F2213" t="s">
        <v>25</v>
      </c>
      <c r="G2213">
        <v>1</v>
      </c>
      <c r="H2213">
        <v>68.31</v>
      </c>
      <c r="I2213">
        <v>0.15</v>
      </c>
      <c r="J2213" t="s">
        <v>30</v>
      </c>
    </row>
    <row r="2214" spans="1:10" x14ac:dyDescent="0.25">
      <c r="A2214" t="s">
        <v>3185</v>
      </c>
      <c r="B2214" s="2">
        <v>46092</v>
      </c>
      <c r="C2214" t="s">
        <v>3186</v>
      </c>
      <c r="D2214" t="s">
        <v>223</v>
      </c>
      <c r="E2214" t="s">
        <v>196</v>
      </c>
      <c r="F2214" t="s">
        <v>14</v>
      </c>
      <c r="G2214">
        <v>4</v>
      </c>
      <c r="H2214">
        <v>387.03</v>
      </c>
      <c r="I2214">
        <v>0.1</v>
      </c>
      <c r="J2214" t="s">
        <v>68</v>
      </c>
    </row>
    <row r="2215" spans="1:10" x14ac:dyDescent="0.25">
      <c r="A2215" t="s">
        <v>3187</v>
      </c>
      <c r="B2215" s="2">
        <v>45950</v>
      </c>
      <c r="C2215" t="s">
        <v>2282</v>
      </c>
      <c r="D2215" t="s">
        <v>140</v>
      </c>
      <c r="E2215" t="s">
        <v>112</v>
      </c>
      <c r="F2215" t="s">
        <v>25</v>
      </c>
      <c r="G2215">
        <v>6</v>
      </c>
      <c r="H2215">
        <v>969.03</v>
      </c>
      <c r="I2215">
        <v>0.15</v>
      </c>
      <c r="J2215" t="s">
        <v>35</v>
      </c>
    </row>
    <row r="2216" spans="1:10" x14ac:dyDescent="0.25">
      <c r="A2216" t="s">
        <v>3188</v>
      </c>
      <c r="B2216" s="2">
        <v>46182</v>
      </c>
      <c r="C2216" t="s">
        <v>2782</v>
      </c>
      <c r="D2216" t="s">
        <v>180</v>
      </c>
      <c r="E2216" t="s">
        <v>24</v>
      </c>
      <c r="F2216" t="s">
        <v>14</v>
      </c>
      <c r="G2216">
        <v>3</v>
      </c>
      <c r="H2216">
        <v>857.49</v>
      </c>
      <c r="I2216">
        <v>0</v>
      </c>
      <c r="J2216" t="s">
        <v>796</v>
      </c>
    </row>
    <row r="2217" spans="1:10" x14ac:dyDescent="0.25">
      <c r="A2217" t="s">
        <v>3189</v>
      </c>
      <c r="B2217" s="2">
        <v>46077</v>
      </c>
      <c r="C2217" t="s">
        <v>727</v>
      </c>
      <c r="D2217" t="s">
        <v>132</v>
      </c>
      <c r="E2217" t="s">
        <v>62</v>
      </c>
      <c r="F2217" t="s">
        <v>14</v>
      </c>
      <c r="G2217">
        <v>6</v>
      </c>
      <c r="H2217">
        <v>1175.02</v>
      </c>
      <c r="I2217">
        <v>0</v>
      </c>
      <c r="J2217" t="s">
        <v>35</v>
      </c>
    </row>
    <row r="2218" spans="1:10" x14ac:dyDescent="0.25">
      <c r="A2218" t="s">
        <v>3190</v>
      </c>
      <c r="B2218" s="2">
        <v>45897</v>
      </c>
      <c r="C2218" t="s">
        <v>1863</v>
      </c>
      <c r="D2218" t="s">
        <v>71</v>
      </c>
      <c r="E2218" t="s">
        <v>62</v>
      </c>
      <c r="F2218" t="s">
        <v>25</v>
      </c>
      <c r="G2218">
        <v>3</v>
      </c>
      <c r="H2218">
        <v>115.43</v>
      </c>
      <c r="I2218">
        <v>0.15</v>
      </c>
      <c r="J2218" t="s">
        <v>15</v>
      </c>
    </row>
    <row r="2219" spans="1:10" x14ac:dyDescent="0.25">
      <c r="A2219" t="s">
        <v>3191</v>
      </c>
      <c r="B2219" s="2">
        <v>46234</v>
      </c>
      <c r="C2219" t="s">
        <v>1486</v>
      </c>
      <c r="D2219" t="s">
        <v>243</v>
      </c>
      <c r="E2219" t="s">
        <v>44</v>
      </c>
      <c r="F2219" t="s">
        <v>25</v>
      </c>
      <c r="G2219">
        <v>3</v>
      </c>
      <c r="H2219">
        <v>70.38</v>
      </c>
      <c r="I2219">
        <v>0.02</v>
      </c>
      <c r="J2219" t="s">
        <v>35</v>
      </c>
    </row>
    <row r="2220" spans="1:10" x14ac:dyDescent="0.25">
      <c r="A2220" t="s">
        <v>3192</v>
      </c>
      <c r="B2220" t="s">
        <v>3193</v>
      </c>
      <c r="C2220" t="s">
        <v>3194</v>
      </c>
      <c r="D2220" t="s">
        <v>33</v>
      </c>
      <c r="E2220" t="s">
        <v>48</v>
      </c>
      <c r="F2220" t="s">
        <v>25</v>
      </c>
      <c r="G2220">
        <v>2</v>
      </c>
      <c r="H2220">
        <v>2573.9699999999998</v>
      </c>
      <c r="I2220">
        <v>0</v>
      </c>
      <c r="J2220" t="s">
        <v>20</v>
      </c>
    </row>
    <row r="2221" spans="1:10" x14ac:dyDescent="0.25">
      <c r="A2221" t="s">
        <v>3195</v>
      </c>
      <c r="B2221" s="2">
        <v>46138</v>
      </c>
      <c r="C2221" t="s">
        <v>1900</v>
      </c>
      <c r="D2221" t="s">
        <v>286</v>
      </c>
      <c r="E2221" t="s">
        <v>34</v>
      </c>
      <c r="F2221" t="s">
        <v>14</v>
      </c>
      <c r="G2221">
        <v>2</v>
      </c>
      <c r="H2221">
        <v>1337.97</v>
      </c>
      <c r="I2221">
        <v>0</v>
      </c>
      <c r="J2221" t="s">
        <v>35</v>
      </c>
    </row>
    <row r="2222" spans="1:10" x14ac:dyDescent="0.25">
      <c r="A2222" t="s">
        <v>3196</v>
      </c>
      <c r="B2222" s="2">
        <v>45892</v>
      </c>
      <c r="C2222" t="s">
        <v>56</v>
      </c>
      <c r="D2222" t="s">
        <v>520</v>
      </c>
      <c r="E2222" t="s">
        <v>104</v>
      </c>
      <c r="F2222" t="s">
        <v>25</v>
      </c>
      <c r="G2222">
        <v>4</v>
      </c>
      <c r="H2222">
        <v>2199</v>
      </c>
      <c r="I2222">
        <v>0.02</v>
      </c>
      <c r="J2222" t="s">
        <v>30</v>
      </c>
    </row>
    <row r="2223" spans="1:10" x14ac:dyDescent="0.25">
      <c r="A2223" t="s">
        <v>3197</v>
      </c>
      <c r="B2223" s="2">
        <v>46135</v>
      </c>
      <c r="C2223" t="s">
        <v>405</v>
      </c>
      <c r="D2223" t="s">
        <v>18</v>
      </c>
      <c r="E2223" t="s">
        <v>39</v>
      </c>
      <c r="F2223" t="s">
        <v>25</v>
      </c>
      <c r="G2223">
        <v>2</v>
      </c>
      <c r="H2223">
        <v>101.97</v>
      </c>
      <c r="I2223">
        <v>0</v>
      </c>
      <c r="J2223" t="s">
        <v>677</v>
      </c>
    </row>
    <row r="2224" spans="1:10" x14ac:dyDescent="0.25">
      <c r="A2224" t="s">
        <v>3198</v>
      </c>
      <c r="B2224" s="2">
        <v>46105</v>
      </c>
      <c r="C2224" t="s">
        <v>793</v>
      </c>
      <c r="D2224" t="s">
        <v>12</v>
      </c>
      <c r="E2224" t="s">
        <v>34</v>
      </c>
      <c r="F2224" t="s">
        <v>468</v>
      </c>
      <c r="G2224">
        <v>1</v>
      </c>
      <c r="H2224">
        <v>489.02</v>
      </c>
      <c r="I2224">
        <v>0</v>
      </c>
      <c r="J2224" t="s">
        <v>30</v>
      </c>
    </row>
    <row r="2225" spans="1:10" x14ac:dyDescent="0.25">
      <c r="A2225" t="s">
        <v>3199</v>
      </c>
      <c r="B2225" s="2">
        <v>46210</v>
      </c>
      <c r="C2225" t="s">
        <v>562</v>
      </c>
      <c r="D2225" t="s">
        <v>147</v>
      </c>
      <c r="E2225" t="s">
        <v>58</v>
      </c>
      <c r="F2225" t="s">
        <v>25</v>
      </c>
      <c r="G2225">
        <v>2</v>
      </c>
      <c r="H2225">
        <v>1018.98</v>
      </c>
      <c r="I2225">
        <v>0</v>
      </c>
      <c r="J2225" t="s">
        <v>30</v>
      </c>
    </row>
    <row r="2226" spans="1:10" x14ac:dyDescent="0.25">
      <c r="A2226" t="s">
        <v>3200</v>
      </c>
      <c r="B2226" s="2">
        <v>46222</v>
      </c>
      <c r="C2226" t="s">
        <v>89</v>
      </c>
      <c r="D2226" t="s">
        <v>177</v>
      </c>
      <c r="E2226" t="s">
        <v>226</v>
      </c>
      <c r="F2226" t="s">
        <v>14</v>
      </c>
      <c r="G2226">
        <v>4</v>
      </c>
      <c r="H2226">
        <v>1614.99</v>
      </c>
      <c r="I2226">
        <v>0.1</v>
      </c>
      <c r="J2226" t="s">
        <v>30</v>
      </c>
    </row>
    <row r="2227" spans="1:10" x14ac:dyDescent="0.25">
      <c r="A2227" t="s">
        <v>3201</v>
      </c>
      <c r="B2227" s="2">
        <v>46192</v>
      </c>
      <c r="C2227" t="s">
        <v>1981</v>
      </c>
      <c r="D2227" t="s">
        <v>254</v>
      </c>
      <c r="E2227" t="s">
        <v>58</v>
      </c>
      <c r="F2227" t="s">
        <v>25</v>
      </c>
      <c r="G2227">
        <v>8</v>
      </c>
      <c r="H2227">
        <v>200.99</v>
      </c>
      <c r="I2227">
        <v>0.1</v>
      </c>
      <c r="J2227" t="s">
        <v>68</v>
      </c>
    </row>
    <row r="2228" spans="1:10" x14ac:dyDescent="0.25">
      <c r="A2228" t="s">
        <v>3202</v>
      </c>
      <c r="B2228" s="2">
        <v>46214</v>
      </c>
      <c r="C2228" t="s">
        <v>397</v>
      </c>
      <c r="D2228" t="s">
        <v>168</v>
      </c>
      <c r="E2228" t="s">
        <v>120</v>
      </c>
      <c r="F2228" t="s">
        <v>14</v>
      </c>
      <c r="G2228">
        <v>4</v>
      </c>
      <c r="H2228">
        <v>89.89</v>
      </c>
      <c r="I2228">
        <v>0.05</v>
      </c>
      <c r="J2228" t="s">
        <v>35</v>
      </c>
    </row>
    <row r="2229" spans="1:10" x14ac:dyDescent="0.25">
      <c r="A2229" t="s">
        <v>3203</v>
      </c>
      <c r="B2229" s="2">
        <v>45913</v>
      </c>
      <c r="C2229" t="s">
        <v>1074</v>
      </c>
      <c r="D2229" t="s">
        <v>243</v>
      </c>
      <c r="E2229" t="s">
        <v>44</v>
      </c>
      <c r="F2229" t="s">
        <v>14</v>
      </c>
      <c r="G2229">
        <v>2</v>
      </c>
      <c r="H2229">
        <v>70.38</v>
      </c>
      <c r="I2229">
        <v>0</v>
      </c>
      <c r="J2229" t="s">
        <v>35</v>
      </c>
    </row>
    <row r="2230" spans="1:10" x14ac:dyDescent="0.25">
      <c r="A2230" t="s">
        <v>3204</v>
      </c>
      <c r="B2230" s="2">
        <v>45959</v>
      </c>
      <c r="C2230" t="s">
        <v>1600</v>
      </c>
      <c r="D2230" t="s">
        <v>47</v>
      </c>
      <c r="E2230" t="s">
        <v>120</v>
      </c>
      <c r="F2230" t="s">
        <v>25</v>
      </c>
      <c r="G2230">
        <v>2</v>
      </c>
      <c r="H2230">
        <v>296.01</v>
      </c>
      <c r="I2230">
        <v>0.2</v>
      </c>
      <c r="J2230" t="s">
        <v>30</v>
      </c>
    </row>
    <row r="2231" spans="1:10" x14ac:dyDescent="0.25">
      <c r="A2231" t="s">
        <v>3205</v>
      </c>
      <c r="B2231" s="2">
        <v>46129</v>
      </c>
      <c r="C2231" t="s">
        <v>483</v>
      </c>
      <c r="D2231" t="s">
        <v>117</v>
      </c>
      <c r="E2231" t="s">
        <v>58</v>
      </c>
      <c r="F2231" t="s">
        <v>25</v>
      </c>
      <c r="G2231">
        <v>3</v>
      </c>
      <c r="H2231">
        <v>1745.03</v>
      </c>
      <c r="I2231">
        <v>0</v>
      </c>
      <c r="J2231" t="s">
        <v>20</v>
      </c>
    </row>
    <row r="2232" spans="1:10" x14ac:dyDescent="0.25">
      <c r="A2232" t="s">
        <v>3206</v>
      </c>
      <c r="B2232" s="2">
        <v>45995</v>
      </c>
      <c r="C2232" t="s">
        <v>1846</v>
      </c>
      <c r="D2232" t="s">
        <v>685</v>
      </c>
      <c r="E2232" t="s">
        <v>24</v>
      </c>
      <c r="F2232" t="s">
        <v>25</v>
      </c>
      <c r="G2232">
        <v>2</v>
      </c>
      <c r="H2232">
        <v>1614.99</v>
      </c>
      <c r="I2232">
        <v>0.05</v>
      </c>
      <c r="J2232" t="s">
        <v>15</v>
      </c>
    </row>
    <row r="2233" spans="1:10" x14ac:dyDescent="0.25">
      <c r="A2233" t="s">
        <v>3207</v>
      </c>
      <c r="B2233" s="2">
        <v>45946</v>
      </c>
      <c r="C2233" t="s">
        <v>1092</v>
      </c>
      <c r="D2233" t="s">
        <v>132</v>
      </c>
      <c r="E2233" t="s">
        <v>112</v>
      </c>
      <c r="F2233" t="s">
        <v>25</v>
      </c>
      <c r="G2233">
        <v>2</v>
      </c>
      <c r="H2233">
        <v>1175.02</v>
      </c>
      <c r="I2233">
        <v>0</v>
      </c>
      <c r="J2233" t="s">
        <v>20</v>
      </c>
    </row>
    <row r="2234" spans="1:10" x14ac:dyDescent="0.25">
      <c r="A2234" t="s">
        <v>3208</v>
      </c>
      <c r="B2234" s="2">
        <v>46131</v>
      </c>
      <c r="C2234" t="s">
        <v>2372</v>
      </c>
      <c r="D2234" t="s">
        <v>390</v>
      </c>
      <c r="E2234" t="s">
        <v>64</v>
      </c>
      <c r="F2234" t="s">
        <v>25</v>
      </c>
      <c r="G2234">
        <v>2</v>
      </c>
      <c r="H2234">
        <v>462.47</v>
      </c>
      <c r="I2234">
        <v>0</v>
      </c>
      <c r="J2234" t="s">
        <v>15</v>
      </c>
    </row>
    <row r="2235" spans="1:10" x14ac:dyDescent="0.25">
      <c r="A2235" t="s">
        <v>3209</v>
      </c>
      <c r="B2235" s="2">
        <v>46062</v>
      </c>
      <c r="C2235" t="s">
        <v>359</v>
      </c>
      <c r="D2235" t="s">
        <v>549</v>
      </c>
      <c r="E2235" t="s">
        <v>62</v>
      </c>
      <c r="F2235" t="s">
        <v>25</v>
      </c>
      <c r="G2235">
        <v>3</v>
      </c>
      <c r="H2235">
        <v>1187.01</v>
      </c>
      <c r="I2235">
        <v>0</v>
      </c>
      <c r="J2235" t="s">
        <v>68</v>
      </c>
    </row>
    <row r="2236" spans="1:10" x14ac:dyDescent="0.25">
      <c r="A2236" t="s">
        <v>3210</v>
      </c>
      <c r="B2236" s="2">
        <v>45976</v>
      </c>
      <c r="C2236" t="s">
        <v>535</v>
      </c>
      <c r="D2236" t="s">
        <v>98</v>
      </c>
      <c r="E2236" t="s">
        <v>48</v>
      </c>
      <c r="F2236" t="s">
        <v>14</v>
      </c>
      <c r="G2236">
        <v>3</v>
      </c>
      <c r="H2236">
        <v>1357.03</v>
      </c>
      <c r="I2236">
        <v>0</v>
      </c>
      <c r="J2236" t="s">
        <v>15</v>
      </c>
    </row>
    <row r="2237" spans="1:10" x14ac:dyDescent="0.25">
      <c r="A2237" t="s">
        <v>3211</v>
      </c>
      <c r="B2237" s="2">
        <v>46195</v>
      </c>
      <c r="C2237" t="s">
        <v>3212</v>
      </c>
      <c r="D2237" t="s">
        <v>202</v>
      </c>
      <c r="E2237" t="s">
        <v>44</v>
      </c>
      <c r="F2237" t="s">
        <v>25</v>
      </c>
      <c r="G2237">
        <v>1</v>
      </c>
      <c r="H2237">
        <v>2119.9899999999998</v>
      </c>
      <c r="I2237">
        <v>0</v>
      </c>
      <c r="J2237" t="s">
        <v>30</v>
      </c>
    </row>
    <row r="2238" spans="1:10" x14ac:dyDescent="0.25">
      <c r="A2238" t="s">
        <v>3213</v>
      </c>
      <c r="B2238" s="2">
        <v>46070</v>
      </c>
      <c r="C2238" t="s">
        <v>716</v>
      </c>
      <c r="D2238" t="s">
        <v>123</v>
      </c>
      <c r="E2238" t="s">
        <v>120</v>
      </c>
      <c r="F2238" t="s">
        <v>25</v>
      </c>
      <c r="G2238">
        <v>5</v>
      </c>
      <c r="H2238">
        <v>53.9</v>
      </c>
      <c r="I2238">
        <v>0</v>
      </c>
    </row>
    <row r="2239" spans="1:10" x14ac:dyDescent="0.25">
      <c r="A2239" t="s">
        <v>3214</v>
      </c>
      <c r="B2239" s="2">
        <v>46190</v>
      </c>
      <c r="C2239" t="s">
        <v>893</v>
      </c>
      <c r="D2239" t="s">
        <v>51</v>
      </c>
      <c r="E2239" t="s">
        <v>196</v>
      </c>
      <c r="F2239" t="s">
        <v>14</v>
      </c>
      <c r="G2239">
        <v>3</v>
      </c>
      <c r="H2239">
        <v>969.03</v>
      </c>
      <c r="I2239">
        <v>0.02</v>
      </c>
      <c r="J2239" t="s">
        <v>15</v>
      </c>
    </row>
    <row r="2240" spans="1:10" x14ac:dyDescent="0.25">
      <c r="A2240" t="s">
        <v>3215</v>
      </c>
      <c r="B2240" s="2">
        <v>45969</v>
      </c>
      <c r="C2240" t="s">
        <v>1105</v>
      </c>
      <c r="D2240" t="s">
        <v>23</v>
      </c>
      <c r="E2240" t="s">
        <v>104</v>
      </c>
      <c r="F2240" t="s">
        <v>25</v>
      </c>
      <c r="G2240">
        <v>2</v>
      </c>
      <c r="H2240">
        <v>76.63</v>
      </c>
      <c r="I2240">
        <v>0.02</v>
      </c>
      <c r="J2240" t="s">
        <v>35</v>
      </c>
    </row>
    <row r="2241" spans="1:10" x14ac:dyDescent="0.25">
      <c r="A2241" t="s">
        <v>3216</v>
      </c>
      <c r="B2241" s="2">
        <v>46214</v>
      </c>
      <c r="C2241" t="s">
        <v>1944</v>
      </c>
      <c r="D2241" t="s">
        <v>1295</v>
      </c>
      <c r="E2241" t="s">
        <v>74</v>
      </c>
      <c r="F2241" t="s">
        <v>14</v>
      </c>
      <c r="G2241">
        <v>4</v>
      </c>
      <c r="H2241">
        <v>1426.98</v>
      </c>
      <c r="I2241">
        <v>0.05</v>
      </c>
      <c r="J2241" t="s">
        <v>68</v>
      </c>
    </row>
    <row r="2242" spans="1:10" x14ac:dyDescent="0.25">
      <c r="A2242" t="s">
        <v>3217</v>
      </c>
      <c r="B2242" s="2">
        <v>46022</v>
      </c>
      <c r="C2242" t="s">
        <v>2190</v>
      </c>
      <c r="D2242" t="s">
        <v>147</v>
      </c>
      <c r="E2242" t="s">
        <v>13</v>
      </c>
      <c r="F2242" t="s">
        <v>14</v>
      </c>
      <c r="G2242">
        <v>4</v>
      </c>
      <c r="H2242">
        <v>979.02</v>
      </c>
      <c r="I2242">
        <v>0</v>
      </c>
      <c r="J2242" t="s">
        <v>20</v>
      </c>
    </row>
    <row r="2243" spans="1:10" x14ac:dyDescent="0.25">
      <c r="A2243" t="s">
        <v>3218</v>
      </c>
      <c r="B2243" s="2">
        <v>46140</v>
      </c>
      <c r="C2243" t="s">
        <v>2097</v>
      </c>
      <c r="D2243" t="s">
        <v>332</v>
      </c>
      <c r="E2243" t="s">
        <v>226</v>
      </c>
      <c r="F2243" t="s">
        <v>14</v>
      </c>
      <c r="G2243">
        <v>6</v>
      </c>
      <c r="H2243">
        <v>749</v>
      </c>
      <c r="I2243">
        <v>0.05</v>
      </c>
      <c r="J2243" t="s">
        <v>84</v>
      </c>
    </row>
    <row r="2244" spans="1:10" x14ac:dyDescent="0.25">
      <c r="A2244" t="s">
        <v>3219</v>
      </c>
      <c r="B2244" s="2">
        <v>46106</v>
      </c>
      <c r="C2244" t="s">
        <v>234</v>
      </c>
      <c r="D2244" t="s">
        <v>243</v>
      </c>
      <c r="E2244" t="s">
        <v>74</v>
      </c>
      <c r="F2244" t="s">
        <v>14</v>
      </c>
      <c r="G2244">
        <v>6</v>
      </c>
      <c r="H2244">
        <v>70.38</v>
      </c>
      <c r="I2244">
        <v>0.15</v>
      </c>
      <c r="J2244" t="s">
        <v>35</v>
      </c>
    </row>
    <row r="2245" spans="1:10" x14ac:dyDescent="0.25">
      <c r="A2245" t="s">
        <v>3220</v>
      </c>
      <c r="B2245" s="2">
        <v>46051</v>
      </c>
      <c r="C2245" t="s">
        <v>1043</v>
      </c>
      <c r="D2245" t="s">
        <v>321</v>
      </c>
      <c r="E2245" t="s">
        <v>101</v>
      </c>
      <c r="F2245" t="s">
        <v>25</v>
      </c>
      <c r="G2245">
        <v>1</v>
      </c>
      <c r="H2245">
        <v>1357.03</v>
      </c>
      <c r="I2245">
        <v>0.02</v>
      </c>
      <c r="J2245" t="s">
        <v>20</v>
      </c>
    </row>
    <row r="2246" spans="1:10" x14ac:dyDescent="0.25">
      <c r="A2246" t="s">
        <v>3221</v>
      </c>
      <c r="B2246" s="2">
        <v>46044</v>
      </c>
      <c r="C2246" t="s">
        <v>2324</v>
      </c>
      <c r="D2246" t="s">
        <v>12</v>
      </c>
      <c r="E2246" t="s">
        <v>196</v>
      </c>
      <c r="F2246" t="s">
        <v>14</v>
      </c>
      <c r="G2246">
        <v>1</v>
      </c>
      <c r="H2246">
        <v>508.98</v>
      </c>
      <c r="I2246">
        <v>0</v>
      </c>
      <c r="J2246" t="s">
        <v>30</v>
      </c>
    </row>
    <row r="2247" spans="1:10" x14ac:dyDescent="0.25">
      <c r="A2247" t="s">
        <v>3222</v>
      </c>
      <c r="B2247" s="2">
        <v>46110</v>
      </c>
      <c r="C2247" t="s">
        <v>1846</v>
      </c>
      <c r="D2247" t="s">
        <v>77</v>
      </c>
      <c r="E2247" t="s">
        <v>95</v>
      </c>
      <c r="F2247" t="s">
        <v>14</v>
      </c>
      <c r="G2247">
        <v>5</v>
      </c>
      <c r="H2247">
        <v>410.97</v>
      </c>
      <c r="I2247">
        <v>0</v>
      </c>
      <c r="J2247" t="s">
        <v>35</v>
      </c>
    </row>
    <row r="2248" spans="1:10" x14ac:dyDescent="0.25">
      <c r="A2248" t="s">
        <v>3223</v>
      </c>
      <c r="B2248" s="2">
        <v>45925</v>
      </c>
      <c r="C2248" t="s">
        <v>554</v>
      </c>
      <c r="D2248" t="s">
        <v>126</v>
      </c>
      <c r="E2248" t="s">
        <v>62</v>
      </c>
      <c r="F2248" t="s">
        <v>25</v>
      </c>
      <c r="G2248">
        <v>4</v>
      </c>
      <c r="H2248">
        <v>685.02</v>
      </c>
      <c r="I2248">
        <v>0.05</v>
      </c>
      <c r="J2248" t="s">
        <v>20</v>
      </c>
    </row>
    <row r="2249" spans="1:10" x14ac:dyDescent="0.25">
      <c r="A2249" t="s">
        <v>3224</v>
      </c>
      <c r="B2249" s="2">
        <v>45938</v>
      </c>
      <c r="C2249" t="s">
        <v>2558</v>
      </c>
      <c r="D2249" t="s">
        <v>18</v>
      </c>
      <c r="E2249" t="s">
        <v>52</v>
      </c>
      <c r="F2249" t="s">
        <v>14</v>
      </c>
      <c r="G2249">
        <v>1</v>
      </c>
      <c r="H2249">
        <v>96.03</v>
      </c>
      <c r="I2249">
        <v>0</v>
      </c>
      <c r="J2249" t="s">
        <v>20</v>
      </c>
    </row>
    <row r="2250" spans="1:10" x14ac:dyDescent="0.25">
      <c r="A2250" t="s">
        <v>3225</v>
      </c>
      <c r="B2250" s="2">
        <v>45992</v>
      </c>
      <c r="C2250" t="s">
        <v>1959</v>
      </c>
      <c r="D2250" t="s">
        <v>395</v>
      </c>
      <c r="E2250" t="s">
        <v>104</v>
      </c>
      <c r="F2250" t="s">
        <v>25</v>
      </c>
      <c r="G2250">
        <v>8</v>
      </c>
      <c r="H2250">
        <v>153.47</v>
      </c>
      <c r="I2250">
        <v>0.1</v>
      </c>
      <c r="J2250" t="s">
        <v>35</v>
      </c>
    </row>
    <row r="2251" spans="1:10" x14ac:dyDescent="0.25">
      <c r="A2251" t="s">
        <v>3226</v>
      </c>
      <c r="B2251" s="2">
        <v>46139</v>
      </c>
      <c r="C2251" t="s">
        <v>1160</v>
      </c>
      <c r="D2251" t="s">
        <v>61</v>
      </c>
      <c r="E2251" t="s">
        <v>24</v>
      </c>
      <c r="F2251" t="s">
        <v>25</v>
      </c>
      <c r="G2251">
        <v>2</v>
      </c>
      <c r="H2251">
        <v>256.47000000000003</v>
      </c>
      <c r="I2251">
        <v>0.02</v>
      </c>
      <c r="J2251" t="s">
        <v>35</v>
      </c>
    </row>
    <row r="2252" spans="1:10" x14ac:dyDescent="0.25">
      <c r="A2252" t="s">
        <v>3227</v>
      </c>
      <c r="B2252" s="2">
        <v>45922</v>
      </c>
      <c r="C2252" t="s">
        <v>1670</v>
      </c>
      <c r="D2252" t="s">
        <v>43</v>
      </c>
      <c r="E2252" t="s">
        <v>48</v>
      </c>
      <c r="F2252" t="s">
        <v>14</v>
      </c>
      <c r="G2252">
        <v>3</v>
      </c>
      <c r="H2252">
        <v>1852.97</v>
      </c>
      <c r="I2252">
        <v>0</v>
      </c>
      <c r="J2252" t="s">
        <v>15</v>
      </c>
    </row>
    <row r="2253" spans="1:10" x14ac:dyDescent="0.25">
      <c r="A2253" t="s">
        <v>3228</v>
      </c>
      <c r="B2253" s="2">
        <v>45894</v>
      </c>
      <c r="C2253" t="s">
        <v>304</v>
      </c>
      <c r="D2253" t="s">
        <v>416</v>
      </c>
      <c r="E2253" t="s">
        <v>13</v>
      </c>
      <c r="F2253" t="s">
        <v>25</v>
      </c>
      <c r="G2253">
        <v>3</v>
      </c>
      <c r="H2253">
        <v>241.53</v>
      </c>
      <c r="I2253">
        <v>0.02</v>
      </c>
      <c r="J2253" t="s">
        <v>68</v>
      </c>
    </row>
    <row r="2254" spans="1:10" x14ac:dyDescent="0.25">
      <c r="A2254" t="s">
        <v>3229</v>
      </c>
      <c r="B2254" s="2">
        <v>45980</v>
      </c>
      <c r="C2254" t="s">
        <v>929</v>
      </c>
      <c r="D2254" t="s">
        <v>376</v>
      </c>
      <c r="E2254" t="s">
        <v>24</v>
      </c>
      <c r="F2254" t="s">
        <v>25</v>
      </c>
      <c r="G2254">
        <v>1</v>
      </c>
      <c r="H2254">
        <v>1648.03</v>
      </c>
      <c r="I2254">
        <v>0.15</v>
      </c>
    </row>
    <row r="2255" spans="1:10" x14ac:dyDescent="0.25">
      <c r="A2255" t="s">
        <v>3230</v>
      </c>
      <c r="B2255" s="2">
        <v>45909</v>
      </c>
      <c r="C2255" t="s">
        <v>1131</v>
      </c>
      <c r="D2255" t="s">
        <v>395</v>
      </c>
      <c r="E2255" t="s">
        <v>48</v>
      </c>
      <c r="F2255" t="s">
        <v>14</v>
      </c>
      <c r="G2255">
        <v>4</v>
      </c>
      <c r="H2255">
        <v>144.53</v>
      </c>
      <c r="I2255">
        <v>0.1</v>
      </c>
      <c r="J2255" t="s">
        <v>68</v>
      </c>
    </row>
    <row r="2256" spans="1:10" x14ac:dyDescent="0.25">
      <c r="A2256" t="s">
        <v>3231</v>
      </c>
      <c r="B2256" s="2">
        <v>45918</v>
      </c>
      <c r="C2256" t="s">
        <v>1331</v>
      </c>
      <c r="D2256" t="s">
        <v>33</v>
      </c>
      <c r="E2256" t="s">
        <v>95</v>
      </c>
      <c r="F2256" t="s">
        <v>25</v>
      </c>
      <c r="G2256">
        <v>1</v>
      </c>
      <c r="H2256">
        <v>2449.02</v>
      </c>
      <c r="I2256">
        <v>0</v>
      </c>
      <c r="J2256" t="s">
        <v>35</v>
      </c>
    </row>
    <row r="2257" spans="1:10" x14ac:dyDescent="0.25">
      <c r="A2257" t="s">
        <v>3232</v>
      </c>
      <c r="B2257" s="2">
        <v>45883</v>
      </c>
      <c r="C2257" t="s">
        <v>3233</v>
      </c>
      <c r="D2257" t="s">
        <v>61</v>
      </c>
      <c r="E2257" t="s">
        <v>226</v>
      </c>
      <c r="F2257" t="s">
        <v>14</v>
      </c>
      <c r="G2257">
        <v>4</v>
      </c>
      <c r="H2257">
        <v>251.49</v>
      </c>
      <c r="I2257">
        <v>0</v>
      </c>
      <c r="J2257" t="s">
        <v>15</v>
      </c>
    </row>
    <row r="2258" spans="1:10" x14ac:dyDescent="0.25">
      <c r="A2258" t="s">
        <v>3234</v>
      </c>
      <c r="B2258" s="2">
        <v>45935</v>
      </c>
      <c r="C2258" t="s">
        <v>3235</v>
      </c>
      <c r="D2258" t="s">
        <v>199</v>
      </c>
      <c r="E2258" t="s">
        <v>58</v>
      </c>
      <c r="F2258" t="s">
        <v>25</v>
      </c>
      <c r="G2258">
        <v>3</v>
      </c>
      <c r="H2258">
        <v>719.97</v>
      </c>
      <c r="I2258">
        <v>0.1</v>
      </c>
      <c r="J2258" t="s">
        <v>68</v>
      </c>
    </row>
    <row r="2259" spans="1:10" x14ac:dyDescent="0.25">
      <c r="A2259" t="s">
        <v>3236</v>
      </c>
      <c r="B2259" s="2">
        <v>46196</v>
      </c>
      <c r="C2259" t="s">
        <v>429</v>
      </c>
      <c r="D2259" t="s">
        <v>520</v>
      </c>
      <c r="E2259" t="s">
        <v>34</v>
      </c>
      <c r="F2259" t="s">
        <v>14</v>
      </c>
      <c r="G2259">
        <v>4</v>
      </c>
      <c r="H2259">
        <v>2264.9699999999998</v>
      </c>
      <c r="I2259">
        <v>0</v>
      </c>
      <c r="J2259" t="s">
        <v>68</v>
      </c>
    </row>
    <row r="2260" spans="1:10" x14ac:dyDescent="0.25">
      <c r="A2260" t="s">
        <v>3237</v>
      </c>
      <c r="B2260" s="2">
        <v>45871</v>
      </c>
      <c r="C2260" t="s">
        <v>2779</v>
      </c>
      <c r="D2260" t="s">
        <v>12</v>
      </c>
      <c r="E2260" t="s">
        <v>104</v>
      </c>
      <c r="F2260" t="s">
        <v>14</v>
      </c>
      <c r="G2260">
        <v>2</v>
      </c>
      <c r="H2260">
        <v>503.99</v>
      </c>
      <c r="I2260">
        <v>0.1</v>
      </c>
      <c r="J2260" t="s">
        <v>144</v>
      </c>
    </row>
    <row r="2261" spans="1:10" x14ac:dyDescent="0.25">
      <c r="A2261" t="s">
        <v>3238</v>
      </c>
      <c r="B2261" s="2">
        <v>45899</v>
      </c>
      <c r="C2261" t="s">
        <v>819</v>
      </c>
      <c r="D2261" t="s">
        <v>77</v>
      </c>
      <c r="E2261" t="s">
        <v>48</v>
      </c>
      <c r="F2261" t="s">
        <v>25</v>
      </c>
      <c r="G2261">
        <v>4</v>
      </c>
      <c r="H2261">
        <v>395.01</v>
      </c>
      <c r="I2261">
        <v>0.05</v>
      </c>
      <c r="J2261" t="s">
        <v>30</v>
      </c>
    </row>
    <row r="2262" spans="1:10" x14ac:dyDescent="0.25">
      <c r="A2262" t="s">
        <v>3239</v>
      </c>
      <c r="B2262" s="2">
        <v>46146</v>
      </c>
      <c r="C2262" t="s">
        <v>2384</v>
      </c>
      <c r="D2262" t="s">
        <v>213</v>
      </c>
      <c r="F2262" t="s">
        <v>14</v>
      </c>
      <c r="G2262">
        <v>3</v>
      </c>
      <c r="H2262">
        <v>559.98</v>
      </c>
      <c r="I2262">
        <v>0.1</v>
      </c>
      <c r="J2262" t="s">
        <v>30</v>
      </c>
    </row>
    <row r="2263" spans="1:10" x14ac:dyDescent="0.25">
      <c r="A2263" t="s">
        <v>3240</v>
      </c>
      <c r="B2263" s="2">
        <v>46170</v>
      </c>
      <c r="C2263" t="s">
        <v>1414</v>
      </c>
      <c r="D2263" t="s">
        <v>235</v>
      </c>
      <c r="E2263" t="s">
        <v>95</v>
      </c>
      <c r="F2263" t="s">
        <v>25</v>
      </c>
      <c r="G2263">
        <v>1</v>
      </c>
      <c r="H2263">
        <v>70.38</v>
      </c>
      <c r="I2263">
        <v>0</v>
      </c>
      <c r="J2263" t="s">
        <v>248</v>
      </c>
    </row>
    <row r="2264" spans="1:10" x14ac:dyDescent="0.25">
      <c r="A2264" t="s">
        <v>3241</v>
      </c>
      <c r="B2264" s="2">
        <v>46180</v>
      </c>
      <c r="C2264" t="s">
        <v>1657</v>
      </c>
      <c r="D2264" t="s">
        <v>33</v>
      </c>
      <c r="E2264" t="s">
        <v>44</v>
      </c>
      <c r="F2264" t="s">
        <v>25</v>
      </c>
      <c r="G2264">
        <v>2</v>
      </c>
      <c r="H2264">
        <v>2548.98</v>
      </c>
      <c r="I2264">
        <v>0.05</v>
      </c>
      <c r="J2264" t="s">
        <v>20</v>
      </c>
    </row>
    <row r="2265" spans="1:10" x14ac:dyDescent="0.25">
      <c r="A2265" t="s">
        <v>3242</v>
      </c>
      <c r="B2265" s="2">
        <v>46042</v>
      </c>
      <c r="C2265" t="s">
        <v>745</v>
      </c>
      <c r="D2265" t="s">
        <v>323</v>
      </c>
      <c r="E2265" t="s">
        <v>19</v>
      </c>
      <c r="F2265" t="s">
        <v>14</v>
      </c>
      <c r="G2265">
        <v>6</v>
      </c>
      <c r="H2265">
        <v>1513.99</v>
      </c>
      <c r="I2265">
        <v>0.05</v>
      </c>
      <c r="J2265" t="s">
        <v>35</v>
      </c>
    </row>
    <row r="2266" spans="1:10" x14ac:dyDescent="0.25">
      <c r="A2266" t="s">
        <v>3243</v>
      </c>
      <c r="B2266" s="2">
        <v>46136</v>
      </c>
      <c r="C2266" t="s">
        <v>1467</v>
      </c>
      <c r="D2266" t="s">
        <v>98</v>
      </c>
      <c r="E2266" t="s">
        <v>52</v>
      </c>
      <c r="F2266" t="s">
        <v>14</v>
      </c>
      <c r="G2266">
        <v>3</v>
      </c>
      <c r="H2266">
        <v>1399</v>
      </c>
      <c r="I2266">
        <v>0.1</v>
      </c>
      <c r="J2266" t="s">
        <v>35</v>
      </c>
    </row>
    <row r="2267" spans="1:10" x14ac:dyDescent="0.25">
      <c r="A2267" t="s">
        <v>3244</v>
      </c>
      <c r="B2267" s="2">
        <v>46122</v>
      </c>
      <c r="C2267" t="s">
        <v>387</v>
      </c>
      <c r="D2267" t="s">
        <v>87</v>
      </c>
      <c r="E2267" t="s">
        <v>95</v>
      </c>
      <c r="F2267" t="s">
        <v>25</v>
      </c>
      <c r="G2267">
        <v>3</v>
      </c>
      <c r="H2267">
        <v>1028.97</v>
      </c>
      <c r="I2267">
        <v>0</v>
      </c>
      <c r="J2267" t="s">
        <v>30</v>
      </c>
    </row>
    <row r="2268" spans="1:10" x14ac:dyDescent="0.25">
      <c r="A2268" t="s">
        <v>3245</v>
      </c>
      <c r="B2268" s="2">
        <v>45935</v>
      </c>
      <c r="C2268" t="s">
        <v>122</v>
      </c>
      <c r="D2268" t="s">
        <v>54</v>
      </c>
      <c r="E2268" t="s">
        <v>58</v>
      </c>
      <c r="F2268" t="s">
        <v>25</v>
      </c>
      <c r="G2268">
        <v>6</v>
      </c>
      <c r="H2268">
        <v>121.38</v>
      </c>
      <c r="I2268">
        <v>0</v>
      </c>
      <c r="J2268" t="s">
        <v>15</v>
      </c>
    </row>
    <row r="2269" spans="1:10" x14ac:dyDescent="0.25">
      <c r="A2269" t="s">
        <v>3246</v>
      </c>
      <c r="B2269" s="2">
        <v>45974</v>
      </c>
      <c r="C2269" t="s">
        <v>201</v>
      </c>
      <c r="D2269" t="s">
        <v>132</v>
      </c>
      <c r="E2269" t="s">
        <v>74</v>
      </c>
      <c r="F2269" t="s">
        <v>25</v>
      </c>
      <c r="G2269">
        <v>4</v>
      </c>
      <c r="H2269">
        <v>1210.99</v>
      </c>
      <c r="I2269">
        <v>0</v>
      </c>
      <c r="J2269" t="s">
        <v>68</v>
      </c>
    </row>
    <row r="2270" spans="1:10" x14ac:dyDescent="0.25">
      <c r="A2270" t="s">
        <v>3247</v>
      </c>
      <c r="B2270" s="2">
        <v>45948</v>
      </c>
      <c r="C2270" t="s">
        <v>522</v>
      </c>
      <c r="D2270" t="s">
        <v>117</v>
      </c>
      <c r="E2270" t="s">
        <v>19</v>
      </c>
      <c r="F2270" t="s">
        <v>14</v>
      </c>
      <c r="G2270">
        <v>6</v>
      </c>
      <c r="H2270">
        <v>1763.02</v>
      </c>
      <c r="I2270">
        <v>0.02</v>
      </c>
      <c r="J2270" t="s">
        <v>30</v>
      </c>
    </row>
    <row r="2271" spans="1:10" x14ac:dyDescent="0.25">
      <c r="A2271" t="s">
        <v>3248</v>
      </c>
      <c r="B2271" s="2">
        <v>45959</v>
      </c>
      <c r="C2271" t="s">
        <v>2193</v>
      </c>
      <c r="D2271" t="s">
        <v>332</v>
      </c>
      <c r="E2271" t="s">
        <v>34</v>
      </c>
      <c r="F2271" t="s">
        <v>14</v>
      </c>
      <c r="G2271">
        <v>2</v>
      </c>
      <c r="H2271">
        <v>741.51</v>
      </c>
      <c r="I2271">
        <v>0.15</v>
      </c>
      <c r="J2271" t="s">
        <v>15</v>
      </c>
    </row>
    <row r="2272" spans="1:10" x14ac:dyDescent="0.25">
      <c r="A2272" t="s">
        <v>3249</v>
      </c>
      <c r="B2272" s="2">
        <v>46151</v>
      </c>
      <c r="C2272" t="s">
        <v>3250</v>
      </c>
      <c r="D2272" t="s">
        <v>87</v>
      </c>
      <c r="E2272" t="s">
        <v>112</v>
      </c>
      <c r="F2272" t="s">
        <v>25</v>
      </c>
      <c r="G2272">
        <v>2</v>
      </c>
      <c r="H2272">
        <v>1008.99</v>
      </c>
      <c r="I2272">
        <v>0.2</v>
      </c>
      <c r="J2272" t="s">
        <v>68</v>
      </c>
    </row>
    <row r="2273" spans="1:10" x14ac:dyDescent="0.25">
      <c r="A2273" t="s">
        <v>3251</v>
      </c>
      <c r="B2273" s="2">
        <v>46157</v>
      </c>
      <c r="C2273" t="s">
        <v>994</v>
      </c>
      <c r="D2273" t="s">
        <v>174</v>
      </c>
      <c r="E2273" t="s">
        <v>44</v>
      </c>
      <c r="F2273" t="s">
        <v>25</v>
      </c>
      <c r="G2273">
        <v>8</v>
      </c>
      <c r="H2273">
        <v>77.42</v>
      </c>
      <c r="I2273">
        <v>0.05</v>
      </c>
      <c r="J2273" t="s">
        <v>20</v>
      </c>
    </row>
    <row r="2274" spans="1:10" x14ac:dyDescent="0.25">
      <c r="A2274" t="s">
        <v>3252</v>
      </c>
      <c r="B2274" s="2">
        <v>45890</v>
      </c>
      <c r="C2274" t="s">
        <v>245</v>
      </c>
      <c r="D2274" t="s">
        <v>126</v>
      </c>
      <c r="E2274" t="s">
        <v>101</v>
      </c>
      <c r="F2274" t="s">
        <v>238</v>
      </c>
      <c r="G2274">
        <v>4</v>
      </c>
      <c r="H2274">
        <v>705.99</v>
      </c>
      <c r="I2274">
        <v>0.2</v>
      </c>
      <c r="J2274" t="s">
        <v>35</v>
      </c>
    </row>
    <row r="2275" spans="1:10" x14ac:dyDescent="0.25">
      <c r="A2275" t="s">
        <v>3253</v>
      </c>
      <c r="B2275" s="2">
        <v>46045</v>
      </c>
      <c r="C2275" t="s">
        <v>624</v>
      </c>
      <c r="D2275" t="s">
        <v>126</v>
      </c>
      <c r="E2275" t="s">
        <v>187</v>
      </c>
      <c r="F2275" t="s">
        <v>25</v>
      </c>
      <c r="G2275">
        <v>2</v>
      </c>
      <c r="H2275">
        <v>678.03</v>
      </c>
      <c r="I2275">
        <v>0.02</v>
      </c>
      <c r="J2275" t="s">
        <v>35</v>
      </c>
    </row>
    <row r="2276" spans="1:10" x14ac:dyDescent="0.25">
      <c r="A2276" t="s">
        <v>3254</v>
      </c>
      <c r="B2276" s="2">
        <v>46200</v>
      </c>
      <c r="C2276" t="s">
        <v>290</v>
      </c>
      <c r="D2276" t="s">
        <v>18</v>
      </c>
      <c r="E2276" t="s">
        <v>226</v>
      </c>
      <c r="F2276" t="s">
        <v>25</v>
      </c>
      <c r="G2276">
        <v>1</v>
      </c>
      <c r="H2276">
        <v>101.97</v>
      </c>
      <c r="I2276">
        <v>0.1</v>
      </c>
      <c r="J2276" t="s">
        <v>68</v>
      </c>
    </row>
    <row r="2277" spans="1:10" x14ac:dyDescent="0.25">
      <c r="A2277" t="s">
        <v>3255</v>
      </c>
      <c r="B2277" s="2">
        <v>46223</v>
      </c>
      <c r="C2277" t="s">
        <v>288</v>
      </c>
      <c r="D2277" t="s">
        <v>147</v>
      </c>
      <c r="E2277" t="s">
        <v>48</v>
      </c>
      <c r="F2277" t="s">
        <v>25</v>
      </c>
      <c r="G2277">
        <v>3</v>
      </c>
      <c r="H2277">
        <v>969.03</v>
      </c>
      <c r="I2277">
        <v>0</v>
      </c>
      <c r="J2277" t="s">
        <v>20</v>
      </c>
    </row>
    <row r="2278" spans="1:10" x14ac:dyDescent="0.25">
      <c r="A2278" t="s">
        <v>3256</v>
      </c>
      <c r="B2278" s="2">
        <v>46016</v>
      </c>
      <c r="C2278" t="s">
        <v>206</v>
      </c>
      <c r="D2278" t="s">
        <v>202</v>
      </c>
      <c r="E2278" t="s">
        <v>58</v>
      </c>
      <c r="F2278" t="s">
        <v>14</v>
      </c>
      <c r="G2278">
        <v>10</v>
      </c>
      <c r="H2278">
        <v>2078.0100000000002</v>
      </c>
      <c r="I2278">
        <v>0</v>
      </c>
      <c r="J2278" t="s">
        <v>68</v>
      </c>
    </row>
    <row r="2279" spans="1:10" x14ac:dyDescent="0.25">
      <c r="A2279" t="s">
        <v>3257</v>
      </c>
      <c r="B2279" s="2">
        <v>46176</v>
      </c>
      <c r="C2279" t="s">
        <v>2057</v>
      </c>
      <c r="D2279" t="s">
        <v>268</v>
      </c>
      <c r="E2279" t="s">
        <v>48</v>
      </c>
      <c r="F2279" t="s">
        <v>14</v>
      </c>
      <c r="G2279">
        <v>4</v>
      </c>
      <c r="H2279">
        <v>151.97999999999999</v>
      </c>
      <c r="I2279">
        <v>0.15</v>
      </c>
      <c r="J2279" t="s">
        <v>409</v>
      </c>
    </row>
    <row r="2280" spans="1:10" x14ac:dyDescent="0.25">
      <c r="A2280" t="s">
        <v>3258</v>
      </c>
      <c r="B2280" s="2">
        <v>46152</v>
      </c>
      <c r="C2280" t="s">
        <v>660</v>
      </c>
      <c r="D2280" t="s">
        <v>254</v>
      </c>
      <c r="E2280" t="s">
        <v>48</v>
      </c>
      <c r="F2280" t="s">
        <v>14</v>
      </c>
      <c r="G2280">
        <v>1</v>
      </c>
      <c r="H2280">
        <v>195.02</v>
      </c>
      <c r="I2280">
        <v>0.05</v>
      </c>
      <c r="J2280" t="s">
        <v>35</v>
      </c>
    </row>
    <row r="2281" spans="1:10" x14ac:dyDescent="0.25">
      <c r="A2281" t="s">
        <v>3259</v>
      </c>
      <c r="B2281" s="2">
        <v>46144</v>
      </c>
      <c r="C2281" t="s">
        <v>3260</v>
      </c>
      <c r="D2281" t="s">
        <v>61</v>
      </c>
      <c r="E2281" t="s">
        <v>74</v>
      </c>
      <c r="F2281" t="s">
        <v>25</v>
      </c>
      <c r="G2281">
        <v>1</v>
      </c>
      <c r="H2281">
        <v>249</v>
      </c>
      <c r="I2281">
        <v>0</v>
      </c>
      <c r="J2281" t="s">
        <v>20</v>
      </c>
    </row>
    <row r="2282" spans="1:10" x14ac:dyDescent="0.25">
      <c r="A2282" t="s">
        <v>3261</v>
      </c>
      <c r="B2282" s="2">
        <v>45880</v>
      </c>
      <c r="C2282" t="s">
        <v>2351</v>
      </c>
      <c r="D2282" t="s">
        <v>33</v>
      </c>
      <c r="E2282" t="s">
        <v>101</v>
      </c>
      <c r="F2282" t="s">
        <v>25</v>
      </c>
      <c r="G2282">
        <v>6</v>
      </c>
      <c r="H2282">
        <v>2573.9699999999998</v>
      </c>
      <c r="I2282">
        <v>0.02</v>
      </c>
      <c r="J2282" t="s">
        <v>30</v>
      </c>
    </row>
    <row r="2283" spans="1:10" x14ac:dyDescent="0.25">
      <c r="A2283" t="s">
        <v>3262</v>
      </c>
      <c r="B2283" s="2">
        <v>45964</v>
      </c>
      <c r="C2283" t="s">
        <v>473</v>
      </c>
      <c r="D2283" t="s">
        <v>305</v>
      </c>
      <c r="E2283" t="s">
        <v>13</v>
      </c>
      <c r="F2283" t="s">
        <v>14</v>
      </c>
      <c r="G2283">
        <v>4</v>
      </c>
      <c r="H2283">
        <v>40.17</v>
      </c>
      <c r="I2283">
        <v>0.15</v>
      </c>
      <c r="J2283" t="s">
        <v>68</v>
      </c>
    </row>
    <row r="2284" spans="1:10" x14ac:dyDescent="0.25">
      <c r="A2284" t="s">
        <v>3263</v>
      </c>
      <c r="B2284" s="2">
        <v>46158</v>
      </c>
      <c r="C2284" t="s">
        <v>1194</v>
      </c>
      <c r="D2284" t="s">
        <v>150</v>
      </c>
      <c r="E2284" t="s">
        <v>95</v>
      </c>
      <c r="F2284" t="s">
        <v>25</v>
      </c>
      <c r="G2284">
        <v>10</v>
      </c>
      <c r="H2284">
        <v>1528.98</v>
      </c>
      <c r="I2284">
        <v>0.2</v>
      </c>
      <c r="J2284" t="s">
        <v>35</v>
      </c>
    </row>
    <row r="2285" spans="1:10" x14ac:dyDescent="0.25">
      <c r="A2285" t="s">
        <v>3264</v>
      </c>
      <c r="B2285" s="2">
        <v>46073</v>
      </c>
      <c r="C2285" t="s">
        <v>2955</v>
      </c>
      <c r="D2285" t="s">
        <v>83</v>
      </c>
      <c r="E2285" t="s">
        <v>39</v>
      </c>
      <c r="F2285" t="s">
        <v>14</v>
      </c>
      <c r="G2285">
        <v>8</v>
      </c>
      <c r="H2285">
        <v>2253.02</v>
      </c>
      <c r="I2285">
        <v>0</v>
      </c>
      <c r="J2285" t="s">
        <v>68</v>
      </c>
    </row>
    <row r="2286" spans="1:10" x14ac:dyDescent="0.25">
      <c r="A2286" t="s">
        <v>3265</v>
      </c>
      <c r="B2286" s="2">
        <v>45959</v>
      </c>
      <c r="C2286" t="s">
        <v>486</v>
      </c>
      <c r="D2286" t="s">
        <v>332</v>
      </c>
      <c r="E2286" t="s">
        <v>101</v>
      </c>
      <c r="F2286" t="s">
        <v>25</v>
      </c>
      <c r="G2286">
        <v>3</v>
      </c>
      <c r="H2286">
        <v>726.53</v>
      </c>
      <c r="I2286">
        <v>0.02</v>
      </c>
      <c r="J2286" t="s">
        <v>20</v>
      </c>
    </row>
    <row r="2287" spans="1:10" x14ac:dyDescent="0.25">
      <c r="A2287" t="s">
        <v>3266</v>
      </c>
      <c r="B2287" s="2">
        <v>46213</v>
      </c>
      <c r="C2287" t="s">
        <v>1820</v>
      </c>
      <c r="D2287" t="s">
        <v>254</v>
      </c>
      <c r="E2287" t="s">
        <v>64</v>
      </c>
      <c r="F2287" t="s">
        <v>25</v>
      </c>
      <c r="G2287">
        <v>5</v>
      </c>
      <c r="H2287">
        <v>202.98</v>
      </c>
      <c r="I2287">
        <v>0</v>
      </c>
      <c r="J2287" t="s">
        <v>15</v>
      </c>
    </row>
    <row r="2288" spans="1:10" x14ac:dyDescent="0.25">
      <c r="A2288" t="s">
        <v>3267</v>
      </c>
      <c r="B2288" s="2">
        <v>45878</v>
      </c>
      <c r="C2288" t="s">
        <v>37</v>
      </c>
      <c r="D2288" t="s">
        <v>243</v>
      </c>
      <c r="E2288" t="s">
        <v>58</v>
      </c>
      <c r="F2288" t="s">
        <v>14</v>
      </c>
      <c r="G2288">
        <v>6</v>
      </c>
      <c r="H2288">
        <v>69.69</v>
      </c>
      <c r="I2288">
        <v>0</v>
      </c>
      <c r="J2288" t="s">
        <v>35</v>
      </c>
    </row>
    <row r="2289" spans="1:10" x14ac:dyDescent="0.25">
      <c r="A2289" t="s">
        <v>3268</v>
      </c>
      <c r="B2289" s="2">
        <v>46225</v>
      </c>
      <c r="C2289" t="s">
        <v>167</v>
      </c>
      <c r="D2289" t="s">
        <v>18</v>
      </c>
      <c r="E2289" t="s">
        <v>95</v>
      </c>
      <c r="F2289" t="s">
        <v>14</v>
      </c>
      <c r="G2289">
        <v>1</v>
      </c>
      <c r="H2289">
        <v>96.03</v>
      </c>
      <c r="I2289">
        <v>0</v>
      </c>
      <c r="J2289" t="s">
        <v>68</v>
      </c>
    </row>
    <row r="2290" spans="1:10" x14ac:dyDescent="0.25">
      <c r="A2290" t="s">
        <v>3269</v>
      </c>
      <c r="B2290" s="2">
        <v>46172</v>
      </c>
      <c r="C2290" t="s">
        <v>1600</v>
      </c>
      <c r="D2290" t="s">
        <v>685</v>
      </c>
      <c r="E2290" t="s">
        <v>62</v>
      </c>
      <c r="F2290" t="s">
        <v>25</v>
      </c>
      <c r="G2290">
        <v>2</v>
      </c>
      <c r="H2290">
        <v>1583.01</v>
      </c>
      <c r="I2290">
        <v>0.05</v>
      </c>
      <c r="J2290" t="s">
        <v>30</v>
      </c>
    </row>
    <row r="2291" spans="1:10" x14ac:dyDescent="0.25">
      <c r="A2291" t="s">
        <v>3270</v>
      </c>
      <c r="B2291" s="2">
        <v>46151</v>
      </c>
      <c r="C2291" t="s">
        <v>862</v>
      </c>
      <c r="D2291" t="s">
        <v>268</v>
      </c>
      <c r="E2291" t="s">
        <v>74</v>
      </c>
      <c r="F2291" t="s">
        <v>14</v>
      </c>
      <c r="G2291">
        <v>2</v>
      </c>
      <c r="H2291">
        <v>146.02000000000001</v>
      </c>
      <c r="I2291">
        <v>0</v>
      </c>
      <c r="J2291" t="s">
        <v>35</v>
      </c>
    </row>
    <row r="2292" spans="1:10" x14ac:dyDescent="0.25">
      <c r="A2292" t="s">
        <v>3271</v>
      </c>
      <c r="B2292" s="2">
        <v>45877</v>
      </c>
      <c r="C2292" t="s">
        <v>541</v>
      </c>
      <c r="D2292" t="s">
        <v>177</v>
      </c>
      <c r="E2292" t="s">
        <v>95</v>
      </c>
      <c r="F2292" t="s">
        <v>25</v>
      </c>
      <c r="G2292">
        <v>3</v>
      </c>
      <c r="H2292">
        <v>1551.03</v>
      </c>
      <c r="I2292">
        <v>0</v>
      </c>
      <c r="J2292" t="s">
        <v>35</v>
      </c>
    </row>
    <row r="2293" spans="1:10" x14ac:dyDescent="0.25">
      <c r="A2293" t="s">
        <v>3272</v>
      </c>
      <c r="B2293" s="2">
        <v>46140</v>
      </c>
      <c r="C2293" t="s">
        <v>845</v>
      </c>
      <c r="D2293" t="s">
        <v>268</v>
      </c>
      <c r="E2293" t="s">
        <v>24</v>
      </c>
      <c r="F2293" t="s">
        <v>25</v>
      </c>
      <c r="G2293">
        <v>2</v>
      </c>
      <c r="H2293">
        <v>147.51</v>
      </c>
      <c r="I2293">
        <v>0.02</v>
      </c>
      <c r="J2293" t="s">
        <v>20</v>
      </c>
    </row>
    <row r="2294" spans="1:10" x14ac:dyDescent="0.25">
      <c r="A2294" t="s">
        <v>3273</v>
      </c>
      <c r="B2294" s="2">
        <v>46074</v>
      </c>
      <c r="C2294" t="s">
        <v>834</v>
      </c>
      <c r="D2294" t="s">
        <v>109</v>
      </c>
      <c r="E2294" t="s">
        <v>13</v>
      </c>
      <c r="F2294" t="s">
        <v>14</v>
      </c>
      <c r="G2294">
        <v>5</v>
      </c>
      <c r="H2294">
        <v>1399</v>
      </c>
      <c r="I2294">
        <v>0.05</v>
      </c>
      <c r="J2294" t="s">
        <v>30</v>
      </c>
    </row>
    <row r="2295" spans="1:10" x14ac:dyDescent="0.25">
      <c r="A2295" t="s">
        <v>3274</v>
      </c>
      <c r="B2295" s="2">
        <v>45885</v>
      </c>
      <c r="C2295" t="s">
        <v>793</v>
      </c>
      <c r="D2295" t="s">
        <v>177</v>
      </c>
      <c r="E2295" t="s">
        <v>13</v>
      </c>
      <c r="F2295" t="s">
        <v>25</v>
      </c>
      <c r="G2295">
        <v>1</v>
      </c>
      <c r="H2295">
        <v>1567.02</v>
      </c>
      <c r="I2295">
        <v>0.15</v>
      </c>
      <c r="J2295" t="s">
        <v>15</v>
      </c>
    </row>
    <row r="2296" spans="1:10" x14ac:dyDescent="0.25">
      <c r="A2296" t="s">
        <v>3275</v>
      </c>
      <c r="B2296" t="s">
        <v>3276</v>
      </c>
      <c r="C2296" t="s">
        <v>1375</v>
      </c>
      <c r="D2296" t="s">
        <v>323</v>
      </c>
      <c r="E2296" t="s">
        <v>52</v>
      </c>
      <c r="F2296" t="s">
        <v>25</v>
      </c>
      <c r="G2296">
        <v>5</v>
      </c>
      <c r="H2296">
        <v>1528.98</v>
      </c>
      <c r="I2296">
        <v>0.15</v>
      </c>
      <c r="J2296" t="s">
        <v>15</v>
      </c>
    </row>
    <row r="2297" spans="1:10" x14ac:dyDescent="0.25">
      <c r="A2297" t="s">
        <v>3277</v>
      </c>
      <c r="B2297" s="2">
        <v>45973</v>
      </c>
      <c r="C2297" t="s">
        <v>679</v>
      </c>
      <c r="D2297" t="s">
        <v>286</v>
      </c>
      <c r="E2297" t="s">
        <v>104</v>
      </c>
      <c r="F2297" t="s">
        <v>14</v>
      </c>
      <c r="G2297">
        <v>4</v>
      </c>
      <c r="H2297">
        <v>1273.02</v>
      </c>
      <c r="I2297">
        <v>0</v>
      </c>
      <c r="J2297" t="s">
        <v>30</v>
      </c>
    </row>
    <row r="2298" spans="1:10" x14ac:dyDescent="0.25">
      <c r="A2298" t="s">
        <v>3278</v>
      </c>
      <c r="B2298" s="2">
        <v>45903</v>
      </c>
      <c r="C2298" t="s">
        <v>895</v>
      </c>
      <c r="D2298" t="s">
        <v>199</v>
      </c>
      <c r="E2298" t="s">
        <v>52</v>
      </c>
      <c r="F2298" t="s">
        <v>14</v>
      </c>
      <c r="G2298">
        <v>1</v>
      </c>
      <c r="H2298">
        <v>678.03</v>
      </c>
      <c r="I2298">
        <v>0</v>
      </c>
      <c r="J2298" t="s">
        <v>20</v>
      </c>
    </row>
    <row r="2299" spans="1:10" x14ac:dyDescent="0.25">
      <c r="A2299" t="s">
        <v>3279</v>
      </c>
      <c r="B2299" s="2">
        <v>45897</v>
      </c>
      <c r="C2299" t="s">
        <v>193</v>
      </c>
      <c r="D2299" t="s">
        <v>98</v>
      </c>
      <c r="E2299" t="s">
        <v>196</v>
      </c>
      <c r="F2299" t="s">
        <v>25</v>
      </c>
      <c r="G2299">
        <v>5</v>
      </c>
      <c r="H2299">
        <v>1440.97</v>
      </c>
      <c r="I2299">
        <v>0.2</v>
      </c>
      <c r="J2299" t="s">
        <v>68</v>
      </c>
    </row>
    <row r="2300" spans="1:10" x14ac:dyDescent="0.25">
      <c r="A2300" t="s">
        <v>3280</v>
      </c>
      <c r="B2300" s="2">
        <v>46191</v>
      </c>
      <c r="C2300" t="s">
        <v>1872</v>
      </c>
      <c r="D2300" t="s">
        <v>150</v>
      </c>
      <c r="E2300" t="s">
        <v>64</v>
      </c>
      <c r="F2300" t="s">
        <v>25</v>
      </c>
      <c r="G2300">
        <v>3</v>
      </c>
      <c r="H2300">
        <v>1513.99</v>
      </c>
      <c r="I2300">
        <v>0.05</v>
      </c>
      <c r="J2300" t="s">
        <v>30</v>
      </c>
    </row>
    <row r="2301" spans="1:10" x14ac:dyDescent="0.25">
      <c r="A2301" t="s">
        <v>3281</v>
      </c>
      <c r="B2301" s="2">
        <v>46123</v>
      </c>
      <c r="C2301" t="s">
        <v>1986</v>
      </c>
      <c r="D2301" t="s">
        <v>220</v>
      </c>
      <c r="E2301" t="s">
        <v>48</v>
      </c>
      <c r="F2301" t="s">
        <v>14</v>
      </c>
      <c r="G2301">
        <v>2</v>
      </c>
      <c r="H2301">
        <v>1513.99</v>
      </c>
      <c r="I2301">
        <v>0</v>
      </c>
    </row>
    <row r="2302" spans="1:10" x14ac:dyDescent="0.25">
      <c r="A2302" t="s">
        <v>3282</v>
      </c>
      <c r="B2302" s="2">
        <v>45941</v>
      </c>
      <c r="C2302" t="s">
        <v>263</v>
      </c>
      <c r="D2302" t="s">
        <v>376</v>
      </c>
      <c r="E2302" t="s">
        <v>95</v>
      </c>
      <c r="F2302" t="s">
        <v>25</v>
      </c>
      <c r="G2302">
        <v>3</v>
      </c>
      <c r="H2302">
        <v>1749.97</v>
      </c>
      <c r="I2302">
        <v>0.1</v>
      </c>
      <c r="J2302" t="s">
        <v>30</v>
      </c>
    </row>
    <row r="2303" spans="1:10" x14ac:dyDescent="0.25">
      <c r="A2303" t="s">
        <v>3283</v>
      </c>
      <c r="B2303" s="2">
        <v>46154</v>
      </c>
      <c r="C2303" t="s">
        <v>1381</v>
      </c>
      <c r="D2303" t="s">
        <v>71</v>
      </c>
      <c r="E2303" t="s">
        <v>187</v>
      </c>
      <c r="F2303" t="s">
        <v>14</v>
      </c>
      <c r="G2303">
        <v>6</v>
      </c>
      <c r="H2303">
        <v>117.81</v>
      </c>
      <c r="I2303">
        <v>0</v>
      </c>
      <c r="J2303" t="s">
        <v>35</v>
      </c>
    </row>
    <row r="2304" spans="1:10" x14ac:dyDescent="0.25">
      <c r="A2304" t="s">
        <v>3284</v>
      </c>
      <c r="B2304" s="2">
        <v>46159</v>
      </c>
      <c r="C2304" t="s">
        <v>1994</v>
      </c>
      <c r="D2304" t="s">
        <v>29</v>
      </c>
      <c r="E2304" t="s">
        <v>48</v>
      </c>
      <c r="F2304" t="s">
        <v>25</v>
      </c>
      <c r="G2304">
        <v>4</v>
      </c>
      <c r="H2304">
        <v>109</v>
      </c>
      <c r="I2304">
        <v>0.05</v>
      </c>
      <c r="J2304" t="s">
        <v>30</v>
      </c>
    </row>
    <row r="2305" spans="1:10" x14ac:dyDescent="0.25">
      <c r="A2305" t="s">
        <v>3285</v>
      </c>
      <c r="B2305" s="2">
        <v>46073</v>
      </c>
      <c r="C2305" t="s">
        <v>1215</v>
      </c>
      <c r="D2305" t="s">
        <v>12</v>
      </c>
      <c r="E2305" t="s">
        <v>62</v>
      </c>
      <c r="F2305" t="s">
        <v>14</v>
      </c>
      <c r="G2305">
        <v>1</v>
      </c>
      <c r="H2305">
        <v>503.99</v>
      </c>
      <c r="I2305">
        <v>0.02</v>
      </c>
      <c r="J2305" t="s">
        <v>35</v>
      </c>
    </row>
    <row r="2306" spans="1:10" x14ac:dyDescent="0.25">
      <c r="A2306" t="s">
        <v>3286</v>
      </c>
      <c r="B2306" s="2">
        <v>45973</v>
      </c>
      <c r="C2306" t="s">
        <v>193</v>
      </c>
      <c r="D2306" t="s">
        <v>213</v>
      </c>
      <c r="E2306" t="s">
        <v>19</v>
      </c>
      <c r="F2306" t="s">
        <v>25</v>
      </c>
      <c r="G2306">
        <v>6</v>
      </c>
      <c r="H2306">
        <v>549</v>
      </c>
      <c r="I2306">
        <v>0.1</v>
      </c>
      <c r="J2306" t="s">
        <v>20</v>
      </c>
    </row>
    <row r="2307" spans="1:10" x14ac:dyDescent="0.25">
      <c r="A2307" t="s">
        <v>3287</v>
      </c>
      <c r="B2307" s="2">
        <v>45957</v>
      </c>
      <c r="C2307" t="s">
        <v>1471</v>
      </c>
      <c r="D2307" t="s">
        <v>685</v>
      </c>
      <c r="E2307" t="s">
        <v>74</v>
      </c>
      <c r="F2307" t="s">
        <v>25</v>
      </c>
      <c r="G2307">
        <v>2</v>
      </c>
      <c r="H2307">
        <v>1630.98</v>
      </c>
      <c r="I2307">
        <v>0</v>
      </c>
      <c r="J2307" t="s">
        <v>68</v>
      </c>
    </row>
    <row r="2308" spans="1:10" x14ac:dyDescent="0.25">
      <c r="A2308" t="s">
        <v>3288</v>
      </c>
      <c r="B2308" s="2">
        <v>45875</v>
      </c>
      <c r="C2308" t="s">
        <v>1959</v>
      </c>
      <c r="D2308" t="s">
        <v>137</v>
      </c>
      <c r="E2308" t="s">
        <v>196</v>
      </c>
      <c r="F2308" t="s">
        <v>25</v>
      </c>
      <c r="G2308">
        <v>1</v>
      </c>
      <c r="H2308">
        <v>101.97</v>
      </c>
      <c r="I2308">
        <v>0</v>
      </c>
      <c r="J2308" t="s">
        <v>30</v>
      </c>
    </row>
    <row r="2309" spans="1:10" x14ac:dyDescent="0.25">
      <c r="A2309" t="s">
        <v>3289</v>
      </c>
      <c r="B2309" s="2">
        <v>46064</v>
      </c>
      <c r="C2309" t="s">
        <v>2982</v>
      </c>
      <c r="D2309" t="s">
        <v>213</v>
      </c>
      <c r="E2309" t="s">
        <v>95</v>
      </c>
      <c r="F2309" t="s">
        <v>25</v>
      </c>
      <c r="G2309">
        <v>4</v>
      </c>
      <c r="H2309">
        <v>549</v>
      </c>
      <c r="I2309">
        <v>0.1</v>
      </c>
      <c r="J2309" t="s">
        <v>35</v>
      </c>
    </row>
    <row r="2310" spans="1:10" x14ac:dyDescent="0.25">
      <c r="A2310" t="s">
        <v>3290</v>
      </c>
      <c r="B2310" s="2">
        <v>46109</v>
      </c>
      <c r="C2310" t="s">
        <v>636</v>
      </c>
      <c r="D2310" t="s">
        <v>140</v>
      </c>
      <c r="E2310" t="s">
        <v>112</v>
      </c>
      <c r="F2310" t="s">
        <v>14</v>
      </c>
      <c r="G2310">
        <v>2</v>
      </c>
      <c r="H2310">
        <v>969.03</v>
      </c>
      <c r="I2310">
        <v>0.02</v>
      </c>
      <c r="J2310" t="s">
        <v>35</v>
      </c>
    </row>
    <row r="2311" spans="1:10" x14ac:dyDescent="0.25">
      <c r="A2311" t="s">
        <v>3291</v>
      </c>
      <c r="B2311" s="2">
        <v>46099</v>
      </c>
      <c r="C2311" t="s">
        <v>679</v>
      </c>
      <c r="D2311" t="s">
        <v>174</v>
      </c>
      <c r="E2311" t="s">
        <v>62</v>
      </c>
      <c r="F2311" t="s">
        <v>14</v>
      </c>
      <c r="G2311">
        <v>2</v>
      </c>
      <c r="H2311">
        <v>76.63</v>
      </c>
      <c r="I2311">
        <v>0</v>
      </c>
      <c r="J2311" t="s">
        <v>35</v>
      </c>
    </row>
    <row r="2312" spans="1:10" x14ac:dyDescent="0.25">
      <c r="A2312" t="s">
        <v>3292</v>
      </c>
      <c r="B2312" s="2">
        <v>46166</v>
      </c>
      <c r="C2312" t="s">
        <v>513</v>
      </c>
      <c r="D2312" t="s">
        <v>150</v>
      </c>
      <c r="E2312" t="s">
        <v>44</v>
      </c>
      <c r="F2312" t="s">
        <v>14</v>
      </c>
      <c r="G2312">
        <v>2</v>
      </c>
      <c r="H2312">
        <v>1454.03</v>
      </c>
      <c r="I2312">
        <v>0</v>
      </c>
      <c r="J2312" t="s">
        <v>30</v>
      </c>
    </row>
    <row r="2313" spans="1:10" x14ac:dyDescent="0.25">
      <c r="A2313" t="s">
        <v>3293</v>
      </c>
      <c r="B2313" s="2">
        <v>46090</v>
      </c>
      <c r="C2313" t="s">
        <v>1535</v>
      </c>
      <c r="D2313" t="s">
        <v>47</v>
      </c>
      <c r="E2313" t="s">
        <v>52</v>
      </c>
      <c r="F2313" t="s">
        <v>238</v>
      </c>
      <c r="G2313">
        <v>2</v>
      </c>
      <c r="H2313">
        <v>296.01</v>
      </c>
      <c r="I2313">
        <v>0.05</v>
      </c>
      <c r="J2313" t="s">
        <v>30</v>
      </c>
    </row>
    <row r="2314" spans="1:10" x14ac:dyDescent="0.25">
      <c r="A2314" t="s">
        <v>3294</v>
      </c>
      <c r="B2314" s="2">
        <v>46073</v>
      </c>
      <c r="C2314" t="s">
        <v>155</v>
      </c>
      <c r="D2314" t="s">
        <v>140</v>
      </c>
      <c r="E2314" t="s">
        <v>226</v>
      </c>
      <c r="F2314" t="s">
        <v>25</v>
      </c>
      <c r="G2314">
        <v>5</v>
      </c>
      <c r="H2314">
        <v>1008.99</v>
      </c>
      <c r="I2314">
        <v>0.2</v>
      </c>
      <c r="J2314" t="s">
        <v>15</v>
      </c>
    </row>
    <row r="2315" spans="1:10" x14ac:dyDescent="0.25">
      <c r="A2315" t="s">
        <v>3295</v>
      </c>
      <c r="B2315" s="2">
        <v>45957</v>
      </c>
      <c r="C2315" t="s">
        <v>1111</v>
      </c>
      <c r="D2315" t="s">
        <v>323</v>
      </c>
      <c r="E2315" t="s">
        <v>58</v>
      </c>
      <c r="F2315" t="s">
        <v>25</v>
      </c>
      <c r="G2315">
        <v>3</v>
      </c>
      <c r="H2315">
        <v>1454.03</v>
      </c>
      <c r="I2315">
        <v>0.2</v>
      </c>
      <c r="J2315" t="s">
        <v>15</v>
      </c>
    </row>
    <row r="2316" spans="1:10" x14ac:dyDescent="0.25">
      <c r="A2316" t="s">
        <v>3296</v>
      </c>
      <c r="B2316" s="2">
        <v>46144</v>
      </c>
      <c r="C2316" t="s">
        <v>149</v>
      </c>
      <c r="D2316" t="s">
        <v>43</v>
      </c>
      <c r="E2316" t="s">
        <v>104</v>
      </c>
      <c r="F2316" t="s">
        <v>14</v>
      </c>
      <c r="G2316">
        <v>3</v>
      </c>
      <c r="H2316">
        <v>1816.99</v>
      </c>
      <c r="I2316">
        <v>0.15</v>
      </c>
      <c r="J2316" t="s">
        <v>35</v>
      </c>
    </row>
    <row r="2317" spans="1:10" x14ac:dyDescent="0.25">
      <c r="A2317" t="s">
        <v>3297</v>
      </c>
      <c r="B2317" s="2">
        <v>46163</v>
      </c>
      <c r="C2317" t="s">
        <v>296</v>
      </c>
      <c r="D2317" t="s">
        <v>171</v>
      </c>
      <c r="E2317" t="s">
        <v>187</v>
      </c>
      <c r="F2317" t="s">
        <v>14</v>
      </c>
      <c r="G2317">
        <v>2</v>
      </c>
      <c r="H2317">
        <v>1299</v>
      </c>
      <c r="I2317">
        <v>0.15</v>
      </c>
      <c r="J2317" t="s">
        <v>796</v>
      </c>
    </row>
    <row r="2318" spans="1:10" x14ac:dyDescent="0.25">
      <c r="A2318" t="s">
        <v>3298</v>
      </c>
      <c r="B2318" s="2">
        <v>46146</v>
      </c>
      <c r="C2318" t="s">
        <v>1930</v>
      </c>
      <c r="D2318" t="s">
        <v>153</v>
      </c>
      <c r="E2318" t="s">
        <v>226</v>
      </c>
      <c r="F2318" t="s">
        <v>25</v>
      </c>
      <c r="G2318">
        <v>3</v>
      </c>
      <c r="H2318">
        <v>127.71</v>
      </c>
      <c r="I2318">
        <v>0.1</v>
      </c>
      <c r="J2318" t="s">
        <v>68</v>
      </c>
    </row>
    <row r="2319" spans="1:10" x14ac:dyDescent="0.25">
      <c r="A2319" t="s">
        <v>3299</v>
      </c>
      <c r="B2319" s="2">
        <v>45884</v>
      </c>
      <c r="C2319" t="s">
        <v>1551</v>
      </c>
      <c r="D2319" t="s">
        <v>213</v>
      </c>
      <c r="E2319" t="s">
        <v>112</v>
      </c>
      <c r="F2319" t="s">
        <v>14</v>
      </c>
      <c r="G2319">
        <v>6</v>
      </c>
      <c r="H2319">
        <v>538.02</v>
      </c>
      <c r="I2319">
        <v>0</v>
      </c>
      <c r="J2319" t="s">
        <v>68</v>
      </c>
    </row>
    <row r="2320" spans="1:10" x14ac:dyDescent="0.25">
      <c r="A2320" t="s">
        <v>3300</v>
      </c>
      <c r="B2320" s="2">
        <v>46229</v>
      </c>
      <c r="C2320" t="s">
        <v>921</v>
      </c>
      <c r="D2320" t="s">
        <v>140</v>
      </c>
      <c r="E2320" t="s">
        <v>95</v>
      </c>
      <c r="F2320" t="s">
        <v>14</v>
      </c>
      <c r="G2320">
        <v>3</v>
      </c>
      <c r="H2320">
        <v>979.02</v>
      </c>
      <c r="I2320">
        <v>0</v>
      </c>
      <c r="J2320" t="s">
        <v>68</v>
      </c>
    </row>
    <row r="2321" spans="1:10" x14ac:dyDescent="0.25">
      <c r="A2321" t="s">
        <v>3301</v>
      </c>
      <c r="B2321" s="2">
        <v>46114</v>
      </c>
      <c r="C2321" t="s">
        <v>1994</v>
      </c>
      <c r="D2321" t="s">
        <v>150</v>
      </c>
      <c r="E2321" t="s">
        <v>74</v>
      </c>
      <c r="F2321" t="s">
        <v>14</v>
      </c>
      <c r="G2321">
        <v>2</v>
      </c>
      <c r="H2321">
        <v>1528.98</v>
      </c>
      <c r="I2321">
        <v>0.15</v>
      </c>
      <c r="J2321" t="s">
        <v>15</v>
      </c>
    </row>
    <row r="2322" spans="1:10" x14ac:dyDescent="0.25">
      <c r="A2322" t="s">
        <v>3302</v>
      </c>
      <c r="B2322" s="2">
        <v>45945</v>
      </c>
      <c r="C2322" t="s">
        <v>2694</v>
      </c>
      <c r="D2322" t="s">
        <v>321</v>
      </c>
      <c r="E2322" t="s">
        <v>58</v>
      </c>
      <c r="F2322" t="s">
        <v>14</v>
      </c>
      <c r="G2322">
        <v>3</v>
      </c>
      <c r="H2322">
        <v>1399</v>
      </c>
      <c r="I2322">
        <v>0</v>
      </c>
      <c r="J2322" t="s">
        <v>35</v>
      </c>
    </row>
    <row r="2323" spans="1:10" x14ac:dyDescent="0.25">
      <c r="A2323" t="s">
        <v>3303</v>
      </c>
      <c r="B2323" s="2">
        <v>45962</v>
      </c>
      <c r="C2323" t="s">
        <v>977</v>
      </c>
      <c r="D2323" t="s">
        <v>282</v>
      </c>
      <c r="E2323" t="s">
        <v>64</v>
      </c>
      <c r="F2323" t="s">
        <v>14</v>
      </c>
      <c r="G2323">
        <v>3</v>
      </c>
      <c r="H2323">
        <v>179</v>
      </c>
      <c r="I2323">
        <v>0</v>
      </c>
      <c r="J2323" t="s">
        <v>68</v>
      </c>
    </row>
    <row r="2324" spans="1:10" x14ac:dyDescent="0.25">
      <c r="A2324" t="s">
        <v>3304</v>
      </c>
      <c r="B2324" s="2">
        <v>46217</v>
      </c>
      <c r="C2324" t="s">
        <v>1099</v>
      </c>
      <c r="D2324" t="s">
        <v>321</v>
      </c>
      <c r="E2324" t="s">
        <v>58</v>
      </c>
      <c r="F2324" t="s">
        <v>14</v>
      </c>
      <c r="G2324">
        <v>3</v>
      </c>
      <c r="H2324">
        <v>1440.97</v>
      </c>
      <c r="I2324" t="s">
        <v>26</v>
      </c>
      <c r="J2324" t="s">
        <v>30</v>
      </c>
    </row>
    <row r="2325" spans="1:10" x14ac:dyDescent="0.25">
      <c r="A2325" t="s">
        <v>3305</v>
      </c>
      <c r="B2325" s="2">
        <v>46221</v>
      </c>
      <c r="C2325" t="s">
        <v>279</v>
      </c>
      <c r="D2325" t="s">
        <v>376</v>
      </c>
      <c r="E2325" t="s">
        <v>112</v>
      </c>
      <c r="F2325" t="s">
        <v>25</v>
      </c>
      <c r="G2325">
        <v>4</v>
      </c>
      <c r="H2325">
        <v>1749.97</v>
      </c>
      <c r="I2325">
        <v>0</v>
      </c>
      <c r="J2325" t="s">
        <v>30</v>
      </c>
    </row>
    <row r="2326" spans="1:10" x14ac:dyDescent="0.25">
      <c r="A2326" t="s">
        <v>3306</v>
      </c>
      <c r="B2326" s="2">
        <v>46162</v>
      </c>
      <c r="C2326" t="s">
        <v>1414</v>
      </c>
      <c r="D2326" t="s">
        <v>390</v>
      </c>
      <c r="E2326" t="s">
        <v>112</v>
      </c>
      <c r="F2326" t="s">
        <v>14</v>
      </c>
      <c r="G2326">
        <v>8</v>
      </c>
      <c r="H2326">
        <v>449</v>
      </c>
      <c r="I2326">
        <v>0</v>
      </c>
      <c r="J2326" t="s">
        <v>15</v>
      </c>
    </row>
    <row r="2327" spans="1:10" x14ac:dyDescent="0.25">
      <c r="A2327" t="s">
        <v>3307</v>
      </c>
      <c r="B2327" s="2">
        <v>46172</v>
      </c>
      <c r="C2327" t="s">
        <v>1904</v>
      </c>
      <c r="D2327" t="s">
        <v>54</v>
      </c>
      <c r="E2327" t="s">
        <v>34</v>
      </c>
      <c r="F2327" t="s">
        <v>25</v>
      </c>
      <c r="G2327">
        <v>2</v>
      </c>
      <c r="H2327">
        <v>116.62</v>
      </c>
      <c r="I2327">
        <v>0.05</v>
      </c>
      <c r="J2327" t="s">
        <v>15</v>
      </c>
    </row>
    <row r="2328" spans="1:10" x14ac:dyDescent="0.25">
      <c r="A2328" t="s">
        <v>3308</v>
      </c>
      <c r="B2328" s="2">
        <v>45878</v>
      </c>
      <c r="C2328" t="s">
        <v>2190</v>
      </c>
      <c r="D2328" t="s">
        <v>251</v>
      </c>
      <c r="E2328" t="s">
        <v>52</v>
      </c>
      <c r="F2328" t="s">
        <v>14</v>
      </c>
      <c r="G2328">
        <v>4</v>
      </c>
      <c r="H2328">
        <v>1959.02</v>
      </c>
      <c r="I2328">
        <v>0.02</v>
      </c>
      <c r="J2328" t="s">
        <v>15</v>
      </c>
    </row>
    <row r="2329" spans="1:10" x14ac:dyDescent="0.25">
      <c r="A2329" t="s">
        <v>3309</v>
      </c>
      <c r="B2329" s="2">
        <v>46091</v>
      </c>
      <c r="C2329" t="s">
        <v>3310</v>
      </c>
      <c r="D2329" t="s">
        <v>254</v>
      </c>
      <c r="E2329" t="s">
        <v>34</v>
      </c>
      <c r="F2329" t="s">
        <v>14</v>
      </c>
      <c r="G2329">
        <v>3</v>
      </c>
      <c r="H2329">
        <v>193.03</v>
      </c>
      <c r="I2329">
        <v>0.05</v>
      </c>
      <c r="J2329" t="s">
        <v>15</v>
      </c>
    </row>
    <row r="2330" spans="1:10" x14ac:dyDescent="0.25">
      <c r="A2330" t="s">
        <v>3311</v>
      </c>
      <c r="B2330" s="2">
        <v>46042</v>
      </c>
      <c r="C2330" t="s">
        <v>494</v>
      </c>
      <c r="D2330" t="s">
        <v>18</v>
      </c>
      <c r="E2330" t="s">
        <v>120</v>
      </c>
      <c r="F2330" t="s">
        <v>25</v>
      </c>
      <c r="G2330">
        <v>3</v>
      </c>
      <c r="H2330">
        <v>99.99</v>
      </c>
      <c r="I2330">
        <v>0.05</v>
      </c>
      <c r="J2330" t="s">
        <v>20</v>
      </c>
    </row>
    <row r="2331" spans="1:10" x14ac:dyDescent="0.25">
      <c r="A2331" t="s">
        <v>3312</v>
      </c>
      <c r="B2331" s="2">
        <v>46101</v>
      </c>
      <c r="C2331" t="s">
        <v>781</v>
      </c>
      <c r="D2331" t="s">
        <v>140</v>
      </c>
      <c r="E2331" t="s">
        <v>120</v>
      </c>
      <c r="F2331" t="s">
        <v>14</v>
      </c>
      <c r="G2331">
        <v>6</v>
      </c>
      <c r="H2331">
        <v>979.02</v>
      </c>
      <c r="I2331">
        <v>0</v>
      </c>
      <c r="J2331" t="s">
        <v>68</v>
      </c>
    </row>
    <row r="2332" spans="1:10" x14ac:dyDescent="0.25">
      <c r="A2332" t="s">
        <v>3313</v>
      </c>
      <c r="B2332" s="2">
        <v>45916</v>
      </c>
      <c r="C2332" t="s">
        <v>2570</v>
      </c>
      <c r="D2332" t="s">
        <v>29</v>
      </c>
      <c r="E2332" t="s">
        <v>196</v>
      </c>
      <c r="F2332" t="s">
        <v>25</v>
      </c>
      <c r="G2332">
        <v>5</v>
      </c>
      <c r="H2332">
        <v>105.73</v>
      </c>
      <c r="I2332">
        <v>0.15</v>
      </c>
      <c r="J2332" t="s">
        <v>68</v>
      </c>
    </row>
    <row r="2333" spans="1:10" x14ac:dyDescent="0.25">
      <c r="A2333" t="s">
        <v>3314</v>
      </c>
      <c r="B2333" s="2">
        <v>46069</v>
      </c>
      <c r="C2333" t="s">
        <v>208</v>
      </c>
      <c r="D2333" t="s">
        <v>416</v>
      </c>
      <c r="E2333" t="s">
        <v>62</v>
      </c>
      <c r="F2333" t="s">
        <v>25</v>
      </c>
      <c r="G2333">
        <v>1</v>
      </c>
      <c r="H2333">
        <v>244.02</v>
      </c>
      <c r="I2333">
        <v>0.2</v>
      </c>
      <c r="J2333" t="s">
        <v>20</v>
      </c>
    </row>
    <row r="2334" spans="1:10" x14ac:dyDescent="0.25">
      <c r="A2334" t="s">
        <v>3315</v>
      </c>
      <c r="B2334" s="2">
        <v>46064</v>
      </c>
      <c r="C2334" t="s">
        <v>1154</v>
      </c>
      <c r="D2334" t="s">
        <v>323</v>
      </c>
      <c r="E2334" t="s">
        <v>48</v>
      </c>
      <c r="F2334" t="s">
        <v>25</v>
      </c>
      <c r="G2334">
        <v>4</v>
      </c>
      <c r="H2334">
        <v>1499</v>
      </c>
      <c r="I2334">
        <v>0.2</v>
      </c>
      <c r="J2334" t="s">
        <v>68</v>
      </c>
    </row>
    <row r="2335" spans="1:10" x14ac:dyDescent="0.25">
      <c r="A2335" t="s">
        <v>3316</v>
      </c>
      <c r="B2335" s="2">
        <v>46182</v>
      </c>
      <c r="C2335" t="s">
        <v>1797</v>
      </c>
      <c r="D2335" t="s">
        <v>520</v>
      </c>
      <c r="E2335" t="s">
        <v>74</v>
      </c>
      <c r="F2335" t="s">
        <v>25</v>
      </c>
      <c r="G2335">
        <v>5</v>
      </c>
      <c r="H2335">
        <v>2155.02</v>
      </c>
      <c r="I2335">
        <v>0.15</v>
      </c>
      <c r="J2335" t="s">
        <v>15</v>
      </c>
    </row>
    <row r="2336" spans="1:10" x14ac:dyDescent="0.25">
      <c r="A2336" t="s">
        <v>3317</v>
      </c>
      <c r="B2336" s="2">
        <v>46124</v>
      </c>
      <c r="C2336" t="s">
        <v>2863</v>
      </c>
      <c r="D2336" t="s">
        <v>137</v>
      </c>
      <c r="E2336" t="s">
        <v>44</v>
      </c>
      <c r="F2336" t="s">
        <v>25</v>
      </c>
      <c r="G2336">
        <v>2</v>
      </c>
      <c r="H2336">
        <v>99</v>
      </c>
      <c r="I2336">
        <v>0.02</v>
      </c>
      <c r="J2336" t="s">
        <v>68</v>
      </c>
    </row>
    <row r="2337" spans="1:10" x14ac:dyDescent="0.25">
      <c r="A2337" t="s">
        <v>3318</v>
      </c>
      <c r="B2337" s="2">
        <v>45889</v>
      </c>
      <c r="C2337" t="s">
        <v>467</v>
      </c>
      <c r="D2337" t="s">
        <v>140</v>
      </c>
      <c r="E2337" t="s">
        <v>24</v>
      </c>
      <c r="F2337" t="s">
        <v>25</v>
      </c>
      <c r="G2337">
        <v>2</v>
      </c>
      <c r="H2337">
        <v>989.01</v>
      </c>
      <c r="I2337">
        <v>0</v>
      </c>
      <c r="J2337" t="s">
        <v>35</v>
      </c>
    </row>
    <row r="2338" spans="1:10" x14ac:dyDescent="0.25">
      <c r="A2338" t="s">
        <v>3319</v>
      </c>
      <c r="B2338" s="2">
        <v>46058</v>
      </c>
      <c r="C2338" t="s">
        <v>1238</v>
      </c>
      <c r="D2338" t="s">
        <v>223</v>
      </c>
      <c r="E2338" t="s">
        <v>34</v>
      </c>
      <c r="F2338" t="s">
        <v>25</v>
      </c>
      <c r="G2338">
        <v>3</v>
      </c>
      <c r="H2338">
        <v>391.02</v>
      </c>
      <c r="I2338">
        <v>0.1</v>
      </c>
      <c r="J2338" t="s">
        <v>68</v>
      </c>
    </row>
    <row r="2339" spans="1:10" x14ac:dyDescent="0.25">
      <c r="A2339" t="s">
        <v>3320</v>
      </c>
      <c r="B2339" s="2">
        <v>46065</v>
      </c>
      <c r="C2339" t="s">
        <v>1204</v>
      </c>
      <c r="D2339" t="s">
        <v>18</v>
      </c>
      <c r="E2339" t="s">
        <v>24</v>
      </c>
      <c r="F2339" t="s">
        <v>14</v>
      </c>
      <c r="G2339">
        <v>3</v>
      </c>
      <c r="H2339">
        <v>100.98</v>
      </c>
      <c r="I2339">
        <v>0</v>
      </c>
      <c r="J2339" t="s">
        <v>30</v>
      </c>
    </row>
    <row r="2340" spans="1:10" x14ac:dyDescent="0.25">
      <c r="A2340" t="s">
        <v>3321</v>
      </c>
      <c r="B2340" s="2">
        <v>45955</v>
      </c>
      <c r="C2340" t="s">
        <v>184</v>
      </c>
      <c r="D2340" t="s">
        <v>174</v>
      </c>
      <c r="E2340" t="s">
        <v>62</v>
      </c>
      <c r="F2340" t="s">
        <v>25</v>
      </c>
      <c r="G2340">
        <v>4</v>
      </c>
      <c r="H2340">
        <v>79.790000000000006</v>
      </c>
      <c r="I2340">
        <v>0.1</v>
      </c>
      <c r="J2340" t="s">
        <v>20</v>
      </c>
    </row>
    <row r="2341" spans="1:10" x14ac:dyDescent="0.25">
      <c r="A2341" t="s">
        <v>3322</v>
      </c>
      <c r="B2341" s="2">
        <v>46007</v>
      </c>
      <c r="C2341" t="s">
        <v>1068</v>
      </c>
      <c r="D2341" t="s">
        <v>202</v>
      </c>
      <c r="E2341" t="s">
        <v>120</v>
      </c>
      <c r="F2341" t="s">
        <v>14</v>
      </c>
      <c r="G2341">
        <v>2</v>
      </c>
      <c r="H2341">
        <v>2119.9899999999998</v>
      </c>
      <c r="I2341">
        <v>0.15</v>
      </c>
      <c r="J2341" t="s">
        <v>35</v>
      </c>
    </row>
    <row r="2342" spans="1:10" x14ac:dyDescent="0.25">
      <c r="A2342" t="s">
        <v>3323</v>
      </c>
      <c r="B2342" s="2">
        <v>45941</v>
      </c>
      <c r="C2342" t="s">
        <v>1166</v>
      </c>
      <c r="D2342" t="s">
        <v>243</v>
      </c>
      <c r="E2342" t="s">
        <v>48</v>
      </c>
      <c r="F2342" t="s">
        <v>14</v>
      </c>
      <c r="G2342">
        <v>1</v>
      </c>
      <c r="H2342">
        <v>68.31</v>
      </c>
      <c r="I2342">
        <v>0.02</v>
      </c>
      <c r="J2342" t="s">
        <v>35</v>
      </c>
    </row>
    <row r="2343" spans="1:10" x14ac:dyDescent="0.25">
      <c r="A2343" t="s">
        <v>3324</v>
      </c>
      <c r="B2343" s="2">
        <v>46219</v>
      </c>
      <c r="C2343" t="s">
        <v>566</v>
      </c>
      <c r="D2343" t="s">
        <v>71</v>
      </c>
      <c r="E2343" t="s">
        <v>112</v>
      </c>
      <c r="F2343" t="s">
        <v>14</v>
      </c>
      <c r="G2343">
        <v>4</v>
      </c>
      <c r="H2343">
        <v>115.43</v>
      </c>
      <c r="I2343">
        <v>0.02</v>
      </c>
      <c r="J2343" t="s">
        <v>35</v>
      </c>
    </row>
    <row r="2344" spans="1:10" x14ac:dyDescent="0.25">
      <c r="A2344" t="s">
        <v>3325</v>
      </c>
      <c r="B2344" s="2">
        <v>46149</v>
      </c>
      <c r="C2344" t="s">
        <v>2656</v>
      </c>
      <c r="D2344" t="s">
        <v>29</v>
      </c>
      <c r="E2344" t="s">
        <v>226</v>
      </c>
      <c r="F2344" t="s">
        <v>14</v>
      </c>
      <c r="G2344">
        <v>2</v>
      </c>
      <c r="H2344">
        <v>110.09</v>
      </c>
      <c r="I2344">
        <v>0.05</v>
      </c>
      <c r="J2344" t="s">
        <v>30</v>
      </c>
    </row>
    <row r="2345" spans="1:10" x14ac:dyDescent="0.25">
      <c r="A2345" t="s">
        <v>3326</v>
      </c>
      <c r="B2345" s="2">
        <v>46220</v>
      </c>
      <c r="C2345" t="s">
        <v>689</v>
      </c>
      <c r="D2345" t="s">
        <v>395</v>
      </c>
      <c r="E2345" t="s">
        <v>24</v>
      </c>
      <c r="F2345" t="s">
        <v>25</v>
      </c>
      <c r="G2345">
        <v>3</v>
      </c>
      <c r="H2345">
        <v>149</v>
      </c>
      <c r="I2345">
        <v>0.1</v>
      </c>
      <c r="J2345" t="s">
        <v>68</v>
      </c>
    </row>
    <row r="2346" spans="1:10" x14ac:dyDescent="0.25">
      <c r="A2346" t="s">
        <v>3327</v>
      </c>
      <c r="B2346" s="2">
        <v>45961</v>
      </c>
      <c r="C2346" t="s">
        <v>418</v>
      </c>
      <c r="D2346" t="s">
        <v>132</v>
      </c>
      <c r="E2346" t="s">
        <v>196</v>
      </c>
      <c r="F2346" t="s">
        <v>25</v>
      </c>
      <c r="G2346">
        <v>2</v>
      </c>
      <c r="H2346">
        <v>1163.03</v>
      </c>
      <c r="I2346">
        <v>0.02</v>
      </c>
      <c r="J2346" t="s">
        <v>35</v>
      </c>
    </row>
    <row r="2347" spans="1:10" x14ac:dyDescent="0.25">
      <c r="A2347" t="s">
        <v>3328</v>
      </c>
      <c r="B2347" s="2">
        <v>46045</v>
      </c>
      <c r="C2347" t="s">
        <v>492</v>
      </c>
      <c r="D2347" t="s">
        <v>254</v>
      </c>
      <c r="E2347" t="s">
        <v>64</v>
      </c>
      <c r="F2347" t="s">
        <v>25</v>
      </c>
      <c r="G2347">
        <v>1</v>
      </c>
      <c r="H2347">
        <v>193.03</v>
      </c>
      <c r="I2347">
        <v>0</v>
      </c>
      <c r="J2347" t="s">
        <v>15</v>
      </c>
    </row>
    <row r="2348" spans="1:10" x14ac:dyDescent="0.25">
      <c r="A2348" t="s">
        <v>3329</v>
      </c>
      <c r="B2348" s="2">
        <v>46233</v>
      </c>
      <c r="C2348" t="s">
        <v>725</v>
      </c>
      <c r="D2348" t="s">
        <v>321</v>
      </c>
      <c r="E2348" t="s">
        <v>64</v>
      </c>
      <c r="F2348" t="s">
        <v>25</v>
      </c>
      <c r="G2348">
        <v>6</v>
      </c>
      <c r="H2348">
        <v>1357.03</v>
      </c>
      <c r="I2348">
        <v>0.2</v>
      </c>
      <c r="J2348" t="s">
        <v>15</v>
      </c>
    </row>
    <row r="2349" spans="1:10" x14ac:dyDescent="0.25">
      <c r="A2349" t="s">
        <v>3330</v>
      </c>
      <c r="B2349" s="2">
        <v>46004</v>
      </c>
      <c r="C2349" t="s">
        <v>1061</v>
      </c>
      <c r="D2349" t="s">
        <v>137</v>
      </c>
      <c r="E2349" t="s">
        <v>62</v>
      </c>
      <c r="F2349" t="s">
        <v>14</v>
      </c>
      <c r="G2349">
        <v>1</v>
      </c>
      <c r="H2349">
        <v>101.97</v>
      </c>
      <c r="I2349">
        <v>0.1</v>
      </c>
      <c r="J2349" t="s">
        <v>68</v>
      </c>
    </row>
    <row r="2350" spans="1:10" x14ac:dyDescent="0.25">
      <c r="A2350" t="s">
        <v>3331</v>
      </c>
      <c r="B2350" s="2">
        <v>46218</v>
      </c>
      <c r="C2350" t="s">
        <v>1297</v>
      </c>
      <c r="D2350" t="s">
        <v>243</v>
      </c>
      <c r="E2350" t="s">
        <v>34</v>
      </c>
      <c r="F2350" t="s">
        <v>25</v>
      </c>
      <c r="G2350">
        <v>1</v>
      </c>
      <c r="H2350">
        <v>66.930000000000007</v>
      </c>
      <c r="I2350">
        <v>0.05</v>
      </c>
      <c r="J2350" t="s">
        <v>15</v>
      </c>
    </row>
    <row r="2351" spans="1:10" x14ac:dyDescent="0.25">
      <c r="A2351" t="s">
        <v>3332</v>
      </c>
      <c r="B2351" s="2">
        <v>45931</v>
      </c>
      <c r="C2351" t="s">
        <v>1046</v>
      </c>
      <c r="D2351" t="s">
        <v>174</v>
      </c>
      <c r="E2351" t="s">
        <v>120</v>
      </c>
      <c r="F2351" t="s">
        <v>25</v>
      </c>
      <c r="G2351">
        <v>6</v>
      </c>
      <c r="H2351">
        <v>79</v>
      </c>
      <c r="I2351">
        <v>0</v>
      </c>
      <c r="J2351" t="s">
        <v>68</v>
      </c>
    </row>
    <row r="2352" spans="1:10" x14ac:dyDescent="0.25">
      <c r="A2352" t="s">
        <v>3333</v>
      </c>
      <c r="B2352" s="2">
        <v>46176</v>
      </c>
      <c r="C2352" t="s">
        <v>1383</v>
      </c>
      <c r="D2352" t="s">
        <v>38</v>
      </c>
      <c r="E2352" t="s">
        <v>52</v>
      </c>
      <c r="F2352" t="s">
        <v>25</v>
      </c>
      <c r="G2352">
        <v>3</v>
      </c>
      <c r="H2352">
        <v>1842.03</v>
      </c>
      <c r="I2352">
        <v>0.1</v>
      </c>
      <c r="J2352" t="s">
        <v>15</v>
      </c>
    </row>
    <row r="2353" spans="1:10" x14ac:dyDescent="0.25">
      <c r="A2353" t="s">
        <v>3334</v>
      </c>
      <c r="B2353" s="2">
        <v>45990</v>
      </c>
      <c r="C2353" t="s">
        <v>3025</v>
      </c>
      <c r="D2353" t="s">
        <v>168</v>
      </c>
      <c r="E2353" t="s">
        <v>52</v>
      </c>
      <c r="F2353" t="s">
        <v>25</v>
      </c>
      <c r="G2353">
        <v>5</v>
      </c>
      <c r="H2353">
        <v>89</v>
      </c>
      <c r="I2353">
        <v>0.02</v>
      </c>
      <c r="J2353" t="s">
        <v>68</v>
      </c>
    </row>
    <row r="2354" spans="1:10" x14ac:dyDescent="0.25">
      <c r="A2354" t="s">
        <v>3335</v>
      </c>
      <c r="B2354" s="2">
        <v>46027</v>
      </c>
      <c r="C2354" t="s">
        <v>890</v>
      </c>
      <c r="D2354" t="s">
        <v>390</v>
      </c>
      <c r="E2354" t="s">
        <v>101</v>
      </c>
      <c r="F2354" t="s">
        <v>14</v>
      </c>
      <c r="G2354">
        <v>1</v>
      </c>
      <c r="H2354">
        <v>457.98</v>
      </c>
      <c r="I2354">
        <v>0.1</v>
      </c>
      <c r="J2354" t="s">
        <v>35</v>
      </c>
    </row>
    <row r="2355" spans="1:10" x14ac:dyDescent="0.25">
      <c r="A2355" t="s">
        <v>3336</v>
      </c>
      <c r="B2355" s="2">
        <v>45924</v>
      </c>
      <c r="C2355" t="s">
        <v>3337</v>
      </c>
      <c r="D2355" t="s">
        <v>440</v>
      </c>
      <c r="E2355" t="s">
        <v>196</v>
      </c>
      <c r="F2355" t="s">
        <v>14</v>
      </c>
      <c r="G2355">
        <v>3</v>
      </c>
      <c r="H2355">
        <v>151.97999999999999</v>
      </c>
      <c r="I2355">
        <v>0.02</v>
      </c>
      <c r="J2355" t="s">
        <v>68</v>
      </c>
    </row>
    <row r="2356" spans="1:10" x14ac:dyDescent="0.25">
      <c r="A2356" t="s">
        <v>3338</v>
      </c>
      <c r="B2356" s="2">
        <v>46113</v>
      </c>
      <c r="C2356" t="s">
        <v>1204</v>
      </c>
      <c r="D2356" t="s">
        <v>137</v>
      </c>
      <c r="E2356" t="s">
        <v>120</v>
      </c>
      <c r="F2356" t="s">
        <v>25</v>
      </c>
      <c r="G2356">
        <v>2</v>
      </c>
      <c r="H2356">
        <v>99</v>
      </c>
      <c r="I2356">
        <v>0.15</v>
      </c>
      <c r="J2356" t="s">
        <v>68</v>
      </c>
    </row>
    <row r="2357" spans="1:10" x14ac:dyDescent="0.25">
      <c r="A2357" t="s">
        <v>3339</v>
      </c>
      <c r="B2357" s="2">
        <v>46032</v>
      </c>
      <c r="C2357" t="s">
        <v>548</v>
      </c>
      <c r="D2357" t="s">
        <v>147</v>
      </c>
      <c r="E2357" t="s">
        <v>48</v>
      </c>
      <c r="F2357" t="s">
        <v>14</v>
      </c>
      <c r="G2357">
        <v>6</v>
      </c>
      <c r="H2357">
        <v>999</v>
      </c>
      <c r="I2357">
        <v>0</v>
      </c>
      <c r="J2357" t="s">
        <v>30</v>
      </c>
    </row>
    <row r="2358" spans="1:10" x14ac:dyDescent="0.25">
      <c r="A2358" t="s">
        <v>3340</v>
      </c>
      <c r="B2358" s="2">
        <v>46015</v>
      </c>
      <c r="C2358" t="s">
        <v>1283</v>
      </c>
      <c r="D2358" t="s">
        <v>168</v>
      </c>
      <c r="E2358" t="s">
        <v>19</v>
      </c>
      <c r="F2358" t="s">
        <v>25</v>
      </c>
      <c r="G2358">
        <v>4</v>
      </c>
      <c r="H2358">
        <v>86.33</v>
      </c>
      <c r="I2358">
        <v>0</v>
      </c>
      <c r="J2358" t="s">
        <v>68</v>
      </c>
    </row>
    <row r="2359" spans="1:10" x14ac:dyDescent="0.25">
      <c r="A2359" t="s">
        <v>3341</v>
      </c>
      <c r="B2359" s="2">
        <v>46066</v>
      </c>
      <c r="C2359" t="s">
        <v>575</v>
      </c>
      <c r="D2359" t="s">
        <v>199</v>
      </c>
      <c r="E2359" t="s">
        <v>226</v>
      </c>
      <c r="F2359" t="s">
        <v>14</v>
      </c>
      <c r="G2359">
        <v>3</v>
      </c>
      <c r="H2359">
        <v>705.99</v>
      </c>
      <c r="I2359">
        <v>0</v>
      </c>
      <c r="J2359" t="s">
        <v>68</v>
      </c>
    </row>
    <row r="2360" spans="1:10" x14ac:dyDescent="0.25">
      <c r="A2360" t="s">
        <v>3342</v>
      </c>
      <c r="B2360" s="2">
        <v>45873</v>
      </c>
      <c r="C2360" t="s">
        <v>46</v>
      </c>
      <c r="D2360" t="s">
        <v>321</v>
      </c>
      <c r="E2360" t="s">
        <v>44</v>
      </c>
      <c r="F2360" t="s">
        <v>25</v>
      </c>
      <c r="G2360">
        <v>5</v>
      </c>
      <c r="H2360">
        <v>1385.01</v>
      </c>
      <c r="I2360">
        <v>0.1</v>
      </c>
      <c r="J2360" t="s">
        <v>68</v>
      </c>
    </row>
    <row r="2361" spans="1:10" x14ac:dyDescent="0.25">
      <c r="A2361" t="s">
        <v>3343</v>
      </c>
      <c r="B2361" s="2">
        <v>45953</v>
      </c>
      <c r="C2361" t="s">
        <v>2444</v>
      </c>
      <c r="D2361" t="s">
        <v>29</v>
      </c>
      <c r="E2361" t="s">
        <v>24</v>
      </c>
      <c r="F2361" t="s">
        <v>14</v>
      </c>
      <c r="G2361">
        <v>2</v>
      </c>
      <c r="H2361">
        <v>109</v>
      </c>
      <c r="I2361">
        <v>0.1</v>
      </c>
      <c r="J2361" t="s">
        <v>15</v>
      </c>
    </row>
    <row r="2362" spans="1:10" x14ac:dyDescent="0.25">
      <c r="A2362" t="s">
        <v>3344</v>
      </c>
      <c r="B2362" s="2">
        <v>46129</v>
      </c>
      <c r="C2362" t="s">
        <v>524</v>
      </c>
      <c r="D2362" t="s">
        <v>168</v>
      </c>
      <c r="E2362" t="s">
        <v>39</v>
      </c>
      <c r="F2362" t="s">
        <v>14</v>
      </c>
      <c r="G2362">
        <v>2</v>
      </c>
      <c r="H2362">
        <v>91.67</v>
      </c>
      <c r="I2362">
        <v>0</v>
      </c>
      <c r="J2362" t="s">
        <v>35</v>
      </c>
    </row>
    <row r="2363" spans="1:10" x14ac:dyDescent="0.25">
      <c r="A2363" t="s">
        <v>3345</v>
      </c>
      <c r="B2363" s="2">
        <v>46122</v>
      </c>
      <c r="C2363" t="s">
        <v>2057</v>
      </c>
      <c r="D2363" t="s">
        <v>171</v>
      </c>
      <c r="E2363" t="s">
        <v>120</v>
      </c>
      <c r="F2363" t="s">
        <v>14</v>
      </c>
      <c r="G2363">
        <v>8</v>
      </c>
      <c r="H2363">
        <v>1260.03</v>
      </c>
      <c r="I2363">
        <v>0.05</v>
      </c>
      <c r="J2363" t="s">
        <v>15</v>
      </c>
    </row>
    <row r="2364" spans="1:10" x14ac:dyDescent="0.25">
      <c r="A2364" t="s">
        <v>3346</v>
      </c>
      <c r="B2364" s="2">
        <v>46193</v>
      </c>
      <c r="C2364" t="s">
        <v>546</v>
      </c>
      <c r="D2364" t="s">
        <v>440</v>
      </c>
      <c r="E2364" t="s">
        <v>112</v>
      </c>
      <c r="F2364" t="s">
        <v>14</v>
      </c>
      <c r="G2364">
        <v>6</v>
      </c>
      <c r="H2364">
        <v>147.51</v>
      </c>
      <c r="I2364">
        <v>0.1</v>
      </c>
      <c r="J2364" t="s">
        <v>15</v>
      </c>
    </row>
    <row r="2365" spans="1:10" x14ac:dyDescent="0.25">
      <c r="A2365" t="s">
        <v>3347</v>
      </c>
      <c r="B2365" s="2">
        <v>46017</v>
      </c>
      <c r="C2365" t="s">
        <v>622</v>
      </c>
      <c r="D2365" t="s">
        <v>33</v>
      </c>
      <c r="E2365" t="s">
        <v>44</v>
      </c>
      <c r="F2365" t="s">
        <v>14</v>
      </c>
      <c r="G2365">
        <v>6</v>
      </c>
      <c r="H2365">
        <v>2573.9699999999998</v>
      </c>
      <c r="I2365">
        <v>0</v>
      </c>
      <c r="J2365" t="s">
        <v>30</v>
      </c>
    </row>
    <row r="2366" spans="1:10" x14ac:dyDescent="0.25">
      <c r="A2366" t="s">
        <v>3348</v>
      </c>
      <c r="B2366" s="2">
        <v>46224</v>
      </c>
      <c r="C2366" t="s">
        <v>763</v>
      </c>
      <c r="D2366" t="s">
        <v>3349</v>
      </c>
      <c r="E2366" t="s">
        <v>58</v>
      </c>
      <c r="F2366" t="s">
        <v>25</v>
      </c>
      <c r="G2366">
        <v>6</v>
      </c>
      <c r="H2366">
        <v>1273.02</v>
      </c>
      <c r="I2366">
        <v>0</v>
      </c>
      <c r="J2366" t="s">
        <v>30</v>
      </c>
    </row>
    <row r="2367" spans="1:10" x14ac:dyDescent="0.25">
      <c r="A2367" t="s">
        <v>3350</v>
      </c>
      <c r="B2367" s="2">
        <v>45891</v>
      </c>
      <c r="C2367" t="s">
        <v>2619</v>
      </c>
      <c r="D2367" t="s">
        <v>305</v>
      </c>
      <c r="E2367" t="s">
        <v>101</v>
      </c>
      <c r="F2367" t="s">
        <v>14</v>
      </c>
      <c r="G2367">
        <v>3</v>
      </c>
      <c r="H2367">
        <v>39.39</v>
      </c>
      <c r="I2367">
        <v>0.02</v>
      </c>
      <c r="J2367" t="s">
        <v>30</v>
      </c>
    </row>
    <row r="2368" spans="1:10" x14ac:dyDescent="0.25">
      <c r="A2368" t="s">
        <v>3351</v>
      </c>
      <c r="B2368" s="2">
        <v>45991</v>
      </c>
      <c r="C2368" t="s">
        <v>2083</v>
      </c>
      <c r="D2368" t="s">
        <v>556</v>
      </c>
      <c r="E2368" t="s">
        <v>226</v>
      </c>
      <c r="F2368" t="s">
        <v>14</v>
      </c>
      <c r="G2368">
        <v>5</v>
      </c>
      <c r="H2368">
        <v>127.71</v>
      </c>
      <c r="I2368">
        <v>0</v>
      </c>
      <c r="J2368" t="s">
        <v>35</v>
      </c>
    </row>
    <row r="2369" spans="1:10" x14ac:dyDescent="0.25">
      <c r="A2369" t="s">
        <v>3352</v>
      </c>
      <c r="B2369" s="2">
        <v>45872</v>
      </c>
      <c r="C2369" t="s">
        <v>3353</v>
      </c>
      <c r="D2369" t="s">
        <v>171</v>
      </c>
      <c r="E2369" t="s">
        <v>187</v>
      </c>
      <c r="F2369" t="s">
        <v>25</v>
      </c>
      <c r="G2369">
        <v>3</v>
      </c>
      <c r="H2369">
        <v>1260.03</v>
      </c>
      <c r="I2369">
        <v>0.15</v>
      </c>
      <c r="J2369" t="s">
        <v>40</v>
      </c>
    </row>
    <row r="2370" spans="1:10" x14ac:dyDescent="0.25">
      <c r="A2370" t="s">
        <v>3354</v>
      </c>
      <c r="B2370" s="2">
        <v>45963</v>
      </c>
      <c r="C2370" t="s">
        <v>2081</v>
      </c>
      <c r="D2370" t="s">
        <v>43</v>
      </c>
      <c r="E2370" t="s">
        <v>101</v>
      </c>
      <c r="F2370" t="s">
        <v>14</v>
      </c>
      <c r="G2370">
        <v>2</v>
      </c>
      <c r="H2370">
        <v>1745.03</v>
      </c>
      <c r="I2370">
        <v>0.15</v>
      </c>
      <c r="J2370" t="s">
        <v>68</v>
      </c>
    </row>
    <row r="2371" spans="1:10" x14ac:dyDescent="0.25">
      <c r="A2371" t="s">
        <v>3355</v>
      </c>
      <c r="B2371" s="2">
        <v>46170</v>
      </c>
      <c r="C2371" t="s">
        <v>1083</v>
      </c>
      <c r="D2371" t="s">
        <v>23</v>
      </c>
      <c r="E2371" t="s">
        <v>187</v>
      </c>
      <c r="F2371" t="s">
        <v>25</v>
      </c>
      <c r="G2371">
        <v>3</v>
      </c>
      <c r="H2371">
        <v>80.58</v>
      </c>
      <c r="I2371">
        <v>0.02</v>
      </c>
      <c r="J2371" t="s">
        <v>68</v>
      </c>
    </row>
    <row r="2372" spans="1:10" x14ac:dyDescent="0.25">
      <c r="A2372" t="s">
        <v>3356</v>
      </c>
      <c r="B2372" s="2">
        <v>46099</v>
      </c>
      <c r="C2372" t="s">
        <v>1116</v>
      </c>
      <c r="D2372" t="s">
        <v>168</v>
      </c>
      <c r="E2372" t="s">
        <v>39</v>
      </c>
      <c r="F2372" t="s">
        <v>14</v>
      </c>
      <c r="G2372">
        <v>3</v>
      </c>
      <c r="H2372">
        <v>86.33</v>
      </c>
      <c r="I2372">
        <v>0</v>
      </c>
      <c r="J2372" t="s">
        <v>30</v>
      </c>
    </row>
    <row r="2373" spans="1:10" x14ac:dyDescent="0.25">
      <c r="A2373" t="s">
        <v>3357</v>
      </c>
      <c r="B2373" s="2">
        <v>45936</v>
      </c>
      <c r="C2373" t="s">
        <v>3358</v>
      </c>
      <c r="D2373" t="s">
        <v>137</v>
      </c>
      <c r="E2373" t="s">
        <v>120</v>
      </c>
      <c r="F2373" t="s">
        <v>25</v>
      </c>
      <c r="G2373">
        <v>6</v>
      </c>
      <c r="H2373">
        <v>99.99</v>
      </c>
      <c r="I2373">
        <v>0.05</v>
      </c>
      <c r="J2373" t="s">
        <v>35</v>
      </c>
    </row>
    <row r="2374" spans="1:10" x14ac:dyDescent="0.25">
      <c r="A2374" t="s">
        <v>3359</v>
      </c>
      <c r="B2374" s="2">
        <v>45905</v>
      </c>
      <c r="C2374" t="s">
        <v>3212</v>
      </c>
      <c r="D2374" t="s">
        <v>332</v>
      </c>
      <c r="E2374" t="s">
        <v>196</v>
      </c>
      <c r="F2374" t="s">
        <v>25</v>
      </c>
      <c r="G2374">
        <v>4</v>
      </c>
      <c r="H2374">
        <v>726.53</v>
      </c>
      <c r="I2374">
        <v>0.02</v>
      </c>
      <c r="J2374" t="s">
        <v>30</v>
      </c>
    </row>
    <row r="2375" spans="1:10" x14ac:dyDescent="0.25">
      <c r="A2375" t="s">
        <v>3360</v>
      </c>
      <c r="B2375" s="2">
        <v>45934</v>
      </c>
      <c r="C2375" t="s">
        <v>1567</v>
      </c>
      <c r="D2375" t="s">
        <v>254</v>
      </c>
      <c r="E2375" t="s">
        <v>44</v>
      </c>
      <c r="F2375" t="s">
        <v>25</v>
      </c>
      <c r="G2375">
        <v>3</v>
      </c>
      <c r="H2375">
        <v>204.97</v>
      </c>
      <c r="I2375">
        <v>0</v>
      </c>
      <c r="J2375" t="s">
        <v>30</v>
      </c>
    </row>
    <row r="2376" spans="1:10" x14ac:dyDescent="0.25">
      <c r="A2376" t="s">
        <v>3361</v>
      </c>
      <c r="B2376" s="2">
        <v>46063</v>
      </c>
      <c r="C2376" t="s">
        <v>435</v>
      </c>
      <c r="D2376" t="s">
        <v>277</v>
      </c>
      <c r="E2376" t="s">
        <v>19</v>
      </c>
      <c r="F2376" t="s">
        <v>25</v>
      </c>
      <c r="G2376">
        <v>2</v>
      </c>
      <c r="H2376">
        <v>678.03</v>
      </c>
      <c r="I2376">
        <v>0.2</v>
      </c>
    </row>
    <row r="2377" spans="1:10" x14ac:dyDescent="0.25">
      <c r="A2377" t="s">
        <v>3362</v>
      </c>
      <c r="B2377" s="2">
        <v>45974</v>
      </c>
      <c r="C2377" t="s">
        <v>481</v>
      </c>
      <c r="D2377" t="s">
        <v>57</v>
      </c>
      <c r="E2377" t="s">
        <v>39</v>
      </c>
      <c r="F2377" t="s">
        <v>14</v>
      </c>
      <c r="G2377">
        <v>1</v>
      </c>
      <c r="H2377">
        <v>1199</v>
      </c>
      <c r="I2377">
        <v>0</v>
      </c>
      <c r="J2377" t="s">
        <v>68</v>
      </c>
    </row>
    <row r="2378" spans="1:10" x14ac:dyDescent="0.25">
      <c r="A2378" t="s">
        <v>3363</v>
      </c>
      <c r="B2378" s="2">
        <v>46076</v>
      </c>
      <c r="C2378" t="s">
        <v>477</v>
      </c>
      <c r="D2378" t="s">
        <v>23</v>
      </c>
      <c r="E2378" t="s">
        <v>19</v>
      </c>
      <c r="F2378" t="s">
        <v>14</v>
      </c>
      <c r="G2378">
        <v>1</v>
      </c>
      <c r="H2378">
        <v>79</v>
      </c>
      <c r="I2378">
        <v>0</v>
      </c>
      <c r="J2378" t="s">
        <v>20</v>
      </c>
    </row>
    <row r="2379" spans="1:10" x14ac:dyDescent="0.25">
      <c r="A2379" t="s">
        <v>3364</v>
      </c>
      <c r="B2379" s="2">
        <v>46115</v>
      </c>
      <c r="C2379" t="s">
        <v>119</v>
      </c>
      <c r="D2379" t="s">
        <v>390</v>
      </c>
      <c r="E2379" t="s">
        <v>34</v>
      </c>
      <c r="F2379" t="s">
        <v>14</v>
      </c>
      <c r="G2379">
        <v>3</v>
      </c>
      <c r="H2379">
        <v>457.98</v>
      </c>
      <c r="I2379">
        <v>0.05</v>
      </c>
      <c r="J2379" t="s">
        <v>68</v>
      </c>
    </row>
    <row r="2380" spans="1:10" x14ac:dyDescent="0.25">
      <c r="A2380" t="s">
        <v>3365</v>
      </c>
      <c r="B2380" s="2">
        <v>45939</v>
      </c>
      <c r="C2380" t="s">
        <v>2067</v>
      </c>
      <c r="D2380" t="s">
        <v>109</v>
      </c>
      <c r="E2380" t="s">
        <v>112</v>
      </c>
      <c r="F2380" t="s">
        <v>25</v>
      </c>
      <c r="G2380">
        <v>2</v>
      </c>
      <c r="H2380">
        <v>1385.01</v>
      </c>
      <c r="I2380">
        <v>0</v>
      </c>
      <c r="J2380" t="s">
        <v>15</v>
      </c>
    </row>
    <row r="2381" spans="1:10" x14ac:dyDescent="0.25">
      <c r="A2381" t="s">
        <v>3366</v>
      </c>
      <c r="B2381" s="2">
        <v>46212</v>
      </c>
      <c r="C2381" t="s">
        <v>1612</v>
      </c>
      <c r="D2381" t="s">
        <v>117</v>
      </c>
      <c r="E2381" t="s">
        <v>74</v>
      </c>
      <c r="F2381" t="s">
        <v>25</v>
      </c>
      <c r="G2381">
        <v>4</v>
      </c>
      <c r="H2381">
        <v>1834.98</v>
      </c>
      <c r="I2381">
        <v>0.15</v>
      </c>
      <c r="J2381" t="s">
        <v>30</v>
      </c>
    </row>
    <row r="2382" spans="1:10" x14ac:dyDescent="0.25">
      <c r="A2382" t="s">
        <v>3367</v>
      </c>
      <c r="B2382" s="2">
        <v>46151</v>
      </c>
      <c r="C2382" t="s">
        <v>149</v>
      </c>
      <c r="D2382" t="s">
        <v>23</v>
      </c>
      <c r="E2382" t="s">
        <v>39</v>
      </c>
      <c r="F2382" t="s">
        <v>25</v>
      </c>
      <c r="G2382">
        <v>3</v>
      </c>
      <c r="H2382">
        <v>79</v>
      </c>
      <c r="I2382">
        <v>0</v>
      </c>
      <c r="J2382" t="s">
        <v>30</v>
      </c>
    </row>
    <row r="2383" spans="1:10" x14ac:dyDescent="0.25">
      <c r="A2383" t="s">
        <v>3368</v>
      </c>
      <c r="B2383" s="2">
        <v>46104</v>
      </c>
      <c r="C2383" t="s">
        <v>361</v>
      </c>
      <c r="D2383" t="s">
        <v>332</v>
      </c>
      <c r="E2383" t="s">
        <v>104</v>
      </c>
      <c r="F2383" t="s">
        <v>14</v>
      </c>
      <c r="G2383">
        <v>4</v>
      </c>
      <c r="H2383">
        <v>771.47</v>
      </c>
      <c r="I2383">
        <v>0.02</v>
      </c>
      <c r="J2383" t="s">
        <v>15</v>
      </c>
    </row>
    <row r="2384" spans="1:10" x14ac:dyDescent="0.25">
      <c r="A2384" t="s">
        <v>3369</v>
      </c>
      <c r="B2384" s="2">
        <v>46205</v>
      </c>
      <c r="C2384" t="s">
        <v>425</v>
      </c>
      <c r="D2384" t="s">
        <v>202</v>
      </c>
      <c r="E2384" t="s">
        <v>58</v>
      </c>
      <c r="F2384" t="s">
        <v>14</v>
      </c>
      <c r="G2384">
        <v>1</v>
      </c>
      <c r="H2384">
        <v>2099</v>
      </c>
      <c r="I2384">
        <v>0</v>
      </c>
      <c r="J2384" t="s">
        <v>15</v>
      </c>
    </row>
    <row r="2385" spans="1:10" x14ac:dyDescent="0.25">
      <c r="A2385" t="s">
        <v>3370</v>
      </c>
      <c r="B2385" s="2">
        <v>46160</v>
      </c>
      <c r="C2385" t="s">
        <v>2322</v>
      </c>
      <c r="D2385" t="s">
        <v>332</v>
      </c>
      <c r="E2385" t="s">
        <v>95</v>
      </c>
      <c r="F2385" t="s">
        <v>614</v>
      </c>
      <c r="G2385">
        <v>6</v>
      </c>
      <c r="H2385">
        <v>756.49</v>
      </c>
      <c r="I2385">
        <v>0.15</v>
      </c>
      <c r="J2385" t="s">
        <v>20</v>
      </c>
    </row>
    <row r="2386" spans="1:10" x14ac:dyDescent="0.25">
      <c r="A2386" t="s">
        <v>3371</v>
      </c>
      <c r="B2386" s="2">
        <v>46206</v>
      </c>
      <c r="C2386" t="s">
        <v>237</v>
      </c>
      <c r="D2386" t="s">
        <v>323</v>
      </c>
      <c r="E2386" t="s">
        <v>101</v>
      </c>
      <c r="F2386" t="s">
        <v>25</v>
      </c>
      <c r="G2386">
        <v>3</v>
      </c>
      <c r="H2386">
        <v>1484.01</v>
      </c>
      <c r="I2386">
        <v>0</v>
      </c>
      <c r="J2386" t="s">
        <v>35</v>
      </c>
    </row>
    <row r="2387" spans="1:10" x14ac:dyDescent="0.25">
      <c r="A2387" t="s">
        <v>3372</v>
      </c>
      <c r="B2387" s="2">
        <v>45955</v>
      </c>
      <c r="C2387" t="s">
        <v>2117</v>
      </c>
      <c r="D2387" t="s">
        <v>556</v>
      </c>
      <c r="E2387" t="s">
        <v>64</v>
      </c>
      <c r="F2387" t="s">
        <v>25</v>
      </c>
      <c r="G2387">
        <v>4</v>
      </c>
      <c r="H2387">
        <v>132.87</v>
      </c>
      <c r="I2387">
        <v>0.02</v>
      </c>
      <c r="J2387" t="s">
        <v>20</v>
      </c>
    </row>
    <row r="2388" spans="1:10" x14ac:dyDescent="0.25">
      <c r="A2388" t="s">
        <v>3373</v>
      </c>
      <c r="B2388" s="2">
        <v>46154</v>
      </c>
      <c r="C2388" t="s">
        <v>1339</v>
      </c>
      <c r="D2388" t="s">
        <v>180</v>
      </c>
      <c r="E2388" t="s">
        <v>95</v>
      </c>
      <c r="F2388" t="s">
        <v>25</v>
      </c>
      <c r="G2388">
        <v>2</v>
      </c>
      <c r="H2388">
        <v>865.98</v>
      </c>
      <c r="I2388">
        <v>0.2</v>
      </c>
      <c r="J2388" t="s">
        <v>68</v>
      </c>
    </row>
    <row r="2389" spans="1:10" x14ac:dyDescent="0.25">
      <c r="A2389" t="s">
        <v>3374</v>
      </c>
      <c r="B2389" s="2">
        <v>45982</v>
      </c>
      <c r="C2389" t="s">
        <v>2464</v>
      </c>
      <c r="D2389" t="s">
        <v>305</v>
      </c>
      <c r="E2389" t="s">
        <v>74</v>
      </c>
      <c r="F2389" t="s">
        <v>14</v>
      </c>
      <c r="G2389">
        <v>2</v>
      </c>
      <c r="H2389">
        <v>38.22</v>
      </c>
      <c r="I2389">
        <v>0</v>
      </c>
      <c r="J2389" t="s">
        <v>15</v>
      </c>
    </row>
    <row r="2390" spans="1:10" x14ac:dyDescent="0.25">
      <c r="A2390" t="s">
        <v>3375</v>
      </c>
      <c r="B2390" s="2">
        <v>46040</v>
      </c>
      <c r="C2390" t="s">
        <v>1625</v>
      </c>
      <c r="D2390" t="s">
        <v>80</v>
      </c>
      <c r="E2390" t="s">
        <v>34</v>
      </c>
      <c r="F2390" t="s">
        <v>274</v>
      </c>
      <c r="G2390">
        <v>3</v>
      </c>
      <c r="H2390">
        <v>157.41</v>
      </c>
      <c r="I2390">
        <v>0</v>
      </c>
      <c r="J2390" t="s">
        <v>35</v>
      </c>
    </row>
    <row r="2391" spans="1:10" x14ac:dyDescent="0.25">
      <c r="A2391" t="s">
        <v>3376</v>
      </c>
      <c r="B2391" s="2">
        <v>46098</v>
      </c>
      <c r="C2391" t="s">
        <v>232</v>
      </c>
      <c r="D2391" t="s">
        <v>243</v>
      </c>
      <c r="E2391" t="s">
        <v>112</v>
      </c>
      <c r="F2391" t="s">
        <v>14</v>
      </c>
      <c r="G2391">
        <v>1</v>
      </c>
      <c r="H2391">
        <v>70.38</v>
      </c>
      <c r="I2391">
        <v>0</v>
      </c>
      <c r="J2391" t="s">
        <v>68</v>
      </c>
    </row>
    <row r="2392" spans="1:10" x14ac:dyDescent="0.25">
      <c r="A2392" t="s">
        <v>3377</v>
      </c>
      <c r="B2392" s="2">
        <v>45905</v>
      </c>
      <c r="C2392" t="s">
        <v>2464</v>
      </c>
      <c r="D2392" t="s">
        <v>150</v>
      </c>
      <c r="E2392" t="s">
        <v>24</v>
      </c>
      <c r="F2392" t="s">
        <v>25</v>
      </c>
      <c r="G2392">
        <v>3</v>
      </c>
      <c r="H2392">
        <v>1543.97</v>
      </c>
      <c r="I2392">
        <v>0.2</v>
      </c>
      <c r="J2392" t="s">
        <v>15</v>
      </c>
    </row>
    <row r="2393" spans="1:10" x14ac:dyDescent="0.25">
      <c r="A2393" t="s">
        <v>3378</v>
      </c>
      <c r="B2393" s="2">
        <v>46124</v>
      </c>
      <c r="C2393" t="s">
        <v>3310</v>
      </c>
      <c r="D2393" t="s">
        <v>83</v>
      </c>
      <c r="E2393" t="s">
        <v>104</v>
      </c>
      <c r="F2393" t="s">
        <v>14</v>
      </c>
      <c r="G2393">
        <v>4</v>
      </c>
      <c r="H2393">
        <v>2276.0100000000002</v>
      </c>
      <c r="I2393">
        <v>0.1</v>
      </c>
      <c r="J2393" t="s">
        <v>35</v>
      </c>
    </row>
    <row r="2394" spans="1:10" x14ac:dyDescent="0.25">
      <c r="A2394" t="s">
        <v>3379</v>
      </c>
      <c r="B2394" s="2">
        <v>46166</v>
      </c>
      <c r="C2394" t="s">
        <v>3380</v>
      </c>
      <c r="D2394" t="s">
        <v>395</v>
      </c>
      <c r="E2394" t="s">
        <v>120</v>
      </c>
      <c r="F2394" t="s">
        <v>25</v>
      </c>
      <c r="G2394">
        <v>1</v>
      </c>
      <c r="H2394">
        <v>151.97999999999999</v>
      </c>
      <c r="I2394">
        <v>0</v>
      </c>
      <c r="J2394" t="s">
        <v>30</v>
      </c>
    </row>
    <row r="2395" spans="1:10" x14ac:dyDescent="0.25">
      <c r="A2395" t="s">
        <v>3381</v>
      </c>
      <c r="B2395" s="2">
        <v>45938</v>
      </c>
      <c r="C2395" t="s">
        <v>881</v>
      </c>
      <c r="D2395" t="s">
        <v>376</v>
      </c>
      <c r="E2395" t="s">
        <v>52</v>
      </c>
      <c r="F2395" t="s">
        <v>25</v>
      </c>
      <c r="G2395">
        <v>1</v>
      </c>
      <c r="H2395">
        <v>1682.01</v>
      </c>
      <c r="I2395">
        <v>0</v>
      </c>
      <c r="J2395" t="s">
        <v>20</v>
      </c>
    </row>
    <row r="2396" spans="1:10" x14ac:dyDescent="0.25">
      <c r="A2396" t="s">
        <v>3382</v>
      </c>
      <c r="B2396" s="2">
        <v>46153</v>
      </c>
      <c r="C2396" t="s">
        <v>50</v>
      </c>
      <c r="D2396" t="s">
        <v>254</v>
      </c>
      <c r="E2396" t="s">
        <v>39</v>
      </c>
      <c r="F2396" t="s">
        <v>14</v>
      </c>
      <c r="G2396">
        <v>2</v>
      </c>
      <c r="H2396">
        <v>204.97</v>
      </c>
      <c r="I2396">
        <v>0.02</v>
      </c>
      <c r="J2396" t="s">
        <v>20</v>
      </c>
    </row>
    <row r="2397" spans="1:10" x14ac:dyDescent="0.25">
      <c r="A2397" t="s">
        <v>3383</v>
      </c>
      <c r="B2397" s="2">
        <v>46211</v>
      </c>
      <c r="C2397" t="s">
        <v>3384</v>
      </c>
      <c r="D2397" t="s">
        <v>685</v>
      </c>
      <c r="E2397" t="s">
        <v>196</v>
      </c>
      <c r="F2397" t="s">
        <v>25</v>
      </c>
      <c r="G2397">
        <v>3</v>
      </c>
      <c r="H2397">
        <v>1567.02</v>
      </c>
      <c r="I2397">
        <v>0.15</v>
      </c>
      <c r="J2397" t="s">
        <v>30</v>
      </c>
    </row>
    <row r="2398" spans="1:10" x14ac:dyDescent="0.25">
      <c r="A2398" t="s">
        <v>3385</v>
      </c>
      <c r="B2398" s="2">
        <v>45890</v>
      </c>
      <c r="C2398" t="s">
        <v>989</v>
      </c>
      <c r="D2398" t="s">
        <v>147</v>
      </c>
      <c r="E2398" t="s">
        <v>34</v>
      </c>
      <c r="F2398" t="s">
        <v>14</v>
      </c>
      <c r="G2398">
        <v>2</v>
      </c>
      <c r="H2398">
        <v>979.02</v>
      </c>
      <c r="I2398">
        <v>0.15</v>
      </c>
      <c r="J2398" t="s">
        <v>330</v>
      </c>
    </row>
    <row r="2399" spans="1:10" x14ac:dyDescent="0.25">
      <c r="A2399" t="s">
        <v>3386</v>
      </c>
      <c r="B2399" s="2">
        <v>46163</v>
      </c>
      <c r="C2399" t="s">
        <v>206</v>
      </c>
      <c r="D2399" t="s">
        <v>390</v>
      </c>
      <c r="E2399" t="s">
        <v>226</v>
      </c>
      <c r="F2399" t="s">
        <v>14</v>
      </c>
      <c r="G2399">
        <v>1</v>
      </c>
      <c r="H2399">
        <v>457.98</v>
      </c>
      <c r="I2399">
        <v>0</v>
      </c>
    </row>
    <row r="2400" spans="1:10" x14ac:dyDescent="0.25">
      <c r="A2400" t="s">
        <v>3387</v>
      </c>
      <c r="B2400" s="2">
        <v>46162</v>
      </c>
      <c r="C2400" t="s">
        <v>189</v>
      </c>
      <c r="D2400" t="s">
        <v>147</v>
      </c>
      <c r="E2400" t="s">
        <v>44</v>
      </c>
      <c r="F2400" t="s">
        <v>25</v>
      </c>
      <c r="G2400">
        <v>4</v>
      </c>
      <c r="H2400">
        <v>989.01</v>
      </c>
      <c r="I2400">
        <v>0.1</v>
      </c>
      <c r="J2400" t="s">
        <v>30</v>
      </c>
    </row>
    <row r="2401" spans="1:10" x14ac:dyDescent="0.25">
      <c r="A2401" t="s">
        <v>3388</v>
      </c>
      <c r="B2401" s="2">
        <v>45917</v>
      </c>
      <c r="C2401" t="s">
        <v>1563</v>
      </c>
      <c r="D2401" t="s">
        <v>416</v>
      </c>
      <c r="E2401" t="s">
        <v>187</v>
      </c>
      <c r="F2401" t="s">
        <v>14</v>
      </c>
      <c r="G2401">
        <v>3</v>
      </c>
      <c r="H2401">
        <v>244.02</v>
      </c>
      <c r="I2401">
        <v>0.02</v>
      </c>
      <c r="J2401" t="s">
        <v>30</v>
      </c>
    </row>
    <row r="2402" spans="1:10" x14ac:dyDescent="0.25">
      <c r="A2402" t="s">
        <v>3389</v>
      </c>
      <c r="B2402" s="2">
        <v>46183</v>
      </c>
      <c r="C2402" t="s">
        <v>515</v>
      </c>
      <c r="D2402" t="s">
        <v>395</v>
      </c>
      <c r="E2402" t="s">
        <v>58</v>
      </c>
      <c r="F2402" t="s">
        <v>14</v>
      </c>
      <c r="G2402">
        <v>10</v>
      </c>
      <c r="H2402">
        <v>153.47</v>
      </c>
      <c r="I2402">
        <v>0</v>
      </c>
      <c r="J2402" t="s">
        <v>35</v>
      </c>
    </row>
    <row r="2403" spans="1:10" x14ac:dyDescent="0.25">
      <c r="A2403" t="s">
        <v>3390</v>
      </c>
      <c r="B2403" s="2">
        <v>46221</v>
      </c>
      <c r="C2403" t="s">
        <v>2537</v>
      </c>
      <c r="D2403" t="s">
        <v>520</v>
      </c>
      <c r="E2403" t="s">
        <v>19</v>
      </c>
      <c r="F2403" t="s">
        <v>25</v>
      </c>
      <c r="G2403">
        <v>1</v>
      </c>
      <c r="H2403">
        <v>2242.98</v>
      </c>
      <c r="I2403">
        <v>0</v>
      </c>
      <c r="J2403" t="s">
        <v>35</v>
      </c>
    </row>
    <row r="2404" spans="1:10" x14ac:dyDescent="0.25">
      <c r="A2404" t="s">
        <v>3391</v>
      </c>
      <c r="B2404" s="2">
        <v>45947</v>
      </c>
      <c r="C2404" t="s">
        <v>245</v>
      </c>
      <c r="D2404" t="s">
        <v>332</v>
      </c>
      <c r="E2404" t="s">
        <v>196</v>
      </c>
      <c r="F2404" t="s">
        <v>25</v>
      </c>
      <c r="G2404">
        <v>5</v>
      </c>
      <c r="H2404">
        <v>756.49</v>
      </c>
      <c r="I2404">
        <v>0.2</v>
      </c>
      <c r="J2404" t="s">
        <v>68</v>
      </c>
    </row>
    <row r="2405" spans="1:10" x14ac:dyDescent="0.25">
      <c r="A2405" t="s">
        <v>3392</v>
      </c>
      <c r="B2405" s="2">
        <v>46108</v>
      </c>
      <c r="C2405" t="s">
        <v>1807</v>
      </c>
      <c r="D2405" t="s">
        <v>92</v>
      </c>
      <c r="E2405" t="s">
        <v>44</v>
      </c>
      <c r="F2405" t="s">
        <v>25</v>
      </c>
      <c r="G2405">
        <v>1</v>
      </c>
      <c r="H2405">
        <v>290.02999999999997</v>
      </c>
      <c r="I2405">
        <v>0</v>
      </c>
      <c r="J2405" t="s">
        <v>30</v>
      </c>
    </row>
    <row r="2406" spans="1:10" x14ac:dyDescent="0.25">
      <c r="A2406" t="s">
        <v>3393</v>
      </c>
      <c r="B2406" s="2">
        <v>45927</v>
      </c>
      <c r="C2406" t="s">
        <v>862</v>
      </c>
      <c r="D2406" t="s">
        <v>376</v>
      </c>
      <c r="E2406" t="s">
        <v>226</v>
      </c>
      <c r="F2406" t="s">
        <v>25</v>
      </c>
      <c r="G2406">
        <v>5</v>
      </c>
      <c r="H2406">
        <v>1682.01</v>
      </c>
      <c r="I2406">
        <v>0</v>
      </c>
      <c r="J2406" t="s">
        <v>30</v>
      </c>
    </row>
    <row r="2407" spans="1:10" x14ac:dyDescent="0.25">
      <c r="A2407" t="s">
        <v>3394</v>
      </c>
      <c r="B2407" s="2">
        <v>46186</v>
      </c>
      <c r="C2407" t="s">
        <v>815</v>
      </c>
      <c r="D2407" t="s">
        <v>549</v>
      </c>
      <c r="E2407" t="s">
        <v>39</v>
      </c>
      <c r="F2407" t="s">
        <v>25</v>
      </c>
      <c r="G2407">
        <v>4</v>
      </c>
      <c r="H2407">
        <v>1222.98</v>
      </c>
      <c r="I2407">
        <v>0.2</v>
      </c>
      <c r="J2407" t="s">
        <v>35</v>
      </c>
    </row>
    <row r="2408" spans="1:10" x14ac:dyDescent="0.25">
      <c r="A2408" t="s">
        <v>3395</v>
      </c>
      <c r="B2408" s="2">
        <v>45971</v>
      </c>
      <c r="C2408" t="s">
        <v>985</v>
      </c>
      <c r="D2408" t="s">
        <v>71</v>
      </c>
      <c r="E2408" t="s">
        <v>104</v>
      </c>
      <c r="F2408" t="s">
        <v>25</v>
      </c>
      <c r="G2408">
        <v>2</v>
      </c>
      <c r="H2408">
        <v>117.81</v>
      </c>
      <c r="I2408">
        <v>0.02</v>
      </c>
      <c r="J2408" t="s">
        <v>68</v>
      </c>
    </row>
    <row r="2409" spans="1:10" x14ac:dyDescent="0.25">
      <c r="A2409" t="s">
        <v>3396</v>
      </c>
      <c r="B2409" s="2">
        <v>46064</v>
      </c>
      <c r="C2409" t="s">
        <v>927</v>
      </c>
      <c r="D2409" t="s">
        <v>332</v>
      </c>
      <c r="E2409" t="s">
        <v>62</v>
      </c>
      <c r="F2409" t="s">
        <v>25</v>
      </c>
      <c r="G2409">
        <v>3</v>
      </c>
      <c r="H2409">
        <v>726.53</v>
      </c>
      <c r="I2409">
        <v>0.2</v>
      </c>
      <c r="J2409" t="s">
        <v>20</v>
      </c>
    </row>
    <row r="2410" spans="1:10" x14ac:dyDescent="0.25">
      <c r="A2410" t="s">
        <v>3397</v>
      </c>
      <c r="B2410" s="2">
        <v>46136</v>
      </c>
      <c r="C2410" t="s">
        <v>1208</v>
      </c>
      <c r="D2410" t="s">
        <v>109</v>
      </c>
      <c r="E2410" t="s">
        <v>101</v>
      </c>
      <c r="F2410" t="s">
        <v>25</v>
      </c>
      <c r="G2410">
        <v>1</v>
      </c>
      <c r="H2410">
        <v>1357.03</v>
      </c>
      <c r="I2410">
        <v>0.05</v>
      </c>
      <c r="J2410" t="s">
        <v>30</v>
      </c>
    </row>
    <row r="2411" spans="1:10" x14ac:dyDescent="0.25">
      <c r="A2411" t="s">
        <v>3398</v>
      </c>
      <c r="B2411" s="2">
        <v>46155</v>
      </c>
      <c r="C2411" t="s">
        <v>803</v>
      </c>
      <c r="D2411" t="s">
        <v>376</v>
      </c>
      <c r="E2411" t="s">
        <v>120</v>
      </c>
      <c r="F2411" t="s">
        <v>25</v>
      </c>
      <c r="G2411">
        <v>6</v>
      </c>
      <c r="H2411">
        <v>1665.02</v>
      </c>
      <c r="I2411">
        <v>0</v>
      </c>
      <c r="J2411" t="s">
        <v>15</v>
      </c>
    </row>
    <row r="2412" spans="1:10" x14ac:dyDescent="0.25">
      <c r="A2412" t="s">
        <v>3399</v>
      </c>
      <c r="B2412" s="2">
        <v>46210</v>
      </c>
      <c r="C2412" t="s">
        <v>2888</v>
      </c>
      <c r="D2412" t="s">
        <v>251</v>
      </c>
      <c r="E2412" t="s">
        <v>44</v>
      </c>
      <c r="F2412" t="s">
        <v>14</v>
      </c>
      <c r="G2412">
        <v>2</v>
      </c>
      <c r="H2412">
        <v>1999</v>
      </c>
      <c r="I2412">
        <v>0</v>
      </c>
      <c r="J2412" t="s">
        <v>15</v>
      </c>
    </row>
    <row r="2413" spans="1:10" x14ac:dyDescent="0.25">
      <c r="A2413" t="s">
        <v>3400</v>
      </c>
      <c r="B2413" s="2">
        <v>45969</v>
      </c>
      <c r="C2413" t="s">
        <v>560</v>
      </c>
      <c r="D2413" t="s">
        <v>137</v>
      </c>
      <c r="E2413" t="s">
        <v>64</v>
      </c>
      <c r="F2413" t="s">
        <v>14</v>
      </c>
      <c r="G2413">
        <v>4</v>
      </c>
      <c r="H2413">
        <v>96.03</v>
      </c>
      <c r="I2413">
        <v>0</v>
      </c>
      <c r="J2413" t="s">
        <v>30</v>
      </c>
    </row>
    <row r="2414" spans="1:10" x14ac:dyDescent="0.25">
      <c r="A2414" t="s">
        <v>3401</v>
      </c>
      <c r="B2414" s="2">
        <v>45979</v>
      </c>
      <c r="C2414" t="s">
        <v>2005</v>
      </c>
      <c r="D2414" t="s">
        <v>92</v>
      </c>
      <c r="E2414" t="s">
        <v>112</v>
      </c>
      <c r="F2414" t="s">
        <v>14</v>
      </c>
      <c r="G2414">
        <v>1</v>
      </c>
      <c r="H2414">
        <v>293.02</v>
      </c>
      <c r="I2414">
        <v>0.2</v>
      </c>
      <c r="J2414" t="s">
        <v>30</v>
      </c>
    </row>
    <row r="2415" spans="1:10" x14ac:dyDescent="0.25">
      <c r="A2415" t="s">
        <v>3402</v>
      </c>
      <c r="B2415" s="2">
        <v>45919</v>
      </c>
      <c r="C2415" t="s">
        <v>3186</v>
      </c>
      <c r="D2415" t="s">
        <v>117</v>
      </c>
      <c r="E2415" t="s">
        <v>226</v>
      </c>
      <c r="F2415" t="s">
        <v>25</v>
      </c>
      <c r="G2415">
        <v>2</v>
      </c>
      <c r="H2415">
        <v>1781.01</v>
      </c>
      <c r="I2415">
        <v>0.15</v>
      </c>
      <c r="J2415" t="s">
        <v>20</v>
      </c>
    </row>
    <row r="2416" spans="1:10" x14ac:dyDescent="0.25">
      <c r="A2416" t="s">
        <v>3403</v>
      </c>
      <c r="B2416" s="2">
        <v>46151</v>
      </c>
      <c r="C2416" t="s">
        <v>2888</v>
      </c>
      <c r="D2416" t="s">
        <v>140</v>
      </c>
      <c r="E2416" t="s">
        <v>64</v>
      </c>
      <c r="F2416" t="s">
        <v>14</v>
      </c>
      <c r="G2416">
        <v>2</v>
      </c>
      <c r="H2416">
        <v>1028.97</v>
      </c>
      <c r="I2416">
        <v>0</v>
      </c>
      <c r="J2416" t="s">
        <v>35</v>
      </c>
    </row>
    <row r="2417" spans="1:10" x14ac:dyDescent="0.25">
      <c r="A2417" t="s">
        <v>3404</v>
      </c>
      <c r="B2417" s="2">
        <v>45883</v>
      </c>
      <c r="C2417" t="s">
        <v>2616</v>
      </c>
      <c r="D2417" t="s">
        <v>323</v>
      </c>
      <c r="E2417" t="s">
        <v>44</v>
      </c>
      <c r="F2417" t="s">
        <v>238</v>
      </c>
      <c r="G2417">
        <v>1</v>
      </c>
      <c r="H2417">
        <v>1484.01</v>
      </c>
      <c r="I2417">
        <v>0.2</v>
      </c>
      <c r="J2417" t="s">
        <v>30</v>
      </c>
    </row>
    <row r="2418" spans="1:10" x14ac:dyDescent="0.25">
      <c r="A2418" t="s">
        <v>3405</v>
      </c>
      <c r="B2418" s="2">
        <v>46086</v>
      </c>
      <c r="C2418" t="s">
        <v>2308</v>
      </c>
      <c r="D2418" t="s">
        <v>321</v>
      </c>
      <c r="E2418" t="s">
        <v>48</v>
      </c>
      <c r="F2418" t="s">
        <v>25</v>
      </c>
      <c r="G2418">
        <v>2</v>
      </c>
      <c r="H2418">
        <v>1385.01</v>
      </c>
      <c r="I2418">
        <v>0.2</v>
      </c>
      <c r="J2418" t="s">
        <v>20</v>
      </c>
    </row>
    <row r="2419" spans="1:10" x14ac:dyDescent="0.25">
      <c r="A2419" t="s">
        <v>3406</v>
      </c>
      <c r="B2419" s="2">
        <v>45900</v>
      </c>
      <c r="C2419" t="s">
        <v>1001</v>
      </c>
      <c r="D2419" t="s">
        <v>254</v>
      </c>
      <c r="E2419" t="s">
        <v>48</v>
      </c>
      <c r="F2419" t="s">
        <v>25</v>
      </c>
      <c r="G2419">
        <v>2</v>
      </c>
      <c r="H2419">
        <v>202.98</v>
      </c>
      <c r="I2419">
        <v>0</v>
      </c>
      <c r="J2419" t="s">
        <v>68</v>
      </c>
    </row>
    <row r="2420" spans="1:10" x14ac:dyDescent="0.25">
      <c r="A2420" t="s">
        <v>3407</v>
      </c>
      <c r="B2420" t="s">
        <v>3408</v>
      </c>
      <c r="C2420" t="s">
        <v>1003</v>
      </c>
      <c r="D2420" t="s">
        <v>147</v>
      </c>
      <c r="E2420" t="s">
        <v>95</v>
      </c>
      <c r="F2420" t="s">
        <v>25</v>
      </c>
      <c r="G2420">
        <v>1</v>
      </c>
      <c r="H2420">
        <v>969.03</v>
      </c>
      <c r="I2420">
        <v>0.05</v>
      </c>
      <c r="J2420" t="s">
        <v>15</v>
      </c>
    </row>
    <row r="2421" spans="1:10" x14ac:dyDescent="0.25">
      <c r="A2421" t="s">
        <v>3409</v>
      </c>
      <c r="B2421" s="2">
        <v>46202</v>
      </c>
      <c r="C2421" t="s">
        <v>1041</v>
      </c>
      <c r="D2421" t="s">
        <v>171</v>
      </c>
      <c r="E2421" t="s">
        <v>24</v>
      </c>
      <c r="F2421" t="s">
        <v>14</v>
      </c>
      <c r="G2421">
        <v>6</v>
      </c>
      <c r="H2421">
        <v>1286.01</v>
      </c>
      <c r="I2421">
        <v>0</v>
      </c>
      <c r="J2421" t="s">
        <v>30</v>
      </c>
    </row>
    <row r="2422" spans="1:10" x14ac:dyDescent="0.25">
      <c r="A2422" t="s">
        <v>3410</v>
      </c>
      <c r="B2422" s="2">
        <v>45983</v>
      </c>
      <c r="C2422" t="s">
        <v>73</v>
      </c>
      <c r="D2422" t="s">
        <v>23</v>
      </c>
      <c r="E2422" t="s">
        <v>101</v>
      </c>
      <c r="F2422" t="s">
        <v>25</v>
      </c>
      <c r="G2422">
        <v>2</v>
      </c>
      <c r="H2422">
        <v>79.790000000000006</v>
      </c>
      <c r="I2422">
        <v>0</v>
      </c>
      <c r="J2422" t="s">
        <v>30</v>
      </c>
    </row>
    <row r="2423" spans="1:10" x14ac:dyDescent="0.25">
      <c r="A2423" t="s">
        <v>3411</v>
      </c>
      <c r="B2423" s="2">
        <v>46185</v>
      </c>
      <c r="C2423" t="s">
        <v>2152</v>
      </c>
      <c r="D2423" t="s">
        <v>395</v>
      </c>
      <c r="E2423" t="s">
        <v>74</v>
      </c>
      <c r="F2423" t="s">
        <v>14</v>
      </c>
      <c r="G2423">
        <v>3</v>
      </c>
      <c r="H2423">
        <v>146.02000000000001</v>
      </c>
      <c r="I2423">
        <v>0.2</v>
      </c>
      <c r="J2423" t="s">
        <v>20</v>
      </c>
    </row>
    <row r="2424" spans="1:10" x14ac:dyDescent="0.25">
      <c r="A2424" t="s">
        <v>3412</v>
      </c>
      <c r="B2424" s="2">
        <v>46086</v>
      </c>
      <c r="C2424" t="s">
        <v>1339</v>
      </c>
      <c r="D2424" t="s">
        <v>18</v>
      </c>
      <c r="E2424" t="s">
        <v>19</v>
      </c>
      <c r="F2424" t="s">
        <v>14</v>
      </c>
      <c r="G2424">
        <v>2</v>
      </c>
      <c r="H2424">
        <v>96.03</v>
      </c>
      <c r="I2424" t="s">
        <v>2125</v>
      </c>
      <c r="J2424" t="s">
        <v>20</v>
      </c>
    </row>
    <row r="2425" spans="1:10" x14ac:dyDescent="0.25">
      <c r="A2425" t="s">
        <v>3413</v>
      </c>
      <c r="B2425" s="2">
        <v>46015</v>
      </c>
      <c r="C2425" t="s">
        <v>1591</v>
      </c>
      <c r="D2425" t="s">
        <v>123</v>
      </c>
      <c r="E2425" t="s">
        <v>196</v>
      </c>
      <c r="F2425" t="s">
        <v>25</v>
      </c>
      <c r="G2425">
        <v>2</v>
      </c>
      <c r="H2425">
        <v>53.35</v>
      </c>
      <c r="I2425">
        <v>0</v>
      </c>
      <c r="J2425" t="s">
        <v>35</v>
      </c>
    </row>
    <row r="2426" spans="1:10" x14ac:dyDescent="0.25">
      <c r="A2426" t="s">
        <v>3414</v>
      </c>
      <c r="B2426" s="2">
        <v>45998</v>
      </c>
      <c r="C2426" t="s">
        <v>1331</v>
      </c>
      <c r="D2426" t="s">
        <v>87</v>
      </c>
      <c r="E2426" t="s">
        <v>58</v>
      </c>
      <c r="F2426" t="s">
        <v>25</v>
      </c>
      <c r="G2426">
        <v>1</v>
      </c>
      <c r="H2426">
        <v>1018.98</v>
      </c>
      <c r="I2426">
        <v>0</v>
      </c>
      <c r="J2426" t="s">
        <v>30</v>
      </c>
    </row>
    <row r="2427" spans="1:10" x14ac:dyDescent="0.25">
      <c r="A2427" t="s">
        <v>3415</v>
      </c>
      <c r="B2427" s="2">
        <v>46133</v>
      </c>
      <c r="C2427" t="s">
        <v>1620</v>
      </c>
      <c r="D2427" t="s">
        <v>549</v>
      </c>
      <c r="E2427" t="s">
        <v>104</v>
      </c>
      <c r="F2427" t="s">
        <v>25</v>
      </c>
      <c r="G2427">
        <v>4</v>
      </c>
      <c r="H2427">
        <v>1199</v>
      </c>
      <c r="I2427">
        <v>0.15</v>
      </c>
      <c r="J2427" t="s">
        <v>15</v>
      </c>
    </row>
    <row r="2428" spans="1:10" x14ac:dyDescent="0.25">
      <c r="A2428" t="s">
        <v>3416</v>
      </c>
      <c r="B2428" s="2">
        <v>45987</v>
      </c>
      <c r="C2428" t="s">
        <v>577</v>
      </c>
      <c r="D2428" t="s">
        <v>220</v>
      </c>
      <c r="E2428" t="s">
        <v>74</v>
      </c>
      <c r="F2428" t="s">
        <v>14</v>
      </c>
      <c r="G2428">
        <v>4</v>
      </c>
      <c r="H2428">
        <v>1499</v>
      </c>
      <c r="I2428">
        <v>0</v>
      </c>
      <c r="J2428" t="s">
        <v>68</v>
      </c>
    </row>
    <row r="2429" spans="1:10" x14ac:dyDescent="0.25">
      <c r="A2429" t="s">
        <v>3417</v>
      </c>
      <c r="B2429" s="2">
        <v>45952</v>
      </c>
      <c r="C2429" t="s">
        <v>1137</v>
      </c>
      <c r="D2429" t="s">
        <v>199</v>
      </c>
      <c r="E2429" t="s">
        <v>52</v>
      </c>
      <c r="F2429" t="s">
        <v>25</v>
      </c>
      <c r="G2429">
        <v>3</v>
      </c>
      <c r="H2429">
        <v>719.97</v>
      </c>
      <c r="I2429">
        <v>0.1</v>
      </c>
      <c r="J2429" t="s">
        <v>68</v>
      </c>
    </row>
    <row r="2430" spans="1:10" x14ac:dyDescent="0.25">
      <c r="A2430" t="s">
        <v>3418</v>
      </c>
      <c r="B2430" s="2">
        <v>45924</v>
      </c>
      <c r="C2430" t="s">
        <v>405</v>
      </c>
      <c r="D2430" t="s">
        <v>61</v>
      </c>
      <c r="E2430" t="s">
        <v>58</v>
      </c>
      <c r="F2430" t="s">
        <v>25</v>
      </c>
      <c r="G2430">
        <v>8</v>
      </c>
      <c r="H2430">
        <v>244.02</v>
      </c>
      <c r="I2430">
        <v>0</v>
      </c>
      <c r="J2430" t="s">
        <v>68</v>
      </c>
    </row>
    <row r="2431" spans="1:10" x14ac:dyDescent="0.25">
      <c r="A2431" t="s">
        <v>3419</v>
      </c>
      <c r="B2431" s="2">
        <v>45913</v>
      </c>
      <c r="C2431" t="s">
        <v>654</v>
      </c>
      <c r="D2431" t="s">
        <v>33</v>
      </c>
      <c r="E2431" t="s">
        <v>52</v>
      </c>
      <c r="F2431" t="s">
        <v>14</v>
      </c>
      <c r="G2431">
        <v>2</v>
      </c>
      <c r="H2431">
        <v>2573.9699999999998</v>
      </c>
      <c r="I2431">
        <v>0.02</v>
      </c>
      <c r="J2431" t="s">
        <v>30</v>
      </c>
    </row>
    <row r="2432" spans="1:10" x14ac:dyDescent="0.25">
      <c r="A2432" t="s">
        <v>3420</v>
      </c>
      <c r="B2432" s="2">
        <v>46106</v>
      </c>
      <c r="C2432" t="s">
        <v>1879</v>
      </c>
      <c r="D2432" t="s">
        <v>213</v>
      </c>
      <c r="E2432" t="s">
        <v>24</v>
      </c>
      <c r="F2432" t="s">
        <v>25</v>
      </c>
      <c r="G2432">
        <v>8</v>
      </c>
      <c r="H2432">
        <v>549</v>
      </c>
      <c r="I2432">
        <v>0.05</v>
      </c>
      <c r="J2432" t="s">
        <v>20</v>
      </c>
    </row>
    <row r="2433" spans="1:10" x14ac:dyDescent="0.25">
      <c r="A2433" t="s">
        <v>3421</v>
      </c>
      <c r="B2433" s="2">
        <v>46141</v>
      </c>
      <c r="C2433" t="s">
        <v>1535</v>
      </c>
      <c r="D2433" t="s">
        <v>520</v>
      </c>
      <c r="E2433" t="s">
        <v>101</v>
      </c>
      <c r="F2433" t="s">
        <v>25</v>
      </c>
      <c r="G2433">
        <v>4</v>
      </c>
      <c r="H2433">
        <v>2177.0100000000002</v>
      </c>
      <c r="I2433">
        <v>0</v>
      </c>
      <c r="J2433" t="s">
        <v>30</v>
      </c>
    </row>
    <row r="2434" spans="1:10" x14ac:dyDescent="0.25">
      <c r="A2434" t="s">
        <v>3422</v>
      </c>
      <c r="B2434" s="2">
        <v>46230</v>
      </c>
      <c r="C2434" t="s">
        <v>515</v>
      </c>
      <c r="D2434" t="s">
        <v>147</v>
      </c>
      <c r="E2434" t="s">
        <v>58</v>
      </c>
      <c r="F2434" t="s">
        <v>14</v>
      </c>
      <c r="G2434">
        <v>1</v>
      </c>
      <c r="H2434">
        <v>989.01</v>
      </c>
      <c r="I2434">
        <v>0.1</v>
      </c>
      <c r="J2434" t="s">
        <v>68</v>
      </c>
    </row>
    <row r="2435" spans="1:10" x14ac:dyDescent="0.25">
      <c r="A2435" t="s">
        <v>3423</v>
      </c>
      <c r="B2435" s="2">
        <v>46088</v>
      </c>
      <c r="C2435" t="s">
        <v>496</v>
      </c>
      <c r="D2435" t="s">
        <v>87</v>
      </c>
      <c r="E2435" t="s">
        <v>48</v>
      </c>
      <c r="F2435" t="s">
        <v>14</v>
      </c>
      <c r="G2435">
        <v>3</v>
      </c>
      <c r="H2435">
        <v>999</v>
      </c>
      <c r="I2435">
        <v>0.02</v>
      </c>
      <c r="J2435" t="s">
        <v>30</v>
      </c>
    </row>
    <row r="2436" spans="1:10" x14ac:dyDescent="0.25">
      <c r="A2436" t="s">
        <v>3424</v>
      </c>
      <c r="B2436" s="2">
        <v>46157</v>
      </c>
      <c r="C2436" t="s">
        <v>1710</v>
      </c>
      <c r="D2436" t="s">
        <v>171</v>
      </c>
      <c r="E2436" t="s">
        <v>104</v>
      </c>
      <c r="F2436" t="s">
        <v>25</v>
      </c>
      <c r="G2436">
        <v>3</v>
      </c>
      <c r="H2436">
        <v>1286.01</v>
      </c>
      <c r="I2436">
        <v>0</v>
      </c>
      <c r="J2436" t="s">
        <v>68</v>
      </c>
    </row>
    <row r="2437" spans="1:10" x14ac:dyDescent="0.25">
      <c r="A2437" t="s">
        <v>3425</v>
      </c>
      <c r="B2437" s="2">
        <v>46000</v>
      </c>
      <c r="C2437" t="s">
        <v>399</v>
      </c>
      <c r="D2437" t="s">
        <v>153</v>
      </c>
      <c r="E2437" t="s">
        <v>74</v>
      </c>
      <c r="F2437" t="s">
        <v>14</v>
      </c>
      <c r="G2437">
        <v>0</v>
      </c>
      <c r="H2437">
        <v>125.13</v>
      </c>
      <c r="I2437">
        <v>0</v>
      </c>
      <c r="J2437" t="s">
        <v>20</v>
      </c>
    </row>
    <row r="2438" spans="1:10" x14ac:dyDescent="0.25">
      <c r="A2438" t="s">
        <v>3426</v>
      </c>
      <c r="B2438" s="2">
        <v>46169</v>
      </c>
      <c r="C2438" t="s">
        <v>1206</v>
      </c>
      <c r="D2438" t="s">
        <v>199</v>
      </c>
      <c r="E2438" t="s">
        <v>13</v>
      </c>
      <c r="F2438" t="s">
        <v>25</v>
      </c>
      <c r="G2438">
        <v>3</v>
      </c>
      <c r="H2438">
        <v>705.99</v>
      </c>
      <c r="I2438">
        <v>0.2</v>
      </c>
      <c r="J2438" t="s">
        <v>30</v>
      </c>
    </row>
    <row r="2439" spans="1:10" x14ac:dyDescent="0.25">
      <c r="A2439" t="s">
        <v>3427</v>
      </c>
      <c r="B2439" s="2">
        <v>45886</v>
      </c>
      <c r="C2439" t="s">
        <v>2188</v>
      </c>
      <c r="D2439" t="s">
        <v>180</v>
      </c>
      <c r="E2439" t="s">
        <v>74</v>
      </c>
      <c r="F2439" t="s">
        <v>14</v>
      </c>
      <c r="G2439">
        <v>2</v>
      </c>
      <c r="H2439">
        <v>840.51</v>
      </c>
      <c r="I2439">
        <v>0.05</v>
      </c>
      <c r="J2439" t="s">
        <v>20</v>
      </c>
    </row>
    <row r="2440" spans="1:10" x14ac:dyDescent="0.25">
      <c r="A2440" t="s">
        <v>3428</v>
      </c>
      <c r="B2440" s="2">
        <v>46190</v>
      </c>
      <c r="C2440" t="s">
        <v>1027</v>
      </c>
      <c r="D2440" t="s">
        <v>147</v>
      </c>
      <c r="E2440" t="s">
        <v>19</v>
      </c>
      <c r="F2440" t="s">
        <v>25</v>
      </c>
      <c r="G2440">
        <v>1</v>
      </c>
      <c r="H2440">
        <v>969.03</v>
      </c>
      <c r="I2440">
        <v>0.2</v>
      </c>
      <c r="J2440" t="s">
        <v>68</v>
      </c>
    </row>
    <row r="2441" spans="1:10" x14ac:dyDescent="0.25">
      <c r="A2441" t="s">
        <v>3429</v>
      </c>
      <c r="B2441" s="2">
        <v>45933</v>
      </c>
      <c r="C2441" t="s">
        <v>716</v>
      </c>
      <c r="D2441" t="s">
        <v>549</v>
      </c>
      <c r="E2441" t="s">
        <v>58</v>
      </c>
      <c r="F2441" t="s">
        <v>14</v>
      </c>
      <c r="G2441">
        <v>3</v>
      </c>
      <c r="H2441">
        <v>1222.98</v>
      </c>
      <c r="I2441">
        <v>0</v>
      </c>
      <c r="J2441" t="s">
        <v>15</v>
      </c>
    </row>
    <row r="2442" spans="1:10" x14ac:dyDescent="0.25">
      <c r="A2442" t="s">
        <v>3430</v>
      </c>
      <c r="B2442" s="2">
        <v>46228</v>
      </c>
      <c r="C2442" t="s">
        <v>813</v>
      </c>
      <c r="D2442" t="s">
        <v>282</v>
      </c>
      <c r="E2442" t="s">
        <v>34</v>
      </c>
      <c r="F2442" t="s">
        <v>25</v>
      </c>
      <c r="G2442">
        <v>2</v>
      </c>
      <c r="H2442">
        <v>182.58</v>
      </c>
      <c r="I2442">
        <v>0</v>
      </c>
      <c r="J2442" t="s">
        <v>20</v>
      </c>
    </row>
    <row r="2443" spans="1:10" x14ac:dyDescent="0.25">
      <c r="A2443" t="s">
        <v>3431</v>
      </c>
      <c r="B2443" s="2">
        <v>45958</v>
      </c>
      <c r="C2443" t="s">
        <v>2916</v>
      </c>
      <c r="D2443" t="s">
        <v>51</v>
      </c>
      <c r="E2443" t="s">
        <v>48</v>
      </c>
      <c r="F2443" t="s">
        <v>25</v>
      </c>
      <c r="G2443">
        <v>4</v>
      </c>
      <c r="H2443">
        <v>1008.99</v>
      </c>
      <c r="I2443">
        <v>0.05</v>
      </c>
      <c r="J2443" t="s">
        <v>15</v>
      </c>
    </row>
    <row r="2444" spans="1:10" x14ac:dyDescent="0.25">
      <c r="A2444" t="s">
        <v>3432</v>
      </c>
      <c r="B2444" s="2">
        <v>46124</v>
      </c>
      <c r="C2444" t="s">
        <v>387</v>
      </c>
      <c r="D2444" t="s">
        <v>168</v>
      </c>
      <c r="E2444" t="s">
        <v>48</v>
      </c>
      <c r="F2444" t="s">
        <v>14</v>
      </c>
      <c r="G2444">
        <v>3</v>
      </c>
      <c r="H2444">
        <v>90.78</v>
      </c>
      <c r="I2444">
        <v>0</v>
      </c>
      <c r="J2444" t="s">
        <v>35</v>
      </c>
    </row>
    <row r="2445" spans="1:10" x14ac:dyDescent="0.25">
      <c r="A2445" t="s">
        <v>3433</v>
      </c>
      <c r="B2445" s="2">
        <v>46107</v>
      </c>
      <c r="C2445" t="s">
        <v>1003</v>
      </c>
      <c r="D2445" t="s">
        <v>220</v>
      </c>
      <c r="E2445" t="s">
        <v>226</v>
      </c>
      <c r="F2445" t="s">
        <v>14</v>
      </c>
      <c r="G2445">
        <v>2</v>
      </c>
      <c r="H2445">
        <v>1499</v>
      </c>
      <c r="I2445">
        <v>0.05</v>
      </c>
      <c r="J2445" t="s">
        <v>30</v>
      </c>
    </row>
    <row r="2446" spans="1:10" x14ac:dyDescent="0.25">
      <c r="A2446" t="s">
        <v>3434</v>
      </c>
      <c r="B2446" s="2">
        <v>46080</v>
      </c>
      <c r="C2446" t="s">
        <v>862</v>
      </c>
      <c r="D2446" t="s">
        <v>43</v>
      </c>
      <c r="E2446" t="s">
        <v>44</v>
      </c>
      <c r="F2446" t="s">
        <v>25</v>
      </c>
      <c r="G2446">
        <v>2</v>
      </c>
      <c r="H2446">
        <v>1799</v>
      </c>
      <c r="I2446">
        <v>0</v>
      </c>
      <c r="J2446" t="s">
        <v>68</v>
      </c>
    </row>
    <row r="2447" spans="1:10" x14ac:dyDescent="0.25">
      <c r="A2447" t="s">
        <v>3435</v>
      </c>
      <c r="B2447" s="2">
        <v>46115</v>
      </c>
      <c r="C2447" t="s">
        <v>2360</v>
      </c>
      <c r="D2447" t="s">
        <v>180</v>
      </c>
      <c r="E2447" t="s">
        <v>13</v>
      </c>
      <c r="F2447" t="s">
        <v>25</v>
      </c>
      <c r="G2447">
        <v>4</v>
      </c>
      <c r="H2447">
        <v>840.51</v>
      </c>
      <c r="I2447">
        <v>0.1</v>
      </c>
      <c r="J2447" t="s">
        <v>68</v>
      </c>
    </row>
    <row r="2448" spans="1:10" x14ac:dyDescent="0.25">
      <c r="A2448" t="s">
        <v>3436</v>
      </c>
      <c r="B2448" s="2">
        <v>45963</v>
      </c>
      <c r="C2448" t="s">
        <v>2344</v>
      </c>
      <c r="D2448" t="s">
        <v>71</v>
      </c>
      <c r="E2448" t="s">
        <v>120</v>
      </c>
      <c r="F2448" t="s">
        <v>14</v>
      </c>
      <c r="G2448">
        <v>3</v>
      </c>
      <c r="H2448">
        <v>122.57</v>
      </c>
      <c r="I2448">
        <v>0</v>
      </c>
      <c r="J2448" t="s">
        <v>15</v>
      </c>
    </row>
    <row r="2449" spans="1:10" x14ac:dyDescent="0.25">
      <c r="A2449" t="s">
        <v>3437</v>
      </c>
      <c r="B2449" s="2">
        <v>46098</v>
      </c>
      <c r="C2449" t="s">
        <v>2694</v>
      </c>
      <c r="D2449" t="s">
        <v>323</v>
      </c>
      <c r="E2449" t="s">
        <v>34</v>
      </c>
      <c r="F2449" t="s">
        <v>25</v>
      </c>
      <c r="G2449">
        <v>5</v>
      </c>
      <c r="H2449">
        <v>1454.03</v>
      </c>
      <c r="I2449">
        <v>0</v>
      </c>
      <c r="J2449" t="s">
        <v>30</v>
      </c>
    </row>
    <row r="2450" spans="1:10" x14ac:dyDescent="0.25">
      <c r="A2450" t="s">
        <v>3438</v>
      </c>
      <c r="B2450" s="2">
        <v>45979</v>
      </c>
      <c r="C2450" t="s">
        <v>533</v>
      </c>
      <c r="D2450" t="s">
        <v>150</v>
      </c>
      <c r="E2450" t="s">
        <v>120</v>
      </c>
      <c r="F2450" t="s">
        <v>274</v>
      </c>
      <c r="G2450">
        <v>4</v>
      </c>
      <c r="H2450">
        <v>1543.97</v>
      </c>
      <c r="I2450">
        <v>0</v>
      </c>
      <c r="J2450" t="s">
        <v>30</v>
      </c>
    </row>
    <row r="2451" spans="1:10" x14ac:dyDescent="0.25">
      <c r="A2451" t="s">
        <v>3439</v>
      </c>
      <c r="B2451" s="2">
        <v>45915</v>
      </c>
      <c r="C2451" t="s">
        <v>2320</v>
      </c>
      <c r="D2451" t="s">
        <v>150</v>
      </c>
      <c r="E2451" t="s">
        <v>196</v>
      </c>
      <c r="F2451" t="s">
        <v>25</v>
      </c>
      <c r="G2451">
        <v>3</v>
      </c>
      <c r="H2451">
        <v>1484.01</v>
      </c>
      <c r="I2451">
        <v>0.05</v>
      </c>
      <c r="J2451" t="s">
        <v>30</v>
      </c>
    </row>
    <row r="2452" spans="1:10" x14ac:dyDescent="0.25">
      <c r="A2452" t="s">
        <v>3440</v>
      </c>
      <c r="B2452" s="2">
        <v>46149</v>
      </c>
      <c r="C2452" t="s">
        <v>1131</v>
      </c>
      <c r="D2452" t="s">
        <v>126</v>
      </c>
      <c r="E2452" t="s">
        <v>64</v>
      </c>
      <c r="F2452" t="s">
        <v>14</v>
      </c>
      <c r="G2452">
        <v>5</v>
      </c>
      <c r="H2452">
        <v>678.03</v>
      </c>
      <c r="I2452">
        <v>0</v>
      </c>
      <c r="J2452" t="s">
        <v>30</v>
      </c>
    </row>
    <row r="2453" spans="1:10" x14ac:dyDescent="0.25">
      <c r="A2453" t="s">
        <v>3441</v>
      </c>
      <c r="B2453" s="2">
        <v>46097</v>
      </c>
      <c r="C2453" t="s">
        <v>3442</v>
      </c>
      <c r="D2453" t="s">
        <v>3443</v>
      </c>
      <c r="E2453" t="s">
        <v>62</v>
      </c>
      <c r="F2453" t="s">
        <v>14</v>
      </c>
      <c r="G2453">
        <v>6</v>
      </c>
      <c r="H2453">
        <v>149</v>
      </c>
      <c r="I2453">
        <v>0</v>
      </c>
      <c r="J2453" t="s">
        <v>30</v>
      </c>
    </row>
    <row r="2454" spans="1:10" x14ac:dyDescent="0.25">
      <c r="A2454" t="s">
        <v>3444</v>
      </c>
      <c r="B2454" s="2">
        <v>46149</v>
      </c>
      <c r="C2454" t="s">
        <v>3445</v>
      </c>
      <c r="D2454" t="s">
        <v>174</v>
      </c>
      <c r="E2454" t="s">
        <v>34</v>
      </c>
      <c r="F2454" t="s">
        <v>14</v>
      </c>
      <c r="G2454">
        <v>3</v>
      </c>
      <c r="H2454">
        <v>81.37</v>
      </c>
      <c r="I2454">
        <v>0</v>
      </c>
      <c r="J2454" t="s">
        <v>30</v>
      </c>
    </row>
    <row r="2455" spans="1:10" x14ac:dyDescent="0.25">
      <c r="A2455" t="s">
        <v>3446</v>
      </c>
      <c r="B2455" s="2">
        <v>46101</v>
      </c>
      <c r="C2455" t="s">
        <v>3447</v>
      </c>
      <c r="D2455" t="s">
        <v>199</v>
      </c>
      <c r="E2455" t="s">
        <v>120</v>
      </c>
      <c r="F2455" t="s">
        <v>25</v>
      </c>
      <c r="G2455">
        <v>3</v>
      </c>
      <c r="H2455">
        <v>705.99</v>
      </c>
      <c r="I2455">
        <v>0.2</v>
      </c>
      <c r="J2455" t="s">
        <v>15</v>
      </c>
    </row>
    <row r="2456" spans="1:10" x14ac:dyDescent="0.25">
      <c r="A2456" t="s">
        <v>3448</v>
      </c>
      <c r="B2456" s="2">
        <v>46061</v>
      </c>
      <c r="C2456" t="s">
        <v>998</v>
      </c>
      <c r="D2456" t="s">
        <v>29</v>
      </c>
      <c r="E2456" t="s">
        <v>58</v>
      </c>
      <c r="F2456" t="s">
        <v>25</v>
      </c>
      <c r="G2456">
        <v>1</v>
      </c>
      <c r="H2456">
        <v>105.73</v>
      </c>
      <c r="I2456">
        <v>0</v>
      </c>
      <c r="J2456" t="s">
        <v>20</v>
      </c>
    </row>
    <row r="2457" spans="1:10" x14ac:dyDescent="0.25">
      <c r="A2457" t="s">
        <v>3449</v>
      </c>
      <c r="B2457" s="2">
        <v>46146</v>
      </c>
      <c r="C2457" t="s">
        <v>1006</v>
      </c>
      <c r="D2457" t="s">
        <v>98</v>
      </c>
      <c r="E2457" t="s">
        <v>283</v>
      </c>
      <c r="F2457" t="s">
        <v>14</v>
      </c>
      <c r="G2457">
        <v>2</v>
      </c>
      <c r="H2457">
        <v>1357.03</v>
      </c>
      <c r="I2457">
        <v>0</v>
      </c>
      <c r="J2457" t="s">
        <v>35</v>
      </c>
    </row>
    <row r="2458" spans="1:10" x14ac:dyDescent="0.25">
      <c r="A2458" t="s">
        <v>3450</v>
      </c>
      <c r="B2458" s="2">
        <v>45966</v>
      </c>
      <c r="C2458" t="s">
        <v>392</v>
      </c>
      <c r="D2458" t="s">
        <v>268</v>
      </c>
      <c r="E2458" t="s">
        <v>19</v>
      </c>
      <c r="F2458" t="s">
        <v>14</v>
      </c>
      <c r="G2458">
        <v>3</v>
      </c>
      <c r="H2458">
        <v>146.02000000000001</v>
      </c>
      <c r="I2458">
        <v>0</v>
      </c>
      <c r="J2458" t="s">
        <v>30</v>
      </c>
    </row>
    <row r="2459" spans="1:10" x14ac:dyDescent="0.25">
      <c r="A2459" t="s">
        <v>3451</v>
      </c>
      <c r="B2459" s="2">
        <v>45950</v>
      </c>
      <c r="C2459" t="s">
        <v>1120</v>
      </c>
      <c r="D2459" t="s">
        <v>3452</v>
      </c>
      <c r="E2459" t="s">
        <v>187</v>
      </c>
      <c r="F2459" t="s">
        <v>14</v>
      </c>
      <c r="G2459">
        <v>4</v>
      </c>
      <c r="H2459">
        <v>81.37</v>
      </c>
      <c r="I2459">
        <v>0.15</v>
      </c>
      <c r="J2459" t="s">
        <v>15</v>
      </c>
    </row>
    <row r="2460" spans="1:10" x14ac:dyDescent="0.25">
      <c r="A2460" t="s">
        <v>3453</v>
      </c>
      <c r="B2460" s="2">
        <v>46128</v>
      </c>
      <c r="C2460" t="s">
        <v>2141</v>
      </c>
      <c r="D2460" t="s">
        <v>117</v>
      </c>
      <c r="E2460" t="s">
        <v>74</v>
      </c>
      <c r="F2460" t="s">
        <v>14</v>
      </c>
      <c r="G2460">
        <v>3</v>
      </c>
      <c r="H2460">
        <v>1852.97</v>
      </c>
      <c r="I2460">
        <v>0</v>
      </c>
      <c r="J2460" t="s">
        <v>20</v>
      </c>
    </row>
    <row r="2461" spans="1:10" x14ac:dyDescent="0.25">
      <c r="A2461" t="s">
        <v>3454</v>
      </c>
      <c r="B2461" s="2">
        <v>45892</v>
      </c>
      <c r="C2461" t="s">
        <v>921</v>
      </c>
      <c r="D2461" t="s">
        <v>685</v>
      </c>
      <c r="E2461" t="s">
        <v>13</v>
      </c>
      <c r="F2461" t="s">
        <v>25</v>
      </c>
      <c r="G2461">
        <v>2</v>
      </c>
      <c r="H2461">
        <v>1630.98</v>
      </c>
      <c r="I2461">
        <v>0</v>
      </c>
      <c r="J2461" t="s">
        <v>15</v>
      </c>
    </row>
    <row r="2462" spans="1:10" x14ac:dyDescent="0.25">
      <c r="A2462" t="s">
        <v>3455</v>
      </c>
      <c r="B2462" s="2">
        <v>46086</v>
      </c>
      <c r="C2462" t="s">
        <v>2982</v>
      </c>
      <c r="D2462" t="s">
        <v>685</v>
      </c>
      <c r="E2462" t="s">
        <v>95</v>
      </c>
      <c r="F2462" t="s">
        <v>25</v>
      </c>
      <c r="G2462">
        <v>2</v>
      </c>
      <c r="H2462">
        <v>1551.03</v>
      </c>
      <c r="I2462">
        <v>0.02</v>
      </c>
      <c r="J2462" t="s">
        <v>35</v>
      </c>
    </row>
    <row r="2463" spans="1:10" x14ac:dyDescent="0.25">
      <c r="A2463" t="s">
        <v>3456</v>
      </c>
      <c r="B2463" s="2">
        <v>46119</v>
      </c>
      <c r="C2463" t="s">
        <v>1768</v>
      </c>
      <c r="D2463" t="s">
        <v>12</v>
      </c>
      <c r="E2463" t="s">
        <v>62</v>
      </c>
      <c r="F2463" t="s">
        <v>25</v>
      </c>
      <c r="G2463">
        <v>2</v>
      </c>
      <c r="H2463">
        <v>484.03</v>
      </c>
      <c r="I2463">
        <v>0.15</v>
      </c>
      <c r="J2463" t="s">
        <v>20</v>
      </c>
    </row>
    <row r="2464" spans="1:10" x14ac:dyDescent="0.25">
      <c r="A2464" t="s">
        <v>3457</v>
      </c>
      <c r="B2464" s="2">
        <v>45924</v>
      </c>
      <c r="C2464" t="s">
        <v>2154</v>
      </c>
      <c r="D2464" t="s">
        <v>29</v>
      </c>
      <c r="E2464" t="s">
        <v>39</v>
      </c>
      <c r="F2464" t="s">
        <v>14</v>
      </c>
      <c r="G2464">
        <v>1</v>
      </c>
      <c r="H2464">
        <v>111.18</v>
      </c>
      <c r="I2464">
        <v>0.35</v>
      </c>
      <c r="J2464" t="s">
        <v>15</v>
      </c>
    </row>
    <row r="2465" spans="1:10" x14ac:dyDescent="0.25">
      <c r="A2465" t="s">
        <v>3458</v>
      </c>
      <c r="B2465" s="2">
        <v>46085</v>
      </c>
      <c r="C2465" t="s">
        <v>73</v>
      </c>
      <c r="D2465" t="s">
        <v>282</v>
      </c>
      <c r="E2465" t="s">
        <v>101</v>
      </c>
      <c r="F2465" t="s">
        <v>14</v>
      </c>
      <c r="G2465">
        <v>2</v>
      </c>
      <c r="H2465">
        <v>182.58</v>
      </c>
      <c r="I2465">
        <v>0.02</v>
      </c>
      <c r="J2465" t="s">
        <v>484</v>
      </c>
    </row>
    <row r="2466" spans="1:10" x14ac:dyDescent="0.25">
      <c r="A2466" t="s">
        <v>3459</v>
      </c>
      <c r="B2466" s="2">
        <v>46183</v>
      </c>
      <c r="C2466" t="s">
        <v>215</v>
      </c>
      <c r="D2466" t="s">
        <v>147</v>
      </c>
      <c r="E2466" t="s">
        <v>34</v>
      </c>
      <c r="F2466" t="s">
        <v>14</v>
      </c>
      <c r="G2466">
        <v>3</v>
      </c>
      <c r="H2466">
        <v>999</v>
      </c>
      <c r="I2466">
        <v>0</v>
      </c>
      <c r="J2466" t="s">
        <v>30</v>
      </c>
    </row>
    <row r="2467" spans="1:10" x14ac:dyDescent="0.25">
      <c r="A2467" t="s">
        <v>3460</v>
      </c>
      <c r="B2467" s="2">
        <v>46097</v>
      </c>
      <c r="C2467" t="s">
        <v>600</v>
      </c>
      <c r="D2467" t="s">
        <v>109</v>
      </c>
      <c r="E2467" t="s">
        <v>62</v>
      </c>
      <c r="F2467" t="s">
        <v>14</v>
      </c>
      <c r="G2467">
        <v>1</v>
      </c>
      <c r="H2467">
        <v>1426.98</v>
      </c>
      <c r="I2467">
        <v>0</v>
      </c>
      <c r="J2467" t="s">
        <v>35</v>
      </c>
    </row>
    <row r="2468" spans="1:10" x14ac:dyDescent="0.25">
      <c r="A2468" t="s">
        <v>3461</v>
      </c>
      <c r="B2468" s="2">
        <v>46052</v>
      </c>
      <c r="C2468" t="s">
        <v>1583</v>
      </c>
      <c r="D2468" t="s">
        <v>235</v>
      </c>
      <c r="E2468" t="s">
        <v>13</v>
      </c>
      <c r="F2468" t="s">
        <v>14</v>
      </c>
      <c r="G2468">
        <v>2</v>
      </c>
      <c r="H2468">
        <v>68.31</v>
      </c>
      <c r="I2468">
        <v>0</v>
      </c>
      <c r="J2468" t="s">
        <v>30</v>
      </c>
    </row>
    <row r="2469" spans="1:10" x14ac:dyDescent="0.25">
      <c r="A2469" t="s">
        <v>3462</v>
      </c>
      <c r="B2469" s="2">
        <v>46127</v>
      </c>
      <c r="C2469" t="s">
        <v>206</v>
      </c>
      <c r="D2469" t="s">
        <v>168</v>
      </c>
      <c r="E2469" t="s">
        <v>13</v>
      </c>
      <c r="F2469" t="s">
        <v>14</v>
      </c>
      <c r="G2469">
        <v>3</v>
      </c>
      <c r="H2469">
        <v>89.89</v>
      </c>
      <c r="I2469">
        <v>0.02</v>
      </c>
      <c r="J2469" t="s">
        <v>1402</v>
      </c>
    </row>
    <row r="2470" spans="1:10" x14ac:dyDescent="0.25">
      <c r="A2470" t="s">
        <v>3463</v>
      </c>
      <c r="B2470" s="2">
        <v>45891</v>
      </c>
      <c r="C2470" t="s">
        <v>3464</v>
      </c>
      <c r="D2470" t="s">
        <v>251</v>
      </c>
      <c r="E2470" t="s">
        <v>34</v>
      </c>
      <c r="F2470" t="s">
        <v>14</v>
      </c>
      <c r="G2470">
        <v>2</v>
      </c>
      <c r="H2470">
        <v>2018.99</v>
      </c>
      <c r="I2470">
        <v>0.2</v>
      </c>
      <c r="J2470" t="s">
        <v>15</v>
      </c>
    </row>
    <row r="2471" spans="1:10" x14ac:dyDescent="0.25">
      <c r="A2471" t="s">
        <v>3465</v>
      </c>
      <c r="B2471" s="2">
        <v>46164</v>
      </c>
      <c r="C2471" t="s">
        <v>11</v>
      </c>
      <c r="D2471" t="s">
        <v>87</v>
      </c>
      <c r="E2471" t="s">
        <v>58</v>
      </c>
      <c r="F2471" t="s">
        <v>25</v>
      </c>
      <c r="G2471">
        <v>1</v>
      </c>
      <c r="H2471">
        <v>999</v>
      </c>
      <c r="I2471">
        <v>0</v>
      </c>
      <c r="J2471" t="s">
        <v>35</v>
      </c>
    </row>
    <row r="2472" spans="1:10" x14ac:dyDescent="0.25">
      <c r="A2472" t="s">
        <v>3466</v>
      </c>
      <c r="B2472" s="2">
        <v>45927</v>
      </c>
      <c r="C2472" t="s">
        <v>3467</v>
      </c>
      <c r="D2472" t="s">
        <v>174</v>
      </c>
      <c r="E2472" t="s">
        <v>13</v>
      </c>
      <c r="F2472" t="s">
        <v>14</v>
      </c>
      <c r="G2472">
        <v>3</v>
      </c>
      <c r="H2472">
        <v>78.209999999999994</v>
      </c>
      <c r="I2472">
        <v>0</v>
      </c>
      <c r="J2472" t="s">
        <v>35</v>
      </c>
    </row>
    <row r="2473" spans="1:10" x14ac:dyDescent="0.25">
      <c r="A2473" t="s">
        <v>3468</v>
      </c>
      <c r="B2473" s="2">
        <v>46078</v>
      </c>
      <c r="C2473" t="s">
        <v>163</v>
      </c>
      <c r="D2473" t="s">
        <v>213</v>
      </c>
      <c r="E2473" t="s">
        <v>104</v>
      </c>
      <c r="F2473" t="s">
        <v>14</v>
      </c>
      <c r="G2473">
        <v>4</v>
      </c>
      <c r="H2473">
        <v>549</v>
      </c>
      <c r="I2473">
        <v>0</v>
      </c>
      <c r="J2473" t="s">
        <v>20</v>
      </c>
    </row>
    <row r="2474" spans="1:10" x14ac:dyDescent="0.25">
      <c r="A2474" t="s">
        <v>3469</v>
      </c>
      <c r="B2474" s="2">
        <v>45965</v>
      </c>
      <c r="C2474" t="s">
        <v>2115</v>
      </c>
      <c r="D2474" t="s">
        <v>549</v>
      </c>
      <c r="E2474" t="s">
        <v>34</v>
      </c>
      <c r="F2474" t="s">
        <v>274</v>
      </c>
      <c r="G2474">
        <v>3</v>
      </c>
      <c r="H2474">
        <v>1210.99</v>
      </c>
      <c r="I2474">
        <v>0</v>
      </c>
      <c r="J2474" t="s">
        <v>68</v>
      </c>
    </row>
    <row r="2475" spans="1:10" x14ac:dyDescent="0.25">
      <c r="A2475" t="s">
        <v>3470</v>
      </c>
      <c r="B2475" s="2">
        <v>46040</v>
      </c>
      <c r="C2475" t="s">
        <v>1154</v>
      </c>
      <c r="D2475" t="s">
        <v>123</v>
      </c>
      <c r="E2475" t="s">
        <v>58</v>
      </c>
      <c r="F2475" t="s">
        <v>25</v>
      </c>
      <c r="G2475">
        <v>2</v>
      </c>
      <c r="H2475">
        <v>54.45</v>
      </c>
      <c r="I2475">
        <v>0.05</v>
      </c>
      <c r="J2475" t="s">
        <v>20</v>
      </c>
    </row>
    <row r="2476" spans="1:10" x14ac:dyDescent="0.25">
      <c r="A2476" t="s">
        <v>3471</v>
      </c>
      <c r="B2476" s="2">
        <v>46123</v>
      </c>
      <c r="C2476" t="s">
        <v>1349</v>
      </c>
      <c r="D2476" t="s">
        <v>51</v>
      </c>
      <c r="E2476" t="s">
        <v>226</v>
      </c>
      <c r="F2476" t="s">
        <v>25</v>
      </c>
      <c r="G2476">
        <v>2</v>
      </c>
      <c r="H2476">
        <v>989.01</v>
      </c>
      <c r="I2476">
        <v>0</v>
      </c>
      <c r="J2476" t="s">
        <v>35</v>
      </c>
    </row>
    <row r="2477" spans="1:10" x14ac:dyDescent="0.25">
      <c r="A2477" t="s">
        <v>3472</v>
      </c>
      <c r="B2477" s="2">
        <v>46226</v>
      </c>
      <c r="C2477" t="s">
        <v>389</v>
      </c>
      <c r="D2477" t="s">
        <v>180</v>
      </c>
      <c r="E2477" t="s">
        <v>58</v>
      </c>
      <c r="F2477" t="s">
        <v>14</v>
      </c>
      <c r="G2477">
        <v>2</v>
      </c>
      <c r="H2477">
        <v>849</v>
      </c>
      <c r="I2477">
        <v>0</v>
      </c>
      <c r="J2477" t="s">
        <v>68</v>
      </c>
    </row>
    <row r="2478" spans="1:10" x14ac:dyDescent="0.25">
      <c r="A2478" t="s">
        <v>3473</v>
      </c>
      <c r="B2478" s="2">
        <v>46117</v>
      </c>
      <c r="C2478" t="s">
        <v>838</v>
      </c>
      <c r="D2478" t="s">
        <v>323</v>
      </c>
      <c r="E2478" t="s">
        <v>120</v>
      </c>
      <c r="F2478" t="s">
        <v>25</v>
      </c>
      <c r="G2478">
        <v>3</v>
      </c>
      <c r="H2478">
        <v>1469.02</v>
      </c>
      <c r="I2478">
        <v>0</v>
      </c>
      <c r="J2478" t="s">
        <v>15</v>
      </c>
    </row>
    <row r="2479" spans="1:10" x14ac:dyDescent="0.25">
      <c r="A2479" t="s">
        <v>3474</v>
      </c>
      <c r="B2479" s="2">
        <v>46147</v>
      </c>
      <c r="C2479" t="s">
        <v>3475</v>
      </c>
      <c r="D2479" t="s">
        <v>277</v>
      </c>
      <c r="E2479" t="s">
        <v>74</v>
      </c>
      <c r="F2479" t="s">
        <v>14</v>
      </c>
      <c r="G2479">
        <v>5</v>
      </c>
      <c r="H2479">
        <v>692.01</v>
      </c>
      <c r="I2479">
        <v>0</v>
      </c>
      <c r="J2479" t="s">
        <v>30</v>
      </c>
    </row>
    <row r="2480" spans="1:10" x14ac:dyDescent="0.25">
      <c r="A2480" t="s">
        <v>3476</v>
      </c>
      <c r="B2480" s="2">
        <v>46009</v>
      </c>
      <c r="C2480" t="s">
        <v>1147</v>
      </c>
      <c r="D2480" t="s">
        <v>220</v>
      </c>
      <c r="E2480" t="s">
        <v>34</v>
      </c>
      <c r="F2480" t="s">
        <v>14</v>
      </c>
      <c r="G2480">
        <v>3</v>
      </c>
      <c r="H2480">
        <v>1528.98</v>
      </c>
      <c r="J2480" t="s">
        <v>35</v>
      </c>
    </row>
    <row r="2481" spans="1:10" x14ac:dyDescent="0.25">
      <c r="A2481" t="s">
        <v>3477</v>
      </c>
      <c r="B2481" s="2">
        <v>46037</v>
      </c>
      <c r="C2481" t="s">
        <v>985</v>
      </c>
      <c r="D2481" t="s">
        <v>202</v>
      </c>
      <c r="E2481" t="s">
        <v>74</v>
      </c>
      <c r="F2481" t="s">
        <v>14</v>
      </c>
      <c r="G2481">
        <v>6</v>
      </c>
      <c r="H2481">
        <v>2099</v>
      </c>
      <c r="I2481">
        <v>0.15</v>
      </c>
      <c r="J2481" t="s">
        <v>15</v>
      </c>
    </row>
    <row r="2482" spans="1:10" x14ac:dyDescent="0.25">
      <c r="A2482" t="s">
        <v>3478</v>
      </c>
      <c r="B2482" s="2">
        <v>46209</v>
      </c>
      <c r="C2482" t="s">
        <v>2748</v>
      </c>
      <c r="D2482" t="s">
        <v>18</v>
      </c>
      <c r="E2482" t="s">
        <v>13</v>
      </c>
      <c r="F2482" t="s">
        <v>14</v>
      </c>
      <c r="G2482">
        <v>3</v>
      </c>
      <c r="H2482">
        <v>97.02</v>
      </c>
      <c r="I2482">
        <v>0.2</v>
      </c>
      <c r="J2482" t="s">
        <v>20</v>
      </c>
    </row>
    <row r="2483" spans="1:10" x14ac:dyDescent="0.25">
      <c r="A2483" t="s">
        <v>3479</v>
      </c>
      <c r="B2483" s="2">
        <v>46129</v>
      </c>
      <c r="C2483" t="s">
        <v>300</v>
      </c>
      <c r="D2483" t="s">
        <v>268</v>
      </c>
      <c r="E2483" t="s">
        <v>101</v>
      </c>
      <c r="F2483" t="s">
        <v>238</v>
      </c>
      <c r="G2483">
        <v>2</v>
      </c>
      <c r="H2483">
        <v>150.49</v>
      </c>
      <c r="I2483">
        <v>0.05</v>
      </c>
      <c r="J2483" t="s">
        <v>20</v>
      </c>
    </row>
    <row r="2484" spans="1:10" x14ac:dyDescent="0.25">
      <c r="A2484" t="s">
        <v>3480</v>
      </c>
      <c r="B2484" s="2">
        <v>46207</v>
      </c>
      <c r="C2484" t="s">
        <v>382</v>
      </c>
      <c r="D2484" t="s">
        <v>83</v>
      </c>
      <c r="E2484" t="s">
        <v>3481</v>
      </c>
      <c r="F2484" t="s">
        <v>25</v>
      </c>
      <c r="G2484">
        <v>4</v>
      </c>
      <c r="H2484">
        <v>2276.0100000000002</v>
      </c>
      <c r="I2484">
        <v>0</v>
      </c>
      <c r="J2484" t="s">
        <v>30</v>
      </c>
    </row>
    <row r="2485" spans="1:10" x14ac:dyDescent="0.25">
      <c r="A2485" t="s">
        <v>3482</v>
      </c>
      <c r="B2485" s="2">
        <v>46221</v>
      </c>
      <c r="C2485" t="s">
        <v>473</v>
      </c>
      <c r="D2485" t="s">
        <v>177</v>
      </c>
      <c r="E2485" t="s">
        <v>64</v>
      </c>
      <c r="F2485" t="s">
        <v>25</v>
      </c>
      <c r="G2485">
        <v>3</v>
      </c>
      <c r="H2485">
        <v>1567.02</v>
      </c>
      <c r="I2485">
        <v>0.15</v>
      </c>
      <c r="J2485" t="s">
        <v>30</v>
      </c>
    </row>
    <row r="2486" spans="1:10" x14ac:dyDescent="0.25">
      <c r="A2486" t="s">
        <v>3483</v>
      </c>
      <c r="B2486" s="2">
        <v>46049</v>
      </c>
      <c r="C2486" t="s">
        <v>3484</v>
      </c>
      <c r="D2486" t="s">
        <v>323</v>
      </c>
      <c r="E2486" t="s">
        <v>187</v>
      </c>
      <c r="F2486" t="s">
        <v>25</v>
      </c>
      <c r="G2486">
        <v>2</v>
      </c>
      <c r="H2486">
        <v>1454.03</v>
      </c>
      <c r="I2486">
        <v>0</v>
      </c>
      <c r="J2486" t="s">
        <v>35</v>
      </c>
    </row>
    <row r="2487" spans="1:10" x14ac:dyDescent="0.25">
      <c r="A2487" t="s">
        <v>3485</v>
      </c>
      <c r="B2487" s="2">
        <v>46175</v>
      </c>
      <c r="C2487" t="s">
        <v>1900</v>
      </c>
      <c r="D2487" t="s">
        <v>235</v>
      </c>
      <c r="E2487" t="s">
        <v>62</v>
      </c>
      <c r="F2487" t="s">
        <v>14</v>
      </c>
      <c r="G2487">
        <v>1</v>
      </c>
      <c r="H2487">
        <v>70.38</v>
      </c>
      <c r="I2487">
        <v>0.1</v>
      </c>
      <c r="J2487" t="s">
        <v>35</v>
      </c>
    </row>
    <row r="2488" spans="1:10" x14ac:dyDescent="0.25">
      <c r="A2488" t="s">
        <v>3486</v>
      </c>
      <c r="B2488" s="2">
        <v>46080</v>
      </c>
      <c r="C2488" t="s">
        <v>2024</v>
      </c>
      <c r="D2488" t="s">
        <v>556</v>
      </c>
      <c r="E2488" t="s">
        <v>44</v>
      </c>
      <c r="F2488" t="s">
        <v>25</v>
      </c>
      <c r="G2488">
        <v>3</v>
      </c>
      <c r="H2488">
        <v>129</v>
      </c>
      <c r="I2488">
        <v>0.05</v>
      </c>
      <c r="J2488" t="s">
        <v>20</v>
      </c>
    </row>
    <row r="2489" spans="1:10" x14ac:dyDescent="0.25">
      <c r="A2489" t="s">
        <v>3487</v>
      </c>
      <c r="B2489" s="2">
        <v>46060</v>
      </c>
      <c r="C2489" t="s">
        <v>1575</v>
      </c>
      <c r="D2489" t="s">
        <v>150</v>
      </c>
      <c r="E2489" t="s">
        <v>74</v>
      </c>
      <c r="F2489" t="s">
        <v>14</v>
      </c>
      <c r="G2489">
        <v>1</v>
      </c>
      <c r="H2489">
        <v>1513.99</v>
      </c>
      <c r="I2489">
        <v>-0.05</v>
      </c>
      <c r="J2489" t="s">
        <v>15</v>
      </c>
    </row>
    <row r="2490" spans="1:10" x14ac:dyDescent="0.25">
      <c r="A2490" t="s">
        <v>3488</v>
      </c>
      <c r="B2490" s="2">
        <v>46205</v>
      </c>
      <c r="C2490" t="s">
        <v>2340</v>
      </c>
      <c r="D2490" t="s">
        <v>268</v>
      </c>
      <c r="E2490" t="s">
        <v>101</v>
      </c>
      <c r="F2490" t="s">
        <v>25</v>
      </c>
      <c r="G2490">
        <v>2</v>
      </c>
      <c r="H2490">
        <v>147.51</v>
      </c>
      <c r="I2490">
        <v>0.05</v>
      </c>
      <c r="J2490" t="s">
        <v>248</v>
      </c>
    </row>
    <row r="2491" spans="1:10" x14ac:dyDescent="0.25">
      <c r="A2491" t="s">
        <v>3489</v>
      </c>
      <c r="B2491" s="2">
        <v>45894</v>
      </c>
      <c r="C2491" t="s">
        <v>2970</v>
      </c>
      <c r="D2491" t="s">
        <v>395</v>
      </c>
      <c r="E2491" t="s">
        <v>74</v>
      </c>
      <c r="F2491" t="s">
        <v>14</v>
      </c>
      <c r="G2491">
        <v>3</v>
      </c>
      <c r="H2491">
        <v>147.51</v>
      </c>
      <c r="I2491">
        <v>0.05</v>
      </c>
      <c r="J2491" t="s">
        <v>15</v>
      </c>
    </row>
    <row r="2492" spans="1:10" x14ac:dyDescent="0.25">
      <c r="A2492" t="s">
        <v>3490</v>
      </c>
      <c r="B2492" s="2">
        <v>46184</v>
      </c>
      <c r="C2492" t="s">
        <v>483</v>
      </c>
      <c r="D2492" t="s">
        <v>87</v>
      </c>
      <c r="E2492" t="s">
        <v>187</v>
      </c>
      <c r="F2492" t="s">
        <v>14</v>
      </c>
      <c r="G2492">
        <v>1</v>
      </c>
      <c r="H2492">
        <v>1008.99</v>
      </c>
      <c r="I2492">
        <v>0.15</v>
      </c>
      <c r="J2492" t="s">
        <v>20</v>
      </c>
    </row>
    <row r="2493" spans="1:10" x14ac:dyDescent="0.25">
      <c r="A2493" t="s">
        <v>3491</v>
      </c>
      <c r="B2493" s="2">
        <v>45952</v>
      </c>
      <c r="C2493" t="s">
        <v>591</v>
      </c>
      <c r="D2493" t="s">
        <v>243</v>
      </c>
      <c r="E2493" t="s">
        <v>101</v>
      </c>
      <c r="F2493" t="s">
        <v>14</v>
      </c>
      <c r="G2493">
        <v>2</v>
      </c>
      <c r="H2493">
        <v>68.31</v>
      </c>
      <c r="I2493">
        <v>0.1</v>
      </c>
      <c r="J2493" t="s">
        <v>68</v>
      </c>
    </row>
    <row r="2494" spans="1:10" x14ac:dyDescent="0.25">
      <c r="A2494" t="s">
        <v>3492</v>
      </c>
      <c r="B2494" s="2">
        <v>46096</v>
      </c>
      <c r="C2494" t="s">
        <v>1800</v>
      </c>
      <c r="D2494" t="s">
        <v>140</v>
      </c>
      <c r="E2494" t="s">
        <v>58</v>
      </c>
      <c r="F2494" t="s">
        <v>355</v>
      </c>
      <c r="G2494">
        <v>4</v>
      </c>
      <c r="H2494">
        <v>999</v>
      </c>
      <c r="I2494">
        <v>0.05</v>
      </c>
      <c r="J2494" t="s">
        <v>20</v>
      </c>
    </row>
    <row r="2495" spans="1:10" x14ac:dyDescent="0.25">
      <c r="A2495" t="s">
        <v>3493</v>
      </c>
      <c r="B2495" s="2">
        <v>45983</v>
      </c>
      <c r="C2495" t="s">
        <v>97</v>
      </c>
      <c r="D2495" t="s">
        <v>168</v>
      </c>
      <c r="E2495" t="s">
        <v>120</v>
      </c>
      <c r="F2495" t="s">
        <v>25</v>
      </c>
      <c r="G2495">
        <v>2</v>
      </c>
      <c r="H2495">
        <v>89.89</v>
      </c>
      <c r="I2495">
        <v>0.02</v>
      </c>
      <c r="J2495" t="s">
        <v>20</v>
      </c>
    </row>
    <row r="2496" spans="1:10" x14ac:dyDescent="0.25">
      <c r="A2496" t="s">
        <v>3494</v>
      </c>
      <c r="B2496" s="2">
        <v>46002</v>
      </c>
      <c r="C2496" t="s">
        <v>1092</v>
      </c>
      <c r="D2496" t="s">
        <v>153</v>
      </c>
      <c r="E2496" t="s">
        <v>74</v>
      </c>
      <c r="F2496" t="s">
        <v>25</v>
      </c>
      <c r="G2496">
        <v>5</v>
      </c>
      <c r="H2496">
        <v>127.71</v>
      </c>
      <c r="I2496">
        <v>0</v>
      </c>
      <c r="J2496" t="s">
        <v>68</v>
      </c>
    </row>
    <row r="2497" spans="1:10" x14ac:dyDescent="0.25">
      <c r="A2497" t="s">
        <v>3495</v>
      </c>
      <c r="B2497" s="2">
        <v>46042</v>
      </c>
      <c r="C2497" t="s">
        <v>560</v>
      </c>
      <c r="D2497" t="s">
        <v>47</v>
      </c>
      <c r="E2497" t="s">
        <v>52</v>
      </c>
      <c r="F2497" t="s">
        <v>25</v>
      </c>
      <c r="G2497">
        <v>2</v>
      </c>
      <c r="H2497">
        <v>293.02</v>
      </c>
      <c r="I2497">
        <v>0.1</v>
      </c>
      <c r="J2497" t="s">
        <v>15</v>
      </c>
    </row>
    <row r="2498" spans="1:10" x14ac:dyDescent="0.25">
      <c r="A2498" t="s">
        <v>3496</v>
      </c>
      <c r="B2498" s="2">
        <v>46181</v>
      </c>
      <c r="C2498" t="s">
        <v>2740</v>
      </c>
      <c r="D2498" t="s">
        <v>213</v>
      </c>
      <c r="E2498" t="s">
        <v>52</v>
      </c>
      <c r="F2498" t="s">
        <v>25</v>
      </c>
      <c r="G2498">
        <v>3</v>
      </c>
      <c r="H2498">
        <v>543.51</v>
      </c>
      <c r="I2498">
        <v>0.15</v>
      </c>
      <c r="J2498" t="s">
        <v>35</v>
      </c>
    </row>
    <row r="2499" spans="1:10" x14ac:dyDescent="0.25">
      <c r="A2499" t="s">
        <v>3497</v>
      </c>
      <c r="B2499" s="2">
        <v>45965</v>
      </c>
      <c r="C2499" t="s">
        <v>1016</v>
      </c>
      <c r="D2499" t="s">
        <v>202</v>
      </c>
      <c r="E2499" t="s">
        <v>44</v>
      </c>
      <c r="F2499" t="s">
        <v>14</v>
      </c>
      <c r="G2499">
        <v>1</v>
      </c>
      <c r="H2499">
        <v>2161.9699999999998</v>
      </c>
      <c r="I2499">
        <v>0.2</v>
      </c>
      <c r="J2499" t="s">
        <v>68</v>
      </c>
    </row>
    <row r="2500" spans="1:10" x14ac:dyDescent="0.25">
      <c r="A2500" t="s">
        <v>3498</v>
      </c>
      <c r="B2500" s="2">
        <v>46114</v>
      </c>
      <c r="C2500" t="s">
        <v>288</v>
      </c>
      <c r="D2500" t="s">
        <v>92</v>
      </c>
      <c r="E2500" t="s">
        <v>187</v>
      </c>
      <c r="F2500" t="s">
        <v>14</v>
      </c>
      <c r="G2500">
        <v>2</v>
      </c>
      <c r="H2500">
        <v>307.97000000000003</v>
      </c>
      <c r="I2500">
        <v>0.1</v>
      </c>
      <c r="J2500" t="s">
        <v>15</v>
      </c>
    </row>
    <row r="2501" spans="1:10" x14ac:dyDescent="0.25">
      <c r="A2501" t="s">
        <v>3499</v>
      </c>
      <c r="B2501" s="2">
        <v>45904</v>
      </c>
      <c r="C2501" t="s">
        <v>1473</v>
      </c>
      <c r="D2501" t="s">
        <v>147</v>
      </c>
      <c r="E2501" t="s">
        <v>226</v>
      </c>
      <c r="F2501" t="s">
        <v>238</v>
      </c>
      <c r="G2501">
        <v>1</v>
      </c>
      <c r="H2501">
        <v>989.01</v>
      </c>
      <c r="I2501">
        <v>0</v>
      </c>
      <c r="J2501" t="s">
        <v>30</v>
      </c>
    </row>
    <row r="2502" spans="1:10" x14ac:dyDescent="0.25">
      <c r="A2502" t="s">
        <v>3500</v>
      </c>
      <c r="B2502" s="2">
        <v>46060</v>
      </c>
      <c r="C2502" t="s">
        <v>2293</v>
      </c>
      <c r="D2502" t="s">
        <v>243</v>
      </c>
      <c r="E2502" t="s">
        <v>34</v>
      </c>
      <c r="F2502" t="s">
        <v>14</v>
      </c>
      <c r="G2502">
        <v>10</v>
      </c>
      <c r="H2502">
        <v>71.069999999999993</v>
      </c>
      <c r="I2502">
        <v>0</v>
      </c>
      <c r="J2502" t="s">
        <v>15</v>
      </c>
    </row>
    <row r="2503" spans="1:10" x14ac:dyDescent="0.25">
      <c r="A2503" t="s">
        <v>3501</v>
      </c>
      <c r="B2503" s="2">
        <v>45877</v>
      </c>
      <c r="C2503" t="s">
        <v>163</v>
      </c>
      <c r="D2503" t="s">
        <v>177</v>
      </c>
      <c r="E2503" t="s">
        <v>112</v>
      </c>
      <c r="F2503" t="s">
        <v>14</v>
      </c>
      <c r="G2503">
        <v>2</v>
      </c>
      <c r="H2503">
        <v>1646.97</v>
      </c>
      <c r="I2503">
        <v>0.2</v>
      </c>
      <c r="J2503" t="s">
        <v>15</v>
      </c>
    </row>
    <row r="2504" spans="1:10" x14ac:dyDescent="0.25">
      <c r="A2504" t="s">
        <v>3502</v>
      </c>
      <c r="B2504" s="2">
        <v>45935</v>
      </c>
      <c r="C2504" t="s">
        <v>654</v>
      </c>
      <c r="D2504" t="s">
        <v>80</v>
      </c>
      <c r="E2504" t="s">
        <v>19</v>
      </c>
      <c r="F2504" t="s">
        <v>25</v>
      </c>
      <c r="G2504">
        <v>3</v>
      </c>
      <c r="H2504">
        <v>162.18</v>
      </c>
      <c r="I2504">
        <v>0.1</v>
      </c>
      <c r="J2504" t="s">
        <v>68</v>
      </c>
    </row>
    <row r="2505" spans="1:10" x14ac:dyDescent="0.25">
      <c r="A2505" t="s">
        <v>3503</v>
      </c>
      <c r="B2505" s="2">
        <v>45876</v>
      </c>
      <c r="C2505" t="s">
        <v>373</v>
      </c>
      <c r="D2505" t="s">
        <v>3504</v>
      </c>
      <c r="E2505" t="s">
        <v>44</v>
      </c>
      <c r="F2505" t="s">
        <v>14</v>
      </c>
      <c r="G2505">
        <v>4</v>
      </c>
      <c r="H2505">
        <v>1528.98</v>
      </c>
      <c r="I2505">
        <v>0</v>
      </c>
      <c r="J2505" t="s">
        <v>68</v>
      </c>
    </row>
    <row r="2506" spans="1:10" x14ac:dyDescent="0.25">
      <c r="A2506" t="s">
        <v>3505</v>
      </c>
      <c r="B2506" s="2">
        <v>45908</v>
      </c>
      <c r="C2506" t="s">
        <v>2305</v>
      </c>
      <c r="D2506" t="s">
        <v>440</v>
      </c>
      <c r="E2506" t="s">
        <v>226</v>
      </c>
      <c r="F2506" t="s">
        <v>25</v>
      </c>
      <c r="G2506">
        <v>1</v>
      </c>
      <c r="H2506">
        <v>147.51</v>
      </c>
      <c r="I2506">
        <v>0.05</v>
      </c>
      <c r="J2506" t="s">
        <v>35</v>
      </c>
    </row>
    <row r="2507" spans="1:10" x14ac:dyDescent="0.25">
      <c r="A2507" t="s">
        <v>3506</v>
      </c>
      <c r="B2507" s="2">
        <v>46115</v>
      </c>
      <c r="C2507" t="s">
        <v>963</v>
      </c>
      <c r="D2507" t="s">
        <v>213</v>
      </c>
      <c r="E2507" t="s">
        <v>95</v>
      </c>
      <c r="F2507" t="s">
        <v>14</v>
      </c>
      <c r="G2507">
        <v>3</v>
      </c>
      <c r="H2507">
        <v>559.98</v>
      </c>
      <c r="I2507">
        <v>0.15</v>
      </c>
      <c r="J2507" t="s">
        <v>15</v>
      </c>
    </row>
    <row r="2508" spans="1:10" x14ac:dyDescent="0.25">
      <c r="A2508" t="s">
        <v>3507</v>
      </c>
      <c r="B2508" s="2">
        <v>45894</v>
      </c>
      <c r="C2508" t="s">
        <v>1331</v>
      </c>
      <c r="D2508" t="s">
        <v>57</v>
      </c>
      <c r="E2508" t="s">
        <v>64</v>
      </c>
      <c r="F2508" t="s">
        <v>25</v>
      </c>
      <c r="G2508">
        <v>2</v>
      </c>
      <c r="H2508">
        <v>1210.99</v>
      </c>
      <c r="I2508">
        <v>0.05</v>
      </c>
      <c r="J2508" t="s">
        <v>15</v>
      </c>
    </row>
    <row r="2509" spans="1:10" x14ac:dyDescent="0.25">
      <c r="A2509" t="s">
        <v>3508</v>
      </c>
      <c r="B2509" s="2">
        <v>45959</v>
      </c>
      <c r="C2509" t="s">
        <v>3509</v>
      </c>
      <c r="D2509" t="s">
        <v>251</v>
      </c>
      <c r="E2509" t="s">
        <v>226</v>
      </c>
      <c r="F2509" t="s">
        <v>25</v>
      </c>
      <c r="G2509">
        <v>3</v>
      </c>
      <c r="H2509">
        <v>2038.98</v>
      </c>
      <c r="I2509">
        <v>0.05</v>
      </c>
      <c r="J2509" t="s">
        <v>20</v>
      </c>
    </row>
    <row r="2510" spans="1:10" x14ac:dyDescent="0.25">
      <c r="A2510" t="s">
        <v>3510</v>
      </c>
      <c r="B2510" s="2">
        <v>46007</v>
      </c>
      <c r="C2510" t="s">
        <v>2263</v>
      </c>
      <c r="D2510" t="s">
        <v>549</v>
      </c>
      <c r="E2510" t="s">
        <v>95</v>
      </c>
      <c r="F2510" t="s">
        <v>14</v>
      </c>
      <c r="G2510">
        <v>2</v>
      </c>
      <c r="H2510">
        <v>1187.01</v>
      </c>
      <c r="I2510">
        <v>0.1</v>
      </c>
      <c r="J2510" t="s">
        <v>20</v>
      </c>
    </row>
    <row r="2511" spans="1:10" x14ac:dyDescent="0.25">
      <c r="A2511" t="s">
        <v>3511</v>
      </c>
      <c r="B2511" s="2">
        <v>46203</v>
      </c>
      <c r="C2511" t="s">
        <v>533</v>
      </c>
      <c r="D2511" t="s">
        <v>171</v>
      </c>
      <c r="E2511" t="s">
        <v>44</v>
      </c>
      <c r="F2511" t="s">
        <v>25</v>
      </c>
      <c r="G2511">
        <v>5</v>
      </c>
      <c r="H2511">
        <v>1286.01</v>
      </c>
      <c r="I2511">
        <v>0</v>
      </c>
      <c r="J2511" t="s">
        <v>30</v>
      </c>
    </row>
    <row r="2512" spans="1:10" x14ac:dyDescent="0.25">
      <c r="A2512" t="s">
        <v>3512</v>
      </c>
      <c r="B2512" s="2">
        <v>45941</v>
      </c>
      <c r="C2512" t="s">
        <v>3513</v>
      </c>
      <c r="D2512" t="s">
        <v>109</v>
      </c>
      <c r="E2512" t="s">
        <v>39</v>
      </c>
      <c r="F2512" t="s">
        <v>14</v>
      </c>
      <c r="G2512">
        <v>4</v>
      </c>
      <c r="H2512">
        <v>1426.98</v>
      </c>
      <c r="I2512">
        <v>0.2</v>
      </c>
      <c r="J2512" t="s">
        <v>15</v>
      </c>
    </row>
    <row r="2513" spans="1:10" x14ac:dyDescent="0.25">
      <c r="A2513" t="s">
        <v>3514</v>
      </c>
      <c r="B2513" s="2">
        <v>45913</v>
      </c>
      <c r="C2513" t="s">
        <v>749</v>
      </c>
      <c r="D2513" t="s">
        <v>220</v>
      </c>
      <c r="E2513" t="s">
        <v>74</v>
      </c>
      <c r="F2513" t="s">
        <v>25</v>
      </c>
      <c r="G2513">
        <v>2</v>
      </c>
      <c r="H2513">
        <v>1469.02</v>
      </c>
      <c r="I2513">
        <v>0.05</v>
      </c>
      <c r="J2513" t="s">
        <v>35</v>
      </c>
    </row>
    <row r="2514" spans="1:10" x14ac:dyDescent="0.25">
      <c r="A2514" t="s">
        <v>3515</v>
      </c>
      <c r="B2514" s="2">
        <v>46120</v>
      </c>
      <c r="C2514" t="s">
        <v>700</v>
      </c>
      <c r="D2514" t="s">
        <v>147</v>
      </c>
      <c r="E2514" t="s">
        <v>104</v>
      </c>
      <c r="F2514" t="s">
        <v>14</v>
      </c>
      <c r="G2514">
        <v>3</v>
      </c>
      <c r="H2514">
        <v>969.03</v>
      </c>
      <c r="I2514">
        <v>0</v>
      </c>
      <c r="J2514" t="s">
        <v>68</v>
      </c>
    </row>
    <row r="2515" spans="1:10" x14ac:dyDescent="0.25">
      <c r="A2515" t="s">
        <v>3516</v>
      </c>
      <c r="B2515" s="2">
        <v>46051</v>
      </c>
      <c r="C2515" t="s">
        <v>1934</v>
      </c>
      <c r="D2515" t="s">
        <v>277</v>
      </c>
      <c r="E2515" t="s">
        <v>62</v>
      </c>
      <c r="F2515" t="s">
        <v>25</v>
      </c>
      <c r="G2515">
        <v>4</v>
      </c>
      <c r="H2515">
        <v>719.97</v>
      </c>
      <c r="I2515">
        <v>0</v>
      </c>
      <c r="J2515" t="s">
        <v>15</v>
      </c>
    </row>
    <row r="2516" spans="1:10" x14ac:dyDescent="0.25">
      <c r="A2516" t="s">
        <v>3517</v>
      </c>
      <c r="B2516" s="2">
        <v>46068</v>
      </c>
      <c r="C2516" t="s">
        <v>2895</v>
      </c>
      <c r="D2516" t="s">
        <v>243</v>
      </c>
      <c r="E2516" t="s">
        <v>52</v>
      </c>
      <c r="F2516" t="s">
        <v>14</v>
      </c>
      <c r="G2516">
        <v>2</v>
      </c>
      <c r="H2516">
        <v>68.31</v>
      </c>
      <c r="I2516">
        <v>0.02</v>
      </c>
      <c r="J2516" t="s">
        <v>30</v>
      </c>
    </row>
    <row r="2517" spans="1:10" x14ac:dyDescent="0.25">
      <c r="A2517" t="s">
        <v>3518</v>
      </c>
      <c r="B2517" s="2">
        <v>46067</v>
      </c>
      <c r="C2517" t="s">
        <v>3519</v>
      </c>
      <c r="D2517" t="s">
        <v>168</v>
      </c>
      <c r="E2517" t="s">
        <v>13</v>
      </c>
      <c r="F2517" t="s">
        <v>14</v>
      </c>
      <c r="G2517">
        <v>4</v>
      </c>
      <c r="H2517">
        <v>89</v>
      </c>
      <c r="I2517">
        <v>0</v>
      </c>
      <c r="J2517" t="s">
        <v>20</v>
      </c>
    </row>
    <row r="2518" spans="1:10" x14ac:dyDescent="0.25">
      <c r="A2518" t="s">
        <v>3520</v>
      </c>
      <c r="B2518" s="2">
        <v>46189</v>
      </c>
      <c r="C2518" t="s">
        <v>3186</v>
      </c>
      <c r="D2518" t="s">
        <v>171</v>
      </c>
      <c r="E2518" t="s">
        <v>13</v>
      </c>
      <c r="F2518" t="s">
        <v>14</v>
      </c>
      <c r="G2518">
        <v>1</v>
      </c>
      <c r="H2518">
        <v>1273.02</v>
      </c>
      <c r="I2518">
        <v>0</v>
      </c>
      <c r="J2518" t="s">
        <v>15</v>
      </c>
    </row>
    <row r="2519" spans="1:10" x14ac:dyDescent="0.25">
      <c r="A2519" t="s">
        <v>3521</v>
      </c>
      <c r="B2519" s="2">
        <v>45905</v>
      </c>
      <c r="C2519" t="s">
        <v>2005</v>
      </c>
      <c r="D2519" t="s">
        <v>80</v>
      </c>
      <c r="E2519" t="s">
        <v>74</v>
      </c>
      <c r="F2519" t="s">
        <v>14</v>
      </c>
      <c r="G2519">
        <v>2</v>
      </c>
      <c r="H2519">
        <v>154.22999999999999</v>
      </c>
      <c r="I2519">
        <v>0.05</v>
      </c>
      <c r="J2519" t="s">
        <v>15</v>
      </c>
    </row>
    <row r="2520" spans="1:10" x14ac:dyDescent="0.25">
      <c r="A2520" t="s">
        <v>3522</v>
      </c>
      <c r="B2520" s="2">
        <v>45904</v>
      </c>
      <c r="C2520" t="s">
        <v>1591</v>
      </c>
      <c r="D2520" t="s">
        <v>685</v>
      </c>
      <c r="E2520" t="s">
        <v>196</v>
      </c>
      <c r="F2520" t="s">
        <v>14</v>
      </c>
      <c r="G2520">
        <v>2</v>
      </c>
      <c r="H2520">
        <v>1646.97</v>
      </c>
      <c r="I2520">
        <v>0.1</v>
      </c>
      <c r="J2520" t="s">
        <v>20</v>
      </c>
    </row>
    <row r="2521" spans="1:10" x14ac:dyDescent="0.25">
      <c r="A2521" t="s">
        <v>3523</v>
      </c>
      <c r="B2521" s="2">
        <v>46004</v>
      </c>
      <c r="C2521" t="s">
        <v>56</v>
      </c>
      <c r="D2521" t="s">
        <v>150</v>
      </c>
      <c r="E2521" t="s">
        <v>62</v>
      </c>
      <c r="F2521" t="s">
        <v>25</v>
      </c>
      <c r="G2521">
        <v>4</v>
      </c>
      <c r="H2521">
        <v>1528.98</v>
      </c>
      <c r="I2521">
        <v>0.1</v>
      </c>
      <c r="J2521" t="s">
        <v>30</v>
      </c>
    </row>
    <row r="2522" spans="1:10" x14ac:dyDescent="0.25">
      <c r="A2522" t="s">
        <v>3524</v>
      </c>
      <c r="B2522" t="s">
        <v>3525</v>
      </c>
      <c r="C2522" t="s">
        <v>3526</v>
      </c>
      <c r="D2522" t="s">
        <v>18</v>
      </c>
      <c r="E2522" t="s">
        <v>104</v>
      </c>
      <c r="F2522" t="s">
        <v>14</v>
      </c>
      <c r="G2522">
        <v>3</v>
      </c>
      <c r="H2522">
        <v>96.03</v>
      </c>
      <c r="I2522">
        <v>0</v>
      </c>
      <c r="J2522" t="s">
        <v>30</v>
      </c>
    </row>
    <row r="2523" spans="1:10" x14ac:dyDescent="0.25">
      <c r="A2523" t="s">
        <v>3527</v>
      </c>
      <c r="B2523" s="2">
        <v>46198</v>
      </c>
      <c r="C2523" t="s">
        <v>2297</v>
      </c>
      <c r="D2523" t="s">
        <v>556</v>
      </c>
      <c r="E2523" t="s">
        <v>24</v>
      </c>
      <c r="F2523" t="s">
        <v>25</v>
      </c>
      <c r="G2523">
        <v>3</v>
      </c>
      <c r="H2523">
        <v>125.13</v>
      </c>
      <c r="I2523">
        <v>0</v>
      </c>
      <c r="J2523" t="s">
        <v>35</v>
      </c>
    </row>
    <row r="2524" spans="1:10" x14ac:dyDescent="0.25">
      <c r="A2524" t="s">
        <v>3528</v>
      </c>
      <c r="B2524" s="2">
        <v>46144</v>
      </c>
      <c r="C2524" t="s">
        <v>276</v>
      </c>
      <c r="D2524" t="s">
        <v>33</v>
      </c>
      <c r="E2524" t="s">
        <v>120</v>
      </c>
      <c r="F2524" t="s">
        <v>14</v>
      </c>
      <c r="G2524">
        <v>5</v>
      </c>
      <c r="H2524">
        <v>2523.9899999999998</v>
      </c>
      <c r="I2524">
        <v>0.15</v>
      </c>
      <c r="J2524" t="s">
        <v>15</v>
      </c>
    </row>
    <row r="2525" spans="1:10" x14ac:dyDescent="0.25">
      <c r="A2525" t="s">
        <v>3529</v>
      </c>
      <c r="B2525" s="2">
        <v>46160</v>
      </c>
      <c r="C2525" t="s">
        <v>1583</v>
      </c>
      <c r="D2525" t="s">
        <v>87</v>
      </c>
      <c r="E2525" t="s">
        <v>112</v>
      </c>
      <c r="F2525" t="s">
        <v>25</v>
      </c>
      <c r="G2525">
        <v>5</v>
      </c>
      <c r="H2525">
        <v>1018.98</v>
      </c>
      <c r="I2525">
        <v>0</v>
      </c>
      <c r="J2525" t="s">
        <v>20</v>
      </c>
    </row>
    <row r="2526" spans="1:10" x14ac:dyDescent="0.25">
      <c r="A2526" t="s">
        <v>3530</v>
      </c>
      <c r="B2526" s="2">
        <v>46031</v>
      </c>
      <c r="C2526" t="s">
        <v>991</v>
      </c>
      <c r="D2526" t="s">
        <v>61</v>
      </c>
      <c r="E2526" t="s">
        <v>44</v>
      </c>
      <c r="F2526" t="s">
        <v>14</v>
      </c>
      <c r="G2526">
        <v>1</v>
      </c>
      <c r="H2526">
        <v>246.51</v>
      </c>
      <c r="I2526">
        <v>0.2</v>
      </c>
      <c r="J2526" t="s">
        <v>35</v>
      </c>
    </row>
    <row r="2527" spans="1:10" x14ac:dyDescent="0.25">
      <c r="A2527" t="s">
        <v>3531</v>
      </c>
      <c r="B2527" s="2">
        <v>45999</v>
      </c>
      <c r="C2527" t="s">
        <v>943</v>
      </c>
      <c r="D2527" t="s">
        <v>213</v>
      </c>
      <c r="E2527" t="s">
        <v>52</v>
      </c>
      <c r="F2527" t="s">
        <v>25</v>
      </c>
      <c r="G2527">
        <v>5</v>
      </c>
      <c r="H2527">
        <v>565.47</v>
      </c>
      <c r="I2527">
        <v>0.15</v>
      </c>
      <c r="J2527" t="s">
        <v>20</v>
      </c>
    </row>
    <row r="2528" spans="1:10" x14ac:dyDescent="0.25">
      <c r="A2528" t="s">
        <v>3532</v>
      </c>
      <c r="B2528" s="2">
        <v>45959</v>
      </c>
      <c r="C2528" t="s">
        <v>2221</v>
      </c>
      <c r="D2528" t="s">
        <v>251</v>
      </c>
      <c r="E2528" t="s">
        <v>104</v>
      </c>
      <c r="F2528" t="s">
        <v>238</v>
      </c>
      <c r="G2528">
        <v>3</v>
      </c>
      <c r="H2528">
        <v>1959.02</v>
      </c>
      <c r="I2528">
        <v>0</v>
      </c>
      <c r="J2528" t="s">
        <v>15</v>
      </c>
    </row>
    <row r="2529" spans="1:10" x14ac:dyDescent="0.25">
      <c r="A2529" t="s">
        <v>3533</v>
      </c>
      <c r="B2529" s="2">
        <v>45990</v>
      </c>
      <c r="C2529" t="s">
        <v>1660</v>
      </c>
      <c r="D2529" t="s">
        <v>268</v>
      </c>
      <c r="E2529" t="s">
        <v>226</v>
      </c>
      <c r="F2529" t="s">
        <v>25</v>
      </c>
      <c r="G2529">
        <v>8</v>
      </c>
      <c r="H2529">
        <v>146.02000000000001</v>
      </c>
      <c r="I2529">
        <v>0.2</v>
      </c>
      <c r="J2529" t="s">
        <v>30</v>
      </c>
    </row>
    <row r="2530" spans="1:10" x14ac:dyDescent="0.25">
      <c r="A2530" t="s">
        <v>3534</v>
      </c>
      <c r="B2530" s="2">
        <v>46070</v>
      </c>
      <c r="C2530" t="s">
        <v>1011</v>
      </c>
      <c r="D2530" t="s">
        <v>153</v>
      </c>
      <c r="E2530" t="s">
        <v>112</v>
      </c>
      <c r="F2530" t="s">
        <v>25</v>
      </c>
      <c r="G2530">
        <v>8</v>
      </c>
      <c r="H2530">
        <v>132.87</v>
      </c>
      <c r="I2530">
        <v>0</v>
      </c>
      <c r="J2530" t="s">
        <v>15</v>
      </c>
    </row>
    <row r="2531" spans="1:10" x14ac:dyDescent="0.25">
      <c r="A2531" t="s">
        <v>3535</v>
      </c>
      <c r="B2531" s="2">
        <v>46155</v>
      </c>
      <c r="C2531" t="s">
        <v>1692</v>
      </c>
      <c r="D2531" t="s">
        <v>38</v>
      </c>
      <c r="E2531" t="s">
        <v>44</v>
      </c>
      <c r="F2531" t="s">
        <v>25</v>
      </c>
      <c r="G2531">
        <v>1</v>
      </c>
      <c r="H2531">
        <v>1861.02</v>
      </c>
      <c r="I2531">
        <v>0</v>
      </c>
      <c r="J2531" t="s">
        <v>30</v>
      </c>
    </row>
    <row r="2532" spans="1:10" x14ac:dyDescent="0.25">
      <c r="A2532" t="s">
        <v>3536</v>
      </c>
      <c r="B2532" s="2">
        <v>45964</v>
      </c>
      <c r="C2532" t="s">
        <v>1863</v>
      </c>
      <c r="D2532" t="s">
        <v>202</v>
      </c>
      <c r="E2532" t="s">
        <v>58</v>
      </c>
      <c r="F2532" t="s">
        <v>25</v>
      </c>
      <c r="G2532">
        <v>1</v>
      </c>
      <c r="H2532">
        <v>2078.0100000000002</v>
      </c>
      <c r="I2532">
        <v>0.15</v>
      </c>
      <c r="J2532" t="s">
        <v>68</v>
      </c>
    </row>
    <row r="2533" spans="1:10" x14ac:dyDescent="0.25">
      <c r="A2533" t="s">
        <v>3537</v>
      </c>
      <c r="B2533" s="2">
        <v>46092</v>
      </c>
      <c r="C2533" t="s">
        <v>2067</v>
      </c>
      <c r="D2533" t="s">
        <v>83</v>
      </c>
      <c r="E2533" t="s">
        <v>52</v>
      </c>
      <c r="F2533" t="s">
        <v>25</v>
      </c>
      <c r="G2533">
        <v>3</v>
      </c>
      <c r="H2533">
        <v>2344.98</v>
      </c>
      <c r="I2533">
        <v>0.2</v>
      </c>
      <c r="J2533" t="s">
        <v>68</v>
      </c>
    </row>
    <row r="2534" spans="1:10" x14ac:dyDescent="0.25">
      <c r="A2534" t="s">
        <v>3538</v>
      </c>
      <c r="B2534" s="2">
        <v>45932</v>
      </c>
      <c r="C2534" t="s">
        <v>600</v>
      </c>
      <c r="D2534" t="s">
        <v>57</v>
      </c>
      <c r="E2534" t="s">
        <v>19</v>
      </c>
      <c r="F2534" t="s">
        <v>14</v>
      </c>
      <c r="G2534">
        <v>1</v>
      </c>
      <c r="H2534">
        <v>1187.01</v>
      </c>
      <c r="I2534">
        <v>0.15</v>
      </c>
      <c r="J2534" t="s">
        <v>30</v>
      </c>
    </row>
    <row r="2535" spans="1:10" x14ac:dyDescent="0.25">
      <c r="A2535" t="s">
        <v>3539</v>
      </c>
      <c r="B2535" s="2">
        <v>46017</v>
      </c>
      <c r="C2535" t="s">
        <v>3540</v>
      </c>
      <c r="D2535" t="s">
        <v>395</v>
      </c>
      <c r="E2535" t="s">
        <v>13</v>
      </c>
      <c r="F2535" t="s">
        <v>14</v>
      </c>
      <c r="G2535">
        <v>6</v>
      </c>
      <c r="H2535">
        <v>147.51</v>
      </c>
      <c r="I2535">
        <v>0.02</v>
      </c>
      <c r="J2535" t="s">
        <v>30</v>
      </c>
    </row>
    <row r="2536" spans="1:10" x14ac:dyDescent="0.25">
      <c r="A2536" t="s">
        <v>3541</v>
      </c>
      <c r="B2536" s="2">
        <v>46171</v>
      </c>
      <c r="C2536" t="s">
        <v>1722</v>
      </c>
      <c r="D2536" t="s">
        <v>235</v>
      </c>
      <c r="E2536" t="s">
        <v>52</v>
      </c>
      <c r="F2536" t="s">
        <v>14</v>
      </c>
      <c r="G2536">
        <v>2</v>
      </c>
      <c r="H2536">
        <v>68.31</v>
      </c>
      <c r="I2536">
        <v>0</v>
      </c>
      <c r="J2536" t="s">
        <v>35</v>
      </c>
    </row>
    <row r="2537" spans="1:10" x14ac:dyDescent="0.25">
      <c r="A2537" t="s">
        <v>3542</v>
      </c>
      <c r="B2537" s="2">
        <v>46031</v>
      </c>
      <c r="C2537" t="s">
        <v>94</v>
      </c>
      <c r="D2537" t="s">
        <v>98</v>
      </c>
      <c r="E2537" t="s">
        <v>112</v>
      </c>
      <c r="F2537" t="s">
        <v>14</v>
      </c>
      <c r="G2537">
        <v>5</v>
      </c>
      <c r="H2537">
        <v>1357.03</v>
      </c>
      <c r="I2537">
        <v>0</v>
      </c>
      <c r="J2537" t="s">
        <v>30</v>
      </c>
    </row>
    <row r="2538" spans="1:10" x14ac:dyDescent="0.25">
      <c r="A2538" t="s">
        <v>3543</v>
      </c>
      <c r="B2538" s="2">
        <v>45871</v>
      </c>
      <c r="C2538" t="s">
        <v>108</v>
      </c>
      <c r="D2538" t="s">
        <v>440</v>
      </c>
      <c r="E2538" t="s">
        <v>58</v>
      </c>
      <c r="F2538" t="s">
        <v>14</v>
      </c>
      <c r="G2538">
        <v>5</v>
      </c>
      <c r="H2538">
        <v>151.97999999999999</v>
      </c>
      <c r="I2538">
        <v>0.15</v>
      </c>
      <c r="J2538" t="s">
        <v>35</v>
      </c>
    </row>
    <row r="2539" spans="1:10" x14ac:dyDescent="0.25">
      <c r="A2539" t="s">
        <v>3544</v>
      </c>
      <c r="B2539" s="2">
        <v>45871</v>
      </c>
      <c r="C2539" t="s">
        <v>60</v>
      </c>
      <c r="D2539" t="s">
        <v>243</v>
      </c>
      <c r="E2539" t="s">
        <v>34</v>
      </c>
      <c r="F2539" t="s">
        <v>14</v>
      </c>
      <c r="G2539">
        <v>6</v>
      </c>
      <c r="H2539">
        <v>71.069999999999993</v>
      </c>
      <c r="I2539">
        <v>0.15</v>
      </c>
      <c r="J2539" t="s">
        <v>68</v>
      </c>
    </row>
    <row r="2540" spans="1:10" x14ac:dyDescent="0.25">
      <c r="A2540" t="s">
        <v>3545</v>
      </c>
      <c r="B2540" s="2">
        <v>45908</v>
      </c>
      <c r="C2540" t="s">
        <v>925</v>
      </c>
      <c r="D2540" t="s">
        <v>147</v>
      </c>
      <c r="E2540" t="s">
        <v>52</v>
      </c>
      <c r="F2540" t="s">
        <v>14</v>
      </c>
      <c r="G2540">
        <v>2</v>
      </c>
      <c r="H2540">
        <v>1028.97</v>
      </c>
      <c r="I2540">
        <v>0.15</v>
      </c>
      <c r="J2540" t="s">
        <v>1258</v>
      </c>
    </row>
    <row r="2541" spans="1:10" x14ac:dyDescent="0.25">
      <c r="A2541" t="s">
        <v>3546</v>
      </c>
      <c r="B2541" s="2">
        <v>46007</v>
      </c>
      <c r="C2541" t="s">
        <v>1381</v>
      </c>
      <c r="D2541" t="s">
        <v>323</v>
      </c>
      <c r="E2541" t="s">
        <v>58</v>
      </c>
      <c r="F2541" t="s">
        <v>14</v>
      </c>
      <c r="G2541">
        <v>6</v>
      </c>
      <c r="H2541">
        <v>1484.01</v>
      </c>
      <c r="I2541">
        <v>0.05</v>
      </c>
      <c r="J2541" t="s">
        <v>30</v>
      </c>
    </row>
    <row r="2542" spans="1:10" x14ac:dyDescent="0.25">
      <c r="A2542" t="s">
        <v>3547</v>
      </c>
      <c r="B2542" s="2">
        <v>46232</v>
      </c>
      <c r="C2542" t="s">
        <v>1670</v>
      </c>
      <c r="D2542" t="s">
        <v>23</v>
      </c>
      <c r="E2542" t="s">
        <v>13</v>
      </c>
      <c r="F2542" t="s">
        <v>14</v>
      </c>
      <c r="G2542">
        <v>1</v>
      </c>
      <c r="H2542">
        <v>79</v>
      </c>
      <c r="I2542">
        <v>0.2</v>
      </c>
      <c r="J2542" t="s">
        <v>15</v>
      </c>
    </row>
    <row r="2543" spans="1:10" x14ac:dyDescent="0.25">
      <c r="A2543" t="s">
        <v>3548</v>
      </c>
      <c r="B2543" s="2">
        <v>46035</v>
      </c>
      <c r="C2543" t="s">
        <v>577</v>
      </c>
      <c r="D2543" t="s">
        <v>376</v>
      </c>
      <c r="E2543" t="s">
        <v>48</v>
      </c>
      <c r="F2543" t="s">
        <v>14</v>
      </c>
      <c r="G2543">
        <v>4</v>
      </c>
      <c r="H2543">
        <v>1699</v>
      </c>
      <c r="I2543">
        <v>0.2</v>
      </c>
      <c r="J2543" t="s">
        <v>30</v>
      </c>
    </row>
    <row r="2544" spans="1:10" x14ac:dyDescent="0.25">
      <c r="A2544" t="s">
        <v>3549</v>
      </c>
      <c r="B2544" s="2">
        <v>46137</v>
      </c>
      <c r="C2544" t="s">
        <v>2322</v>
      </c>
      <c r="D2544" t="s">
        <v>277</v>
      </c>
      <c r="E2544" t="s">
        <v>64</v>
      </c>
      <c r="F2544" t="s">
        <v>25</v>
      </c>
      <c r="G2544">
        <v>2</v>
      </c>
      <c r="H2544">
        <v>719.97</v>
      </c>
      <c r="I2544">
        <v>0.02</v>
      </c>
      <c r="J2544" t="s">
        <v>20</v>
      </c>
    </row>
    <row r="2545" spans="1:10" x14ac:dyDescent="0.25">
      <c r="A2545" t="s">
        <v>3550</v>
      </c>
      <c r="B2545" t="s">
        <v>3551</v>
      </c>
      <c r="C2545" t="s">
        <v>3552</v>
      </c>
      <c r="D2545" t="s">
        <v>132</v>
      </c>
      <c r="E2545" t="s">
        <v>62</v>
      </c>
      <c r="F2545" t="s">
        <v>14</v>
      </c>
      <c r="G2545">
        <v>1</v>
      </c>
      <c r="H2545">
        <v>1187.01</v>
      </c>
      <c r="I2545">
        <v>0.2</v>
      </c>
      <c r="J2545" t="s">
        <v>30</v>
      </c>
    </row>
    <row r="2546" spans="1:10" x14ac:dyDescent="0.25">
      <c r="A2546" t="s">
        <v>3553</v>
      </c>
      <c r="B2546" s="2">
        <v>46140</v>
      </c>
      <c r="C2546" t="s">
        <v>1887</v>
      </c>
      <c r="D2546" t="s">
        <v>140</v>
      </c>
      <c r="E2546" t="s">
        <v>95</v>
      </c>
      <c r="F2546" t="s">
        <v>25</v>
      </c>
      <c r="G2546">
        <v>2</v>
      </c>
      <c r="H2546">
        <v>1028.97</v>
      </c>
      <c r="I2546">
        <v>0.2</v>
      </c>
      <c r="J2546" t="s">
        <v>15</v>
      </c>
    </row>
    <row r="2547" spans="1:10" x14ac:dyDescent="0.25">
      <c r="A2547" t="s">
        <v>3554</v>
      </c>
      <c r="B2547" s="2">
        <v>45907</v>
      </c>
      <c r="C2547" t="s">
        <v>1019</v>
      </c>
      <c r="D2547" t="s">
        <v>147</v>
      </c>
      <c r="E2547" t="s">
        <v>64</v>
      </c>
      <c r="F2547" t="s">
        <v>14</v>
      </c>
      <c r="G2547">
        <v>1</v>
      </c>
      <c r="H2547">
        <v>1028.97</v>
      </c>
      <c r="I2547">
        <v>0.2</v>
      </c>
      <c r="J2547" t="s">
        <v>30</v>
      </c>
    </row>
    <row r="2548" spans="1:10" x14ac:dyDescent="0.25">
      <c r="A2548" t="s">
        <v>3555</v>
      </c>
      <c r="B2548" s="2">
        <v>46161</v>
      </c>
      <c r="C2548" t="s">
        <v>1908</v>
      </c>
      <c r="D2548" t="s">
        <v>174</v>
      </c>
      <c r="E2548" t="s">
        <v>74</v>
      </c>
      <c r="F2548" t="s">
        <v>25</v>
      </c>
      <c r="G2548">
        <v>3</v>
      </c>
      <c r="H2548">
        <v>80.58</v>
      </c>
      <c r="I2548">
        <v>0.02</v>
      </c>
      <c r="J2548" t="s">
        <v>35</v>
      </c>
    </row>
    <row r="2549" spans="1:10" x14ac:dyDescent="0.25">
      <c r="A2549" t="s">
        <v>3556</v>
      </c>
      <c r="B2549" s="2">
        <v>45881</v>
      </c>
      <c r="C2549" t="s">
        <v>902</v>
      </c>
      <c r="D2549" t="s">
        <v>251</v>
      </c>
      <c r="E2549" t="s">
        <v>95</v>
      </c>
      <c r="F2549" t="s">
        <v>14</v>
      </c>
      <c r="G2549">
        <v>2</v>
      </c>
      <c r="H2549">
        <v>2058.9699999999998</v>
      </c>
      <c r="I2549">
        <v>0</v>
      </c>
      <c r="J2549" t="s">
        <v>68</v>
      </c>
    </row>
    <row r="2550" spans="1:10" x14ac:dyDescent="0.25">
      <c r="A2550" t="s">
        <v>3557</v>
      </c>
      <c r="B2550" s="2">
        <v>45877</v>
      </c>
      <c r="C2550" t="s">
        <v>1307</v>
      </c>
      <c r="D2550" t="s">
        <v>286</v>
      </c>
      <c r="E2550" t="s">
        <v>62</v>
      </c>
      <c r="F2550" t="s">
        <v>25</v>
      </c>
      <c r="G2550">
        <v>4</v>
      </c>
      <c r="H2550">
        <v>1260.03</v>
      </c>
      <c r="I2550">
        <v>0.1</v>
      </c>
      <c r="J2550" t="s">
        <v>35</v>
      </c>
    </row>
    <row r="2551" spans="1:10" x14ac:dyDescent="0.25">
      <c r="A2551" t="s">
        <v>3558</v>
      </c>
      <c r="B2551" s="2">
        <v>45907</v>
      </c>
      <c r="C2551" t="s">
        <v>1331</v>
      </c>
      <c r="D2551" t="s">
        <v>321</v>
      </c>
      <c r="E2551" t="s">
        <v>24</v>
      </c>
      <c r="F2551" t="s">
        <v>14</v>
      </c>
      <c r="G2551">
        <v>8</v>
      </c>
      <c r="H2551">
        <v>1399</v>
      </c>
      <c r="I2551">
        <v>0</v>
      </c>
      <c r="J2551" t="s">
        <v>68</v>
      </c>
    </row>
    <row r="2552" spans="1:10" x14ac:dyDescent="0.25">
      <c r="A2552" t="s">
        <v>3559</v>
      </c>
      <c r="B2552" s="2">
        <v>46119</v>
      </c>
      <c r="C2552" t="s">
        <v>276</v>
      </c>
      <c r="D2552" t="s">
        <v>47</v>
      </c>
      <c r="E2552" t="s">
        <v>19</v>
      </c>
      <c r="F2552" t="s">
        <v>25</v>
      </c>
      <c r="G2552">
        <v>2</v>
      </c>
      <c r="H2552">
        <v>296.01</v>
      </c>
      <c r="I2552">
        <v>0.15</v>
      </c>
      <c r="J2552" t="s">
        <v>15</v>
      </c>
    </row>
    <row r="2553" spans="1:10" x14ac:dyDescent="0.25">
      <c r="A2553" t="s">
        <v>3560</v>
      </c>
      <c r="B2553" s="2">
        <v>45964</v>
      </c>
      <c r="C2553" t="s">
        <v>679</v>
      </c>
      <c r="D2553" t="s">
        <v>43</v>
      </c>
      <c r="E2553" t="s">
        <v>62</v>
      </c>
      <c r="F2553" t="s">
        <v>25</v>
      </c>
      <c r="G2553">
        <v>2</v>
      </c>
      <c r="H2553">
        <v>1763.02</v>
      </c>
      <c r="I2553">
        <v>0.15</v>
      </c>
      <c r="J2553" t="s">
        <v>35</v>
      </c>
    </row>
    <row r="2554" spans="1:10" x14ac:dyDescent="0.25">
      <c r="A2554" t="s">
        <v>3561</v>
      </c>
      <c r="B2554" s="2">
        <v>46093</v>
      </c>
      <c r="C2554" t="s">
        <v>3562</v>
      </c>
      <c r="D2554" t="s">
        <v>202</v>
      </c>
      <c r="E2554" t="s">
        <v>196</v>
      </c>
      <c r="F2554" t="s">
        <v>25</v>
      </c>
      <c r="G2554">
        <v>3</v>
      </c>
      <c r="H2554">
        <v>2119.9899999999998</v>
      </c>
      <c r="I2554">
        <v>0.2</v>
      </c>
      <c r="J2554" t="s">
        <v>20</v>
      </c>
    </row>
    <row r="2555" spans="1:10" x14ac:dyDescent="0.25">
      <c r="A2555" t="s">
        <v>3563</v>
      </c>
      <c r="B2555" s="2">
        <v>46132</v>
      </c>
      <c r="C2555" t="s">
        <v>681</v>
      </c>
      <c r="D2555" t="s">
        <v>323</v>
      </c>
      <c r="E2555" t="s">
        <v>39</v>
      </c>
      <c r="F2555" t="s">
        <v>25</v>
      </c>
      <c r="G2555">
        <v>4</v>
      </c>
      <c r="H2555">
        <v>1484.01</v>
      </c>
      <c r="I2555">
        <v>0.05</v>
      </c>
      <c r="J2555" t="s">
        <v>20</v>
      </c>
    </row>
    <row r="2556" spans="1:10" x14ac:dyDescent="0.25">
      <c r="A2556" t="s">
        <v>3564</v>
      </c>
      <c r="B2556" s="2">
        <v>46006</v>
      </c>
      <c r="C2556" t="s">
        <v>312</v>
      </c>
      <c r="D2556" t="s">
        <v>43</v>
      </c>
      <c r="E2556" t="s">
        <v>62</v>
      </c>
      <c r="F2556" t="s">
        <v>14</v>
      </c>
      <c r="H2556">
        <v>1799</v>
      </c>
      <c r="I2556">
        <v>0.1</v>
      </c>
      <c r="J2556" t="s">
        <v>68</v>
      </c>
    </row>
    <row r="2557" spans="1:10" x14ac:dyDescent="0.25">
      <c r="A2557" t="s">
        <v>3565</v>
      </c>
      <c r="B2557" s="2">
        <v>45893</v>
      </c>
      <c r="C2557" t="s">
        <v>451</v>
      </c>
      <c r="D2557" t="s">
        <v>87</v>
      </c>
      <c r="E2557" t="s">
        <v>120</v>
      </c>
      <c r="F2557" t="s">
        <v>25</v>
      </c>
      <c r="G2557">
        <v>1</v>
      </c>
      <c r="H2557">
        <v>1008.99</v>
      </c>
      <c r="I2557">
        <v>0</v>
      </c>
      <c r="J2557" t="s">
        <v>35</v>
      </c>
    </row>
    <row r="2558" spans="1:10" x14ac:dyDescent="0.25">
      <c r="A2558" t="s">
        <v>3566</v>
      </c>
      <c r="B2558" s="2">
        <v>46057</v>
      </c>
      <c r="C2558" t="s">
        <v>888</v>
      </c>
      <c r="D2558" t="s">
        <v>123</v>
      </c>
      <c r="E2558" t="s">
        <v>58</v>
      </c>
      <c r="F2558" t="s">
        <v>25</v>
      </c>
      <c r="G2558">
        <v>6</v>
      </c>
      <c r="H2558">
        <v>55</v>
      </c>
      <c r="I2558">
        <v>0</v>
      </c>
      <c r="J2558" t="s">
        <v>30</v>
      </c>
    </row>
    <row r="2559" spans="1:10" x14ac:dyDescent="0.25">
      <c r="A2559" t="s">
        <v>3567</v>
      </c>
      <c r="B2559" s="2">
        <v>46193</v>
      </c>
      <c r="C2559" t="s">
        <v>3445</v>
      </c>
      <c r="D2559" t="s">
        <v>213</v>
      </c>
      <c r="E2559" t="s">
        <v>24</v>
      </c>
      <c r="F2559" t="s">
        <v>14</v>
      </c>
      <c r="G2559">
        <v>2</v>
      </c>
      <c r="H2559">
        <v>565.47</v>
      </c>
      <c r="I2559">
        <v>0</v>
      </c>
      <c r="J2559" t="s">
        <v>68</v>
      </c>
    </row>
    <row r="2560" spans="1:10" x14ac:dyDescent="0.25">
      <c r="A2560" t="s">
        <v>3568</v>
      </c>
      <c r="B2560" s="2">
        <v>45957</v>
      </c>
      <c r="C2560" t="s">
        <v>217</v>
      </c>
      <c r="D2560" t="s">
        <v>243</v>
      </c>
      <c r="E2560" t="s">
        <v>44</v>
      </c>
      <c r="F2560" t="s">
        <v>14</v>
      </c>
      <c r="G2560">
        <v>5</v>
      </c>
      <c r="H2560">
        <v>69</v>
      </c>
      <c r="I2560">
        <v>0.2</v>
      </c>
      <c r="J2560" t="s">
        <v>35</v>
      </c>
    </row>
    <row r="2561" spans="1:10" x14ac:dyDescent="0.25">
      <c r="A2561" t="s">
        <v>3569</v>
      </c>
      <c r="B2561" s="2">
        <v>46127</v>
      </c>
      <c r="C2561" t="s">
        <v>2689</v>
      </c>
      <c r="D2561" t="s">
        <v>395</v>
      </c>
      <c r="E2561" t="s">
        <v>62</v>
      </c>
      <c r="F2561" t="s">
        <v>14</v>
      </c>
      <c r="G2561">
        <v>5</v>
      </c>
      <c r="H2561">
        <v>151.97999999999999</v>
      </c>
      <c r="I2561">
        <v>0.05</v>
      </c>
      <c r="J2561" t="s">
        <v>30</v>
      </c>
    </row>
    <row r="2562" spans="1:10" x14ac:dyDescent="0.25">
      <c r="A2562" t="s">
        <v>3570</v>
      </c>
      <c r="B2562" s="2">
        <v>45899</v>
      </c>
      <c r="C2562" t="s">
        <v>696</v>
      </c>
      <c r="D2562" t="s">
        <v>520</v>
      </c>
      <c r="E2562" t="s">
        <v>120</v>
      </c>
      <c r="F2562" t="s">
        <v>25</v>
      </c>
      <c r="G2562">
        <v>1</v>
      </c>
      <c r="H2562">
        <v>2199</v>
      </c>
      <c r="I2562">
        <v>0.05</v>
      </c>
      <c r="J2562" t="s">
        <v>68</v>
      </c>
    </row>
    <row r="2563" spans="1:10" x14ac:dyDescent="0.25">
      <c r="A2563" t="s">
        <v>3571</v>
      </c>
      <c r="B2563" s="2">
        <v>45993</v>
      </c>
      <c r="C2563" t="s">
        <v>1670</v>
      </c>
      <c r="D2563" t="s">
        <v>251</v>
      </c>
      <c r="E2563" t="s">
        <v>95</v>
      </c>
      <c r="F2563" t="s">
        <v>25</v>
      </c>
      <c r="G2563">
        <v>2</v>
      </c>
      <c r="H2563">
        <v>2018.99</v>
      </c>
      <c r="I2563">
        <v>0.1</v>
      </c>
      <c r="J2563" t="s">
        <v>30</v>
      </c>
    </row>
    <row r="2564" spans="1:10" x14ac:dyDescent="0.25">
      <c r="A2564" t="s">
        <v>3572</v>
      </c>
      <c r="B2564" s="2">
        <v>46116</v>
      </c>
      <c r="C2564" t="s">
        <v>1944</v>
      </c>
      <c r="D2564" t="s">
        <v>150</v>
      </c>
      <c r="E2564" t="s">
        <v>64</v>
      </c>
      <c r="F2564" t="s">
        <v>25</v>
      </c>
      <c r="G2564">
        <v>1</v>
      </c>
      <c r="H2564">
        <v>1543.97</v>
      </c>
      <c r="I2564">
        <v>0.1</v>
      </c>
      <c r="J2564" t="s">
        <v>30</v>
      </c>
    </row>
    <row r="2565" spans="1:10" x14ac:dyDescent="0.25">
      <c r="A2565" t="s">
        <v>3573</v>
      </c>
      <c r="B2565" s="2">
        <v>46182</v>
      </c>
      <c r="C2565" t="s">
        <v>622</v>
      </c>
      <c r="D2565" t="s">
        <v>137</v>
      </c>
      <c r="E2565" t="s">
        <v>39</v>
      </c>
      <c r="F2565" t="s">
        <v>25</v>
      </c>
      <c r="G2565">
        <v>8</v>
      </c>
      <c r="H2565">
        <v>97.02</v>
      </c>
      <c r="I2565">
        <v>0</v>
      </c>
      <c r="J2565" t="s">
        <v>20</v>
      </c>
    </row>
    <row r="2566" spans="1:10" x14ac:dyDescent="0.25">
      <c r="A2566" t="s">
        <v>3574</v>
      </c>
      <c r="B2566" s="2">
        <v>45965</v>
      </c>
      <c r="C2566" t="s">
        <v>56</v>
      </c>
      <c r="D2566" t="s">
        <v>3575</v>
      </c>
      <c r="E2566" t="s">
        <v>52</v>
      </c>
      <c r="F2566" t="s">
        <v>14</v>
      </c>
      <c r="G2566">
        <v>1</v>
      </c>
      <c r="H2566">
        <v>1286.01</v>
      </c>
      <c r="I2566">
        <v>0.2</v>
      </c>
      <c r="J2566" t="s">
        <v>30</v>
      </c>
    </row>
    <row r="2567" spans="1:10" x14ac:dyDescent="0.25">
      <c r="A2567" t="s">
        <v>3576</v>
      </c>
      <c r="B2567" s="2">
        <v>46161</v>
      </c>
      <c r="C2567" t="s">
        <v>843</v>
      </c>
      <c r="D2567" t="s">
        <v>416</v>
      </c>
      <c r="E2567" t="s">
        <v>52</v>
      </c>
      <c r="F2567" t="s">
        <v>25</v>
      </c>
      <c r="G2567">
        <v>2</v>
      </c>
      <c r="H2567">
        <v>246.51</v>
      </c>
      <c r="I2567">
        <v>0.15</v>
      </c>
      <c r="J2567" t="s">
        <v>15</v>
      </c>
    </row>
    <row r="2568" spans="1:10" x14ac:dyDescent="0.25">
      <c r="A2568" t="s">
        <v>3577</v>
      </c>
      <c r="B2568" s="2">
        <v>46030</v>
      </c>
      <c r="C2568" t="s">
        <v>689</v>
      </c>
      <c r="D2568" t="s">
        <v>277</v>
      </c>
      <c r="E2568" t="s">
        <v>58</v>
      </c>
      <c r="F2568" t="s">
        <v>14</v>
      </c>
      <c r="G2568">
        <v>2</v>
      </c>
      <c r="H2568">
        <v>685.02</v>
      </c>
      <c r="I2568">
        <v>0</v>
      </c>
      <c r="J2568" t="s">
        <v>15</v>
      </c>
    </row>
    <row r="2569" spans="1:10" x14ac:dyDescent="0.25">
      <c r="A2569" t="s">
        <v>3578</v>
      </c>
      <c r="B2569" s="2">
        <v>46163</v>
      </c>
      <c r="C2569" t="s">
        <v>3124</v>
      </c>
      <c r="D2569" t="s">
        <v>57</v>
      </c>
      <c r="E2569" t="s">
        <v>24</v>
      </c>
      <c r="F2569" t="s">
        <v>14</v>
      </c>
      <c r="G2569">
        <v>1</v>
      </c>
      <c r="H2569">
        <v>1199</v>
      </c>
      <c r="I2569">
        <v>0</v>
      </c>
      <c r="J2569" t="s">
        <v>15</v>
      </c>
    </row>
    <row r="2570" spans="1:10" x14ac:dyDescent="0.25">
      <c r="A2570" t="s">
        <v>3579</v>
      </c>
      <c r="B2570" s="2">
        <v>46137</v>
      </c>
      <c r="C2570" t="s">
        <v>3580</v>
      </c>
      <c r="D2570" t="s">
        <v>98</v>
      </c>
      <c r="E2570" t="s">
        <v>112</v>
      </c>
      <c r="F2570" t="s">
        <v>25</v>
      </c>
      <c r="G2570">
        <v>5</v>
      </c>
      <c r="H2570">
        <v>1371.02</v>
      </c>
      <c r="I2570">
        <v>0.15</v>
      </c>
      <c r="J2570" t="s">
        <v>20</v>
      </c>
    </row>
    <row r="2571" spans="1:10" x14ac:dyDescent="0.25">
      <c r="A2571" t="s">
        <v>3581</v>
      </c>
      <c r="B2571" s="2">
        <v>45937</v>
      </c>
      <c r="C2571" t="s">
        <v>1614</v>
      </c>
      <c r="D2571" t="s">
        <v>51</v>
      </c>
      <c r="E2571" t="s">
        <v>34</v>
      </c>
      <c r="F2571" t="s">
        <v>14</v>
      </c>
      <c r="G2571">
        <v>4</v>
      </c>
      <c r="H2571">
        <v>999</v>
      </c>
      <c r="I2571">
        <v>0.15</v>
      </c>
      <c r="J2571" t="s">
        <v>30</v>
      </c>
    </row>
    <row r="2572" spans="1:10" x14ac:dyDescent="0.25">
      <c r="A2572" t="s">
        <v>3582</v>
      </c>
      <c r="B2572" s="2">
        <v>46189</v>
      </c>
      <c r="C2572" t="s">
        <v>815</v>
      </c>
      <c r="D2572" t="s">
        <v>33</v>
      </c>
      <c r="E2572" t="s">
        <v>44</v>
      </c>
      <c r="F2572" t="s">
        <v>14</v>
      </c>
      <c r="G2572">
        <v>1</v>
      </c>
      <c r="H2572">
        <v>2474.0100000000002</v>
      </c>
      <c r="I2572">
        <v>0.05</v>
      </c>
      <c r="J2572" t="s">
        <v>15</v>
      </c>
    </row>
    <row r="2573" spans="1:10" x14ac:dyDescent="0.25">
      <c r="A2573" t="s">
        <v>3583</v>
      </c>
      <c r="B2573" s="2">
        <v>45912</v>
      </c>
      <c r="C2573" t="s">
        <v>32</v>
      </c>
      <c r="D2573" t="s">
        <v>174</v>
      </c>
      <c r="E2573" t="s">
        <v>19</v>
      </c>
      <c r="F2573" t="s">
        <v>25</v>
      </c>
      <c r="G2573">
        <v>2</v>
      </c>
      <c r="H2573">
        <v>80.58</v>
      </c>
      <c r="I2573">
        <v>0</v>
      </c>
      <c r="J2573" t="s">
        <v>35</v>
      </c>
    </row>
    <row r="2574" spans="1:10" x14ac:dyDescent="0.25">
      <c r="A2574" t="s">
        <v>3584</v>
      </c>
      <c r="B2574" s="2">
        <v>46050</v>
      </c>
      <c r="C2574" t="s">
        <v>176</v>
      </c>
      <c r="D2574" t="s">
        <v>57</v>
      </c>
      <c r="E2574" t="s">
        <v>48</v>
      </c>
      <c r="F2574" t="s">
        <v>14</v>
      </c>
      <c r="G2574">
        <v>1</v>
      </c>
      <c r="H2574">
        <v>1222.98</v>
      </c>
      <c r="I2574">
        <v>0</v>
      </c>
      <c r="J2574" t="s">
        <v>30</v>
      </c>
    </row>
    <row r="2575" spans="1:10" x14ac:dyDescent="0.25">
      <c r="A2575" t="s">
        <v>3585</v>
      </c>
      <c r="B2575" s="2">
        <v>46109</v>
      </c>
      <c r="C2575" t="s">
        <v>2112</v>
      </c>
      <c r="D2575" t="s">
        <v>332</v>
      </c>
      <c r="E2575" t="s">
        <v>64</v>
      </c>
      <c r="F2575" t="s">
        <v>14</v>
      </c>
      <c r="G2575">
        <v>2</v>
      </c>
      <c r="H2575">
        <v>756.49</v>
      </c>
      <c r="I2575">
        <v>0.02</v>
      </c>
      <c r="J2575" t="s">
        <v>20</v>
      </c>
    </row>
    <row r="2576" spans="1:10" x14ac:dyDescent="0.25">
      <c r="A2576" t="s">
        <v>3586</v>
      </c>
      <c r="B2576" s="2">
        <v>45947</v>
      </c>
      <c r="C2576" t="s">
        <v>2682</v>
      </c>
      <c r="D2576" t="s">
        <v>199</v>
      </c>
      <c r="E2576" t="s">
        <v>52</v>
      </c>
      <c r="F2576" t="s">
        <v>14</v>
      </c>
      <c r="G2576">
        <v>5</v>
      </c>
      <c r="H2576">
        <v>678.03</v>
      </c>
      <c r="I2576">
        <v>0.15</v>
      </c>
      <c r="J2576" t="s">
        <v>30</v>
      </c>
    </row>
    <row r="2577" spans="1:10" x14ac:dyDescent="0.25">
      <c r="A2577" t="s">
        <v>3587</v>
      </c>
      <c r="B2577" s="2">
        <v>46089</v>
      </c>
      <c r="C2577" t="s">
        <v>3588</v>
      </c>
      <c r="D2577" t="s">
        <v>416</v>
      </c>
      <c r="E2577" t="s">
        <v>112</v>
      </c>
      <c r="F2577" t="s">
        <v>614</v>
      </c>
      <c r="G2577">
        <v>10</v>
      </c>
      <c r="H2577">
        <v>256.47000000000003</v>
      </c>
      <c r="I2577">
        <v>0.05</v>
      </c>
      <c r="J2577" t="s">
        <v>20</v>
      </c>
    </row>
    <row r="2578" spans="1:10" x14ac:dyDescent="0.25">
      <c r="A2578" t="s">
        <v>3589</v>
      </c>
      <c r="B2578" s="2">
        <v>46147</v>
      </c>
      <c r="C2578" t="s">
        <v>2293</v>
      </c>
      <c r="D2578" t="s">
        <v>416</v>
      </c>
      <c r="E2578" t="s">
        <v>62</v>
      </c>
      <c r="F2578" t="s">
        <v>14</v>
      </c>
      <c r="G2578">
        <v>6</v>
      </c>
      <c r="H2578">
        <v>244.02</v>
      </c>
      <c r="I2578">
        <v>-0.05</v>
      </c>
      <c r="J2578" t="s">
        <v>35</v>
      </c>
    </row>
    <row r="2579" spans="1:10" x14ac:dyDescent="0.25">
      <c r="A2579" t="s">
        <v>3590</v>
      </c>
      <c r="B2579" s="2">
        <v>46065</v>
      </c>
      <c r="C2579" t="s">
        <v>253</v>
      </c>
      <c r="D2579" t="s">
        <v>137</v>
      </c>
      <c r="E2579" t="s">
        <v>101</v>
      </c>
      <c r="F2579" t="s">
        <v>14</v>
      </c>
      <c r="G2579">
        <v>5</v>
      </c>
      <c r="H2579">
        <v>100.98</v>
      </c>
      <c r="I2579">
        <v>0</v>
      </c>
      <c r="J2579" t="s">
        <v>20</v>
      </c>
    </row>
    <row r="2580" spans="1:10" x14ac:dyDescent="0.25">
      <c r="A2580" t="s">
        <v>3591</v>
      </c>
      <c r="B2580" s="2">
        <v>46041</v>
      </c>
      <c r="C2580" t="s">
        <v>2525</v>
      </c>
      <c r="D2580" t="s">
        <v>220</v>
      </c>
      <c r="E2580" t="s">
        <v>39</v>
      </c>
      <c r="F2580" t="s">
        <v>14</v>
      </c>
      <c r="G2580">
        <v>3</v>
      </c>
      <c r="H2580">
        <v>1499</v>
      </c>
      <c r="I2580">
        <v>0.15</v>
      </c>
      <c r="J2580" t="s">
        <v>20</v>
      </c>
    </row>
    <row r="2581" spans="1:10" x14ac:dyDescent="0.25">
      <c r="A2581" t="s">
        <v>3592</v>
      </c>
      <c r="B2581" s="2">
        <v>46099</v>
      </c>
      <c r="C2581" t="s">
        <v>1083</v>
      </c>
      <c r="D2581" t="s">
        <v>171</v>
      </c>
      <c r="E2581" t="s">
        <v>64</v>
      </c>
      <c r="F2581" t="s">
        <v>25</v>
      </c>
      <c r="G2581">
        <v>2</v>
      </c>
      <c r="H2581">
        <v>1299</v>
      </c>
      <c r="I2581">
        <v>0.15</v>
      </c>
      <c r="J2581" t="s">
        <v>35</v>
      </c>
    </row>
    <row r="2582" spans="1:10" x14ac:dyDescent="0.25">
      <c r="A2582" t="s">
        <v>3593</v>
      </c>
      <c r="B2582" s="2">
        <v>45975</v>
      </c>
      <c r="C2582" t="s">
        <v>338</v>
      </c>
      <c r="D2582" t="s">
        <v>202</v>
      </c>
      <c r="E2582" t="s">
        <v>58</v>
      </c>
      <c r="F2582" t="s">
        <v>25</v>
      </c>
      <c r="G2582">
        <v>3</v>
      </c>
      <c r="H2582">
        <v>2119.9899999999998</v>
      </c>
      <c r="I2582">
        <v>0.1</v>
      </c>
      <c r="J2582" t="s">
        <v>20</v>
      </c>
    </row>
    <row r="2583" spans="1:10" x14ac:dyDescent="0.25">
      <c r="A2583" t="s">
        <v>3594</v>
      </c>
      <c r="B2583" s="2">
        <v>45924</v>
      </c>
      <c r="C2583" t="s">
        <v>2916</v>
      </c>
      <c r="D2583" t="s">
        <v>520</v>
      </c>
      <c r="E2583" t="s">
        <v>101</v>
      </c>
      <c r="F2583" t="s">
        <v>614</v>
      </c>
      <c r="G2583">
        <v>3</v>
      </c>
      <c r="H2583">
        <v>2199</v>
      </c>
      <c r="I2583">
        <v>0</v>
      </c>
      <c r="J2583" t="s">
        <v>35</v>
      </c>
    </row>
    <row r="2584" spans="1:10" x14ac:dyDescent="0.25">
      <c r="A2584" t="s">
        <v>3595</v>
      </c>
      <c r="B2584" s="2">
        <v>45921</v>
      </c>
      <c r="C2584" t="s">
        <v>1131</v>
      </c>
      <c r="D2584" t="s">
        <v>43</v>
      </c>
      <c r="E2584" t="s">
        <v>39</v>
      </c>
      <c r="F2584" t="s">
        <v>14</v>
      </c>
      <c r="G2584">
        <v>1</v>
      </c>
      <c r="H2584">
        <v>1745.03</v>
      </c>
      <c r="I2584">
        <v>0</v>
      </c>
      <c r="J2584" t="s">
        <v>35</v>
      </c>
    </row>
    <row r="2585" spans="1:10" x14ac:dyDescent="0.25">
      <c r="A2585" t="s">
        <v>3596</v>
      </c>
      <c r="B2585" s="2">
        <v>46038</v>
      </c>
      <c r="C2585" t="s">
        <v>727</v>
      </c>
      <c r="D2585" t="s">
        <v>23</v>
      </c>
      <c r="E2585" t="s">
        <v>39</v>
      </c>
      <c r="F2585" t="s">
        <v>14</v>
      </c>
      <c r="G2585">
        <v>1</v>
      </c>
      <c r="H2585">
        <v>76.63</v>
      </c>
      <c r="I2585">
        <v>0</v>
      </c>
      <c r="J2585" t="s">
        <v>35</v>
      </c>
    </row>
    <row r="2586" spans="1:10" x14ac:dyDescent="0.25">
      <c r="A2586" t="s">
        <v>3597</v>
      </c>
      <c r="B2586" s="2">
        <v>46194</v>
      </c>
      <c r="C2586" t="s">
        <v>1363</v>
      </c>
      <c r="D2586" t="s">
        <v>376</v>
      </c>
      <c r="E2586" t="s">
        <v>48</v>
      </c>
      <c r="F2586" t="s">
        <v>14</v>
      </c>
      <c r="G2586">
        <v>6</v>
      </c>
      <c r="H2586">
        <v>1715.99</v>
      </c>
      <c r="I2586">
        <v>0.1</v>
      </c>
      <c r="J2586" t="s">
        <v>20</v>
      </c>
    </row>
    <row r="2587" spans="1:10" x14ac:dyDescent="0.25">
      <c r="A2587" t="s">
        <v>3598</v>
      </c>
      <c r="B2587" s="2">
        <v>46227</v>
      </c>
      <c r="C2587" t="s">
        <v>1131</v>
      </c>
      <c r="D2587" t="s">
        <v>12</v>
      </c>
      <c r="E2587" t="s">
        <v>196</v>
      </c>
      <c r="F2587" t="s">
        <v>25</v>
      </c>
      <c r="G2587">
        <v>5</v>
      </c>
      <c r="H2587">
        <v>499</v>
      </c>
      <c r="I2587">
        <v>0</v>
      </c>
      <c r="J2587" t="s">
        <v>35</v>
      </c>
    </row>
    <row r="2588" spans="1:10" x14ac:dyDescent="0.25">
      <c r="A2588" t="s">
        <v>3599</v>
      </c>
      <c r="B2588" s="2">
        <v>46094</v>
      </c>
      <c r="C2588" t="s">
        <v>845</v>
      </c>
      <c r="D2588" t="s">
        <v>168</v>
      </c>
      <c r="E2588" t="s">
        <v>112</v>
      </c>
      <c r="F2588" t="s">
        <v>14</v>
      </c>
      <c r="G2588">
        <v>5</v>
      </c>
      <c r="H2588">
        <v>91.67</v>
      </c>
      <c r="I2588">
        <v>0</v>
      </c>
      <c r="J2588" t="s">
        <v>30</v>
      </c>
    </row>
    <row r="2589" spans="1:10" x14ac:dyDescent="0.25">
      <c r="A2589" t="s">
        <v>3600</v>
      </c>
      <c r="B2589" s="2">
        <v>45950</v>
      </c>
      <c r="C2589" t="s">
        <v>2568</v>
      </c>
      <c r="D2589" t="s">
        <v>235</v>
      </c>
      <c r="E2589" t="s">
        <v>52</v>
      </c>
      <c r="F2589" t="s">
        <v>25</v>
      </c>
      <c r="G2589">
        <v>2</v>
      </c>
      <c r="H2589">
        <v>69.69</v>
      </c>
      <c r="I2589">
        <v>0.1</v>
      </c>
      <c r="J2589" t="s">
        <v>35</v>
      </c>
    </row>
    <row r="2590" spans="1:10" x14ac:dyDescent="0.25">
      <c r="A2590" t="s">
        <v>3601</v>
      </c>
      <c r="B2590" s="2">
        <v>45963</v>
      </c>
      <c r="C2590" t="s">
        <v>2740</v>
      </c>
      <c r="D2590" t="s">
        <v>305</v>
      </c>
      <c r="E2590" t="s">
        <v>112</v>
      </c>
      <c r="F2590" t="s">
        <v>14</v>
      </c>
      <c r="G2590">
        <v>0</v>
      </c>
      <c r="H2590">
        <v>38.61</v>
      </c>
      <c r="I2590">
        <v>0.1</v>
      </c>
      <c r="J2590" t="s">
        <v>30</v>
      </c>
    </row>
    <row r="2591" spans="1:10" x14ac:dyDescent="0.25">
      <c r="A2591" t="s">
        <v>3602</v>
      </c>
      <c r="B2591" s="2">
        <v>46094</v>
      </c>
      <c r="C2591" t="s">
        <v>222</v>
      </c>
      <c r="D2591" t="s">
        <v>549</v>
      </c>
      <c r="E2591" t="s">
        <v>187</v>
      </c>
      <c r="F2591" t="s">
        <v>25</v>
      </c>
      <c r="G2591">
        <v>4</v>
      </c>
      <c r="H2591">
        <v>1234.97</v>
      </c>
      <c r="I2591">
        <v>0.02</v>
      </c>
      <c r="J2591" t="s">
        <v>35</v>
      </c>
    </row>
    <row r="2592" spans="1:10" x14ac:dyDescent="0.25">
      <c r="A2592" t="s">
        <v>3603</v>
      </c>
      <c r="B2592" s="2">
        <v>46107</v>
      </c>
      <c r="C2592" t="s">
        <v>1614</v>
      </c>
      <c r="D2592" t="s">
        <v>57</v>
      </c>
      <c r="E2592" t="s">
        <v>52</v>
      </c>
      <c r="F2592" t="s">
        <v>14</v>
      </c>
      <c r="G2592">
        <v>4</v>
      </c>
      <c r="H2592">
        <v>1234.97</v>
      </c>
      <c r="I2592">
        <v>0.1</v>
      </c>
      <c r="J2592" t="s">
        <v>30</v>
      </c>
    </row>
    <row r="2593" spans="1:10" x14ac:dyDescent="0.25">
      <c r="A2593" t="s">
        <v>3604</v>
      </c>
      <c r="B2593" s="2">
        <v>45988</v>
      </c>
      <c r="C2593" t="s">
        <v>1618</v>
      </c>
      <c r="D2593" t="s">
        <v>235</v>
      </c>
      <c r="E2593" t="s">
        <v>19</v>
      </c>
      <c r="F2593" t="s">
        <v>25</v>
      </c>
      <c r="G2593">
        <v>1</v>
      </c>
      <c r="H2593">
        <v>67.62</v>
      </c>
      <c r="I2593">
        <v>0.15</v>
      </c>
      <c r="J2593" t="s">
        <v>20</v>
      </c>
    </row>
    <row r="2594" spans="1:10" x14ac:dyDescent="0.25">
      <c r="A2594" t="s">
        <v>3605</v>
      </c>
      <c r="B2594" s="2">
        <v>46216</v>
      </c>
      <c r="C2594" t="s">
        <v>2410</v>
      </c>
      <c r="D2594" t="s">
        <v>332</v>
      </c>
      <c r="E2594" t="s">
        <v>101</v>
      </c>
      <c r="F2594" t="s">
        <v>25</v>
      </c>
      <c r="G2594">
        <v>1</v>
      </c>
      <c r="H2594">
        <v>726.53</v>
      </c>
      <c r="I2594">
        <v>0</v>
      </c>
      <c r="J2594" t="s">
        <v>30</v>
      </c>
    </row>
    <row r="2595" spans="1:10" x14ac:dyDescent="0.25">
      <c r="A2595" t="s">
        <v>3606</v>
      </c>
      <c r="B2595" s="2">
        <v>46012</v>
      </c>
      <c r="C2595" t="s">
        <v>1292</v>
      </c>
      <c r="D2595" t="s">
        <v>251</v>
      </c>
      <c r="E2595" t="s">
        <v>52</v>
      </c>
      <c r="F2595" t="s">
        <v>25</v>
      </c>
      <c r="G2595">
        <v>2</v>
      </c>
      <c r="H2595">
        <v>1939.03</v>
      </c>
      <c r="I2595">
        <v>0.05</v>
      </c>
      <c r="J2595" t="s">
        <v>84</v>
      </c>
    </row>
    <row r="2596" spans="1:10" x14ac:dyDescent="0.25">
      <c r="A2596" t="s">
        <v>3607</v>
      </c>
      <c r="B2596" s="2">
        <v>45906</v>
      </c>
      <c r="C2596" t="s">
        <v>1037</v>
      </c>
      <c r="D2596" t="s">
        <v>77</v>
      </c>
      <c r="E2596" t="s">
        <v>48</v>
      </c>
      <c r="F2596" t="s">
        <v>25</v>
      </c>
      <c r="G2596">
        <v>6</v>
      </c>
      <c r="H2596">
        <v>387.03</v>
      </c>
      <c r="I2596">
        <v>0.1</v>
      </c>
      <c r="J2596" t="s">
        <v>15</v>
      </c>
    </row>
    <row r="2597" spans="1:10" x14ac:dyDescent="0.25">
      <c r="A2597" t="s">
        <v>3608</v>
      </c>
      <c r="B2597" s="2">
        <v>46185</v>
      </c>
      <c r="C2597" t="s">
        <v>2402</v>
      </c>
      <c r="D2597" t="s">
        <v>140</v>
      </c>
      <c r="E2597" t="s">
        <v>64</v>
      </c>
      <c r="F2597" t="s">
        <v>14</v>
      </c>
      <c r="G2597">
        <v>4</v>
      </c>
      <c r="H2597">
        <v>979.02</v>
      </c>
      <c r="I2597">
        <v>0.02</v>
      </c>
      <c r="J2597" t="s">
        <v>20</v>
      </c>
    </row>
    <row r="2598" spans="1:10" x14ac:dyDescent="0.25">
      <c r="A2598" t="s">
        <v>3609</v>
      </c>
      <c r="B2598" s="2">
        <v>46221</v>
      </c>
      <c r="C2598" t="s">
        <v>2303</v>
      </c>
      <c r="D2598" t="s">
        <v>171</v>
      </c>
      <c r="E2598" t="s">
        <v>44</v>
      </c>
      <c r="F2598" t="s">
        <v>25</v>
      </c>
      <c r="G2598">
        <v>2</v>
      </c>
      <c r="H2598">
        <v>1273.02</v>
      </c>
      <c r="I2598">
        <v>0</v>
      </c>
      <c r="J2598" t="s">
        <v>30</v>
      </c>
    </row>
    <row r="2599" spans="1:10" x14ac:dyDescent="0.25">
      <c r="A2599" t="s">
        <v>3610</v>
      </c>
      <c r="B2599" s="2">
        <v>45900</v>
      </c>
      <c r="C2599" t="s">
        <v>2692</v>
      </c>
      <c r="D2599" t="s">
        <v>520</v>
      </c>
      <c r="E2599" t="s">
        <v>112</v>
      </c>
      <c r="F2599" t="s">
        <v>25</v>
      </c>
      <c r="G2599">
        <v>3</v>
      </c>
      <c r="H2599">
        <v>2177.0100000000002</v>
      </c>
      <c r="I2599">
        <v>0.15</v>
      </c>
      <c r="J2599" t="s">
        <v>15</v>
      </c>
    </row>
    <row r="2600" spans="1:10" x14ac:dyDescent="0.25">
      <c r="A2600" t="s">
        <v>3611</v>
      </c>
      <c r="B2600" s="2">
        <v>46089</v>
      </c>
      <c r="C2600" t="s">
        <v>1788</v>
      </c>
      <c r="D2600" t="s">
        <v>150</v>
      </c>
      <c r="E2600" t="s">
        <v>19</v>
      </c>
      <c r="F2600" t="s">
        <v>14</v>
      </c>
      <c r="G2600">
        <v>4</v>
      </c>
      <c r="H2600">
        <v>1469.02</v>
      </c>
      <c r="I2600">
        <v>0.2</v>
      </c>
      <c r="J2600" t="s">
        <v>20</v>
      </c>
    </row>
    <row r="2601" spans="1:10" x14ac:dyDescent="0.25">
      <c r="A2601" t="s">
        <v>3612</v>
      </c>
      <c r="B2601" s="2">
        <v>45892</v>
      </c>
      <c r="C2601" t="s">
        <v>443</v>
      </c>
      <c r="D2601" t="s">
        <v>223</v>
      </c>
      <c r="E2601" t="s">
        <v>13</v>
      </c>
      <c r="F2601" t="s">
        <v>14</v>
      </c>
      <c r="G2601">
        <v>3</v>
      </c>
      <c r="H2601">
        <v>391.02</v>
      </c>
      <c r="I2601">
        <v>0</v>
      </c>
      <c r="J2601" t="s">
        <v>796</v>
      </c>
    </row>
    <row r="2602" spans="1:10" x14ac:dyDescent="0.25">
      <c r="A2602" t="s">
        <v>3613</v>
      </c>
      <c r="B2602" s="2">
        <v>46209</v>
      </c>
      <c r="C2602" t="s">
        <v>3513</v>
      </c>
      <c r="D2602" t="s">
        <v>268</v>
      </c>
      <c r="E2602" t="s">
        <v>101</v>
      </c>
      <c r="F2602" t="s">
        <v>14</v>
      </c>
      <c r="G2602">
        <v>3</v>
      </c>
      <c r="H2602">
        <v>147.51</v>
      </c>
      <c r="I2602">
        <v>0.1</v>
      </c>
      <c r="J2602" t="s">
        <v>35</v>
      </c>
    </row>
    <row r="2603" spans="1:10" x14ac:dyDescent="0.25">
      <c r="A2603" t="s">
        <v>3614</v>
      </c>
      <c r="B2603" s="2">
        <v>45880</v>
      </c>
      <c r="C2603" t="s">
        <v>2497</v>
      </c>
      <c r="D2603" t="s">
        <v>376</v>
      </c>
      <c r="E2603" t="s">
        <v>187</v>
      </c>
      <c r="F2603" t="s">
        <v>14</v>
      </c>
      <c r="G2603">
        <v>2</v>
      </c>
      <c r="H2603">
        <v>1665.02</v>
      </c>
      <c r="I2603">
        <v>0</v>
      </c>
      <c r="J2603" t="s">
        <v>20</v>
      </c>
    </row>
    <row r="2604" spans="1:10" x14ac:dyDescent="0.25">
      <c r="A2604" t="s">
        <v>3615</v>
      </c>
      <c r="B2604" s="2">
        <v>46037</v>
      </c>
      <c r="C2604" t="s">
        <v>1857</v>
      </c>
      <c r="D2604" t="s">
        <v>332</v>
      </c>
      <c r="E2604" t="s">
        <v>196</v>
      </c>
      <c r="F2604" t="s">
        <v>14</v>
      </c>
      <c r="G2604">
        <v>4</v>
      </c>
      <c r="H2604">
        <v>734.02</v>
      </c>
      <c r="I2604">
        <v>0</v>
      </c>
      <c r="J2604" t="s">
        <v>68</v>
      </c>
    </row>
    <row r="2605" spans="1:10" x14ac:dyDescent="0.25">
      <c r="A2605" t="s">
        <v>3616</v>
      </c>
      <c r="B2605" s="2">
        <v>45978</v>
      </c>
      <c r="C2605" t="s">
        <v>2067</v>
      </c>
      <c r="D2605" t="s">
        <v>390</v>
      </c>
      <c r="E2605" t="s">
        <v>34</v>
      </c>
      <c r="F2605" t="s">
        <v>25</v>
      </c>
      <c r="G2605">
        <v>5</v>
      </c>
      <c r="H2605">
        <v>435.53</v>
      </c>
      <c r="I2605">
        <v>0</v>
      </c>
      <c r="J2605" t="s">
        <v>20</v>
      </c>
    </row>
    <row r="2606" spans="1:10" x14ac:dyDescent="0.25">
      <c r="A2606" t="s">
        <v>3617</v>
      </c>
      <c r="B2606" s="2">
        <v>45924</v>
      </c>
      <c r="C2606" t="s">
        <v>394</v>
      </c>
      <c r="D2606" t="s">
        <v>140</v>
      </c>
      <c r="E2606" t="s">
        <v>34</v>
      </c>
      <c r="F2606" t="s">
        <v>25</v>
      </c>
      <c r="G2606">
        <v>3</v>
      </c>
      <c r="H2606">
        <v>989.01</v>
      </c>
      <c r="I2606">
        <v>0</v>
      </c>
      <c r="J2606" t="s">
        <v>15</v>
      </c>
    </row>
    <row r="2607" spans="1:10" x14ac:dyDescent="0.25">
      <c r="A2607" t="s">
        <v>3618</v>
      </c>
      <c r="B2607" s="2">
        <v>46229</v>
      </c>
      <c r="C2607" t="s">
        <v>2154</v>
      </c>
      <c r="D2607" t="s">
        <v>109</v>
      </c>
      <c r="E2607" t="s">
        <v>13</v>
      </c>
      <c r="F2607" t="s">
        <v>987</v>
      </c>
      <c r="G2607">
        <v>2</v>
      </c>
      <c r="H2607">
        <v>1399</v>
      </c>
      <c r="I2607">
        <v>0</v>
      </c>
      <c r="J2607" t="s">
        <v>30</v>
      </c>
    </row>
    <row r="2608" spans="1:10" x14ac:dyDescent="0.25">
      <c r="A2608" t="s">
        <v>3619</v>
      </c>
      <c r="B2608" s="2">
        <v>45877</v>
      </c>
      <c r="C2608" t="s">
        <v>1156</v>
      </c>
      <c r="D2608" t="s">
        <v>168</v>
      </c>
      <c r="E2608" t="s">
        <v>52</v>
      </c>
      <c r="F2608" t="s">
        <v>25</v>
      </c>
      <c r="G2608">
        <v>3</v>
      </c>
      <c r="H2608">
        <v>88.11</v>
      </c>
      <c r="I2608">
        <v>0.15</v>
      </c>
      <c r="J2608" t="s">
        <v>30</v>
      </c>
    </row>
    <row r="2609" spans="1:10" x14ac:dyDescent="0.25">
      <c r="A2609" t="s">
        <v>3620</v>
      </c>
      <c r="B2609" s="2">
        <v>46052</v>
      </c>
      <c r="C2609" t="s">
        <v>3168</v>
      </c>
      <c r="D2609" t="s">
        <v>277</v>
      </c>
      <c r="E2609" t="s">
        <v>62</v>
      </c>
      <c r="F2609" t="s">
        <v>14</v>
      </c>
      <c r="G2609">
        <v>3</v>
      </c>
      <c r="H2609">
        <v>705.99</v>
      </c>
      <c r="I2609">
        <v>0.02</v>
      </c>
      <c r="J2609" t="s">
        <v>30</v>
      </c>
    </row>
    <row r="2610" spans="1:10" x14ac:dyDescent="0.25">
      <c r="A2610" t="s">
        <v>3621</v>
      </c>
      <c r="B2610" s="2">
        <v>45947</v>
      </c>
      <c r="C2610" t="s">
        <v>2439</v>
      </c>
      <c r="D2610" t="s">
        <v>286</v>
      </c>
      <c r="E2610" t="s">
        <v>74</v>
      </c>
      <c r="F2610" t="s">
        <v>14</v>
      </c>
      <c r="G2610">
        <v>2</v>
      </c>
      <c r="H2610">
        <v>1273.02</v>
      </c>
      <c r="I2610">
        <v>0</v>
      </c>
      <c r="J2610" t="s">
        <v>15</v>
      </c>
    </row>
    <row r="2611" spans="1:10" x14ac:dyDescent="0.25">
      <c r="A2611" t="s">
        <v>3622</v>
      </c>
      <c r="B2611" s="2">
        <v>45873</v>
      </c>
      <c r="C2611" t="s">
        <v>2139</v>
      </c>
      <c r="D2611" t="s">
        <v>174</v>
      </c>
      <c r="E2611" t="s">
        <v>24</v>
      </c>
      <c r="F2611" t="s">
        <v>14</v>
      </c>
      <c r="G2611">
        <v>2</v>
      </c>
      <c r="H2611">
        <v>78.209999999999994</v>
      </c>
      <c r="I2611">
        <v>0.2</v>
      </c>
      <c r="J2611" t="s">
        <v>20</v>
      </c>
    </row>
    <row r="2612" spans="1:10" x14ac:dyDescent="0.25">
      <c r="A2612" t="s">
        <v>3623</v>
      </c>
      <c r="B2612" s="2">
        <v>46159</v>
      </c>
      <c r="C2612" t="s">
        <v>2522</v>
      </c>
      <c r="D2612" t="s">
        <v>286</v>
      </c>
      <c r="E2612" t="s">
        <v>196</v>
      </c>
      <c r="F2612" t="s">
        <v>14</v>
      </c>
      <c r="G2612">
        <v>2</v>
      </c>
      <c r="H2612">
        <v>1311.99</v>
      </c>
      <c r="I2612">
        <v>0.15</v>
      </c>
      <c r="J2612" t="s">
        <v>30</v>
      </c>
    </row>
    <row r="2613" spans="1:10" x14ac:dyDescent="0.25">
      <c r="A2613" t="s">
        <v>3624</v>
      </c>
      <c r="B2613" s="2">
        <v>45988</v>
      </c>
      <c r="C2613" t="s">
        <v>535</v>
      </c>
      <c r="D2613" t="s">
        <v>98</v>
      </c>
      <c r="E2613" t="s">
        <v>196</v>
      </c>
      <c r="F2613" t="s">
        <v>25</v>
      </c>
      <c r="G2613">
        <v>5</v>
      </c>
      <c r="H2613">
        <v>1440.97</v>
      </c>
      <c r="I2613">
        <v>0</v>
      </c>
      <c r="J2613" t="s">
        <v>68</v>
      </c>
    </row>
    <row r="2614" spans="1:10" x14ac:dyDescent="0.25">
      <c r="A2614" t="s">
        <v>3625</v>
      </c>
      <c r="B2614" s="2">
        <v>46059</v>
      </c>
      <c r="C2614" t="s">
        <v>365</v>
      </c>
      <c r="D2614" t="s">
        <v>199</v>
      </c>
      <c r="E2614" t="s">
        <v>196</v>
      </c>
      <c r="F2614" t="s">
        <v>25</v>
      </c>
      <c r="G2614">
        <v>2</v>
      </c>
      <c r="H2614">
        <v>712.98</v>
      </c>
      <c r="I2614">
        <v>0.2</v>
      </c>
      <c r="J2614" t="s">
        <v>30</v>
      </c>
    </row>
    <row r="2615" spans="1:10" x14ac:dyDescent="0.25">
      <c r="A2615" t="s">
        <v>3626</v>
      </c>
      <c r="B2615" s="2">
        <v>46225</v>
      </c>
      <c r="C2615" t="s">
        <v>86</v>
      </c>
      <c r="D2615" t="s">
        <v>251</v>
      </c>
      <c r="E2615" t="s">
        <v>58</v>
      </c>
      <c r="F2615" t="s">
        <v>14</v>
      </c>
      <c r="G2615">
        <v>1</v>
      </c>
      <c r="H2615">
        <v>2058.9699999999998</v>
      </c>
      <c r="I2615">
        <v>0.1</v>
      </c>
      <c r="J2615" t="s">
        <v>35</v>
      </c>
    </row>
    <row r="2616" spans="1:10" x14ac:dyDescent="0.25">
      <c r="A2616" t="s">
        <v>3627</v>
      </c>
      <c r="B2616" s="2">
        <v>45985</v>
      </c>
      <c r="C2616" t="s">
        <v>129</v>
      </c>
      <c r="D2616" t="s">
        <v>235</v>
      </c>
      <c r="E2616" t="s">
        <v>62</v>
      </c>
      <c r="F2616" t="s">
        <v>25</v>
      </c>
      <c r="G2616">
        <v>1</v>
      </c>
      <c r="H2616">
        <v>66.930000000000007</v>
      </c>
      <c r="I2616">
        <v>0.15</v>
      </c>
      <c r="J2616" t="s">
        <v>35</v>
      </c>
    </row>
    <row r="2617" spans="1:10" x14ac:dyDescent="0.25">
      <c r="A2617" t="s">
        <v>3628</v>
      </c>
      <c r="B2617" s="2">
        <v>45920</v>
      </c>
      <c r="C2617" t="s">
        <v>1469</v>
      </c>
      <c r="D2617" t="s">
        <v>168</v>
      </c>
      <c r="E2617" t="s">
        <v>48</v>
      </c>
      <c r="F2617" t="s">
        <v>25</v>
      </c>
      <c r="G2617">
        <v>1</v>
      </c>
      <c r="H2617">
        <v>86.33</v>
      </c>
      <c r="I2617">
        <v>0</v>
      </c>
      <c r="J2617" t="s">
        <v>15</v>
      </c>
    </row>
    <row r="2618" spans="1:10" x14ac:dyDescent="0.25">
      <c r="A2618" t="s">
        <v>3629</v>
      </c>
      <c r="B2618" s="2">
        <v>46163</v>
      </c>
      <c r="C2618" t="s">
        <v>50</v>
      </c>
      <c r="D2618" t="s">
        <v>440</v>
      </c>
      <c r="E2618" t="s">
        <v>58</v>
      </c>
      <c r="F2618" t="s">
        <v>14</v>
      </c>
      <c r="G2618">
        <v>3</v>
      </c>
      <c r="H2618">
        <v>151.97999999999999</v>
      </c>
      <c r="I2618">
        <v>0.15</v>
      </c>
      <c r="J2618" t="s">
        <v>30</v>
      </c>
    </row>
    <row r="2619" spans="1:10" x14ac:dyDescent="0.25">
      <c r="A2619" t="s">
        <v>3630</v>
      </c>
      <c r="B2619" s="2">
        <v>45927</v>
      </c>
      <c r="C2619" t="s">
        <v>2293</v>
      </c>
      <c r="D2619" t="s">
        <v>87</v>
      </c>
      <c r="E2619" t="s">
        <v>104</v>
      </c>
      <c r="F2619" t="s">
        <v>14</v>
      </c>
      <c r="G2619">
        <v>2</v>
      </c>
      <c r="H2619">
        <v>1018.98</v>
      </c>
      <c r="I2619">
        <v>0</v>
      </c>
      <c r="J2619" t="s">
        <v>15</v>
      </c>
    </row>
    <row r="2620" spans="1:10" x14ac:dyDescent="0.25">
      <c r="A2620" t="s">
        <v>3631</v>
      </c>
      <c r="B2620" s="2">
        <v>46030</v>
      </c>
      <c r="C2620" t="s">
        <v>934</v>
      </c>
      <c r="D2620" t="s">
        <v>71</v>
      </c>
      <c r="E2620" t="s">
        <v>39</v>
      </c>
      <c r="F2620" t="s">
        <v>14</v>
      </c>
      <c r="G2620">
        <v>1</v>
      </c>
      <c r="H2620">
        <v>119</v>
      </c>
      <c r="I2620">
        <v>0</v>
      </c>
      <c r="J2620" t="s">
        <v>68</v>
      </c>
    </row>
    <row r="2621" spans="1:10" x14ac:dyDescent="0.25">
      <c r="A2621" t="s">
        <v>3632</v>
      </c>
      <c r="B2621" s="2">
        <v>46154</v>
      </c>
      <c r="C2621" t="s">
        <v>914</v>
      </c>
      <c r="D2621" t="s">
        <v>549</v>
      </c>
      <c r="E2621" t="s">
        <v>52</v>
      </c>
      <c r="F2621" t="s">
        <v>14</v>
      </c>
      <c r="G2621">
        <v>6</v>
      </c>
      <c r="H2621">
        <v>1175.02</v>
      </c>
      <c r="I2621">
        <v>0.2</v>
      </c>
      <c r="J2621" t="s">
        <v>15</v>
      </c>
    </row>
    <row r="2622" spans="1:10" x14ac:dyDescent="0.25">
      <c r="A2622" t="s">
        <v>3633</v>
      </c>
      <c r="B2622" s="2">
        <v>46228</v>
      </c>
      <c r="C2622" t="s">
        <v>232</v>
      </c>
      <c r="D2622" t="s">
        <v>137</v>
      </c>
      <c r="E2622" t="s">
        <v>104</v>
      </c>
      <c r="F2622" t="s">
        <v>25</v>
      </c>
      <c r="G2622">
        <v>3</v>
      </c>
      <c r="H2622">
        <v>100.98</v>
      </c>
      <c r="I2622">
        <v>0.15</v>
      </c>
      <c r="J2622" t="s">
        <v>15</v>
      </c>
    </row>
    <row r="2623" spans="1:10" x14ac:dyDescent="0.25">
      <c r="A2623" t="s">
        <v>3634</v>
      </c>
      <c r="B2623" t="s">
        <v>3635</v>
      </c>
      <c r="C2623" t="s">
        <v>1303</v>
      </c>
      <c r="D2623" t="s">
        <v>395</v>
      </c>
      <c r="E2623" t="s">
        <v>112</v>
      </c>
      <c r="F2623" t="s">
        <v>14</v>
      </c>
      <c r="G2623">
        <v>5</v>
      </c>
      <c r="H2623">
        <v>150.49</v>
      </c>
      <c r="I2623">
        <v>0.05</v>
      </c>
      <c r="J2623" t="s">
        <v>20</v>
      </c>
    </row>
    <row r="2624" spans="1:10" x14ac:dyDescent="0.25">
      <c r="A2624" t="s">
        <v>3636</v>
      </c>
      <c r="B2624" t="s">
        <v>3637</v>
      </c>
      <c r="C2624" t="s">
        <v>2525</v>
      </c>
      <c r="D2624" t="s">
        <v>92</v>
      </c>
      <c r="E2624" t="s">
        <v>226</v>
      </c>
      <c r="F2624" t="s">
        <v>25</v>
      </c>
      <c r="G2624">
        <v>1</v>
      </c>
      <c r="H2624">
        <v>304.98</v>
      </c>
      <c r="I2624">
        <v>0.2</v>
      </c>
      <c r="J2624" t="s">
        <v>35</v>
      </c>
    </row>
    <row r="2625" spans="1:10" x14ac:dyDescent="0.25">
      <c r="A2625" t="s">
        <v>3638</v>
      </c>
      <c r="B2625" s="2">
        <v>45870</v>
      </c>
      <c r="C2625" t="s">
        <v>204</v>
      </c>
      <c r="D2625" t="s">
        <v>202</v>
      </c>
      <c r="E2625" t="s">
        <v>62</v>
      </c>
      <c r="F2625" t="s">
        <v>25</v>
      </c>
      <c r="G2625">
        <v>3</v>
      </c>
      <c r="H2625">
        <v>2078.0100000000002</v>
      </c>
      <c r="I2625">
        <v>0</v>
      </c>
      <c r="J2625" t="s">
        <v>35</v>
      </c>
    </row>
    <row r="2626" spans="1:10" x14ac:dyDescent="0.25">
      <c r="A2626" t="s">
        <v>3639</v>
      </c>
      <c r="B2626" s="2">
        <v>45939</v>
      </c>
      <c r="C2626" t="s">
        <v>1820</v>
      </c>
      <c r="D2626" t="s">
        <v>109</v>
      </c>
      <c r="E2626" t="s">
        <v>52</v>
      </c>
      <c r="F2626" t="s">
        <v>14</v>
      </c>
      <c r="G2626">
        <v>1</v>
      </c>
      <c r="H2626">
        <v>1357.03</v>
      </c>
      <c r="I2626">
        <v>0.05</v>
      </c>
      <c r="J2626" t="s">
        <v>68</v>
      </c>
    </row>
    <row r="2627" spans="1:10" x14ac:dyDescent="0.25">
      <c r="A2627" t="s">
        <v>3640</v>
      </c>
      <c r="B2627" s="2">
        <v>46012</v>
      </c>
      <c r="C2627" t="s">
        <v>656</v>
      </c>
      <c r="D2627" t="s">
        <v>332</v>
      </c>
      <c r="E2627" t="s">
        <v>44</v>
      </c>
      <c r="F2627" t="s">
        <v>25</v>
      </c>
      <c r="G2627">
        <v>1</v>
      </c>
      <c r="H2627">
        <v>749</v>
      </c>
      <c r="I2627">
        <v>0.1</v>
      </c>
      <c r="J2627" t="s">
        <v>15</v>
      </c>
    </row>
    <row r="2628" spans="1:10" x14ac:dyDescent="0.25">
      <c r="A2628" t="s">
        <v>3641</v>
      </c>
      <c r="B2628" t="s">
        <v>3642</v>
      </c>
      <c r="C2628" t="s">
        <v>3643</v>
      </c>
      <c r="D2628" t="s">
        <v>416</v>
      </c>
      <c r="E2628" t="s">
        <v>58</v>
      </c>
      <c r="F2628" t="s">
        <v>25</v>
      </c>
      <c r="G2628">
        <v>4</v>
      </c>
      <c r="H2628">
        <v>246.51</v>
      </c>
      <c r="I2628">
        <v>0</v>
      </c>
      <c r="J2628" t="s">
        <v>35</v>
      </c>
    </row>
    <row r="2629" spans="1:10" x14ac:dyDescent="0.25">
      <c r="A2629" t="s">
        <v>3644</v>
      </c>
      <c r="B2629" s="2">
        <v>45888</v>
      </c>
      <c r="C2629" t="s">
        <v>2121</v>
      </c>
      <c r="D2629" t="s">
        <v>332</v>
      </c>
      <c r="E2629" t="s">
        <v>52</v>
      </c>
      <c r="F2629" t="s">
        <v>14</v>
      </c>
      <c r="G2629">
        <v>6</v>
      </c>
      <c r="H2629">
        <v>741.51</v>
      </c>
      <c r="I2629">
        <v>0</v>
      </c>
      <c r="J2629" t="s">
        <v>35</v>
      </c>
    </row>
    <row r="2630" spans="1:10" x14ac:dyDescent="0.25">
      <c r="A2630" t="s">
        <v>3645</v>
      </c>
      <c r="B2630" s="2">
        <v>45937</v>
      </c>
      <c r="C2630" t="s">
        <v>779</v>
      </c>
      <c r="D2630" t="s">
        <v>23</v>
      </c>
      <c r="E2630" t="s">
        <v>39</v>
      </c>
      <c r="F2630" t="s">
        <v>14</v>
      </c>
      <c r="G2630">
        <v>2</v>
      </c>
      <c r="H2630">
        <v>76.63</v>
      </c>
      <c r="I2630">
        <v>0</v>
      </c>
      <c r="J2630" t="s">
        <v>30</v>
      </c>
    </row>
    <row r="2631" spans="1:10" x14ac:dyDescent="0.25">
      <c r="A2631" t="s">
        <v>3646</v>
      </c>
      <c r="B2631" s="2">
        <v>45994</v>
      </c>
      <c r="C2631" t="s">
        <v>1757</v>
      </c>
      <c r="D2631" t="s">
        <v>23</v>
      </c>
      <c r="E2631" t="s">
        <v>104</v>
      </c>
      <c r="F2631" t="s">
        <v>25</v>
      </c>
      <c r="G2631">
        <v>5</v>
      </c>
      <c r="H2631">
        <v>79</v>
      </c>
      <c r="I2631">
        <v>0</v>
      </c>
      <c r="J2631" t="s">
        <v>15</v>
      </c>
    </row>
    <row r="2632" spans="1:10" x14ac:dyDescent="0.25">
      <c r="A2632" t="s">
        <v>3647</v>
      </c>
      <c r="B2632" s="2">
        <v>45917</v>
      </c>
      <c r="C2632" t="s">
        <v>2568</v>
      </c>
      <c r="D2632" t="s">
        <v>171</v>
      </c>
      <c r="E2632" t="s">
        <v>52</v>
      </c>
      <c r="F2632" t="s">
        <v>14</v>
      </c>
      <c r="G2632">
        <v>2</v>
      </c>
      <c r="H2632">
        <v>1260.03</v>
      </c>
      <c r="I2632">
        <v>0.02</v>
      </c>
      <c r="J2632" t="s">
        <v>30</v>
      </c>
    </row>
    <row r="2633" spans="1:10" x14ac:dyDescent="0.25">
      <c r="A2633" t="s">
        <v>3648</v>
      </c>
      <c r="B2633" s="2">
        <v>46219</v>
      </c>
      <c r="C2633" t="s">
        <v>2188</v>
      </c>
      <c r="D2633" t="s">
        <v>685</v>
      </c>
      <c r="E2633" t="s">
        <v>48</v>
      </c>
      <c r="F2633" t="s">
        <v>25</v>
      </c>
      <c r="G2633">
        <v>6</v>
      </c>
      <c r="H2633">
        <v>1630.98</v>
      </c>
      <c r="I2633">
        <v>0.2</v>
      </c>
      <c r="J2633" t="s">
        <v>68</v>
      </c>
    </row>
    <row r="2634" spans="1:10" x14ac:dyDescent="0.25">
      <c r="A2634" t="s">
        <v>3649</v>
      </c>
      <c r="B2634" s="2">
        <v>46105</v>
      </c>
      <c r="C2634" t="s">
        <v>3447</v>
      </c>
      <c r="D2634" t="s">
        <v>376</v>
      </c>
      <c r="E2634" t="s">
        <v>112</v>
      </c>
      <c r="F2634" t="s">
        <v>25</v>
      </c>
      <c r="G2634">
        <v>3</v>
      </c>
      <c r="H2634">
        <v>1715.99</v>
      </c>
      <c r="I2634">
        <v>0.02</v>
      </c>
      <c r="J2634" t="s">
        <v>35</v>
      </c>
    </row>
    <row r="2635" spans="1:10" x14ac:dyDescent="0.25">
      <c r="A2635" t="s">
        <v>3650</v>
      </c>
      <c r="B2635" s="2">
        <v>45906</v>
      </c>
      <c r="C2635" t="s">
        <v>1097</v>
      </c>
      <c r="D2635" t="s">
        <v>147</v>
      </c>
      <c r="E2635" t="s">
        <v>196</v>
      </c>
      <c r="F2635" t="s">
        <v>25</v>
      </c>
      <c r="G2635">
        <v>2</v>
      </c>
      <c r="H2635">
        <v>999</v>
      </c>
      <c r="I2635">
        <v>0</v>
      </c>
      <c r="J2635" t="s">
        <v>68</v>
      </c>
    </row>
    <row r="2636" spans="1:10" x14ac:dyDescent="0.25">
      <c r="A2636" t="s">
        <v>3651</v>
      </c>
      <c r="B2636" s="2">
        <v>46022</v>
      </c>
      <c r="C2636" t="s">
        <v>1105</v>
      </c>
      <c r="D2636" t="s">
        <v>80</v>
      </c>
      <c r="E2636" t="s">
        <v>48</v>
      </c>
      <c r="F2636" t="s">
        <v>25</v>
      </c>
      <c r="G2636">
        <v>5</v>
      </c>
      <c r="H2636">
        <v>163.77000000000001</v>
      </c>
      <c r="I2636">
        <v>0</v>
      </c>
      <c r="J2636" t="s">
        <v>15</v>
      </c>
    </row>
    <row r="2637" spans="1:10" x14ac:dyDescent="0.25">
      <c r="A2637" t="s">
        <v>3652</v>
      </c>
      <c r="B2637" s="2">
        <v>46141</v>
      </c>
      <c r="C2637" t="s">
        <v>1662</v>
      </c>
      <c r="D2637" t="s">
        <v>83</v>
      </c>
      <c r="E2637" t="s">
        <v>58</v>
      </c>
      <c r="F2637" t="s">
        <v>14</v>
      </c>
      <c r="G2637">
        <v>2</v>
      </c>
      <c r="H2637">
        <v>2299</v>
      </c>
      <c r="I2637">
        <v>0.05</v>
      </c>
      <c r="J2637" t="s">
        <v>30</v>
      </c>
    </row>
    <row r="2638" spans="1:10" x14ac:dyDescent="0.25">
      <c r="A2638" t="s">
        <v>3653</v>
      </c>
      <c r="B2638" s="2">
        <v>46187</v>
      </c>
      <c r="C2638" t="s">
        <v>910</v>
      </c>
      <c r="D2638" t="s">
        <v>376</v>
      </c>
      <c r="E2638" t="s">
        <v>196</v>
      </c>
      <c r="F2638" t="s">
        <v>25</v>
      </c>
      <c r="G2638">
        <v>3</v>
      </c>
      <c r="H2638">
        <v>1665.02</v>
      </c>
      <c r="I2638">
        <v>0.02</v>
      </c>
      <c r="J2638" t="s">
        <v>30</v>
      </c>
    </row>
    <row r="2639" spans="1:10" x14ac:dyDescent="0.25">
      <c r="A2639" t="s">
        <v>3654</v>
      </c>
      <c r="B2639" s="2">
        <v>46084</v>
      </c>
      <c r="C2639" t="s">
        <v>1749</v>
      </c>
      <c r="D2639" t="s">
        <v>277</v>
      </c>
      <c r="E2639" t="s">
        <v>120</v>
      </c>
      <c r="F2639" t="s">
        <v>25</v>
      </c>
      <c r="G2639">
        <v>2</v>
      </c>
      <c r="H2639">
        <v>692.01</v>
      </c>
      <c r="I2639">
        <v>0.1</v>
      </c>
      <c r="J2639" t="s">
        <v>68</v>
      </c>
    </row>
    <row r="2640" spans="1:10" x14ac:dyDescent="0.25">
      <c r="A2640" t="s">
        <v>3655</v>
      </c>
      <c r="B2640" s="2">
        <v>46071</v>
      </c>
      <c r="C2640" t="s">
        <v>1371</v>
      </c>
      <c r="D2640" t="s">
        <v>235</v>
      </c>
      <c r="E2640" t="s">
        <v>52</v>
      </c>
      <c r="F2640" t="s">
        <v>14</v>
      </c>
      <c r="G2640">
        <v>2</v>
      </c>
      <c r="H2640">
        <v>69.69</v>
      </c>
      <c r="I2640">
        <v>0.15</v>
      </c>
      <c r="J2640" t="s">
        <v>35</v>
      </c>
    </row>
    <row r="2641" spans="1:10" x14ac:dyDescent="0.25">
      <c r="A2641" t="s">
        <v>3656</v>
      </c>
      <c r="B2641" s="2">
        <v>45913</v>
      </c>
      <c r="C2641" t="s">
        <v>2360</v>
      </c>
      <c r="D2641" t="s">
        <v>33</v>
      </c>
      <c r="E2641" t="s">
        <v>74</v>
      </c>
      <c r="F2641" t="s">
        <v>14</v>
      </c>
      <c r="G2641">
        <v>2</v>
      </c>
      <c r="H2641">
        <v>2449.02</v>
      </c>
      <c r="I2641">
        <v>0.05</v>
      </c>
      <c r="J2641" t="s">
        <v>15</v>
      </c>
    </row>
    <row r="2642" spans="1:10" x14ac:dyDescent="0.25">
      <c r="A2642" t="s">
        <v>3657</v>
      </c>
      <c r="B2642" s="2">
        <v>46016</v>
      </c>
      <c r="C2642" t="s">
        <v>2154</v>
      </c>
      <c r="D2642" t="s">
        <v>235</v>
      </c>
      <c r="E2642" t="s">
        <v>34</v>
      </c>
      <c r="F2642" t="s">
        <v>14</v>
      </c>
      <c r="G2642">
        <v>3</v>
      </c>
      <c r="H2642">
        <v>69.69</v>
      </c>
      <c r="I2642">
        <v>0.2</v>
      </c>
      <c r="J2642" t="s">
        <v>68</v>
      </c>
    </row>
    <row r="2643" spans="1:10" x14ac:dyDescent="0.25">
      <c r="A2643" t="s">
        <v>3658</v>
      </c>
      <c r="B2643" s="2">
        <v>46070</v>
      </c>
      <c r="C2643" t="s">
        <v>515</v>
      </c>
      <c r="D2643" t="s">
        <v>12</v>
      </c>
      <c r="E2643" t="s">
        <v>101</v>
      </c>
      <c r="F2643" t="s">
        <v>25</v>
      </c>
      <c r="G2643">
        <v>4</v>
      </c>
      <c r="H2643">
        <v>489.02</v>
      </c>
      <c r="I2643">
        <v>0.15</v>
      </c>
      <c r="J2643" t="s">
        <v>20</v>
      </c>
    </row>
    <row r="2644" spans="1:10" x14ac:dyDescent="0.25">
      <c r="A2644" t="s">
        <v>3659</v>
      </c>
      <c r="B2644" s="2">
        <v>45874</v>
      </c>
      <c r="C2644" t="s">
        <v>1307</v>
      </c>
      <c r="D2644" t="s">
        <v>556</v>
      </c>
      <c r="E2644" t="s">
        <v>48</v>
      </c>
      <c r="F2644" t="s">
        <v>14</v>
      </c>
      <c r="G2644">
        <v>1</v>
      </c>
      <c r="H2644">
        <v>126.42</v>
      </c>
      <c r="I2644">
        <v>0.02</v>
      </c>
      <c r="J2644" t="s">
        <v>35</v>
      </c>
    </row>
    <row r="2645" spans="1:10" x14ac:dyDescent="0.25">
      <c r="A2645" t="s">
        <v>3660</v>
      </c>
      <c r="B2645" s="2">
        <v>45956</v>
      </c>
      <c r="C2645" t="s">
        <v>1122</v>
      </c>
      <c r="D2645" t="s">
        <v>251</v>
      </c>
      <c r="E2645" t="s">
        <v>95</v>
      </c>
      <c r="F2645" t="s">
        <v>25</v>
      </c>
      <c r="G2645">
        <v>1</v>
      </c>
      <c r="H2645">
        <v>2058.9699999999998</v>
      </c>
      <c r="I2645">
        <v>0</v>
      </c>
      <c r="J2645" t="s">
        <v>20</v>
      </c>
    </row>
    <row r="2646" spans="1:10" x14ac:dyDescent="0.25">
      <c r="A2646" t="s">
        <v>3661</v>
      </c>
      <c r="B2646" s="2">
        <v>45980</v>
      </c>
      <c r="C2646" t="s">
        <v>2320</v>
      </c>
      <c r="D2646" t="s">
        <v>92</v>
      </c>
      <c r="F2646" t="s">
        <v>14</v>
      </c>
      <c r="G2646">
        <v>6</v>
      </c>
      <c r="H2646">
        <v>307.97000000000003</v>
      </c>
      <c r="I2646">
        <v>0.1</v>
      </c>
      <c r="J2646" t="s">
        <v>20</v>
      </c>
    </row>
    <row r="2647" spans="1:10" x14ac:dyDescent="0.25">
      <c r="A2647" t="s">
        <v>3662</v>
      </c>
      <c r="B2647" s="2">
        <v>46214</v>
      </c>
      <c r="C2647" t="s">
        <v>2141</v>
      </c>
      <c r="D2647" t="s">
        <v>43</v>
      </c>
      <c r="E2647" t="s">
        <v>120</v>
      </c>
      <c r="F2647" t="s">
        <v>25</v>
      </c>
      <c r="G2647">
        <v>3</v>
      </c>
      <c r="H2647">
        <v>1834.98</v>
      </c>
      <c r="I2647">
        <v>0.2</v>
      </c>
      <c r="J2647" t="s">
        <v>15</v>
      </c>
    </row>
    <row r="2648" spans="1:10" x14ac:dyDescent="0.25">
      <c r="A2648" t="s">
        <v>3663</v>
      </c>
      <c r="B2648" s="2">
        <v>46221</v>
      </c>
      <c r="C2648" t="s">
        <v>2860</v>
      </c>
      <c r="D2648" t="s">
        <v>43</v>
      </c>
      <c r="E2648" t="s">
        <v>48</v>
      </c>
      <c r="F2648" t="s">
        <v>14</v>
      </c>
      <c r="G2648">
        <v>1</v>
      </c>
      <c r="H2648">
        <v>1745.03</v>
      </c>
      <c r="I2648">
        <v>0.02</v>
      </c>
      <c r="J2648" t="s">
        <v>20</v>
      </c>
    </row>
    <row r="2649" spans="1:10" x14ac:dyDescent="0.25">
      <c r="A2649" t="s">
        <v>3664</v>
      </c>
      <c r="B2649" s="2">
        <v>46234</v>
      </c>
      <c r="C2649" t="s">
        <v>1680</v>
      </c>
      <c r="D2649" t="s">
        <v>92</v>
      </c>
      <c r="E2649" t="s">
        <v>48</v>
      </c>
      <c r="F2649" t="s">
        <v>14</v>
      </c>
      <c r="G2649">
        <v>2</v>
      </c>
      <c r="H2649">
        <v>301.99</v>
      </c>
      <c r="I2649">
        <v>0.02</v>
      </c>
      <c r="J2649" t="s">
        <v>15</v>
      </c>
    </row>
    <row r="2650" spans="1:10" x14ac:dyDescent="0.25">
      <c r="A2650" t="s">
        <v>3665</v>
      </c>
      <c r="B2650" s="2">
        <v>46043</v>
      </c>
      <c r="C2650" t="s">
        <v>1870</v>
      </c>
      <c r="D2650" t="s">
        <v>153</v>
      </c>
      <c r="E2650" t="s">
        <v>44</v>
      </c>
      <c r="F2650" t="s">
        <v>14</v>
      </c>
      <c r="G2650">
        <v>6</v>
      </c>
      <c r="H2650">
        <v>131.58000000000001</v>
      </c>
      <c r="I2650">
        <v>0</v>
      </c>
      <c r="J2650" t="s">
        <v>20</v>
      </c>
    </row>
    <row r="2651" spans="1:10" x14ac:dyDescent="0.25">
      <c r="A2651" t="s">
        <v>3666</v>
      </c>
      <c r="B2651" s="2">
        <v>46211</v>
      </c>
      <c r="C2651" t="s">
        <v>2188</v>
      </c>
      <c r="D2651" t="s">
        <v>321</v>
      </c>
      <c r="E2651" t="s">
        <v>62</v>
      </c>
      <c r="F2651" t="s">
        <v>25</v>
      </c>
      <c r="G2651">
        <v>1</v>
      </c>
      <c r="H2651">
        <v>1440.97</v>
      </c>
      <c r="I2651">
        <v>0.05</v>
      </c>
      <c r="J2651" t="s">
        <v>35</v>
      </c>
    </row>
    <row r="2652" spans="1:10" x14ac:dyDescent="0.25">
      <c r="A2652" t="s">
        <v>3667</v>
      </c>
      <c r="B2652" s="2">
        <v>45887</v>
      </c>
      <c r="C2652" t="s">
        <v>1280</v>
      </c>
      <c r="D2652" t="s">
        <v>126</v>
      </c>
      <c r="E2652" t="s">
        <v>19</v>
      </c>
      <c r="F2652" t="s">
        <v>25</v>
      </c>
      <c r="G2652">
        <v>4</v>
      </c>
      <c r="H2652">
        <v>719.97</v>
      </c>
      <c r="I2652">
        <v>0.1</v>
      </c>
      <c r="J2652" t="s">
        <v>15</v>
      </c>
    </row>
    <row r="2653" spans="1:10" x14ac:dyDescent="0.25">
      <c r="A2653" t="s">
        <v>3668</v>
      </c>
      <c r="B2653" s="2">
        <v>46125</v>
      </c>
      <c r="C2653" t="s">
        <v>1107</v>
      </c>
      <c r="D2653" t="s">
        <v>147</v>
      </c>
      <c r="E2653" t="s">
        <v>64</v>
      </c>
      <c r="F2653" t="s">
        <v>14</v>
      </c>
      <c r="G2653">
        <v>2</v>
      </c>
      <c r="H2653">
        <v>1018.98</v>
      </c>
      <c r="I2653">
        <v>0.2</v>
      </c>
      <c r="J2653" t="s">
        <v>68</v>
      </c>
    </row>
    <row r="2654" spans="1:10" x14ac:dyDescent="0.25">
      <c r="A2654" t="s">
        <v>3669</v>
      </c>
      <c r="B2654" s="2">
        <v>46223</v>
      </c>
      <c r="C2654" t="s">
        <v>3670</v>
      </c>
      <c r="D2654" t="s">
        <v>12</v>
      </c>
      <c r="E2654" t="s">
        <v>34</v>
      </c>
      <c r="F2654" t="s">
        <v>14</v>
      </c>
      <c r="G2654">
        <v>2</v>
      </c>
      <c r="H2654">
        <v>499</v>
      </c>
      <c r="I2654">
        <v>0.2</v>
      </c>
      <c r="J2654" t="s">
        <v>68</v>
      </c>
    </row>
    <row r="2655" spans="1:10" x14ac:dyDescent="0.25">
      <c r="A2655" t="s">
        <v>3671</v>
      </c>
      <c r="B2655" s="2">
        <v>46170</v>
      </c>
      <c r="C2655" t="s">
        <v>1879</v>
      </c>
      <c r="D2655" t="s">
        <v>174</v>
      </c>
      <c r="E2655" t="s">
        <v>34</v>
      </c>
      <c r="F2655" t="s">
        <v>14</v>
      </c>
      <c r="G2655">
        <v>6</v>
      </c>
      <c r="H2655">
        <v>81.37</v>
      </c>
      <c r="I2655">
        <v>0.1</v>
      </c>
      <c r="J2655" t="s">
        <v>35</v>
      </c>
    </row>
    <row r="2656" spans="1:10" x14ac:dyDescent="0.25">
      <c r="A2656" t="s">
        <v>3672</v>
      </c>
      <c r="B2656" s="2">
        <v>46093</v>
      </c>
      <c r="C2656" t="s">
        <v>327</v>
      </c>
      <c r="D2656" t="s">
        <v>268</v>
      </c>
      <c r="E2656" t="s">
        <v>187</v>
      </c>
      <c r="F2656" t="s">
        <v>355</v>
      </c>
      <c r="G2656">
        <v>2</v>
      </c>
      <c r="H2656">
        <v>149</v>
      </c>
      <c r="I2656">
        <v>0.15</v>
      </c>
      <c r="J2656" t="s">
        <v>30</v>
      </c>
    </row>
    <row r="2657" spans="1:10" x14ac:dyDescent="0.25">
      <c r="A2657" t="s">
        <v>3673</v>
      </c>
      <c r="B2657" s="2">
        <v>46090</v>
      </c>
      <c r="C2657" t="s">
        <v>2449</v>
      </c>
      <c r="D2657" t="s">
        <v>174</v>
      </c>
      <c r="E2657" t="s">
        <v>34</v>
      </c>
      <c r="F2657" t="s">
        <v>25</v>
      </c>
      <c r="G2657">
        <v>1</v>
      </c>
      <c r="H2657">
        <v>80.58</v>
      </c>
      <c r="I2657">
        <v>0.1</v>
      </c>
      <c r="J2657" t="s">
        <v>20</v>
      </c>
    </row>
    <row r="2658" spans="1:10" x14ac:dyDescent="0.25">
      <c r="A2658" t="s">
        <v>3674</v>
      </c>
      <c r="B2658" s="2">
        <v>46059</v>
      </c>
      <c r="C2658" t="s">
        <v>3442</v>
      </c>
      <c r="D2658" t="s">
        <v>140</v>
      </c>
      <c r="E2658" t="s">
        <v>58</v>
      </c>
      <c r="F2658" t="s">
        <v>14</v>
      </c>
      <c r="G2658">
        <v>6</v>
      </c>
      <c r="H2658">
        <v>1028.97</v>
      </c>
      <c r="I2658">
        <v>0.05</v>
      </c>
      <c r="J2658" t="s">
        <v>15</v>
      </c>
    </row>
    <row r="2659" spans="1:10" x14ac:dyDescent="0.25">
      <c r="A2659" t="s">
        <v>3675</v>
      </c>
      <c r="B2659" s="2">
        <v>45914</v>
      </c>
      <c r="C2659" t="s">
        <v>1718</v>
      </c>
      <c r="D2659" t="s">
        <v>202</v>
      </c>
      <c r="E2659" t="s">
        <v>74</v>
      </c>
      <c r="F2659" t="s">
        <v>25</v>
      </c>
      <c r="G2659">
        <v>2</v>
      </c>
      <c r="H2659">
        <v>2119.9899999999998</v>
      </c>
      <c r="I2659">
        <v>0.1</v>
      </c>
      <c r="J2659" t="s">
        <v>15</v>
      </c>
    </row>
    <row r="2660" spans="1:10" x14ac:dyDescent="0.25">
      <c r="A2660" t="s">
        <v>3676</v>
      </c>
      <c r="B2660" s="2">
        <v>46065</v>
      </c>
      <c r="C2660" t="s">
        <v>2921</v>
      </c>
      <c r="D2660" t="s">
        <v>77</v>
      </c>
      <c r="E2660" t="s">
        <v>39</v>
      </c>
      <c r="F2660" t="s">
        <v>25</v>
      </c>
      <c r="G2660">
        <v>1</v>
      </c>
      <c r="H2660">
        <v>399</v>
      </c>
      <c r="I2660">
        <v>0.02</v>
      </c>
      <c r="J2660" t="s">
        <v>30</v>
      </c>
    </row>
    <row r="2661" spans="1:10" x14ac:dyDescent="0.25">
      <c r="A2661" t="s">
        <v>3677</v>
      </c>
      <c r="B2661" s="2">
        <v>46102</v>
      </c>
      <c r="C2661" t="s">
        <v>1535</v>
      </c>
      <c r="D2661" t="s">
        <v>251</v>
      </c>
      <c r="E2661" t="s">
        <v>13</v>
      </c>
      <c r="F2661" t="s">
        <v>14</v>
      </c>
      <c r="G2661">
        <v>4</v>
      </c>
      <c r="H2661">
        <v>2038.98</v>
      </c>
      <c r="I2661">
        <v>0</v>
      </c>
      <c r="J2661" t="s">
        <v>20</v>
      </c>
    </row>
    <row r="2662" spans="1:10" x14ac:dyDescent="0.25">
      <c r="A2662" t="s">
        <v>3678</v>
      </c>
      <c r="B2662" s="2">
        <v>45962</v>
      </c>
      <c r="C2662" t="s">
        <v>1122</v>
      </c>
      <c r="D2662" t="s">
        <v>83</v>
      </c>
      <c r="E2662" t="s">
        <v>101</v>
      </c>
      <c r="F2662" t="s">
        <v>25</v>
      </c>
      <c r="G2662">
        <v>10</v>
      </c>
      <c r="H2662">
        <v>2276.0100000000002</v>
      </c>
      <c r="I2662">
        <v>0.05</v>
      </c>
      <c r="J2662" t="s">
        <v>15</v>
      </c>
    </row>
    <row r="2663" spans="1:10" x14ac:dyDescent="0.25">
      <c r="A2663" t="s">
        <v>3679</v>
      </c>
      <c r="B2663" s="2">
        <v>46168</v>
      </c>
      <c r="C2663" t="s">
        <v>654</v>
      </c>
      <c r="D2663" t="s">
        <v>126</v>
      </c>
      <c r="E2663" t="s">
        <v>196</v>
      </c>
      <c r="F2663" t="s">
        <v>14</v>
      </c>
      <c r="G2663">
        <v>4</v>
      </c>
      <c r="H2663">
        <v>678.03</v>
      </c>
      <c r="I2663">
        <v>0.05</v>
      </c>
      <c r="J2663" t="s">
        <v>20</v>
      </c>
    </row>
    <row r="2664" spans="1:10" x14ac:dyDescent="0.25">
      <c r="A2664" t="s">
        <v>3680</v>
      </c>
      <c r="B2664" s="2">
        <v>46028</v>
      </c>
      <c r="C2664" t="s">
        <v>32</v>
      </c>
      <c r="D2664" t="s">
        <v>23</v>
      </c>
      <c r="E2664" t="s">
        <v>52</v>
      </c>
      <c r="F2664" t="s">
        <v>14</v>
      </c>
      <c r="G2664">
        <v>3</v>
      </c>
      <c r="H2664">
        <v>78.209999999999994</v>
      </c>
      <c r="I2664">
        <v>0.02</v>
      </c>
      <c r="J2664" t="s">
        <v>68</v>
      </c>
    </row>
    <row r="2665" spans="1:10" x14ac:dyDescent="0.25">
      <c r="A2665" t="s">
        <v>3681</v>
      </c>
      <c r="B2665" s="2">
        <v>45985</v>
      </c>
      <c r="C2665" t="s">
        <v>1208</v>
      </c>
      <c r="D2665" t="s">
        <v>395</v>
      </c>
      <c r="E2665" t="s">
        <v>58</v>
      </c>
      <c r="F2665" t="s">
        <v>25</v>
      </c>
      <c r="G2665">
        <v>3</v>
      </c>
      <c r="H2665">
        <v>147.51</v>
      </c>
      <c r="I2665">
        <v>0</v>
      </c>
      <c r="J2665" t="s">
        <v>68</v>
      </c>
    </row>
    <row r="2666" spans="1:10" x14ac:dyDescent="0.25">
      <c r="A2666" t="s">
        <v>3682</v>
      </c>
      <c r="B2666" s="2">
        <v>46141</v>
      </c>
      <c r="C2666" t="s">
        <v>3447</v>
      </c>
      <c r="D2666" t="s">
        <v>395</v>
      </c>
      <c r="E2666" t="s">
        <v>196</v>
      </c>
      <c r="F2666" t="s">
        <v>25</v>
      </c>
      <c r="G2666">
        <v>6</v>
      </c>
      <c r="H2666">
        <v>151.97999999999999</v>
      </c>
      <c r="I2666">
        <v>0</v>
      </c>
      <c r="J2666" t="s">
        <v>20</v>
      </c>
    </row>
    <row r="2667" spans="1:10" x14ac:dyDescent="0.25">
      <c r="A2667" t="s">
        <v>3683</v>
      </c>
      <c r="B2667" s="2">
        <v>46151</v>
      </c>
      <c r="C2667" t="s">
        <v>629</v>
      </c>
      <c r="D2667" t="s">
        <v>286</v>
      </c>
      <c r="E2667" t="s">
        <v>62</v>
      </c>
      <c r="F2667" t="s">
        <v>14</v>
      </c>
      <c r="G2667">
        <v>2</v>
      </c>
      <c r="H2667">
        <v>1260.03</v>
      </c>
      <c r="I2667">
        <v>0.02</v>
      </c>
      <c r="J2667" t="s">
        <v>20</v>
      </c>
    </row>
    <row r="2668" spans="1:10" x14ac:dyDescent="0.25">
      <c r="A2668" t="s">
        <v>3684</v>
      </c>
      <c r="B2668" s="2">
        <v>46206</v>
      </c>
      <c r="C2668" t="s">
        <v>184</v>
      </c>
      <c r="D2668" t="s">
        <v>71</v>
      </c>
      <c r="E2668" t="s">
        <v>196</v>
      </c>
      <c r="F2668" t="s">
        <v>14</v>
      </c>
      <c r="G2668">
        <v>5</v>
      </c>
      <c r="H2668">
        <v>116.62</v>
      </c>
      <c r="I2668">
        <v>0.2</v>
      </c>
      <c r="J2668" t="s">
        <v>20</v>
      </c>
    </row>
    <row r="2669" spans="1:10" x14ac:dyDescent="0.25">
      <c r="A2669" t="s">
        <v>3685</v>
      </c>
      <c r="B2669" s="2">
        <v>46006</v>
      </c>
      <c r="C2669" t="s">
        <v>689</v>
      </c>
      <c r="D2669" t="s">
        <v>556</v>
      </c>
      <c r="E2669" t="s">
        <v>187</v>
      </c>
      <c r="F2669" t="s">
        <v>25</v>
      </c>
      <c r="G2669">
        <v>1</v>
      </c>
      <c r="H2669">
        <v>132.87</v>
      </c>
      <c r="I2669">
        <v>0.02</v>
      </c>
      <c r="J2669" t="s">
        <v>35</v>
      </c>
    </row>
    <row r="2670" spans="1:10" x14ac:dyDescent="0.25">
      <c r="A2670" t="s">
        <v>3686</v>
      </c>
      <c r="B2670" s="2">
        <v>46201</v>
      </c>
      <c r="C2670" t="s">
        <v>439</v>
      </c>
      <c r="D2670" t="s">
        <v>147</v>
      </c>
      <c r="E2670" t="s">
        <v>120</v>
      </c>
      <c r="F2670" t="s">
        <v>14</v>
      </c>
      <c r="G2670">
        <v>4</v>
      </c>
      <c r="H2670">
        <v>1018.98</v>
      </c>
      <c r="I2670">
        <v>0</v>
      </c>
      <c r="J2670" t="s">
        <v>35</v>
      </c>
    </row>
    <row r="2671" spans="1:10" x14ac:dyDescent="0.25">
      <c r="A2671" t="s">
        <v>3687</v>
      </c>
      <c r="B2671" s="2">
        <v>46097</v>
      </c>
      <c r="C2671" t="s">
        <v>2701</v>
      </c>
      <c r="D2671" t="s">
        <v>220</v>
      </c>
      <c r="E2671" t="s">
        <v>44</v>
      </c>
      <c r="F2671" t="s">
        <v>14</v>
      </c>
      <c r="G2671">
        <v>2</v>
      </c>
      <c r="H2671">
        <v>1528.98</v>
      </c>
      <c r="I2671">
        <v>0.1</v>
      </c>
      <c r="J2671" t="s">
        <v>68</v>
      </c>
    </row>
    <row r="2672" spans="1:10" x14ac:dyDescent="0.25">
      <c r="A2672" t="s">
        <v>3688</v>
      </c>
      <c r="B2672" s="2">
        <v>45966</v>
      </c>
      <c r="C2672" t="s">
        <v>2022</v>
      </c>
      <c r="D2672" t="s">
        <v>117</v>
      </c>
      <c r="E2672" t="s">
        <v>58</v>
      </c>
      <c r="F2672" t="s">
        <v>25</v>
      </c>
      <c r="G2672">
        <v>2</v>
      </c>
      <c r="H2672">
        <v>1781.01</v>
      </c>
      <c r="I2672">
        <v>0</v>
      </c>
      <c r="J2672" t="s">
        <v>30</v>
      </c>
    </row>
    <row r="2673" spans="1:10" x14ac:dyDescent="0.25">
      <c r="A2673" t="s">
        <v>3689</v>
      </c>
      <c r="B2673" t="s">
        <v>3690</v>
      </c>
      <c r="C2673" t="s">
        <v>560</v>
      </c>
      <c r="D2673" t="s">
        <v>685</v>
      </c>
      <c r="E2673" t="s">
        <v>44</v>
      </c>
      <c r="F2673" t="s">
        <v>468</v>
      </c>
      <c r="G2673">
        <v>6</v>
      </c>
      <c r="H2673">
        <v>1614.99</v>
      </c>
      <c r="I2673">
        <v>0</v>
      </c>
      <c r="J2673" t="s">
        <v>30</v>
      </c>
    </row>
    <row r="2674" spans="1:10" x14ac:dyDescent="0.25">
      <c r="A2674" t="s">
        <v>3691</v>
      </c>
      <c r="B2674" t="s">
        <v>3692</v>
      </c>
      <c r="C2674" t="s">
        <v>711</v>
      </c>
      <c r="D2674" t="s">
        <v>556</v>
      </c>
      <c r="E2674" t="s">
        <v>120</v>
      </c>
      <c r="F2674" t="s">
        <v>25</v>
      </c>
      <c r="G2674">
        <v>1</v>
      </c>
      <c r="H2674">
        <v>131.58000000000001</v>
      </c>
      <c r="I2674">
        <v>0</v>
      </c>
      <c r="J2674" t="s">
        <v>68</v>
      </c>
    </row>
    <row r="2675" spans="1:10" x14ac:dyDescent="0.25">
      <c r="A2675" t="s">
        <v>3693</v>
      </c>
      <c r="B2675" s="2">
        <v>46219</v>
      </c>
      <c r="C2675" t="s">
        <v>622</v>
      </c>
      <c r="D2675" t="s">
        <v>440</v>
      </c>
      <c r="E2675" t="s">
        <v>44</v>
      </c>
      <c r="F2675" t="s">
        <v>25</v>
      </c>
      <c r="G2675" t="s">
        <v>592</v>
      </c>
      <c r="H2675">
        <v>144.53</v>
      </c>
      <c r="I2675">
        <v>0.1</v>
      </c>
      <c r="J2675" t="s">
        <v>68</v>
      </c>
    </row>
    <row r="2676" spans="1:10" x14ac:dyDescent="0.25">
      <c r="A2676" t="s">
        <v>3694</v>
      </c>
      <c r="B2676" s="2">
        <v>46209</v>
      </c>
      <c r="C2676" t="s">
        <v>2022</v>
      </c>
      <c r="D2676" t="s">
        <v>83</v>
      </c>
      <c r="E2676" t="s">
        <v>95</v>
      </c>
      <c r="F2676" t="s">
        <v>25</v>
      </c>
      <c r="G2676">
        <v>3</v>
      </c>
      <c r="H2676">
        <v>2230.0300000000002</v>
      </c>
      <c r="I2676">
        <v>0.02</v>
      </c>
      <c r="J2676" t="s">
        <v>15</v>
      </c>
    </row>
    <row r="2677" spans="1:10" x14ac:dyDescent="0.25">
      <c r="A2677" t="s">
        <v>3695</v>
      </c>
      <c r="B2677" s="2">
        <v>46224</v>
      </c>
      <c r="C2677" t="s">
        <v>2308</v>
      </c>
      <c r="D2677" t="s">
        <v>54</v>
      </c>
      <c r="E2677" t="s">
        <v>104</v>
      </c>
      <c r="F2677" t="s">
        <v>14</v>
      </c>
      <c r="G2677">
        <v>3</v>
      </c>
      <c r="H2677">
        <v>117.81</v>
      </c>
      <c r="I2677">
        <v>0</v>
      </c>
      <c r="J2677" t="s">
        <v>68</v>
      </c>
    </row>
    <row r="2678" spans="1:10" x14ac:dyDescent="0.25">
      <c r="A2678" t="s">
        <v>3696</v>
      </c>
      <c r="B2678" s="2">
        <v>45954</v>
      </c>
      <c r="C2678" t="s">
        <v>3697</v>
      </c>
      <c r="D2678" t="s">
        <v>416</v>
      </c>
      <c r="E2678" t="s">
        <v>226</v>
      </c>
      <c r="F2678" t="s">
        <v>25</v>
      </c>
      <c r="G2678">
        <v>2</v>
      </c>
      <c r="H2678">
        <v>249</v>
      </c>
      <c r="I2678">
        <v>0.1</v>
      </c>
      <c r="J2678" t="s">
        <v>20</v>
      </c>
    </row>
    <row r="2679" spans="1:10" x14ac:dyDescent="0.25">
      <c r="A2679" t="s">
        <v>3698</v>
      </c>
      <c r="B2679" s="2">
        <v>46233</v>
      </c>
      <c r="C2679" t="s">
        <v>437</v>
      </c>
      <c r="D2679" t="s">
        <v>199</v>
      </c>
      <c r="F2679" t="s">
        <v>25</v>
      </c>
      <c r="G2679">
        <v>5</v>
      </c>
      <c r="H2679">
        <v>699</v>
      </c>
      <c r="I2679">
        <v>0</v>
      </c>
      <c r="J2679" t="s">
        <v>15</v>
      </c>
    </row>
    <row r="2680" spans="1:10" x14ac:dyDescent="0.25">
      <c r="A2680" t="s">
        <v>3699</v>
      </c>
      <c r="B2680" s="2">
        <v>46200</v>
      </c>
      <c r="C2680" t="s">
        <v>2522</v>
      </c>
      <c r="D2680" t="s">
        <v>268</v>
      </c>
      <c r="E2680" t="s">
        <v>187</v>
      </c>
      <c r="F2680" t="s">
        <v>25</v>
      </c>
      <c r="G2680">
        <v>2</v>
      </c>
      <c r="H2680">
        <v>150.49</v>
      </c>
      <c r="I2680">
        <v>0.1</v>
      </c>
      <c r="J2680" t="s">
        <v>15</v>
      </c>
    </row>
    <row r="2681" spans="1:10" x14ac:dyDescent="0.25">
      <c r="A2681" t="s">
        <v>3700</v>
      </c>
      <c r="B2681" s="2">
        <v>46050</v>
      </c>
      <c r="C2681" t="s">
        <v>1099</v>
      </c>
      <c r="D2681" t="s">
        <v>12</v>
      </c>
      <c r="E2681" t="s">
        <v>104</v>
      </c>
      <c r="F2681" t="s">
        <v>25</v>
      </c>
      <c r="G2681">
        <v>1</v>
      </c>
      <c r="H2681">
        <v>484.03</v>
      </c>
      <c r="I2681">
        <v>0</v>
      </c>
      <c r="J2681" t="s">
        <v>68</v>
      </c>
    </row>
    <row r="2682" spans="1:10" x14ac:dyDescent="0.25">
      <c r="A2682" t="s">
        <v>3701</v>
      </c>
      <c r="B2682" s="2">
        <v>45986</v>
      </c>
      <c r="C2682" t="s">
        <v>1994</v>
      </c>
      <c r="D2682" t="s">
        <v>18</v>
      </c>
      <c r="E2682" t="s">
        <v>104</v>
      </c>
      <c r="F2682" t="s">
        <v>987</v>
      </c>
      <c r="G2682">
        <v>1</v>
      </c>
      <c r="H2682">
        <v>99.99</v>
      </c>
      <c r="I2682">
        <v>0.1</v>
      </c>
      <c r="J2682" t="s">
        <v>68</v>
      </c>
    </row>
    <row r="2683" spans="1:10" x14ac:dyDescent="0.25">
      <c r="A2683" t="s">
        <v>3702</v>
      </c>
      <c r="B2683" s="2">
        <v>46223</v>
      </c>
      <c r="C2683" t="s">
        <v>288</v>
      </c>
      <c r="D2683" t="s">
        <v>123</v>
      </c>
      <c r="E2683" t="s">
        <v>13</v>
      </c>
      <c r="F2683" t="s">
        <v>14</v>
      </c>
      <c r="G2683">
        <v>1</v>
      </c>
      <c r="H2683">
        <v>56.65</v>
      </c>
      <c r="I2683">
        <v>0.02</v>
      </c>
      <c r="J2683" t="s">
        <v>68</v>
      </c>
    </row>
    <row r="2684" spans="1:10" x14ac:dyDescent="0.25">
      <c r="A2684" t="s">
        <v>3703</v>
      </c>
      <c r="B2684" s="2">
        <v>46088</v>
      </c>
      <c r="C2684" t="s">
        <v>902</v>
      </c>
      <c r="D2684" t="s">
        <v>33</v>
      </c>
      <c r="E2684" t="s">
        <v>64</v>
      </c>
      <c r="F2684" t="s">
        <v>25</v>
      </c>
      <c r="G2684">
        <v>2</v>
      </c>
      <c r="H2684">
        <v>2573.9699999999998</v>
      </c>
      <c r="I2684">
        <v>0</v>
      </c>
      <c r="J2684" t="s">
        <v>30</v>
      </c>
    </row>
    <row r="2685" spans="1:10" x14ac:dyDescent="0.25">
      <c r="A2685" t="s">
        <v>3704</v>
      </c>
      <c r="B2685" s="2">
        <v>46152</v>
      </c>
      <c r="C2685" t="s">
        <v>394</v>
      </c>
      <c r="D2685" t="s">
        <v>549</v>
      </c>
      <c r="E2685" t="s">
        <v>120</v>
      </c>
      <c r="F2685" t="s">
        <v>25</v>
      </c>
      <c r="G2685">
        <v>2</v>
      </c>
      <c r="H2685">
        <v>1175.02</v>
      </c>
      <c r="I2685">
        <v>0.2</v>
      </c>
      <c r="J2685" t="s">
        <v>30</v>
      </c>
    </row>
    <row r="2686" spans="1:10" x14ac:dyDescent="0.25">
      <c r="A2686" t="s">
        <v>3705</v>
      </c>
      <c r="B2686" s="2">
        <v>46128</v>
      </c>
      <c r="C2686" t="s">
        <v>2190</v>
      </c>
      <c r="D2686" t="s">
        <v>123</v>
      </c>
      <c r="E2686" t="s">
        <v>104</v>
      </c>
      <c r="F2686" t="s">
        <v>14</v>
      </c>
      <c r="G2686">
        <v>1</v>
      </c>
      <c r="H2686">
        <v>53.35</v>
      </c>
      <c r="I2686">
        <v>0</v>
      </c>
      <c r="J2686" t="s">
        <v>68</v>
      </c>
    </row>
    <row r="2687" spans="1:10" x14ac:dyDescent="0.25">
      <c r="A2687" t="s">
        <v>3706</v>
      </c>
      <c r="B2687" s="2">
        <v>45933</v>
      </c>
      <c r="C2687" t="s">
        <v>2619</v>
      </c>
      <c r="D2687" t="s">
        <v>376</v>
      </c>
      <c r="E2687" t="s">
        <v>226</v>
      </c>
      <c r="F2687" t="s">
        <v>14</v>
      </c>
      <c r="G2687">
        <v>3</v>
      </c>
      <c r="H2687">
        <v>1665.02</v>
      </c>
      <c r="I2687">
        <v>0.02</v>
      </c>
      <c r="J2687" t="s">
        <v>15</v>
      </c>
    </row>
    <row r="2688" spans="1:10" x14ac:dyDescent="0.25">
      <c r="A2688" t="s">
        <v>3707</v>
      </c>
      <c r="B2688" s="2">
        <v>46217</v>
      </c>
      <c r="C2688" t="s">
        <v>1194</v>
      </c>
      <c r="D2688" t="s">
        <v>282</v>
      </c>
      <c r="E2688" t="s">
        <v>196</v>
      </c>
      <c r="F2688" t="s">
        <v>25</v>
      </c>
      <c r="G2688">
        <v>6</v>
      </c>
      <c r="H2688">
        <v>182.58</v>
      </c>
      <c r="I2688">
        <v>0.2</v>
      </c>
      <c r="J2688" t="s">
        <v>68</v>
      </c>
    </row>
    <row r="2689" spans="1:10" x14ac:dyDescent="0.25">
      <c r="A2689" t="s">
        <v>3708</v>
      </c>
      <c r="B2689" s="2">
        <v>46232</v>
      </c>
      <c r="C2689" t="s">
        <v>3709</v>
      </c>
      <c r="D2689" t="s">
        <v>51</v>
      </c>
      <c r="E2689" t="s">
        <v>62</v>
      </c>
      <c r="F2689" t="s">
        <v>14</v>
      </c>
      <c r="G2689">
        <v>4</v>
      </c>
      <c r="H2689">
        <v>1018.98</v>
      </c>
      <c r="I2689">
        <v>0.2</v>
      </c>
      <c r="J2689" t="s">
        <v>35</v>
      </c>
    </row>
    <row r="2690" spans="1:10" x14ac:dyDescent="0.25">
      <c r="A2690" t="s">
        <v>3710</v>
      </c>
      <c r="B2690" s="2">
        <v>46036</v>
      </c>
      <c r="C2690" t="s">
        <v>1316</v>
      </c>
      <c r="D2690" t="s">
        <v>235</v>
      </c>
      <c r="E2690" t="s">
        <v>34</v>
      </c>
      <c r="F2690" t="s">
        <v>25</v>
      </c>
      <c r="G2690">
        <v>1</v>
      </c>
      <c r="H2690">
        <v>68.31</v>
      </c>
      <c r="I2690">
        <v>0.02</v>
      </c>
      <c r="J2690" t="s">
        <v>35</v>
      </c>
    </row>
    <row r="2691" spans="1:10" x14ac:dyDescent="0.25">
      <c r="A2691" t="s">
        <v>3711</v>
      </c>
      <c r="B2691" s="2">
        <v>45942</v>
      </c>
      <c r="C2691" t="s">
        <v>2464</v>
      </c>
      <c r="D2691" t="s">
        <v>395</v>
      </c>
      <c r="E2691" t="s">
        <v>2617</v>
      </c>
      <c r="F2691" t="s">
        <v>25</v>
      </c>
      <c r="G2691">
        <v>3</v>
      </c>
      <c r="H2691">
        <v>147.51</v>
      </c>
      <c r="I2691">
        <v>0.05</v>
      </c>
      <c r="J2691" t="s">
        <v>20</v>
      </c>
    </row>
    <row r="2692" spans="1:10" x14ac:dyDescent="0.25">
      <c r="A2692" t="s">
        <v>3712</v>
      </c>
      <c r="B2692" s="2">
        <v>45948</v>
      </c>
      <c r="C2692" t="s">
        <v>626</v>
      </c>
      <c r="D2692" t="s">
        <v>57</v>
      </c>
      <c r="E2692" t="s">
        <v>112</v>
      </c>
      <c r="F2692" t="s">
        <v>25</v>
      </c>
      <c r="G2692">
        <v>4</v>
      </c>
      <c r="H2692">
        <v>1234.97</v>
      </c>
      <c r="I2692">
        <v>0</v>
      </c>
      <c r="J2692" t="s">
        <v>35</v>
      </c>
    </row>
    <row r="2693" spans="1:10" x14ac:dyDescent="0.25">
      <c r="A2693" t="s">
        <v>3713</v>
      </c>
      <c r="B2693" s="2">
        <v>46051</v>
      </c>
      <c r="C2693" t="s">
        <v>1092</v>
      </c>
      <c r="D2693" t="s">
        <v>150</v>
      </c>
      <c r="E2693" t="s">
        <v>74</v>
      </c>
      <c r="F2693" t="s">
        <v>25</v>
      </c>
      <c r="G2693">
        <v>4</v>
      </c>
      <c r="H2693">
        <v>1499</v>
      </c>
      <c r="I2693">
        <v>0.1</v>
      </c>
      <c r="J2693" t="s">
        <v>35</v>
      </c>
    </row>
    <row r="2694" spans="1:10" x14ac:dyDescent="0.25">
      <c r="A2694" t="s">
        <v>3714</v>
      </c>
      <c r="B2694" s="2">
        <v>46060</v>
      </c>
      <c r="C2694" t="s">
        <v>769</v>
      </c>
      <c r="D2694" t="s">
        <v>150</v>
      </c>
      <c r="E2694" t="s">
        <v>74</v>
      </c>
      <c r="F2694" t="s">
        <v>25</v>
      </c>
      <c r="G2694">
        <v>5</v>
      </c>
      <c r="H2694">
        <v>1513.99</v>
      </c>
      <c r="I2694">
        <v>0.2</v>
      </c>
      <c r="J2694" t="s">
        <v>35</v>
      </c>
    </row>
    <row r="2695" spans="1:10" x14ac:dyDescent="0.25">
      <c r="A2695" t="s">
        <v>3715</v>
      </c>
      <c r="B2695" s="2">
        <v>45904</v>
      </c>
      <c r="C2695" t="s">
        <v>170</v>
      </c>
      <c r="D2695" t="s">
        <v>83</v>
      </c>
      <c r="E2695" t="s">
        <v>62</v>
      </c>
      <c r="F2695" t="s">
        <v>25</v>
      </c>
      <c r="G2695">
        <v>2</v>
      </c>
      <c r="H2695">
        <v>2344.98</v>
      </c>
      <c r="I2695">
        <v>0.2</v>
      </c>
      <c r="J2695" t="s">
        <v>20</v>
      </c>
    </row>
    <row r="2696" spans="1:10" x14ac:dyDescent="0.25">
      <c r="A2696" t="s">
        <v>3716</v>
      </c>
      <c r="B2696" s="2">
        <v>45923</v>
      </c>
      <c r="C2696" t="s">
        <v>1188</v>
      </c>
      <c r="D2696" t="s">
        <v>277</v>
      </c>
      <c r="E2696" t="s">
        <v>187</v>
      </c>
      <c r="F2696" t="s">
        <v>14</v>
      </c>
      <c r="G2696">
        <v>1</v>
      </c>
      <c r="H2696">
        <v>712.98</v>
      </c>
      <c r="I2696">
        <v>0.05</v>
      </c>
      <c r="J2696" t="s">
        <v>30</v>
      </c>
    </row>
    <row r="2697" spans="1:10" x14ac:dyDescent="0.25">
      <c r="A2697" t="s">
        <v>3717</v>
      </c>
      <c r="B2697" s="2">
        <v>46204</v>
      </c>
      <c r="C2697" t="s">
        <v>541</v>
      </c>
      <c r="D2697" t="s">
        <v>390</v>
      </c>
      <c r="E2697" t="s">
        <v>44</v>
      </c>
      <c r="F2697" t="s">
        <v>25</v>
      </c>
      <c r="G2697">
        <v>5</v>
      </c>
      <c r="H2697">
        <v>462.47</v>
      </c>
      <c r="I2697">
        <v>0</v>
      </c>
      <c r="J2697" t="s">
        <v>35</v>
      </c>
    </row>
    <row r="2698" spans="1:10" x14ac:dyDescent="0.25">
      <c r="A2698" t="s">
        <v>3718</v>
      </c>
      <c r="B2698" s="2">
        <v>46067</v>
      </c>
      <c r="C2698" t="s">
        <v>2402</v>
      </c>
      <c r="D2698" t="s">
        <v>376</v>
      </c>
      <c r="E2698" t="s">
        <v>52</v>
      </c>
      <c r="F2698" t="s">
        <v>14</v>
      </c>
      <c r="G2698">
        <v>3</v>
      </c>
      <c r="H2698">
        <v>1648.03</v>
      </c>
      <c r="I2698">
        <v>0.02</v>
      </c>
      <c r="J2698" t="s">
        <v>15</v>
      </c>
    </row>
    <row r="2699" spans="1:10" x14ac:dyDescent="0.25">
      <c r="A2699" t="s">
        <v>3719</v>
      </c>
      <c r="B2699" s="2">
        <v>46112</v>
      </c>
      <c r="C2699" t="s">
        <v>2941</v>
      </c>
      <c r="D2699" t="s">
        <v>321</v>
      </c>
      <c r="E2699" t="s">
        <v>74</v>
      </c>
      <c r="F2699" t="s">
        <v>25</v>
      </c>
      <c r="G2699">
        <v>2</v>
      </c>
      <c r="H2699">
        <v>1412.99</v>
      </c>
      <c r="I2699">
        <v>0.05</v>
      </c>
      <c r="J2699" t="s">
        <v>68</v>
      </c>
    </row>
    <row r="2700" spans="1:10" x14ac:dyDescent="0.25">
      <c r="A2700" t="s">
        <v>3720</v>
      </c>
      <c r="B2700" s="2">
        <v>45893</v>
      </c>
      <c r="C2700" t="s">
        <v>1134</v>
      </c>
      <c r="D2700" t="s">
        <v>390</v>
      </c>
      <c r="E2700" t="s">
        <v>34</v>
      </c>
      <c r="F2700" t="s">
        <v>25</v>
      </c>
      <c r="G2700">
        <v>4</v>
      </c>
      <c r="H2700">
        <v>457.98</v>
      </c>
      <c r="I2700">
        <v>0</v>
      </c>
      <c r="J2700" t="s">
        <v>20</v>
      </c>
    </row>
    <row r="2701" spans="1:10" x14ac:dyDescent="0.25">
      <c r="A2701" t="s">
        <v>3721</v>
      </c>
      <c r="B2701" s="2">
        <v>45914</v>
      </c>
      <c r="C2701" t="s">
        <v>763</v>
      </c>
      <c r="D2701" t="s">
        <v>440</v>
      </c>
      <c r="E2701" t="s">
        <v>34</v>
      </c>
      <c r="F2701" t="s">
        <v>25</v>
      </c>
      <c r="G2701">
        <v>1</v>
      </c>
      <c r="H2701">
        <v>146.02000000000001</v>
      </c>
      <c r="I2701">
        <v>0.1</v>
      </c>
      <c r="J2701" t="s">
        <v>20</v>
      </c>
    </row>
    <row r="2702" spans="1:10" x14ac:dyDescent="0.25">
      <c r="A2702" t="s">
        <v>3722</v>
      </c>
      <c r="B2702" s="2">
        <v>46089</v>
      </c>
      <c r="C2702" t="s">
        <v>46</v>
      </c>
      <c r="D2702" t="s">
        <v>147</v>
      </c>
      <c r="E2702" t="s">
        <v>112</v>
      </c>
      <c r="F2702" t="s">
        <v>25</v>
      </c>
      <c r="G2702">
        <v>3</v>
      </c>
      <c r="H2702">
        <v>1028.97</v>
      </c>
      <c r="I2702">
        <v>0.15</v>
      </c>
      <c r="J2702" t="s">
        <v>15</v>
      </c>
    </row>
    <row r="2703" spans="1:10" x14ac:dyDescent="0.25">
      <c r="A2703" t="s">
        <v>3723</v>
      </c>
      <c r="B2703" s="2">
        <v>45978</v>
      </c>
      <c r="C2703" t="s">
        <v>1409</v>
      </c>
      <c r="D2703" t="s">
        <v>390</v>
      </c>
      <c r="E2703" t="s">
        <v>39</v>
      </c>
      <c r="F2703" t="s">
        <v>14</v>
      </c>
      <c r="G2703">
        <v>2</v>
      </c>
      <c r="H2703">
        <v>444.51</v>
      </c>
      <c r="I2703">
        <v>0</v>
      </c>
      <c r="J2703" t="s">
        <v>30</v>
      </c>
    </row>
    <row r="2704" spans="1:10" x14ac:dyDescent="0.25">
      <c r="A2704" t="s">
        <v>3724</v>
      </c>
      <c r="B2704" s="2">
        <v>46114</v>
      </c>
      <c r="C2704" t="s">
        <v>100</v>
      </c>
      <c r="D2704" t="s">
        <v>305</v>
      </c>
      <c r="E2704" t="s">
        <v>44</v>
      </c>
      <c r="F2704" t="s">
        <v>25</v>
      </c>
      <c r="G2704">
        <v>2</v>
      </c>
      <c r="H2704">
        <v>39</v>
      </c>
      <c r="I2704">
        <v>0.15</v>
      </c>
      <c r="J2704" t="s">
        <v>35</v>
      </c>
    </row>
    <row r="2705" spans="1:10" x14ac:dyDescent="0.25">
      <c r="A2705" t="s">
        <v>3725</v>
      </c>
      <c r="B2705" s="2">
        <v>46211</v>
      </c>
      <c r="C2705" t="s">
        <v>2694</v>
      </c>
      <c r="D2705" t="s">
        <v>323</v>
      </c>
      <c r="E2705" t="s">
        <v>48</v>
      </c>
      <c r="F2705" t="s">
        <v>14</v>
      </c>
      <c r="G2705">
        <v>1</v>
      </c>
      <c r="H2705">
        <v>1469.02</v>
      </c>
      <c r="I2705">
        <v>0</v>
      </c>
      <c r="J2705" t="s">
        <v>35</v>
      </c>
    </row>
    <row r="2706" spans="1:10" x14ac:dyDescent="0.25">
      <c r="A2706" t="s">
        <v>3726</v>
      </c>
      <c r="B2706" s="2">
        <v>46027</v>
      </c>
      <c r="C2706" t="s">
        <v>411</v>
      </c>
      <c r="D2706" t="s">
        <v>416</v>
      </c>
      <c r="E2706" t="s">
        <v>112</v>
      </c>
      <c r="F2706" t="s">
        <v>25</v>
      </c>
      <c r="G2706">
        <v>4</v>
      </c>
      <c r="H2706">
        <v>246.51</v>
      </c>
      <c r="I2706">
        <v>0.15</v>
      </c>
      <c r="J2706" t="s">
        <v>15</v>
      </c>
    </row>
    <row r="2707" spans="1:10" x14ac:dyDescent="0.25">
      <c r="A2707" t="s">
        <v>3727</v>
      </c>
      <c r="B2707" s="2">
        <v>46076</v>
      </c>
      <c r="C2707" t="s">
        <v>2701</v>
      </c>
      <c r="D2707" t="s">
        <v>140</v>
      </c>
      <c r="E2707" t="s">
        <v>112</v>
      </c>
      <c r="F2707" t="s">
        <v>14</v>
      </c>
      <c r="G2707">
        <v>2</v>
      </c>
      <c r="H2707">
        <v>969.03</v>
      </c>
      <c r="I2707">
        <v>0.2</v>
      </c>
      <c r="J2707" t="s">
        <v>35</v>
      </c>
    </row>
    <row r="2708" spans="1:10" x14ac:dyDescent="0.25">
      <c r="A2708" t="s">
        <v>3728</v>
      </c>
      <c r="B2708" s="2">
        <v>45907</v>
      </c>
      <c r="C2708" t="s">
        <v>793</v>
      </c>
      <c r="D2708" t="s">
        <v>87</v>
      </c>
      <c r="E2708" t="s">
        <v>187</v>
      </c>
      <c r="F2708" t="s">
        <v>14</v>
      </c>
      <c r="G2708">
        <v>1</v>
      </c>
      <c r="H2708">
        <v>969.03</v>
      </c>
      <c r="I2708">
        <v>0</v>
      </c>
      <c r="J2708" t="s">
        <v>35</v>
      </c>
    </row>
    <row r="2709" spans="1:10" x14ac:dyDescent="0.25">
      <c r="A2709" t="s">
        <v>3729</v>
      </c>
      <c r="B2709" s="2">
        <v>46094</v>
      </c>
      <c r="C2709" t="s">
        <v>415</v>
      </c>
      <c r="D2709" t="s">
        <v>132</v>
      </c>
      <c r="E2709" t="s">
        <v>58</v>
      </c>
      <c r="F2709" t="s">
        <v>14</v>
      </c>
      <c r="G2709">
        <v>6</v>
      </c>
      <c r="H2709">
        <v>1210.99</v>
      </c>
      <c r="I2709">
        <v>0.2</v>
      </c>
      <c r="J2709" t="s">
        <v>15</v>
      </c>
    </row>
    <row r="2710" spans="1:10" x14ac:dyDescent="0.25">
      <c r="A2710" t="s">
        <v>3730</v>
      </c>
      <c r="B2710" s="2">
        <v>46085</v>
      </c>
      <c r="C2710" t="s">
        <v>1598</v>
      </c>
      <c r="D2710" t="s">
        <v>126</v>
      </c>
      <c r="E2710" t="s">
        <v>104</v>
      </c>
      <c r="F2710" t="s">
        <v>14</v>
      </c>
      <c r="G2710">
        <v>1</v>
      </c>
      <c r="H2710">
        <v>692.01</v>
      </c>
      <c r="I2710">
        <v>0</v>
      </c>
      <c r="J2710" t="s">
        <v>68</v>
      </c>
    </row>
    <row r="2711" spans="1:10" x14ac:dyDescent="0.25">
      <c r="A2711" t="s">
        <v>3731</v>
      </c>
      <c r="B2711" s="2">
        <v>46038</v>
      </c>
      <c r="C2711" t="s">
        <v>94</v>
      </c>
      <c r="D2711" t="s">
        <v>416</v>
      </c>
      <c r="E2711" t="s">
        <v>58</v>
      </c>
      <c r="F2711" t="s">
        <v>14</v>
      </c>
      <c r="G2711">
        <v>1</v>
      </c>
      <c r="H2711">
        <v>246.51</v>
      </c>
      <c r="I2711">
        <v>0</v>
      </c>
      <c r="J2711" t="s">
        <v>35</v>
      </c>
    </row>
    <row r="2712" spans="1:10" x14ac:dyDescent="0.25">
      <c r="A2712" t="s">
        <v>3732</v>
      </c>
      <c r="B2712" s="2">
        <v>45893</v>
      </c>
      <c r="C2712" t="s">
        <v>2190</v>
      </c>
      <c r="D2712" t="s">
        <v>83</v>
      </c>
      <c r="E2712" t="s">
        <v>112</v>
      </c>
      <c r="F2712" t="s">
        <v>25</v>
      </c>
      <c r="G2712">
        <v>2</v>
      </c>
      <c r="H2712">
        <v>2276.0100000000002</v>
      </c>
      <c r="I2712">
        <v>0</v>
      </c>
      <c r="J2712" t="s">
        <v>20</v>
      </c>
    </row>
    <row r="2713" spans="1:10" x14ac:dyDescent="0.25">
      <c r="A2713" t="s">
        <v>3733</v>
      </c>
      <c r="B2713" s="2">
        <v>46118</v>
      </c>
      <c r="C2713" t="s">
        <v>1105</v>
      </c>
      <c r="D2713" t="s">
        <v>180</v>
      </c>
      <c r="E2713" t="s">
        <v>101</v>
      </c>
      <c r="F2713" t="s">
        <v>14</v>
      </c>
      <c r="G2713">
        <v>4</v>
      </c>
      <c r="H2713">
        <v>857.49</v>
      </c>
      <c r="I2713">
        <v>0.05</v>
      </c>
      <c r="J2713" t="s">
        <v>68</v>
      </c>
    </row>
    <row r="2714" spans="1:10" x14ac:dyDescent="0.25">
      <c r="A2714" t="s">
        <v>3734</v>
      </c>
      <c r="B2714" s="2">
        <v>45873</v>
      </c>
      <c r="C2714" t="s">
        <v>502</v>
      </c>
      <c r="D2714" t="s">
        <v>150</v>
      </c>
      <c r="E2714" t="s">
        <v>58</v>
      </c>
      <c r="F2714" t="s">
        <v>25</v>
      </c>
      <c r="G2714">
        <v>2</v>
      </c>
      <c r="H2714">
        <v>1469.02</v>
      </c>
      <c r="I2714">
        <v>0.2</v>
      </c>
      <c r="J2714" t="s">
        <v>68</v>
      </c>
    </row>
    <row r="2715" spans="1:10" x14ac:dyDescent="0.25">
      <c r="A2715" t="s">
        <v>3735</v>
      </c>
      <c r="B2715" s="2">
        <v>46026</v>
      </c>
      <c r="C2715" t="s">
        <v>94</v>
      </c>
      <c r="D2715" t="s">
        <v>140</v>
      </c>
      <c r="E2715" t="s">
        <v>95</v>
      </c>
      <c r="F2715" t="s">
        <v>14</v>
      </c>
      <c r="G2715">
        <v>2</v>
      </c>
      <c r="H2715">
        <v>979.02</v>
      </c>
      <c r="I2715">
        <v>0.2</v>
      </c>
      <c r="J2715" t="s">
        <v>15</v>
      </c>
    </row>
    <row r="2716" spans="1:10" x14ac:dyDescent="0.25">
      <c r="A2716" t="s">
        <v>3736</v>
      </c>
      <c r="B2716" s="2">
        <v>46100</v>
      </c>
      <c r="C2716" t="s">
        <v>94</v>
      </c>
      <c r="D2716" t="s">
        <v>153</v>
      </c>
      <c r="E2716" t="s">
        <v>19</v>
      </c>
      <c r="F2716" t="s">
        <v>14</v>
      </c>
      <c r="G2716">
        <v>4</v>
      </c>
      <c r="H2716">
        <v>125.13</v>
      </c>
      <c r="I2716">
        <v>0.15</v>
      </c>
      <c r="J2716" t="s">
        <v>20</v>
      </c>
    </row>
    <row r="2717" spans="1:10" x14ac:dyDescent="0.25">
      <c r="A2717" t="s">
        <v>3737</v>
      </c>
      <c r="B2717" s="2">
        <v>46088</v>
      </c>
      <c r="C2717" t="s">
        <v>562</v>
      </c>
      <c r="D2717" t="s">
        <v>549</v>
      </c>
      <c r="E2717" t="s">
        <v>34</v>
      </c>
      <c r="F2717" t="s">
        <v>14</v>
      </c>
      <c r="G2717">
        <v>1</v>
      </c>
      <c r="H2717">
        <v>1199</v>
      </c>
      <c r="I2717">
        <v>0.15</v>
      </c>
      <c r="J2717" t="s">
        <v>35</v>
      </c>
    </row>
    <row r="2718" spans="1:10" x14ac:dyDescent="0.25">
      <c r="A2718" t="s">
        <v>3738</v>
      </c>
      <c r="B2718" s="2">
        <v>46050</v>
      </c>
      <c r="C2718" t="s">
        <v>2672</v>
      </c>
      <c r="D2718" t="s">
        <v>223</v>
      </c>
      <c r="E2718" t="s">
        <v>13</v>
      </c>
      <c r="F2718" t="s">
        <v>14</v>
      </c>
      <c r="G2718">
        <v>1</v>
      </c>
      <c r="H2718">
        <v>395.01</v>
      </c>
      <c r="I2718">
        <v>0.15</v>
      </c>
      <c r="J2718" t="s">
        <v>20</v>
      </c>
    </row>
    <row r="2719" spans="1:10" x14ac:dyDescent="0.25">
      <c r="A2719" t="s">
        <v>3739</v>
      </c>
      <c r="B2719" s="2">
        <v>46159</v>
      </c>
      <c r="C2719" t="s">
        <v>122</v>
      </c>
      <c r="D2719" t="s">
        <v>18</v>
      </c>
      <c r="E2719" t="s">
        <v>196</v>
      </c>
      <c r="F2719" t="s">
        <v>14</v>
      </c>
      <c r="G2719">
        <v>2</v>
      </c>
      <c r="H2719">
        <v>99</v>
      </c>
      <c r="I2719">
        <v>0</v>
      </c>
      <c r="J2719" t="s">
        <v>15</v>
      </c>
    </row>
    <row r="2720" spans="1:10" x14ac:dyDescent="0.25">
      <c r="A2720" t="s">
        <v>3740</v>
      </c>
      <c r="B2720" s="2">
        <v>46202</v>
      </c>
      <c r="C2720" t="s">
        <v>2679</v>
      </c>
      <c r="D2720" t="s">
        <v>251</v>
      </c>
      <c r="E2720" t="s">
        <v>112</v>
      </c>
      <c r="F2720" t="s">
        <v>14</v>
      </c>
      <c r="G2720">
        <v>1</v>
      </c>
      <c r="H2720">
        <v>1999</v>
      </c>
      <c r="I2720">
        <v>0.02</v>
      </c>
      <c r="J2720" t="s">
        <v>30</v>
      </c>
    </row>
    <row r="2721" spans="1:10" x14ac:dyDescent="0.25">
      <c r="A2721" t="s">
        <v>3741</v>
      </c>
      <c r="B2721" s="2">
        <v>46225</v>
      </c>
      <c r="C2721" t="s">
        <v>327</v>
      </c>
      <c r="D2721" t="s">
        <v>61</v>
      </c>
      <c r="E2721" t="s">
        <v>39</v>
      </c>
      <c r="F2721" t="s">
        <v>25</v>
      </c>
      <c r="G2721">
        <v>1</v>
      </c>
      <c r="H2721">
        <v>253.98</v>
      </c>
      <c r="I2721">
        <v>0.1</v>
      </c>
      <c r="J2721" t="s">
        <v>30</v>
      </c>
    </row>
    <row r="2722" spans="1:10" x14ac:dyDescent="0.25">
      <c r="A2722" t="s">
        <v>3742</v>
      </c>
      <c r="B2722" s="2">
        <v>45952</v>
      </c>
      <c r="C2722" t="s">
        <v>1262</v>
      </c>
      <c r="D2722" t="s">
        <v>38</v>
      </c>
      <c r="E2722" t="s">
        <v>39</v>
      </c>
      <c r="F2722" t="s">
        <v>14</v>
      </c>
      <c r="G2722">
        <v>3</v>
      </c>
      <c r="H2722">
        <v>1861.02</v>
      </c>
      <c r="I2722">
        <v>0.15</v>
      </c>
      <c r="J2722" t="s">
        <v>20</v>
      </c>
    </row>
    <row r="2723" spans="1:10" x14ac:dyDescent="0.25">
      <c r="A2723" t="s">
        <v>3743</v>
      </c>
      <c r="B2723" s="2">
        <v>45990</v>
      </c>
      <c r="C2723" t="s">
        <v>292</v>
      </c>
      <c r="D2723" t="s">
        <v>137</v>
      </c>
      <c r="E2723" t="s">
        <v>24</v>
      </c>
      <c r="F2723" t="s">
        <v>14</v>
      </c>
      <c r="G2723">
        <v>6</v>
      </c>
      <c r="H2723">
        <v>98.01</v>
      </c>
      <c r="I2723">
        <v>0.1</v>
      </c>
      <c r="J2723" t="s">
        <v>15</v>
      </c>
    </row>
    <row r="2724" spans="1:10" x14ac:dyDescent="0.25">
      <c r="A2724" t="s">
        <v>3744</v>
      </c>
      <c r="B2724" t="s">
        <v>3745</v>
      </c>
      <c r="C2724" t="s">
        <v>1632</v>
      </c>
      <c r="D2724" t="s">
        <v>29</v>
      </c>
      <c r="E2724" t="s">
        <v>101</v>
      </c>
      <c r="F2724" t="s">
        <v>14</v>
      </c>
      <c r="G2724">
        <v>3</v>
      </c>
      <c r="H2724">
        <v>106.82</v>
      </c>
      <c r="I2724">
        <v>0.02</v>
      </c>
      <c r="J2724" t="s">
        <v>20</v>
      </c>
    </row>
    <row r="2725" spans="1:10" x14ac:dyDescent="0.25">
      <c r="A2725" t="s">
        <v>3746</v>
      </c>
      <c r="B2725" s="2">
        <v>46039</v>
      </c>
      <c r="C2725" t="s">
        <v>2040</v>
      </c>
      <c r="D2725" t="s">
        <v>51</v>
      </c>
      <c r="E2725" t="s">
        <v>101</v>
      </c>
      <c r="F2725" t="s">
        <v>25</v>
      </c>
      <c r="G2725">
        <v>2</v>
      </c>
      <c r="H2725">
        <v>969.03</v>
      </c>
      <c r="I2725">
        <v>0.05</v>
      </c>
      <c r="J2725" t="s">
        <v>30</v>
      </c>
    </row>
    <row r="2726" spans="1:10" x14ac:dyDescent="0.25">
      <c r="A2726" t="s">
        <v>3747</v>
      </c>
      <c r="B2726" s="2">
        <v>46026</v>
      </c>
      <c r="C2726" t="s">
        <v>811</v>
      </c>
      <c r="D2726" t="s">
        <v>83</v>
      </c>
      <c r="E2726" t="s">
        <v>74</v>
      </c>
      <c r="F2726" t="s">
        <v>25</v>
      </c>
      <c r="G2726">
        <v>4</v>
      </c>
      <c r="H2726">
        <v>2321.9899999999998</v>
      </c>
      <c r="I2726">
        <v>0.02</v>
      </c>
      <c r="J2726" t="s">
        <v>20</v>
      </c>
    </row>
    <row r="2727" spans="1:10" x14ac:dyDescent="0.25">
      <c r="A2727" t="s">
        <v>3748</v>
      </c>
      <c r="B2727" s="2">
        <v>46011</v>
      </c>
      <c r="C2727" t="s">
        <v>2204</v>
      </c>
      <c r="D2727" t="s">
        <v>220</v>
      </c>
      <c r="E2727" t="s">
        <v>101</v>
      </c>
      <c r="F2727" t="s">
        <v>25</v>
      </c>
      <c r="G2727">
        <v>3</v>
      </c>
      <c r="H2727">
        <v>1484.01</v>
      </c>
      <c r="I2727">
        <v>0.05</v>
      </c>
      <c r="J2727" t="s">
        <v>68</v>
      </c>
    </row>
    <row r="2728" spans="1:10" x14ac:dyDescent="0.25">
      <c r="A2728" t="s">
        <v>3749</v>
      </c>
      <c r="B2728" s="2">
        <v>46005</v>
      </c>
      <c r="C2728" t="s">
        <v>667</v>
      </c>
      <c r="D2728" t="s">
        <v>199</v>
      </c>
      <c r="E2728" t="s">
        <v>62</v>
      </c>
      <c r="F2728" t="s">
        <v>25</v>
      </c>
      <c r="G2728">
        <v>1</v>
      </c>
      <c r="H2728">
        <v>692.01</v>
      </c>
      <c r="I2728">
        <v>0</v>
      </c>
      <c r="J2728" t="s">
        <v>15</v>
      </c>
    </row>
    <row r="2729" spans="1:10" x14ac:dyDescent="0.25">
      <c r="A2729" t="s">
        <v>3750</v>
      </c>
      <c r="B2729" s="2">
        <v>46038</v>
      </c>
      <c r="C2729" t="s">
        <v>961</v>
      </c>
      <c r="D2729" t="s">
        <v>98</v>
      </c>
      <c r="E2729" t="s">
        <v>44</v>
      </c>
      <c r="F2729" t="s">
        <v>14</v>
      </c>
      <c r="G2729">
        <v>4</v>
      </c>
      <c r="H2729">
        <v>1399</v>
      </c>
      <c r="I2729">
        <v>0.02</v>
      </c>
      <c r="J2729" t="s">
        <v>15</v>
      </c>
    </row>
    <row r="2730" spans="1:10" x14ac:dyDescent="0.25">
      <c r="A2730" t="s">
        <v>3751</v>
      </c>
      <c r="B2730" s="2">
        <v>46212</v>
      </c>
      <c r="C2730" t="s">
        <v>566</v>
      </c>
      <c r="D2730" t="s">
        <v>556</v>
      </c>
      <c r="E2730" t="s">
        <v>120</v>
      </c>
      <c r="F2730" t="s">
        <v>14</v>
      </c>
      <c r="G2730">
        <v>1</v>
      </c>
      <c r="H2730">
        <v>129</v>
      </c>
      <c r="I2730">
        <v>0</v>
      </c>
      <c r="J2730" t="s">
        <v>30</v>
      </c>
    </row>
    <row r="2731" spans="1:10" x14ac:dyDescent="0.25">
      <c r="A2731" t="s">
        <v>3752</v>
      </c>
      <c r="B2731" s="2">
        <v>45874</v>
      </c>
      <c r="C2731" t="s">
        <v>198</v>
      </c>
      <c r="D2731" t="s">
        <v>268</v>
      </c>
      <c r="E2731" t="s">
        <v>39</v>
      </c>
      <c r="F2731" t="s">
        <v>25</v>
      </c>
      <c r="G2731">
        <v>1</v>
      </c>
      <c r="H2731">
        <v>151.97999999999999</v>
      </c>
      <c r="I2731">
        <v>0</v>
      </c>
      <c r="J2731" t="s">
        <v>330</v>
      </c>
    </row>
    <row r="2732" spans="1:10" x14ac:dyDescent="0.25">
      <c r="A2732" t="s">
        <v>3753</v>
      </c>
      <c r="B2732" s="2">
        <v>46115</v>
      </c>
      <c r="C2732" t="s">
        <v>152</v>
      </c>
      <c r="D2732" t="s">
        <v>549</v>
      </c>
      <c r="E2732" t="s">
        <v>187</v>
      </c>
      <c r="F2732" t="s">
        <v>14</v>
      </c>
      <c r="G2732">
        <v>2</v>
      </c>
      <c r="H2732">
        <v>1163.03</v>
      </c>
      <c r="I2732">
        <v>0.1</v>
      </c>
      <c r="J2732" t="s">
        <v>35</v>
      </c>
    </row>
    <row r="2733" spans="1:10" x14ac:dyDescent="0.25">
      <c r="A2733" t="s">
        <v>3754</v>
      </c>
      <c r="B2733" s="2">
        <v>46016</v>
      </c>
      <c r="C2733" t="s">
        <v>253</v>
      </c>
      <c r="D2733" t="s">
        <v>23</v>
      </c>
      <c r="E2733" t="s">
        <v>95</v>
      </c>
      <c r="F2733" t="s">
        <v>14</v>
      </c>
      <c r="G2733">
        <v>2</v>
      </c>
      <c r="H2733">
        <v>81.37</v>
      </c>
      <c r="I2733">
        <v>0</v>
      </c>
      <c r="J2733" t="s">
        <v>35</v>
      </c>
    </row>
    <row r="2734" spans="1:10" x14ac:dyDescent="0.25">
      <c r="A2734" t="s">
        <v>3755</v>
      </c>
      <c r="B2734" s="2">
        <v>45889</v>
      </c>
      <c r="C2734" t="s">
        <v>3168</v>
      </c>
      <c r="D2734" t="s">
        <v>277</v>
      </c>
      <c r="E2734" t="s">
        <v>52</v>
      </c>
      <c r="F2734" t="s">
        <v>14</v>
      </c>
      <c r="G2734">
        <v>2</v>
      </c>
      <c r="H2734">
        <v>685.02</v>
      </c>
      <c r="I2734">
        <v>0.15</v>
      </c>
      <c r="J2734" t="s">
        <v>20</v>
      </c>
    </row>
    <row r="2735" spans="1:10" x14ac:dyDescent="0.25">
      <c r="A2735" t="s">
        <v>3756</v>
      </c>
      <c r="B2735" s="2">
        <v>46065</v>
      </c>
      <c r="C2735" t="s">
        <v>1206</v>
      </c>
      <c r="D2735" t="s">
        <v>109</v>
      </c>
      <c r="E2735" t="s">
        <v>48</v>
      </c>
      <c r="F2735" t="s">
        <v>25</v>
      </c>
      <c r="G2735">
        <v>3</v>
      </c>
      <c r="H2735">
        <v>1412.99</v>
      </c>
      <c r="I2735">
        <v>0</v>
      </c>
      <c r="J2735" t="s">
        <v>35</v>
      </c>
    </row>
    <row r="2736" spans="1:10" x14ac:dyDescent="0.25">
      <c r="A2736" t="s">
        <v>3757</v>
      </c>
      <c r="B2736" s="2">
        <v>46052</v>
      </c>
      <c r="C2736" t="s">
        <v>1041</v>
      </c>
      <c r="D2736" t="s">
        <v>251</v>
      </c>
      <c r="E2736" t="s">
        <v>226</v>
      </c>
      <c r="F2736" t="s">
        <v>25</v>
      </c>
      <c r="G2736">
        <v>4</v>
      </c>
      <c r="H2736">
        <v>1979.01</v>
      </c>
      <c r="I2736">
        <v>0.2</v>
      </c>
      <c r="J2736" t="s">
        <v>20</v>
      </c>
    </row>
    <row r="2737" spans="1:10" x14ac:dyDescent="0.25">
      <c r="A2737" t="s">
        <v>3758</v>
      </c>
      <c r="B2737" s="2">
        <v>46071</v>
      </c>
      <c r="C2737" t="s">
        <v>3447</v>
      </c>
      <c r="D2737" t="s">
        <v>199</v>
      </c>
      <c r="E2737" t="s">
        <v>48</v>
      </c>
      <c r="F2737" t="s">
        <v>14</v>
      </c>
      <c r="G2737">
        <v>1</v>
      </c>
      <c r="H2737">
        <v>705.99</v>
      </c>
      <c r="I2737">
        <v>0.1</v>
      </c>
      <c r="J2737" t="s">
        <v>68</v>
      </c>
    </row>
    <row r="2738" spans="1:10" x14ac:dyDescent="0.25">
      <c r="A2738" t="s">
        <v>3759</v>
      </c>
      <c r="B2738" s="2">
        <v>45871</v>
      </c>
      <c r="C2738" t="s">
        <v>1076</v>
      </c>
      <c r="D2738" t="s">
        <v>87</v>
      </c>
      <c r="E2738" t="s">
        <v>19</v>
      </c>
      <c r="F2738" t="s">
        <v>25</v>
      </c>
      <c r="G2738">
        <v>6</v>
      </c>
      <c r="H2738">
        <v>989.01</v>
      </c>
      <c r="I2738">
        <v>0.05</v>
      </c>
      <c r="J2738" t="s">
        <v>20</v>
      </c>
    </row>
    <row r="2739" spans="1:10" x14ac:dyDescent="0.25">
      <c r="A2739" t="s">
        <v>3760</v>
      </c>
      <c r="B2739" s="2">
        <v>46152</v>
      </c>
      <c r="C2739" t="s">
        <v>624</v>
      </c>
      <c r="D2739" t="s">
        <v>416</v>
      </c>
      <c r="E2739" t="s">
        <v>34</v>
      </c>
      <c r="F2739" t="s">
        <v>14</v>
      </c>
      <c r="G2739">
        <v>2</v>
      </c>
      <c r="H2739">
        <v>249</v>
      </c>
      <c r="I2739">
        <v>0.02</v>
      </c>
      <c r="J2739" t="s">
        <v>30</v>
      </c>
    </row>
    <row r="2740" spans="1:10" x14ac:dyDescent="0.25">
      <c r="A2740" t="s">
        <v>3761</v>
      </c>
      <c r="B2740" s="2">
        <v>45907</v>
      </c>
      <c r="C2740" t="s">
        <v>3762</v>
      </c>
      <c r="D2740" t="s">
        <v>29</v>
      </c>
      <c r="E2740" t="s">
        <v>62</v>
      </c>
      <c r="F2740" t="s">
        <v>14</v>
      </c>
      <c r="G2740">
        <v>1</v>
      </c>
      <c r="H2740">
        <v>105.73</v>
      </c>
      <c r="I2740">
        <v>0.02</v>
      </c>
      <c r="J2740" t="s">
        <v>20</v>
      </c>
    </row>
    <row r="2741" spans="1:10" x14ac:dyDescent="0.25">
      <c r="A2741" t="s">
        <v>3763</v>
      </c>
      <c r="B2741" s="2">
        <v>45963</v>
      </c>
      <c r="C2741" t="s">
        <v>2933</v>
      </c>
      <c r="D2741" t="s">
        <v>123</v>
      </c>
      <c r="E2741" t="s">
        <v>95</v>
      </c>
      <c r="F2741" t="s">
        <v>25</v>
      </c>
      <c r="G2741">
        <v>6</v>
      </c>
      <c r="H2741">
        <v>53.9</v>
      </c>
      <c r="I2741">
        <v>0</v>
      </c>
      <c r="J2741" t="s">
        <v>981</v>
      </c>
    </row>
    <row r="2742" spans="1:10" x14ac:dyDescent="0.25">
      <c r="A2742" t="s">
        <v>3764</v>
      </c>
      <c r="B2742" s="2">
        <v>45997</v>
      </c>
      <c r="C2742" t="s">
        <v>2022</v>
      </c>
      <c r="D2742" t="s">
        <v>77</v>
      </c>
      <c r="E2742" t="s">
        <v>39</v>
      </c>
      <c r="F2742" t="s">
        <v>14</v>
      </c>
      <c r="G2742">
        <v>1</v>
      </c>
      <c r="H2742">
        <v>395.01</v>
      </c>
      <c r="I2742">
        <v>0.15</v>
      </c>
      <c r="J2742" t="s">
        <v>35</v>
      </c>
    </row>
    <row r="2743" spans="1:10" x14ac:dyDescent="0.25">
      <c r="A2743" t="s">
        <v>3765</v>
      </c>
      <c r="B2743" s="2">
        <v>46205</v>
      </c>
      <c r="C2743" t="s">
        <v>163</v>
      </c>
      <c r="D2743" t="s">
        <v>147</v>
      </c>
      <c r="E2743" t="s">
        <v>101</v>
      </c>
      <c r="F2743" t="s">
        <v>25</v>
      </c>
      <c r="G2743">
        <v>3</v>
      </c>
      <c r="H2743">
        <v>989.01</v>
      </c>
      <c r="I2743">
        <v>0.15</v>
      </c>
      <c r="J2743" t="s">
        <v>15</v>
      </c>
    </row>
    <row r="2744" spans="1:10" x14ac:dyDescent="0.25">
      <c r="A2744" t="s">
        <v>3766</v>
      </c>
      <c r="B2744" s="2">
        <v>46224</v>
      </c>
      <c r="C2744" t="s">
        <v>1151</v>
      </c>
      <c r="D2744" t="s">
        <v>305</v>
      </c>
      <c r="E2744" t="s">
        <v>74</v>
      </c>
      <c r="F2744" t="s">
        <v>25</v>
      </c>
      <c r="G2744">
        <v>1</v>
      </c>
      <c r="H2744">
        <v>38.61</v>
      </c>
      <c r="I2744">
        <v>0.1</v>
      </c>
      <c r="J2744" t="s">
        <v>35</v>
      </c>
    </row>
    <row r="2745" spans="1:10" x14ac:dyDescent="0.25">
      <c r="A2745" t="s">
        <v>3767</v>
      </c>
      <c r="B2745" s="2">
        <v>46161</v>
      </c>
      <c r="C2745" t="s">
        <v>1829</v>
      </c>
      <c r="D2745" t="s">
        <v>132</v>
      </c>
      <c r="E2745" t="s">
        <v>112</v>
      </c>
      <c r="F2745" t="s">
        <v>614</v>
      </c>
      <c r="G2745">
        <v>1</v>
      </c>
      <c r="H2745">
        <v>1199</v>
      </c>
      <c r="I2745">
        <v>0</v>
      </c>
      <c r="J2745" t="s">
        <v>68</v>
      </c>
    </row>
    <row r="2746" spans="1:10" x14ac:dyDescent="0.25">
      <c r="A2746" t="s">
        <v>3768</v>
      </c>
      <c r="B2746" s="2">
        <v>46094</v>
      </c>
      <c r="C2746" t="s">
        <v>2356</v>
      </c>
      <c r="D2746" t="s">
        <v>323</v>
      </c>
      <c r="E2746" t="s">
        <v>39</v>
      </c>
      <c r="F2746" t="s">
        <v>468</v>
      </c>
      <c r="G2746">
        <v>1</v>
      </c>
      <c r="H2746">
        <v>1528.98</v>
      </c>
      <c r="I2746">
        <v>0</v>
      </c>
      <c r="J2746" t="s">
        <v>20</v>
      </c>
    </row>
    <row r="2747" spans="1:10" x14ac:dyDescent="0.25">
      <c r="A2747" t="s">
        <v>3769</v>
      </c>
      <c r="B2747" s="2">
        <v>45976</v>
      </c>
      <c r="C2747" t="s">
        <v>451</v>
      </c>
      <c r="D2747" t="s">
        <v>150</v>
      </c>
      <c r="E2747" t="s">
        <v>44</v>
      </c>
      <c r="F2747" t="s">
        <v>25</v>
      </c>
      <c r="G2747">
        <v>3</v>
      </c>
      <c r="H2747">
        <v>1528.98</v>
      </c>
      <c r="I2747">
        <v>0.1</v>
      </c>
      <c r="J2747" t="s">
        <v>30</v>
      </c>
    </row>
    <row r="2748" spans="1:10" x14ac:dyDescent="0.25">
      <c r="A2748" t="s">
        <v>3770</v>
      </c>
      <c r="B2748" s="2">
        <v>45953</v>
      </c>
      <c r="C2748" t="s">
        <v>2464</v>
      </c>
      <c r="D2748" t="s">
        <v>243</v>
      </c>
      <c r="E2748" t="s">
        <v>62</v>
      </c>
      <c r="F2748" t="s">
        <v>14</v>
      </c>
      <c r="G2748">
        <v>2</v>
      </c>
      <c r="H2748">
        <v>69.69</v>
      </c>
      <c r="I2748">
        <v>0.1</v>
      </c>
      <c r="J2748" t="s">
        <v>35</v>
      </c>
    </row>
    <row r="2749" spans="1:10" x14ac:dyDescent="0.25">
      <c r="A2749" t="s">
        <v>3771</v>
      </c>
      <c r="B2749" s="2">
        <v>46099</v>
      </c>
      <c r="C2749" t="s">
        <v>125</v>
      </c>
      <c r="D2749" t="s">
        <v>171</v>
      </c>
      <c r="E2749" t="s">
        <v>196</v>
      </c>
      <c r="F2749" t="s">
        <v>25</v>
      </c>
      <c r="G2749">
        <v>1</v>
      </c>
      <c r="H2749">
        <v>1337.97</v>
      </c>
      <c r="I2749">
        <v>0</v>
      </c>
      <c r="J2749" t="s">
        <v>15</v>
      </c>
    </row>
    <row r="2750" spans="1:10" x14ac:dyDescent="0.25">
      <c r="A2750" t="s">
        <v>3772</v>
      </c>
      <c r="B2750" s="2">
        <v>45989</v>
      </c>
      <c r="C2750" t="s">
        <v>585</v>
      </c>
      <c r="D2750" t="s">
        <v>251</v>
      </c>
      <c r="E2750" t="s">
        <v>58</v>
      </c>
      <c r="F2750" t="s">
        <v>25</v>
      </c>
      <c r="G2750">
        <v>2</v>
      </c>
      <c r="H2750">
        <v>1999</v>
      </c>
      <c r="I2750">
        <v>0</v>
      </c>
      <c r="J2750" t="s">
        <v>35</v>
      </c>
    </row>
    <row r="2751" spans="1:10" x14ac:dyDescent="0.25">
      <c r="A2751" t="s">
        <v>3773</v>
      </c>
      <c r="B2751" s="2">
        <v>45974</v>
      </c>
      <c r="C2751" t="s">
        <v>723</v>
      </c>
      <c r="D2751" t="s">
        <v>213</v>
      </c>
      <c r="E2751" t="s">
        <v>58</v>
      </c>
      <c r="F2751" t="s">
        <v>25</v>
      </c>
      <c r="G2751">
        <v>1</v>
      </c>
      <c r="H2751">
        <v>532.53</v>
      </c>
      <c r="I2751">
        <v>0.15</v>
      </c>
      <c r="J2751" t="s">
        <v>68</v>
      </c>
    </row>
    <row r="2752" spans="1:10" x14ac:dyDescent="0.25">
      <c r="A2752" t="s">
        <v>3774</v>
      </c>
      <c r="B2752" s="2">
        <v>46095</v>
      </c>
      <c r="C2752" t="s">
        <v>11</v>
      </c>
      <c r="D2752" t="s">
        <v>440</v>
      </c>
      <c r="E2752" t="s">
        <v>226</v>
      </c>
      <c r="F2752" t="s">
        <v>14</v>
      </c>
      <c r="G2752">
        <v>4</v>
      </c>
      <c r="H2752">
        <v>147.51</v>
      </c>
      <c r="I2752">
        <v>0.1</v>
      </c>
      <c r="J2752" t="s">
        <v>30</v>
      </c>
    </row>
    <row r="2753" spans="1:10" x14ac:dyDescent="0.25">
      <c r="A2753" t="s">
        <v>3775</v>
      </c>
      <c r="B2753" s="2">
        <v>46094</v>
      </c>
      <c r="C2753" t="s">
        <v>56</v>
      </c>
      <c r="D2753" t="s">
        <v>109</v>
      </c>
      <c r="E2753" t="s">
        <v>187</v>
      </c>
      <c r="F2753" t="s">
        <v>14</v>
      </c>
      <c r="G2753">
        <v>4</v>
      </c>
      <c r="H2753">
        <v>1357.03</v>
      </c>
      <c r="I2753">
        <v>0.35</v>
      </c>
      <c r="J2753" t="s">
        <v>35</v>
      </c>
    </row>
    <row r="2754" spans="1:10" x14ac:dyDescent="0.25">
      <c r="A2754" t="s">
        <v>3776</v>
      </c>
      <c r="B2754" s="2">
        <v>45899</v>
      </c>
      <c r="C2754" t="s">
        <v>3777</v>
      </c>
      <c r="D2754" t="s">
        <v>180</v>
      </c>
      <c r="E2754" t="s">
        <v>64</v>
      </c>
      <c r="F2754" t="s">
        <v>25</v>
      </c>
      <c r="G2754">
        <v>1</v>
      </c>
      <c r="H2754">
        <v>823.53</v>
      </c>
      <c r="I2754">
        <v>0</v>
      </c>
      <c r="J2754" t="s">
        <v>35</v>
      </c>
    </row>
    <row r="2755" spans="1:10" x14ac:dyDescent="0.25">
      <c r="A2755" t="s">
        <v>3778</v>
      </c>
      <c r="B2755" s="2">
        <v>46167</v>
      </c>
      <c r="C2755" t="s">
        <v>369</v>
      </c>
      <c r="D2755" t="s">
        <v>54</v>
      </c>
      <c r="E2755" t="s">
        <v>34</v>
      </c>
      <c r="F2755" t="s">
        <v>14</v>
      </c>
      <c r="G2755">
        <v>1</v>
      </c>
      <c r="H2755">
        <v>119</v>
      </c>
      <c r="I2755">
        <v>0</v>
      </c>
      <c r="J2755" t="s">
        <v>35</v>
      </c>
    </row>
    <row r="2756" spans="1:10" x14ac:dyDescent="0.25">
      <c r="A2756" t="s">
        <v>3779</v>
      </c>
      <c r="B2756" s="2">
        <v>46008</v>
      </c>
      <c r="C2756" t="s">
        <v>1558</v>
      </c>
      <c r="D2756" t="s">
        <v>395</v>
      </c>
      <c r="E2756" t="s">
        <v>44</v>
      </c>
      <c r="F2756" t="s">
        <v>25</v>
      </c>
      <c r="G2756">
        <v>1</v>
      </c>
      <c r="H2756">
        <v>149</v>
      </c>
      <c r="I2756">
        <v>0.05</v>
      </c>
      <c r="J2756" t="s">
        <v>68</v>
      </c>
    </row>
    <row r="2757" spans="1:10" x14ac:dyDescent="0.25">
      <c r="A2757" t="s">
        <v>3780</v>
      </c>
      <c r="B2757" s="2">
        <v>45904</v>
      </c>
      <c r="C2757" t="s">
        <v>1242</v>
      </c>
      <c r="D2757" t="s">
        <v>305</v>
      </c>
      <c r="E2757" t="s">
        <v>58</v>
      </c>
      <c r="F2757" t="s">
        <v>25</v>
      </c>
      <c r="G2757">
        <v>2</v>
      </c>
      <c r="H2757">
        <v>39</v>
      </c>
      <c r="I2757">
        <v>0</v>
      </c>
      <c r="J2757" t="s">
        <v>35</v>
      </c>
    </row>
    <row r="2758" spans="1:10" x14ac:dyDescent="0.25">
      <c r="A2758" t="s">
        <v>3781</v>
      </c>
      <c r="B2758" s="2">
        <v>46208</v>
      </c>
      <c r="C2758" t="s">
        <v>312</v>
      </c>
      <c r="D2758" t="s">
        <v>47</v>
      </c>
      <c r="E2758" t="s">
        <v>52</v>
      </c>
      <c r="F2758" t="s">
        <v>14</v>
      </c>
      <c r="G2758">
        <v>1</v>
      </c>
      <c r="H2758">
        <v>290.02999999999997</v>
      </c>
      <c r="I2758">
        <v>0.15</v>
      </c>
      <c r="J2758" t="s">
        <v>20</v>
      </c>
    </row>
    <row r="2759" spans="1:10" x14ac:dyDescent="0.25">
      <c r="A2759" t="s">
        <v>3782</v>
      </c>
      <c r="B2759" s="2">
        <v>46208</v>
      </c>
      <c r="C2759" t="s">
        <v>296</v>
      </c>
      <c r="D2759" t="s">
        <v>117</v>
      </c>
      <c r="E2759" t="s">
        <v>226</v>
      </c>
      <c r="F2759" t="s">
        <v>14</v>
      </c>
      <c r="G2759">
        <v>3</v>
      </c>
      <c r="H2759">
        <v>1799</v>
      </c>
      <c r="I2759">
        <v>0.2</v>
      </c>
      <c r="J2759" t="s">
        <v>20</v>
      </c>
    </row>
    <row r="2760" spans="1:10" x14ac:dyDescent="0.25">
      <c r="A2760" t="s">
        <v>3783</v>
      </c>
      <c r="B2760" s="2">
        <v>46003</v>
      </c>
      <c r="C2760" t="s">
        <v>634</v>
      </c>
      <c r="D2760" t="s">
        <v>43</v>
      </c>
      <c r="E2760" t="s">
        <v>48</v>
      </c>
      <c r="F2760" t="s">
        <v>25</v>
      </c>
      <c r="G2760">
        <v>6</v>
      </c>
      <c r="H2760">
        <v>1799</v>
      </c>
      <c r="I2760">
        <v>0</v>
      </c>
      <c r="J2760" t="s">
        <v>68</v>
      </c>
    </row>
    <row r="2761" spans="1:10" x14ac:dyDescent="0.25">
      <c r="A2761" t="s">
        <v>3784</v>
      </c>
      <c r="B2761" s="2">
        <v>46054</v>
      </c>
      <c r="C2761" t="s">
        <v>2955</v>
      </c>
      <c r="D2761" t="s">
        <v>140</v>
      </c>
      <c r="E2761" t="s">
        <v>13</v>
      </c>
      <c r="F2761" t="s">
        <v>14</v>
      </c>
      <c r="G2761">
        <v>1</v>
      </c>
      <c r="H2761">
        <v>989.01</v>
      </c>
      <c r="I2761">
        <v>0.2</v>
      </c>
      <c r="J2761" t="s">
        <v>35</v>
      </c>
    </row>
    <row r="2762" spans="1:10" x14ac:dyDescent="0.25">
      <c r="A2762" t="s">
        <v>3785</v>
      </c>
      <c r="B2762" s="2">
        <v>46043</v>
      </c>
      <c r="C2762" t="s">
        <v>609</v>
      </c>
      <c r="D2762" t="s">
        <v>80</v>
      </c>
      <c r="E2762" t="s">
        <v>19</v>
      </c>
      <c r="F2762" t="s">
        <v>25</v>
      </c>
      <c r="G2762">
        <v>1</v>
      </c>
      <c r="H2762">
        <v>155.82</v>
      </c>
      <c r="I2762">
        <v>0</v>
      </c>
      <c r="J2762" t="s">
        <v>15</v>
      </c>
    </row>
    <row r="2763" spans="1:10" x14ac:dyDescent="0.25">
      <c r="A2763" t="s">
        <v>3786</v>
      </c>
      <c r="B2763" s="2">
        <v>46222</v>
      </c>
      <c r="C2763" t="s">
        <v>418</v>
      </c>
      <c r="D2763" t="s">
        <v>132</v>
      </c>
      <c r="E2763" t="s">
        <v>74</v>
      </c>
      <c r="F2763" t="s">
        <v>14</v>
      </c>
      <c r="G2763">
        <v>4</v>
      </c>
      <c r="H2763">
        <v>1222.98</v>
      </c>
      <c r="I2763">
        <v>0</v>
      </c>
      <c r="J2763" t="s">
        <v>35</v>
      </c>
    </row>
    <row r="2764" spans="1:10" x14ac:dyDescent="0.25">
      <c r="A2764" t="s">
        <v>3787</v>
      </c>
      <c r="B2764" s="2">
        <v>46118</v>
      </c>
      <c r="C2764" t="s">
        <v>1840</v>
      </c>
      <c r="D2764" t="s">
        <v>282</v>
      </c>
      <c r="E2764" t="s">
        <v>104</v>
      </c>
      <c r="F2764" t="s">
        <v>14</v>
      </c>
      <c r="G2764">
        <v>3</v>
      </c>
      <c r="H2764">
        <v>173.63</v>
      </c>
      <c r="I2764">
        <v>0</v>
      </c>
      <c r="J2764" t="s">
        <v>35</v>
      </c>
    </row>
    <row r="2765" spans="1:10" x14ac:dyDescent="0.25">
      <c r="A2765" t="s">
        <v>3788</v>
      </c>
      <c r="B2765" s="2">
        <v>45921</v>
      </c>
      <c r="C2765" t="s">
        <v>779</v>
      </c>
      <c r="D2765" t="s">
        <v>286</v>
      </c>
      <c r="E2765" t="s">
        <v>19</v>
      </c>
      <c r="F2765" t="s">
        <v>25</v>
      </c>
      <c r="G2765">
        <v>1</v>
      </c>
      <c r="H2765">
        <v>1260.03</v>
      </c>
      <c r="I2765">
        <v>-0.05</v>
      </c>
      <c r="J2765" t="s">
        <v>15</v>
      </c>
    </row>
    <row r="2766" spans="1:10" x14ac:dyDescent="0.25">
      <c r="A2766" t="s">
        <v>3789</v>
      </c>
      <c r="B2766" s="2">
        <v>45891</v>
      </c>
      <c r="C2766" t="s">
        <v>1188</v>
      </c>
      <c r="D2766" t="s">
        <v>223</v>
      </c>
      <c r="E2766" t="s">
        <v>64</v>
      </c>
      <c r="F2766" t="s">
        <v>14</v>
      </c>
      <c r="G2766">
        <v>4</v>
      </c>
      <c r="H2766">
        <v>410.97</v>
      </c>
      <c r="I2766">
        <v>0</v>
      </c>
      <c r="J2766" t="s">
        <v>30</v>
      </c>
    </row>
    <row r="2767" spans="1:10" x14ac:dyDescent="0.25">
      <c r="A2767" t="s">
        <v>3790</v>
      </c>
      <c r="B2767" s="2">
        <v>46102</v>
      </c>
      <c r="C2767" t="s">
        <v>382</v>
      </c>
      <c r="D2767" t="s">
        <v>80</v>
      </c>
      <c r="E2767" t="s">
        <v>187</v>
      </c>
      <c r="F2767" t="s">
        <v>14</v>
      </c>
      <c r="G2767">
        <v>3</v>
      </c>
      <c r="H2767">
        <v>157.41</v>
      </c>
      <c r="I2767">
        <v>0.02</v>
      </c>
      <c r="J2767" t="s">
        <v>15</v>
      </c>
    </row>
    <row r="2768" spans="1:10" x14ac:dyDescent="0.25">
      <c r="A2768" t="s">
        <v>3791</v>
      </c>
      <c r="B2768" s="2">
        <v>45947</v>
      </c>
      <c r="C2768" t="s">
        <v>1598</v>
      </c>
      <c r="D2768" t="s">
        <v>43</v>
      </c>
      <c r="E2768" t="s">
        <v>112</v>
      </c>
      <c r="F2768" t="s">
        <v>14</v>
      </c>
      <c r="G2768">
        <v>3</v>
      </c>
      <c r="H2768">
        <v>1799</v>
      </c>
      <c r="I2768">
        <v>0</v>
      </c>
      <c r="J2768" t="s">
        <v>15</v>
      </c>
    </row>
    <row r="2769" spans="1:10" x14ac:dyDescent="0.25">
      <c r="A2769" t="s">
        <v>3792</v>
      </c>
      <c r="B2769" s="2">
        <v>46032</v>
      </c>
      <c r="C2769" t="s">
        <v>1678</v>
      </c>
      <c r="D2769" t="s">
        <v>153</v>
      </c>
      <c r="E2769" t="s">
        <v>226</v>
      </c>
      <c r="F2769" t="s">
        <v>14</v>
      </c>
      <c r="G2769">
        <v>1</v>
      </c>
      <c r="H2769">
        <v>130.29</v>
      </c>
      <c r="I2769">
        <v>0</v>
      </c>
      <c r="J2769" t="s">
        <v>35</v>
      </c>
    </row>
    <row r="2770" spans="1:10" x14ac:dyDescent="0.25">
      <c r="A2770" t="s">
        <v>3793</v>
      </c>
      <c r="B2770" s="2">
        <v>46122</v>
      </c>
      <c r="C2770" t="s">
        <v>953</v>
      </c>
      <c r="D2770" t="s">
        <v>71</v>
      </c>
      <c r="E2770" t="s">
        <v>34</v>
      </c>
      <c r="F2770" t="s">
        <v>25</v>
      </c>
      <c r="G2770">
        <v>1</v>
      </c>
      <c r="H2770">
        <v>116.62</v>
      </c>
      <c r="I2770">
        <v>0.2</v>
      </c>
      <c r="J2770" t="s">
        <v>35</v>
      </c>
    </row>
    <row r="2771" spans="1:10" x14ac:dyDescent="0.25">
      <c r="A2771" t="s">
        <v>3794</v>
      </c>
      <c r="B2771" s="2">
        <v>45953</v>
      </c>
      <c r="C2771" t="s">
        <v>1539</v>
      </c>
      <c r="D2771" t="s">
        <v>321</v>
      </c>
      <c r="E2771" t="s">
        <v>101</v>
      </c>
      <c r="F2771" t="s">
        <v>25</v>
      </c>
      <c r="G2771">
        <v>1</v>
      </c>
      <c r="H2771">
        <v>1426.98</v>
      </c>
      <c r="I2771">
        <v>0.15</v>
      </c>
      <c r="J2771" t="s">
        <v>35</v>
      </c>
    </row>
    <row r="2772" spans="1:10" x14ac:dyDescent="0.25">
      <c r="A2772" t="s">
        <v>3795</v>
      </c>
      <c r="B2772" s="2">
        <v>46062</v>
      </c>
      <c r="C2772" t="s">
        <v>490</v>
      </c>
      <c r="D2772" t="s">
        <v>390</v>
      </c>
      <c r="E2772" t="s">
        <v>34</v>
      </c>
      <c r="F2772" t="s">
        <v>14</v>
      </c>
      <c r="G2772">
        <v>5</v>
      </c>
      <c r="H2772">
        <v>449</v>
      </c>
      <c r="I2772">
        <v>0.02</v>
      </c>
      <c r="J2772" t="s">
        <v>35</v>
      </c>
    </row>
    <row r="2773" spans="1:10" x14ac:dyDescent="0.25">
      <c r="A2773" t="s">
        <v>3796</v>
      </c>
      <c r="B2773" s="2">
        <v>45870</v>
      </c>
      <c r="C2773" t="s">
        <v>3110</v>
      </c>
      <c r="D2773" t="s">
        <v>140</v>
      </c>
      <c r="E2773" t="s">
        <v>104</v>
      </c>
      <c r="F2773" t="s">
        <v>25</v>
      </c>
      <c r="G2773">
        <v>8</v>
      </c>
      <c r="H2773">
        <v>1028.97</v>
      </c>
      <c r="I2773">
        <v>0.05</v>
      </c>
      <c r="J2773" t="s">
        <v>20</v>
      </c>
    </row>
    <row r="2774" spans="1:10" x14ac:dyDescent="0.25">
      <c r="A2774" t="s">
        <v>3797</v>
      </c>
      <c r="B2774" s="2">
        <v>46096</v>
      </c>
      <c r="C2774" t="s">
        <v>431</v>
      </c>
      <c r="D2774" t="s">
        <v>77</v>
      </c>
      <c r="E2774" t="s">
        <v>120</v>
      </c>
      <c r="F2774" t="s">
        <v>14</v>
      </c>
      <c r="G2774">
        <v>3</v>
      </c>
      <c r="H2774">
        <v>391.02</v>
      </c>
      <c r="I2774">
        <v>0.1</v>
      </c>
      <c r="J2774" t="s">
        <v>30</v>
      </c>
    </row>
    <row r="2775" spans="1:10" x14ac:dyDescent="0.25">
      <c r="A2775" t="s">
        <v>3798</v>
      </c>
      <c r="B2775" s="2">
        <v>46008</v>
      </c>
      <c r="C2775" t="s">
        <v>119</v>
      </c>
      <c r="D2775" t="s">
        <v>147</v>
      </c>
      <c r="E2775" t="s">
        <v>196</v>
      </c>
      <c r="F2775" t="s">
        <v>614</v>
      </c>
      <c r="G2775">
        <v>5</v>
      </c>
      <c r="H2775">
        <v>1028.97</v>
      </c>
      <c r="I2775">
        <v>0.15</v>
      </c>
      <c r="J2775" t="s">
        <v>15</v>
      </c>
    </row>
    <row r="2776" spans="1:10" x14ac:dyDescent="0.25">
      <c r="A2776" t="s">
        <v>3799</v>
      </c>
      <c r="B2776" s="2">
        <v>46220</v>
      </c>
      <c r="C2776" t="s">
        <v>1632</v>
      </c>
      <c r="D2776" t="s">
        <v>323</v>
      </c>
      <c r="E2776" t="s">
        <v>48</v>
      </c>
      <c r="F2776" t="s">
        <v>14</v>
      </c>
      <c r="G2776">
        <v>1</v>
      </c>
      <c r="H2776">
        <v>1499</v>
      </c>
      <c r="I2776">
        <v>0.2</v>
      </c>
      <c r="J2776" t="s">
        <v>68</v>
      </c>
    </row>
    <row r="2777" spans="1:10" x14ac:dyDescent="0.25">
      <c r="A2777" t="s">
        <v>3800</v>
      </c>
      <c r="B2777" s="2">
        <v>46001</v>
      </c>
      <c r="C2777" t="s">
        <v>544</v>
      </c>
      <c r="D2777" t="s">
        <v>223</v>
      </c>
      <c r="E2777" t="s">
        <v>196</v>
      </c>
      <c r="F2777" t="s">
        <v>14</v>
      </c>
      <c r="G2777">
        <v>2</v>
      </c>
      <c r="H2777">
        <v>406.98</v>
      </c>
      <c r="I2777">
        <v>0.02</v>
      </c>
      <c r="J2777" t="s">
        <v>35</v>
      </c>
    </row>
    <row r="2778" spans="1:10" x14ac:dyDescent="0.25">
      <c r="A2778" t="s">
        <v>3801</v>
      </c>
      <c r="B2778" s="2">
        <v>46176</v>
      </c>
      <c r="C2778" t="s">
        <v>1480</v>
      </c>
      <c r="D2778" t="s">
        <v>390</v>
      </c>
      <c r="E2778" t="s">
        <v>95</v>
      </c>
      <c r="F2778" t="s">
        <v>25</v>
      </c>
      <c r="G2778">
        <v>2</v>
      </c>
      <c r="H2778">
        <v>457.98</v>
      </c>
      <c r="I2778">
        <v>0.2</v>
      </c>
      <c r="J2778" t="s">
        <v>68</v>
      </c>
    </row>
    <row r="2779" spans="1:10" x14ac:dyDescent="0.25">
      <c r="A2779" t="s">
        <v>3802</v>
      </c>
      <c r="B2779" s="2">
        <v>46112</v>
      </c>
      <c r="C2779" t="s">
        <v>451</v>
      </c>
      <c r="D2779" t="s">
        <v>168</v>
      </c>
      <c r="E2779" t="s">
        <v>196</v>
      </c>
      <c r="F2779" t="s">
        <v>25</v>
      </c>
      <c r="G2779">
        <v>5</v>
      </c>
      <c r="H2779">
        <v>90.78</v>
      </c>
      <c r="I2779">
        <v>0</v>
      </c>
      <c r="J2779" t="s">
        <v>30</v>
      </c>
    </row>
    <row r="2780" spans="1:10" x14ac:dyDescent="0.25">
      <c r="A2780" t="s">
        <v>3803</v>
      </c>
      <c r="B2780" s="2">
        <v>46084</v>
      </c>
      <c r="C2780" t="s">
        <v>673</v>
      </c>
      <c r="D2780" t="s">
        <v>153</v>
      </c>
      <c r="E2780" t="s">
        <v>74</v>
      </c>
      <c r="F2780" t="s">
        <v>14</v>
      </c>
      <c r="G2780">
        <v>3</v>
      </c>
      <c r="H2780">
        <v>125.13</v>
      </c>
      <c r="I2780">
        <v>0</v>
      </c>
      <c r="J2780" t="s">
        <v>15</v>
      </c>
    </row>
    <row r="2781" spans="1:10" x14ac:dyDescent="0.25">
      <c r="A2781" t="s">
        <v>3804</v>
      </c>
      <c r="B2781" s="2">
        <v>45938</v>
      </c>
      <c r="C2781" t="s">
        <v>82</v>
      </c>
      <c r="D2781" t="s">
        <v>556</v>
      </c>
      <c r="E2781" t="s">
        <v>64</v>
      </c>
      <c r="F2781" t="s">
        <v>25</v>
      </c>
      <c r="G2781">
        <v>1</v>
      </c>
      <c r="H2781">
        <v>132.87</v>
      </c>
      <c r="I2781">
        <v>0.05</v>
      </c>
      <c r="J2781" t="s">
        <v>30</v>
      </c>
    </row>
    <row r="2782" spans="1:10" x14ac:dyDescent="0.25">
      <c r="A2782" t="s">
        <v>3805</v>
      </c>
      <c r="B2782" s="2">
        <v>45906</v>
      </c>
      <c r="C2782" t="s">
        <v>513</v>
      </c>
      <c r="D2782" t="s">
        <v>29</v>
      </c>
      <c r="E2782" t="s">
        <v>95</v>
      </c>
      <c r="F2782" t="s">
        <v>25</v>
      </c>
      <c r="G2782">
        <v>1</v>
      </c>
      <c r="H2782">
        <v>110.09</v>
      </c>
      <c r="I2782">
        <v>0.1</v>
      </c>
      <c r="J2782" t="s">
        <v>20</v>
      </c>
    </row>
    <row r="2783" spans="1:10" x14ac:dyDescent="0.25">
      <c r="A2783" t="s">
        <v>3806</v>
      </c>
      <c r="B2783" s="2">
        <v>46210</v>
      </c>
      <c r="C2783" t="s">
        <v>560</v>
      </c>
      <c r="D2783" t="s">
        <v>61</v>
      </c>
      <c r="E2783" t="s">
        <v>74</v>
      </c>
      <c r="F2783" t="s">
        <v>25</v>
      </c>
      <c r="G2783">
        <v>2</v>
      </c>
      <c r="H2783">
        <v>249</v>
      </c>
      <c r="I2783">
        <v>0.2</v>
      </c>
      <c r="J2783" t="s">
        <v>35</v>
      </c>
    </row>
    <row r="2784" spans="1:10" x14ac:dyDescent="0.25">
      <c r="A2784" t="s">
        <v>3807</v>
      </c>
      <c r="B2784" s="2">
        <v>46200</v>
      </c>
      <c r="C2784" t="s">
        <v>219</v>
      </c>
      <c r="D2784" t="s">
        <v>202</v>
      </c>
      <c r="E2784" t="s">
        <v>48</v>
      </c>
      <c r="F2784" t="s">
        <v>14</v>
      </c>
      <c r="G2784">
        <v>3</v>
      </c>
      <c r="H2784">
        <v>2119.9899999999998</v>
      </c>
      <c r="I2784">
        <v>0</v>
      </c>
      <c r="J2784" t="s">
        <v>30</v>
      </c>
    </row>
    <row r="2785" spans="1:10" x14ac:dyDescent="0.25">
      <c r="A2785" t="s">
        <v>3808</v>
      </c>
      <c r="B2785" s="2">
        <v>46090</v>
      </c>
      <c r="C2785" t="s">
        <v>1846</v>
      </c>
      <c r="D2785" t="s">
        <v>323</v>
      </c>
      <c r="E2785" t="s">
        <v>24</v>
      </c>
      <c r="F2785" t="s">
        <v>14</v>
      </c>
      <c r="G2785">
        <v>3</v>
      </c>
      <c r="H2785">
        <v>1454.03</v>
      </c>
      <c r="I2785">
        <v>0</v>
      </c>
      <c r="J2785" t="s">
        <v>15</v>
      </c>
    </row>
    <row r="2786" spans="1:10" x14ac:dyDescent="0.25">
      <c r="A2786" t="s">
        <v>3809</v>
      </c>
      <c r="B2786" s="2">
        <v>46043</v>
      </c>
      <c r="C2786" t="s">
        <v>307</v>
      </c>
      <c r="D2786" t="s">
        <v>416</v>
      </c>
      <c r="E2786" t="s">
        <v>104</v>
      </c>
      <c r="F2786" t="s">
        <v>25</v>
      </c>
      <c r="G2786">
        <v>1</v>
      </c>
      <c r="H2786">
        <v>249</v>
      </c>
      <c r="I2786">
        <v>0</v>
      </c>
      <c r="J2786" t="s">
        <v>30</v>
      </c>
    </row>
    <row r="2787" spans="1:10" x14ac:dyDescent="0.25">
      <c r="A2787" t="s">
        <v>3810</v>
      </c>
      <c r="B2787" s="2">
        <v>46009</v>
      </c>
      <c r="C2787" t="s">
        <v>206</v>
      </c>
      <c r="D2787" t="s">
        <v>140</v>
      </c>
      <c r="E2787" t="s">
        <v>13</v>
      </c>
      <c r="F2787" t="s">
        <v>25</v>
      </c>
      <c r="G2787">
        <v>1</v>
      </c>
      <c r="H2787">
        <v>979.02</v>
      </c>
      <c r="I2787">
        <v>0</v>
      </c>
      <c r="J2787" t="s">
        <v>35</v>
      </c>
    </row>
    <row r="2788" spans="1:10" x14ac:dyDescent="0.25">
      <c r="A2788" t="s">
        <v>3811</v>
      </c>
      <c r="B2788" s="2">
        <v>45947</v>
      </c>
      <c r="C2788" t="s">
        <v>423</v>
      </c>
      <c r="D2788" t="s">
        <v>123</v>
      </c>
      <c r="E2788" t="s">
        <v>196</v>
      </c>
      <c r="F2788" t="s">
        <v>987</v>
      </c>
      <c r="G2788">
        <v>2</v>
      </c>
      <c r="H2788">
        <v>54.45</v>
      </c>
      <c r="I2788">
        <v>0.05</v>
      </c>
      <c r="J2788" t="s">
        <v>15</v>
      </c>
    </row>
    <row r="2789" spans="1:10" x14ac:dyDescent="0.25">
      <c r="A2789" t="s">
        <v>3812</v>
      </c>
      <c r="B2789" s="2">
        <v>46209</v>
      </c>
      <c r="C2789" t="s">
        <v>2982</v>
      </c>
      <c r="D2789" t="s">
        <v>23</v>
      </c>
      <c r="E2789" t="s">
        <v>64</v>
      </c>
      <c r="F2789" t="s">
        <v>25</v>
      </c>
      <c r="G2789">
        <v>5</v>
      </c>
      <c r="H2789">
        <v>79</v>
      </c>
      <c r="I2789">
        <v>0.15</v>
      </c>
      <c r="J2789" t="s">
        <v>15</v>
      </c>
    </row>
    <row r="2790" spans="1:10" x14ac:dyDescent="0.25">
      <c r="A2790" t="s">
        <v>3813</v>
      </c>
      <c r="B2790" s="2">
        <v>46125</v>
      </c>
      <c r="C2790" t="s">
        <v>350</v>
      </c>
      <c r="D2790" t="s">
        <v>77</v>
      </c>
      <c r="E2790" t="s">
        <v>58</v>
      </c>
      <c r="F2790" t="s">
        <v>25</v>
      </c>
      <c r="G2790">
        <v>4</v>
      </c>
      <c r="H2790">
        <v>391.02</v>
      </c>
      <c r="I2790">
        <v>0</v>
      </c>
      <c r="J2790" t="s">
        <v>15</v>
      </c>
    </row>
    <row r="2791" spans="1:10" x14ac:dyDescent="0.25">
      <c r="A2791" t="s">
        <v>3814</v>
      </c>
      <c r="B2791" s="2">
        <v>46037</v>
      </c>
      <c r="C2791" t="s">
        <v>1689</v>
      </c>
      <c r="D2791" t="s">
        <v>57</v>
      </c>
      <c r="E2791" t="s">
        <v>62</v>
      </c>
      <c r="F2791" t="s">
        <v>25</v>
      </c>
      <c r="G2791">
        <v>2</v>
      </c>
      <c r="H2791">
        <v>1187.01</v>
      </c>
      <c r="I2791">
        <v>0.05</v>
      </c>
      <c r="J2791" t="s">
        <v>35</v>
      </c>
    </row>
    <row r="2792" spans="1:10" x14ac:dyDescent="0.25">
      <c r="A2792" t="s">
        <v>3815</v>
      </c>
      <c r="B2792" s="2">
        <v>46214</v>
      </c>
      <c r="C2792" t="s">
        <v>100</v>
      </c>
      <c r="D2792" t="s">
        <v>549</v>
      </c>
      <c r="E2792" t="s">
        <v>74</v>
      </c>
      <c r="F2792" t="s">
        <v>25</v>
      </c>
      <c r="G2792">
        <v>3</v>
      </c>
      <c r="H2792">
        <v>1163.03</v>
      </c>
      <c r="I2792">
        <v>0.2</v>
      </c>
      <c r="J2792" t="s">
        <v>68</v>
      </c>
    </row>
    <row r="2793" spans="1:10" x14ac:dyDescent="0.25">
      <c r="A2793" t="s">
        <v>3816</v>
      </c>
      <c r="B2793" s="2">
        <v>46196</v>
      </c>
      <c r="C2793" t="s">
        <v>3029</v>
      </c>
      <c r="D2793" t="s">
        <v>177</v>
      </c>
      <c r="E2793" t="s">
        <v>13</v>
      </c>
      <c r="F2793" t="s">
        <v>14</v>
      </c>
      <c r="G2793">
        <v>3</v>
      </c>
      <c r="H2793">
        <v>1567.02</v>
      </c>
      <c r="I2793">
        <v>0.15</v>
      </c>
      <c r="J2793" t="s">
        <v>68</v>
      </c>
    </row>
    <row r="2794" spans="1:10" x14ac:dyDescent="0.25">
      <c r="A2794" t="s">
        <v>3817</v>
      </c>
      <c r="B2794" s="2">
        <v>46014</v>
      </c>
      <c r="C2794" t="s">
        <v>3445</v>
      </c>
      <c r="D2794" t="s">
        <v>71</v>
      </c>
      <c r="E2794" t="s">
        <v>101</v>
      </c>
      <c r="F2794" t="s">
        <v>25</v>
      </c>
      <c r="G2794">
        <v>3</v>
      </c>
      <c r="H2794">
        <v>115.43</v>
      </c>
      <c r="I2794">
        <v>0</v>
      </c>
      <c r="J2794" t="s">
        <v>35</v>
      </c>
    </row>
    <row r="2795" spans="1:10" x14ac:dyDescent="0.25">
      <c r="A2795" t="s">
        <v>3818</v>
      </c>
      <c r="B2795" t="s">
        <v>3819</v>
      </c>
      <c r="C2795" t="s">
        <v>1921</v>
      </c>
      <c r="D2795" t="s">
        <v>202</v>
      </c>
      <c r="E2795" t="s">
        <v>226</v>
      </c>
      <c r="F2795" t="s">
        <v>25</v>
      </c>
      <c r="G2795">
        <v>4</v>
      </c>
      <c r="H2795">
        <v>2078.0100000000002</v>
      </c>
      <c r="I2795">
        <v>0.15</v>
      </c>
      <c r="J2795" t="s">
        <v>35</v>
      </c>
    </row>
    <row r="2796" spans="1:10" x14ac:dyDescent="0.25">
      <c r="A2796" t="s">
        <v>3820</v>
      </c>
      <c r="B2796" s="2">
        <v>45961</v>
      </c>
      <c r="C2796" t="s">
        <v>679</v>
      </c>
      <c r="D2796" t="s">
        <v>416</v>
      </c>
      <c r="E2796" t="s">
        <v>196</v>
      </c>
      <c r="F2796" t="s">
        <v>25</v>
      </c>
      <c r="G2796">
        <v>2</v>
      </c>
      <c r="H2796">
        <v>253.98</v>
      </c>
      <c r="I2796">
        <v>0</v>
      </c>
      <c r="J2796" t="s">
        <v>981</v>
      </c>
    </row>
    <row r="2797" spans="1:10" x14ac:dyDescent="0.25">
      <c r="A2797" t="s">
        <v>3821</v>
      </c>
      <c r="B2797" s="2">
        <v>46015</v>
      </c>
      <c r="C2797" t="s">
        <v>1322</v>
      </c>
      <c r="D2797" t="s">
        <v>18</v>
      </c>
      <c r="E2797" t="s">
        <v>34</v>
      </c>
      <c r="F2797" t="s">
        <v>25</v>
      </c>
      <c r="G2797">
        <v>4</v>
      </c>
      <c r="H2797">
        <v>98.01</v>
      </c>
      <c r="I2797">
        <v>0</v>
      </c>
      <c r="J2797" t="s">
        <v>20</v>
      </c>
    </row>
    <row r="2798" spans="1:10" x14ac:dyDescent="0.25">
      <c r="A2798" t="s">
        <v>3822</v>
      </c>
      <c r="B2798" s="2">
        <v>46118</v>
      </c>
      <c r="C2798" t="s">
        <v>1120</v>
      </c>
      <c r="D2798" t="s">
        <v>395</v>
      </c>
      <c r="E2798" t="s">
        <v>112</v>
      </c>
      <c r="F2798" t="s">
        <v>25</v>
      </c>
      <c r="G2798" t="s">
        <v>592</v>
      </c>
      <c r="H2798">
        <v>149</v>
      </c>
      <c r="I2798">
        <v>0.2</v>
      </c>
      <c r="J2798" t="s">
        <v>796</v>
      </c>
    </row>
    <row r="2799" spans="1:10" x14ac:dyDescent="0.25">
      <c r="A2799" t="s">
        <v>3823</v>
      </c>
      <c r="B2799" s="2">
        <v>46078</v>
      </c>
      <c r="C2799" t="s">
        <v>921</v>
      </c>
      <c r="D2799" t="s">
        <v>18</v>
      </c>
      <c r="E2799" t="s">
        <v>48</v>
      </c>
      <c r="F2799" t="s">
        <v>14</v>
      </c>
      <c r="G2799">
        <v>3</v>
      </c>
      <c r="H2799">
        <v>96.03</v>
      </c>
      <c r="I2799">
        <v>0</v>
      </c>
      <c r="J2799" t="s">
        <v>35</v>
      </c>
    </row>
    <row r="2800" spans="1:10" x14ac:dyDescent="0.25">
      <c r="A2800" t="s">
        <v>3824</v>
      </c>
      <c r="B2800" s="2">
        <v>46133</v>
      </c>
      <c r="C2800" t="s">
        <v>1180</v>
      </c>
      <c r="D2800" t="s">
        <v>416</v>
      </c>
      <c r="E2800" t="s">
        <v>226</v>
      </c>
      <c r="F2800" t="s">
        <v>25</v>
      </c>
      <c r="G2800" t="s">
        <v>592</v>
      </c>
      <c r="H2800">
        <v>249</v>
      </c>
      <c r="I2800">
        <v>0.15</v>
      </c>
      <c r="J2800" t="s">
        <v>68</v>
      </c>
    </row>
    <row r="2801" spans="1:10" x14ac:dyDescent="0.25">
      <c r="A2801" t="s">
        <v>3825</v>
      </c>
      <c r="B2801" s="2">
        <v>46079</v>
      </c>
      <c r="C2801" t="s">
        <v>1539</v>
      </c>
      <c r="D2801" t="s">
        <v>71</v>
      </c>
      <c r="E2801" t="s">
        <v>196</v>
      </c>
      <c r="F2801" t="s">
        <v>25</v>
      </c>
      <c r="G2801">
        <v>1</v>
      </c>
      <c r="H2801">
        <v>120.19</v>
      </c>
      <c r="I2801">
        <v>0.1</v>
      </c>
      <c r="J2801" t="s">
        <v>35</v>
      </c>
    </row>
    <row r="2802" spans="1:10" x14ac:dyDescent="0.25">
      <c r="A2802" t="s">
        <v>3826</v>
      </c>
      <c r="B2802" s="2">
        <v>45952</v>
      </c>
      <c r="C2802" t="s">
        <v>631</v>
      </c>
      <c r="D2802" t="s">
        <v>171</v>
      </c>
      <c r="E2802" t="s">
        <v>104</v>
      </c>
      <c r="F2802" t="s">
        <v>1135</v>
      </c>
      <c r="G2802">
        <v>1</v>
      </c>
      <c r="H2802">
        <v>1273.02</v>
      </c>
      <c r="I2802">
        <v>0</v>
      </c>
      <c r="J2802" t="s">
        <v>30</v>
      </c>
    </row>
    <row r="2803" spans="1:10" x14ac:dyDescent="0.25">
      <c r="A2803" t="s">
        <v>3827</v>
      </c>
      <c r="B2803" s="2">
        <v>46034</v>
      </c>
      <c r="C2803" t="s">
        <v>2228</v>
      </c>
      <c r="D2803" t="s">
        <v>549</v>
      </c>
      <c r="E2803" t="s">
        <v>24</v>
      </c>
      <c r="F2803" t="s">
        <v>25</v>
      </c>
      <c r="G2803">
        <v>2</v>
      </c>
      <c r="H2803">
        <v>1175.02</v>
      </c>
      <c r="I2803">
        <v>0.02</v>
      </c>
      <c r="J2803" t="s">
        <v>15</v>
      </c>
    </row>
    <row r="2804" spans="1:10" x14ac:dyDescent="0.25">
      <c r="A2804" t="s">
        <v>3828</v>
      </c>
      <c r="B2804" s="2">
        <v>46233</v>
      </c>
      <c r="C2804" t="s">
        <v>3148</v>
      </c>
      <c r="D2804" t="s">
        <v>29</v>
      </c>
      <c r="E2804" t="s">
        <v>64</v>
      </c>
      <c r="F2804" t="s">
        <v>25</v>
      </c>
      <c r="G2804">
        <v>6</v>
      </c>
      <c r="H2804">
        <v>105.73</v>
      </c>
      <c r="I2804">
        <v>0</v>
      </c>
      <c r="J2804" t="s">
        <v>15</v>
      </c>
    </row>
    <row r="2805" spans="1:10" x14ac:dyDescent="0.25">
      <c r="A2805" t="s">
        <v>3829</v>
      </c>
      <c r="B2805" s="2">
        <v>46183</v>
      </c>
      <c r="C2805" t="s">
        <v>3540</v>
      </c>
      <c r="D2805" t="s">
        <v>150</v>
      </c>
      <c r="E2805" t="s">
        <v>39</v>
      </c>
      <c r="F2805" t="s">
        <v>14</v>
      </c>
      <c r="G2805">
        <v>3</v>
      </c>
      <c r="H2805">
        <v>1513.99</v>
      </c>
      <c r="I2805">
        <v>0.15</v>
      </c>
      <c r="J2805" t="s">
        <v>35</v>
      </c>
    </row>
    <row r="2806" spans="1:10" x14ac:dyDescent="0.25">
      <c r="A2806" t="s">
        <v>3830</v>
      </c>
      <c r="B2806" s="2">
        <v>46104</v>
      </c>
      <c r="C2806" t="s">
        <v>1772</v>
      </c>
      <c r="D2806" t="s">
        <v>87</v>
      </c>
      <c r="E2806" t="s">
        <v>13</v>
      </c>
      <c r="F2806" t="s">
        <v>614</v>
      </c>
      <c r="G2806">
        <v>1</v>
      </c>
      <c r="H2806">
        <v>999</v>
      </c>
      <c r="I2806">
        <v>0.02</v>
      </c>
      <c r="J2806" t="s">
        <v>15</v>
      </c>
    </row>
    <row r="2807" spans="1:10" x14ac:dyDescent="0.25">
      <c r="A2807" t="s">
        <v>3831</v>
      </c>
      <c r="B2807" s="2">
        <v>46182</v>
      </c>
      <c r="C2807" t="s">
        <v>1122</v>
      </c>
      <c r="D2807" t="s">
        <v>12</v>
      </c>
      <c r="E2807" t="s">
        <v>104</v>
      </c>
      <c r="F2807" t="s">
        <v>25</v>
      </c>
      <c r="G2807">
        <v>4</v>
      </c>
      <c r="H2807">
        <v>508.98</v>
      </c>
      <c r="I2807">
        <v>0.15</v>
      </c>
      <c r="J2807" t="s">
        <v>30</v>
      </c>
    </row>
    <row r="2808" spans="1:10" x14ac:dyDescent="0.25">
      <c r="A2808" t="s">
        <v>3832</v>
      </c>
      <c r="B2808" s="2">
        <v>46128</v>
      </c>
      <c r="C2808" t="s">
        <v>948</v>
      </c>
      <c r="D2808" t="s">
        <v>282</v>
      </c>
      <c r="E2808" t="s">
        <v>226</v>
      </c>
      <c r="F2808" t="s">
        <v>14</v>
      </c>
      <c r="G2808">
        <v>1</v>
      </c>
      <c r="H2808">
        <v>173.63</v>
      </c>
      <c r="I2808">
        <v>0.2</v>
      </c>
      <c r="J2808" t="s">
        <v>30</v>
      </c>
    </row>
    <row r="2809" spans="1:10" x14ac:dyDescent="0.25">
      <c r="A2809" t="s">
        <v>3833</v>
      </c>
      <c r="B2809" s="2">
        <v>45996</v>
      </c>
      <c r="C2809" t="s">
        <v>3834</v>
      </c>
      <c r="D2809" t="s">
        <v>57</v>
      </c>
      <c r="E2809" t="s">
        <v>101</v>
      </c>
      <c r="F2809" t="s">
        <v>25</v>
      </c>
      <c r="G2809">
        <v>1</v>
      </c>
      <c r="H2809">
        <v>1199</v>
      </c>
      <c r="I2809">
        <v>0</v>
      </c>
      <c r="J2809" t="s">
        <v>35</v>
      </c>
    </row>
    <row r="2810" spans="1:10" x14ac:dyDescent="0.25">
      <c r="A2810" t="s">
        <v>3835</v>
      </c>
      <c r="B2810" s="2">
        <v>45949</v>
      </c>
      <c r="C2810" t="s">
        <v>42</v>
      </c>
      <c r="D2810" t="s">
        <v>33</v>
      </c>
      <c r="E2810" t="s">
        <v>196</v>
      </c>
      <c r="F2810" t="s">
        <v>25</v>
      </c>
      <c r="G2810">
        <v>5</v>
      </c>
      <c r="H2810">
        <v>2573.9699999999998</v>
      </c>
      <c r="I2810">
        <v>0</v>
      </c>
      <c r="J2810" t="s">
        <v>30</v>
      </c>
    </row>
    <row r="2811" spans="1:10" x14ac:dyDescent="0.25">
      <c r="A2811" t="s">
        <v>3836</v>
      </c>
      <c r="B2811" s="2">
        <v>46214</v>
      </c>
      <c r="C2811" t="s">
        <v>1460</v>
      </c>
      <c r="D2811" t="s">
        <v>137</v>
      </c>
      <c r="E2811" t="s">
        <v>120</v>
      </c>
      <c r="F2811" t="s">
        <v>25</v>
      </c>
      <c r="G2811">
        <v>2</v>
      </c>
      <c r="H2811">
        <v>96.03</v>
      </c>
      <c r="I2811">
        <v>0</v>
      </c>
      <c r="J2811" t="s">
        <v>1129</v>
      </c>
    </row>
    <row r="2812" spans="1:10" x14ac:dyDescent="0.25">
      <c r="A2812" t="s">
        <v>3837</v>
      </c>
      <c r="B2812" s="2">
        <v>46177</v>
      </c>
      <c r="C2812" t="s">
        <v>1204</v>
      </c>
      <c r="D2812" t="s">
        <v>137</v>
      </c>
      <c r="E2812" t="s">
        <v>19</v>
      </c>
      <c r="F2812" t="s">
        <v>14</v>
      </c>
      <c r="G2812">
        <v>2</v>
      </c>
      <c r="H2812">
        <v>101.97</v>
      </c>
      <c r="I2812">
        <v>0</v>
      </c>
      <c r="J2812" t="s">
        <v>68</v>
      </c>
    </row>
    <row r="2813" spans="1:10" x14ac:dyDescent="0.25">
      <c r="A2813" t="s">
        <v>3838</v>
      </c>
      <c r="B2813" s="2">
        <v>46116</v>
      </c>
      <c r="C2813" t="s">
        <v>1176</v>
      </c>
      <c r="D2813" t="s">
        <v>132</v>
      </c>
      <c r="E2813" t="s">
        <v>226</v>
      </c>
      <c r="F2813" t="s">
        <v>25</v>
      </c>
      <c r="H2813">
        <v>1187.01</v>
      </c>
      <c r="I2813">
        <v>0.1</v>
      </c>
      <c r="J2813" t="s">
        <v>15</v>
      </c>
    </row>
    <row r="2814" spans="1:10" x14ac:dyDescent="0.25">
      <c r="A2814" t="s">
        <v>3839</v>
      </c>
      <c r="B2814" s="2">
        <v>45955</v>
      </c>
      <c r="C2814" t="s">
        <v>1492</v>
      </c>
      <c r="D2814" t="s">
        <v>282</v>
      </c>
      <c r="E2814" t="s">
        <v>62</v>
      </c>
      <c r="F2814" t="s">
        <v>25</v>
      </c>
      <c r="G2814">
        <v>5</v>
      </c>
      <c r="H2814">
        <v>179</v>
      </c>
      <c r="I2814">
        <v>0.05</v>
      </c>
      <c r="J2814" t="s">
        <v>35</v>
      </c>
    </row>
    <row r="2815" spans="1:10" x14ac:dyDescent="0.25">
      <c r="A2815" t="s">
        <v>3840</v>
      </c>
      <c r="B2815" s="2">
        <v>45908</v>
      </c>
      <c r="C2815" t="s">
        <v>2410</v>
      </c>
      <c r="D2815" t="s">
        <v>251</v>
      </c>
      <c r="E2815" t="s">
        <v>39</v>
      </c>
      <c r="F2815" t="s">
        <v>14</v>
      </c>
      <c r="G2815">
        <v>6</v>
      </c>
      <c r="H2815">
        <v>1999</v>
      </c>
      <c r="I2815">
        <v>0</v>
      </c>
      <c r="J2815" t="s">
        <v>68</v>
      </c>
    </row>
    <row r="2816" spans="1:10" x14ac:dyDescent="0.25">
      <c r="A2816" t="s">
        <v>3841</v>
      </c>
      <c r="B2816" s="2">
        <v>46127</v>
      </c>
      <c r="C2816" t="s">
        <v>3842</v>
      </c>
      <c r="D2816" t="s">
        <v>83</v>
      </c>
      <c r="E2816" t="s">
        <v>64</v>
      </c>
      <c r="F2816" t="s">
        <v>14</v>
      </c>
      <c r="G2816">
        <v>3</v>
      </c>
      <c r="H2816">
        <v>2367.9699999999998</v>
      </c>
      <c r="I2816">
        <v>0.02</v>
      </c>
      <c r="J2816" t="s">
        <v>15</v>
      </c>
    </row>
    <row r="2817" spans="1:10" x14ac:dyDescent="0.25">
      <c r="A2817" t="s">
        <v>3843</v>
      </c>
      <c r="B2817" s="2">
        <v>46224</v>
      </c>
      <c r="C2817" t="s">
        <v>1220</v>
      </c>
      <c r="D2817" t="s">
        <v>685</v>
      </c>
      <c r="E2817" t="s">
        <v>187</v>
      </c>
      <c r="F2817" t="s">
        <v>25</v>
      </c>
      <c r="G2817">
        <v>4</v>
      </c>
      <c r="H2817">
        <v>1599</v>
      </c>
      <c r="I2817">
        <v>0</v>
      </c>
      <c r="J2817" t="s">
        <v>35</v>
      </c>
    </row>
    <row r="2818" spans="1:10" x14ac:dyDescent="0.25">
      <c r="A2818" t="s">
        <v>3844</v>
      </c>
      <c r="B2818" s="2">
        <v>46229</v>
      </c>
      <c r="C2818" t="s">
        <v>725</v>
      </c>
      <c r="D2818" t="s">
        <v>132</v>
      </c>
      <c r="E2818" t="s">
        <v>64</v>
      </c>
      <c r="F2818" t="s">
        <v>14</v>
      </c>
      <c r="G2818">
        <v>3</v>
      </c>
      <c r="H2818">
        <v>1210.99</v>
      </c>
      <c r="I2818">
        <v>0</v>
      </c>
      <c r="J2818" t="s">
        <v>1402</v>
      </c>
    </row>
    <row r="2819" spans="1:10" x14ac:dyDescent="0.25">
      <c r="A2819" t="s">
        <v>3845</v>
      </c>
      <c r="B2819" s="2">
        <v>46051</v>
      </c>
      <c r="C2819" t="s">
        <v>1913</v>
      </c>
      <c r="D2819" t="s">
        <v>123</v>
      </c>
      <c r="E2819" t="s">
        <v>226</v>
      </c>
      <c r="F2819" t="s">
        <v>25</v>
      </c>
      <c r="G2819">
        <v>2</v>
      </c>
      <c r="H2819">
        <v>53.9</v>
      </c>
      <c r="I2819">
        <v>0.02</v>
      </c>
      <c r="J2819" t="s">
        <v>20</v>
      </c>
    </row>
    <row r="2820" spans="1:10" x14ac:dyDescent="0.25">
      <c r="A2820" t="s">
        <v>3846</v>
      </c>
      <c r="B2820" s="2">
        <v>46185</v>
      </c>
      <c r="C2820" t="s">
        <v>552</v>
      </c>
      <c r="D2820" t="s">
        <v>61</v>
      </c>
      <c r="E2820" t="s">
        <v>112</v>
      </c>
      <c r="F2820" t="s">
        <v>25</v>
      </c>
      <c r="G2820">
        <v>2</v>
      </c>
      <c r="H2820">
        <v>253.98</v>
      </c>
      <c r="I2820">
        <v>0.02</v>
      </c>
      <c r="J2820" t="s">
        <v>15</v>
      </c>
    </row>
    <row r="2821" spans="1:10" x14ac:dyDescent="0.25">
      <c r="A2821" t="s">
        <v>3847</v>
      </c>
      <c r="B2821" s="2">
        <v>46009</v>
      </c>
      <c r="C2821" t="s">
        <v>1667</v>
      </c>
      <c r="D2821" t="s">
        <v>87</v>
      </c>
      <c r="E2821" t="s">
        <v>58</v>
      </c>
      <c r="F2821" t="s">
        <v>14</v>
      </c>
      <c r="G2821">
        <v>4</v>
      </c>
      <c r="H2821">
        <v>1028.97</v>
      </c>
      <c r="I2821">
        <v>0</v>
      </c>
      <c r="J2821" t="s">
        <v>15</v>
      </c>
    </row>
    <row r="2822" spans="1:10" x14ac:dyDescent="0.25">
      <c r="A2822" t="s">
        <v>3848</v>
      </c>
      <c r="B2822" s="2">
        <v>46181</v>
      </c>
      <c r="C2822" t="s">
        <v>1537</v>
      </c>
      <c r="D2822" t="s">
        <v>220</v>
      </c>
      <c r="E2822" t="s">
        <v>34</v>
      </c>
      <c r="F2822" t="s">
        <v>14</v>
      </c>
      <c r="G2822">
        <v>1</v>
      </c>
      <c r="H2822">
        <v>1484.01</v>
      </c>
      <c r="I2822">
        <v>0.15</v>
      </c>
      <c r="J2822" t="s">
        <v>68</v>
      </c>
    </row>
    <row r="2823" spans="1:10" x14ac:dyDescent="0.25">
      <c r="A2823" t="s">
        <v>3849</v>
      </c>
      <c r="B2823" s="2">
        <v>46172</v>
      </c>
      <c r="C2823" t="s">
        <v>1569</v>
      </c>
      <c r="D2823" t="s">
        <v>323</v>
      </c>
      <c r="E2823" t="s">
        <v>39</v>
      </c>
      <c r="F2823" t="s">
        <v>14</v>
      </c>
      <c r="G2823">
        <v>2</v>
      </c>
      <c r="H2823">
        <v>1513.99</v>
      </c>
      <c r="I2823">
        <v>0</v>
      </c>
      <c r="J2823" t="s">
        <v>15</v>
      </c>
    </row>
    <row r="2824" spans="1:10" x14ac:dyDescent="0.25">
      <c r="A2824" t="s">
        <v>3850</v>
      </c>
      <c r="B2824" s="2">
        <v>46174</v>
      </c>
      <c r="C2824" t="s">
        <v>740</v>
      </c>
      <c r="D2824" t="s">
        <v>3851</v>
      </c>
      <c r="E2824" t="s">
        <v>187</v>
      </c>
      <c r="F2824" t="s">
        <v>14</v>
      </c>
      <c r="G2824">
        <v>3</v>
      </c>
      <c r="H2824">
        <v>399</v>
      </c>
      <c r="I2824">
        <v>0.05</v>
      </c>
      <c r="J2824" t="s">
        <v>68</v>
      </c>
    </row>
    <row r="2825" spans="1:10" x14ac:dyDescent="0.25">
      <c r="A2825" t="s">
        <v>3852</v>
      </c>
      <c r="B2825" s="2">
        <v>46011</v>
      </c>
      <c r="C2825" t="s">
        <v>165</v>
      </c>
      <c r="D2825" t="s">
        <v>33</v>
      </c>
      <c r="E2825" t="s">
        <v>104</v>
      </c>
      <c r="F2825" t="s">
        <v>14</v>
      </c>
      <c r="G2825">
        <v>1</v>
      </c>
      <c r="H2825">
        <v>2573.9699999999998</v>
      </c>
      <c r="I2825">
        <v>0.2</v>
      </c>
      <c r="J2825" t="s">
        <v>35</v>
      </c>
    </row>
    <row r="2826" spans="1:10" x14ac:dyDescent="0.25">
      <c r="A2826" t="s">
        <v>3853</v>
      </c>
      <c r="B2826" s="2">
        <v>46017</v>
      </c>
      <c r="C2826" t="s">
        <v>2206</v>
      </c>
      <c r="D2826" t="s">
        <v>199</v>
      </c>
      <c r="E2826" t="s">
        <v>24</v>
      </c>
      <c r="F2826" t="s">
        <v>25</v>
      </c>
      <c r="G2826">
        <v>2</v>
      </c>
      <c r="H2826">
        <v>712.98</v>
      </c>
      <c r="I2826">
        <v>0</v>
      </c>
      <c r="J2826" t="s">
        <v>68</v>
      </c>
    </row>
    <row r="2827" spans="1:10" x14ac:dyDescent="0.25">
      <c r="A2827" t="s">
        <v>3854</v>
      </c>
      <c r="B2827" s="2">
        <v>46019</v>
      </c>
      <c r="C2827" t="s">
        <v>380</v>
      </c>
      <c r="D2827" t="s">
        <v>61</v>
      </c>
      <c r="E2827" t="s">
        <v>62</v>
      </c>
      <c r="F2827" t="s">
        <v>141</v>
      </c>
      <c r="G2827">
        <v>2</v>
      </c>
      <c r="H2827">
        <v>249</v>
      </c>
      <c r="I2827">
        <v>0.1</v>
      </c>
      <c r="J2827" t="s">
        <v>30</v>
      </c>
    </row>
    <row r="2828" spans="1:10" x14ac:dyDescent="0.25">
      <c r="A2828" t="s">
        <v>3855</v>
      </c>
      <c r="B2828" s="2">
        <v>46179</v>
      </c>
      <c r="C2828" t="s">
        <v>1001</v>
      </c>
      <c r="D2828" t="s">
        <v>92</v>
      </c>
      <c r="E2828" t="s">
        <v>120</v>
      </c>
      <c r="F2828" t="s">
        <v>14</v>
      </c>
      <c r="G2828">
        <v>5</v>
      </c>
      <c r="H2828">
        <v>290.02999999999997</v>
      </c>
      <c r="I2828">
        <v>0.1</v>
      </c>
      <c r="J2828" t="s">
        <v>248</v>
      </c>
    </row>
    <row r="2829" spans="1:10" x14ac:dyDescent="0.25">
      <c r="A2829" t="s">
        <v>3856</v>
      </c>
      <c r="B2829" s="2">
        <v>45930</v>
      </c>
      <c r="C2829" t="s">
        <v>1378</v>
      </c>
      <c r="D2829" t="s">
        <v>38</v>
      </c>
      <c r="E2829" t="s">
        <v>74</v>
      </c>
      <c r="F2829" t="s">
        <v>25</v>
      </c>
      <c r="G2829">
        <v>6</v>
      </c>
      <c r="H2829">
        <v>1936.98</v>
      </c>
      <c r="I2829">
        <v>0</v>
      </c>
      <c r="J2829" t="s">
        <v>68</v>
      </c>
    </row>
    <row r="2830" spans="1:10" x14ac:dyDescent="0.25">
      <c r="A2830" t="s">
        <v>3857</v>
      </c>
      <c r="B2830" s="2">
        <v>46074</v>
      </c>
      <c r="C2830" t="s">
        <v>389</v>
      </c>
      <c r="D2830" t="s">
        <v>57</v>
      </c>
      <c r="E2830" t="s">
        <v>48</v>
      </c>
      <c r="F2830" t="s">
        <v>25</v>
      </c>
      <c r="G2830">
        <v>1</v>
      </c>
      <c r="H2830">
        <v>1199</v>
      </c>
      <c r="I2830">
        <v>0</v>
      </c>
      <c r="J2830" t="s">
        <v>20</v>
      </c>
    </row>
    <row r="2831" spans="1:10" x14ac:dyDescent="0.25">
      <c r="A2831" t="s">
        <v>3858</v>
      </c>
      <c r="B2831" s="2">
        <v>46143</v>
      </c>
      <c r="C2831" t="s">
        <v>716</v>
      </c>
      <c r="D2831" t="s">
        <v>685</v>
      </c>
      <c r="E2831" t="s">
        <v>120</v>
      </c>
      <c r="F2831" t="s">
        <v>25</v>
      </c>
      <c r="G2831">
        <v>4</v>
      </c>
      <c r="H2831">
        <v>1630.98</v>
      </c>
      <c r="I2831">
        <v>0</v>
      </c>
      <c r="J2831" t="s">
        <v>15</v>
      </c>
    </row>
    <row r="2832" spans="1:10" x14ac:dyDescent="0.25">
      <c r="A2832" t="s">
        <v>3859</v>
      </c>
      <c r="B2832" s="2">
        <v>46146</v>
      </c>
      <c r="C2832" t="s">
        <v>2656</v>
      </c>
      <c r="D2832" t="s">
        <v>57</v>
      </c>
      <c r="E2832" t="s">
        <v>104</v>
      </c>
      <c r="F2832" t="s">
        <v>25</v>
      </c>
      <c r="G2832">
        <v>2</v>
      </c>
      <c r="H2832">
        <v>1210.99</v>
      </c>
      <c r="I2832">
        <v>0.05</v>
      </c>
      <c r="J2832" t="s">
        <v>15</v>
      </c>
    </row>
    <row r="2833" spans="1:10" x14ac:dyDescent="0.25">
      <c r="A2833" t="s">
        <v>3860</v>
      </c>
      <c r="B2833" s="2">
        <v>46152</v>
      </c>
      <c r="C2833" t="s">
        <v>504</v>
      </c>
      <c r="D2833" t="s">
        <v>18</v>
      </c>
      <c r="E2833" t="s">
        <v>48</v>
      </c>
      <c r="F2833" t="s">
        <v>14</v>
      </c>
      <c r="G2833">
        <v>2</v>
      </c>
      <c r="H2833">
        <v>101.97</v>
      </c>
      <c r="I2833">
        <v>0</v>
      </c>
      <c r="J2833" t="s">
        <v>15</v>
      </c>
    </row>
    <row r="2834" spans="1:10" x14ac:dyDescent="0.25">
      <c r="A2834" t="s">
        <v>3861</v>
      </c>
      <c r="B2834" s="2">
        <v>46047</v>
      </c>
      <c r="C2834" t="s">
        <v>524</v>
      </c>
      <c r="D2834" t="s">
        <v>80</v>
      </c>
      <c r="E2834" t="s">
        <v>13</v>
      </c>
      <c r="F2834" t="s">
        <v>25</v>
      </c>
      <c r="G2834">
        <v>1</v>
      </c>
      <c r="H2834">
        <v>157.41</v>
      </c>
      <c r="I2834">
        <v>0.2</v>
      </c>
      <c r="J2834" t="s">
        <v>20</v>
      </c>
    </row>
    <row r="2835" spans="1:10" x14ac:dyDescent="0.25">
      <c r="A2835" t="s">
        <v>3862</v>
      </c>
      <c r="B2835" s="2">
        <v>45876</v>
      </c>
      <c r="C2835" t="s">
        <v>2263</v>
      </c>
      <c r="D2835" t="s">
        <v>277</v>
      </c>
      <c r="E2835" t="s">
        <v>104</v>
      </c>
      <c r="F2835" t="s">
        <v>25</v>
      </c>
      <c r="G2835">
        <v>3</v>
      </c>
      <c r="H2835">
        <v>712.98</v>
      </c>
      <c r="I2835">
        <v>0.15</v>
      </c>
      <c r="J2835" t="s">
        <v>68</v>
      </c>
    </row>
    <row r="2836" spans="1:10" x14ac:dyDescent="0.25">
      <c r="A2836" t="s">
        <v>3863</v>
      </c>
      <c r="B2836" s="2">
        <v>45922</v>
      </c>
      <c r="C2836" t="s">
        <v>1504</v>
      </c>
      <c r="D2836" t="s">
        <v>153</v>
      </c>
      <c r="E2836" t="s">
        <v>48</v>
      </c>
      <c r="F2836" t="s">
        <v>14</v>
      </c>
      <c r="G2836">
        <v>3</v>
      </c>
      <c r="H2836">
        <v>126.42</v>
      </c>
      <c r="I2836">
        <v>0</v>
      </c>
      <c r="J2836" t="s">
        <v>20</v>
      </c>
    </row>
    <row r="2837" spans="1:10" x14ac:dyDescent="0.25">
      <c r="A2837" t="s">
        <v>3864</v>
      </c>
      <c r="B2837" s="2">
        <v>46068</v>
      </c>
      <c r="C2837" t="s">
        <v>2384</v>
      </c>
      <c r="D2837" t="s">
        <v>43</v>
      </c>
      <c r="E2837" t="s">
        <v>62</v>
      </c>
      <c r="F2837" t="s">
        <v>14</v>
      </c>
      <c r="G2837">
        <v>4</v>
      </c>
      <c r="H2837">
        <v>1763.02</v>
      </c>
      <c r="I2837">
        <v>0.02</v>
      </c>
      <c r="J2837" t="s">
        <v>68</v>
      </c>
    </row>
    <row r="2838" spans="1:10" x14ac:dyDescent="0.25">
      <c r="A2838" t="s">
        <v>3865</v>
      </c>
      <c r="B2838" s="2">
        <v>46147</v>
      </c>
      <c r="C2838" t="s">
        <v>776</v>
      </c>
      <c r="D2838" t="s">
        <v>137</v>
      </c>
      <c r="E2838" t="s">
        <v>101</v>
      </c>
      <c r="F2838" t="s">
        <v>14</v>
      </c>
      <c r="G2838">
        <v>2</v>
      </c>
      <c r="H2838">
        <v>96.03</v>
      </c>
      <c r="I2838">
        <v>0</v>
      </c>
      <c r="J2838" t="s">
        <v>15</v>
      </c>
    </row>
    <row r="2839" spans="1:10" x14ac:dyDescent="0.25">
      <c r="A2839" t="s">
        <v>3866</v>
      </c>
      <c r="B2839" s="2">
        <v>46115</v>
      </c>
      <c r="C2839" t="s">
        <v>815</v>
      </c>
      <c r="D2839" t="s">
        <v>395</v>
      </c>
      <c r="E2839" t="s">
        <v>58</v>
      </c>
      <c r="F2839" t="s">
        <v>25</v>
      </c>
      <c r="G2839">
        <v>3</v>
      </c>
      <c r="H2839">
        <v>146.02000000000001</v>
      </c>
      <c r="I2839">
        <v>0</v>
      </c>
      <c r="J2839" t="s">
        <v>68</v>
      </c>
    </row>
    <row r="2840" spans="1:10" x14ac:dyDescent="0.25">
      <c r="A2840" t="s">
        <v>3867</v>
      </c>
      <c r="B2840" s="2">
        <v>46199</v>
      </c>
      <c r="C2840" t="s">
        <v>3697</v>
      </c>
      <c r="D2840" t="s">
        <v>147</v>
      </c>
      <c r="E2840" t="s">
        <v>226</v>
      </c>
      <c r="F2840" t="s">
        <v>25</v>
      </c>
      <c r="G2840">
        <v>2</v>
      </c>
      <c r="H2840">
        <v>989.01</v>
      </c>
      <c r="I2840">
        <v>0</v>
      </c>
      <c r="J2840" t="s">
        <v>30</v>
      </c>
    </row>
    <row r="2841" spans="1:10" x14ac:dyDescent="0.25">
      <c r="A2841" t="s">
        <v>3868</v>
      </c>
      <c r="B2841" s="2">
        <v>45988</v>
      </c>
      <c r="C2841" t="s">
        <v>2635</v>
      </c>
      <c r="D2841" t="s">
        <v>395</v>
      </c>
      <c r="E2841" t="s">
        <v>101</v>
      </c>
      <c r="F2841" t="s">
        <v>14</v>
      </c>
      <c r="G2841">
        <v>6</v>
      </c>
      <c r="H2841">
        <v>144.53</v>
      </c>
      <c r="I2841">
        <v>0.05</v>
      </c>
      <c r="J2841" t="s">
        <v>35</v>
      </c>
    </row>
    <row r="2842" spans="1:10" x14ac:dyDescent="0.25">
      <c r="A2842" t="s">
        <v>3869</v>
      </c>
      <c r="B2842" s="2">
        <v>46177</v>
      </c>
      <c r="C2842" t="s">
        <v>1614</v>
      </c>
      <c r="D2842" t="s">
        <v>549</v>
      </c>
      <c r="E2842" t="s">
        <v>74</v>
      </c>
      <c r="F2842" t="s">
        <v>14</v>
      </c>
      <c r="G2842">
        <v>2</v>
      </c>
      <c r="H2842">
        <v>1187.01</v>
      </c>
      <c r="I2842" t="s">
        <v>2125</v>
      </c>
      <c r="J2842" t="s">
        <v>68</v>
      </c>
    </row>
    <row r="2843" spans="1:10" x14ac:dyDescent="0.25">
      <c r="A2843" t="s">
        <v>3870</v>
      </c>
      <c r="B2843" s="2">
        <v>46156</v>
      </c>
      <c r="C2843" t="s">
        <v>242</v>
      </c>
      <c r="D2843" t="s">
        <v>243</v>
      </c>
      <c r="E2843" t="s">
        <v>64</v>
      </c>
      <c r="F2843" t="s">
        <v>25</v>
      </c>
      <c r="G2843">
        <v>2</v>
      </c>
      <c r="H2843">
        <v>69</v>
      </c>
      <c r="I2843">
        <v>0</v>
      </c>
      <c r="J2843" t="s">
        <v>68</v>
      </c>
    </row>
    <row r="2844" spans="1:10" x14ac:dyDescent="0.25">
      <c r="A2844" t="s">
        <v>3871</v>
      </c>
      <c r="B2844" s="2">
        <v>45942</v>
      </c>
      <c r="C2844" t="s">
        <v>443</v>
      </c>
      <c r="D2844" t="s">
        <v>251</v>
      </c>
      <c r="E2844" t="s">
        <v>226</v>
      </c>
      <c r="F2844" t="s">
        <v>14</v>
      </c>
      <c r="G2844">
        <v>5</v>
      </c>
      <c r="H2844">
        <v>2058.9699999999998</v>
      </c>
      <c r="I2844">
        <v>-0.05</v>
      </c>
      <c r="J2844" t="s">
        <v>68</v>
      </c>
    </row>
    <row r="2845" spans="1:10" x14ac:dyDescent="0.25">
      <c r="A2845" t="s">
        <v>3872</v>
      </c>
      <c r="B2845" s="2">
        <v>45940</v>
      </c>
      <c r="C2845" t="s">
        <v>2672</v>
      </c>
      <c r="D2845" t="s">
        <v>29</v>
      </c>
      <c r="E2845" t="s">
        <v>95</v>
      </c>
      <c r="F2845" t="s">
        <v>25</v>
      </c>
      <c r="G2845">
        <v>1</v>
      </c>
      <c r="H2845">
        <v>106.82</v>
      </c>
      <c r="I2845">
        <v>0</v>
      </c>
      <c r="J2845" t="s">
        <v>30</v>
      </c>
    </row>
    <row r="2846" spans="1:10" x14ac:dyDescent="0.25">
      <c r="A2846" t="s">
        <v>3873</v>
      </c>
      <c r="B2846" s="2">
        <v>46181</v>
      </c>
      <c r="C2846" t="s">
        <v>1857</v>
      </c>
      <c r="D2846" t="s">
        <v>171</v>
      </c>
      <c r="E2846" t="s">
        <v>13</v>
      </c>
      <c r="F2846" t="s">
        <v>25</v>
      </c>
      <c r="G2846">
        <v>6</v>
      </c>
      <c r="H2846">
        <v>1286.01</v>
      </c>
      <c r="I2846">
        <v>0.05</v>
      </c>
      <c r="J2846" t="s">
        <v>68</v>
      </c>
    </row>
    <row r="2847" spans="1:10" x14ac:dyDescent="0.25">
      <c r="A2847" t="s">
        <v>3874</v>
      </c>
      <c r="B2847" s="2">
        <v>45885</v>
      </c>
      <c r="C2847" t="s">
        <v>1164</v>
      </c>
      <c r="D2847" t="s">
        <v>520</v>
      </c>
      <c r="E2847" t="s">
        <v>101</v>
      </c>
      <c r="F2847" t="s">
        <v>14</v>
      </c>
      <c r="G2847">
        <v>5</v>
      </c>
      <c r="H2847">
        <v>2220.9899999999998</v>
      </c>
      <c r="I2847">
        <v>0.05</v>
      </c>
      <c r="J2847" t="s">
        <v>15</v>
      </c>
    </row>
    <row r="2848" spans="1:10" x14ac:dyDescent="0.25">
      <c r="A2848" t="s">
        <v>3875</v>
      </c>
      <c r="B2848" s="2">
        <v>46017</v>
      </c>
      <c r="C2848" t="s">
        <v>522</v>
      </c>
      <c r="D2848" t="s">
        <v>168</v>
      </c>
      <c r="E2848" t="s">
        <v>24</v>
      </c>
      <c r="F2848" t="s">
        <v>14</v>
      </c>
      <c r="G2848">
        <v>3</v>
      </c>
      <c r="H2848">
        <v>89</v>
      </c>
      <c r="I2848">
        <v>0.15</v>
      </c>
      <c r="J2848" t="s">
        <v>20</v>
      </c>
    </row>
    <row r="2849" spans="1:10" x14ac:dyDescent="0.25">
      <c r="A2849" t="s">
        <v>3876</v>
      </c>
      <c r="B2849" s="2">
        <v>45957</v>
      </c>
      <c r="C2849" t="s">
        <v>363</v>
      </c>
      <c r="D2849" t="s">
        <v>137</v>
      </c>
      <c r="E2849" t="s">
        <v>13</v>
      </c>
      <c r="F2849" t="s">
        <v>614</v>
      </c>
      <c r="G2849">
        <v>2</v>
      </c>
      <c r="H2849">
        <v>99</v>
      </c>
      <c r="I2849">
        <v>0.2</v>
      </c>
      <c r="J2849" t="s">
        <v>30</v>
      </c>
    </row>
    <row r="2850" spans="1:10" x14ac:dyDescent="0.25">
      <c r="A2850" t="s">
        <v>3877</v>
      </c>
      <c r="B2850" s="2">
        <v>45940</v>
      </c>
      <c r="C2850" t="s">
        <v>1297</v>
      </c>
      <c r="D2850" t="s">
        <v>171</v>
      </c>
      <c r="E2850" t="s">
        <v>64</v>
      </c>
      <c r="F2850" t="s">
        <v>25</v>
      </c>
      <c r="G2850">
        <v>1</v>
      </c>
      <c r="H2850">
        <v>1299</v>
      </c>
      <c r="I2850">
        <v>0</v>
      </c>
      <c r="J2850" t="s">
        <v>30</v>
      </c>
    </row>
    <row r="2851" spans="1:10" x14ac:dyDescent="0.25">
      <c r="A2851" t="s">
        <v>3878</v>
      </c>
      <c r="B2851" s="2">
        <v>45997</v>
      </c>
      <c r="C2851" t="s">
        <v>3879</v>
      </c>
      <c r="D2851" t="s">
        <v>251</v>
      </c>
      <c r="E2851" t="s">
        <v>196</v>
      </c>
      <c r="F2851" t="s">
        <v>25</v>
      </c>
      <c r="G2851">
        <v>6</v>
      </c>
      <c r="H2851">
        <v>1959.02</v>
      </c>
      <c r="I2851">
        <v>0</v>
      </c>
      <c r="J2851" t="s">
        <v>68</v>
      </c>
    </row>
    <row r="2852" spans="1:10" x14ac:dyDescent="0.25">
      <c r="A2852" t="s">
        <v>3880</v>
      </c>
      <c r="B2852" s="2">
        <v>45991</v>
      </c>
      <c r="C2852" t="s">
        <v>2154</v>
      </c>
      <c r="D2852" t="s">
        <v>282</v>
      </c>
      <c r="E2852" t="s">
        <v>44</v>
      </c>
      <c r="F2852" t="s">
        <v>14</v>
      </c>
      <c r="G2852">
        <v>2</v>
      </c>
      <c r="H2852">
        <v>180.79</v>
      </c>
      <c r="J2852" t="s">
        <v>20</v>
      </c>
    </row>
    <row r="2853" spans="1:10" x14ac:dyDescent="0.25">
      <c r="A2853" t="s">
        <v>3881</v>
      </c>
      <c r="B2853" s="2">
        <v>46144</v>
      </c>
      <c r="C2853" t="s">
        <v>660</v>
      </c>
      <c r="D2853" t="s">
        <v>140</v>
      </c>
      <c r="E2853" t="s">
        <v>13</v>
      </c>
      <c r="F2853" t="s">
        <v>14</v>
      </c>
      <c r="G2853">
        <v>3</v>
      </c>
      <c r="H2853">
        <v>989.01</v>
      </c>
      <c r="I2853">
        <v>0.1</v>
      </c>
      <c r="J2853" t="s">
        <v>15</v>
      </c>
    </row>
    <row r="2854" spans="1:10" x14ac:dyDescent="0.25">
      <c r="A2854" t="s">
        <v>3882</v>
      </c>
      <c r="B2854" s="2">
        <v>46036</v>
      </c>
      <c r="C2854" t="s">
        <v>1394</v>
      </c>
      <c r="D2854" t="s">
        <v>202</v>
      </c>
      <c r="E2854" t="s">
        <v>112</v>
      </c>
      <c r="F2854" t="s">
        <v>14</v>
      </c>
      <c r="G2854">
        <v>1</v>
      </c>
      <c r="H2854">
        <v>2078.0100000000002</v>
      </c>
      <c r="I2854">
        <v>0.1</v>
      </c>
      <c r="J2854" t="s">
        <v>35</v>
      </c>
    </row>
    <row r="2855" spans="1:10" x14ac:dyDescent="0.25">
      <c r="A2855" t="s">
        <v>3883</v>
      </c>
      <c r="B2855" s="2">
        <v>46234</v>
      </c>
      <c r="C2855" t="s">
        <v>3884</v>
      </c>
      <c r="D2855" t="s">
        <v>43</v>
      </c>
      <c r="E2855" t="s">
        <v>74</v>
      </c>
      <c r="F2855" t="s">
        <v>25</v>
      </c>
      <c r="G2855">
        <v>8</v>
      </c>
      <c r="H2855">
        <v>1799</v>
      </c>
      <c r="I2855">
        <v>0.1</v>
      </c>
      <c r="J2855" t="s">
        <v>68</v>
      </c>
    </row>
    <row r="2856" spans="1:10" x14ac:dyDescent="0.25">
      <c r="A2856" t="s">
        <v>3885</v>
      </c>
      <c r="B2856" s="2">
        <v>46058</v>
      </c>
      <c r="C2856" t="s">
        <v>2322</v>
      </c>
      <c r="D2856" t="s">
        <v>286</v>
      </c>
      <c r="E2856" t="s">
        <v>39</v>
      </c>
      <c r="F2856" t="s">
        <v>25</v>
      </c>
      <c r="G2856">
        <v>1</v>
      </c>
      <c r="H2856">
        <v>1324.98</v>
      </c>
      <c r="I2856">
        <v>0</v>
      </c>
      <c r="J2856" t="s">
        <v>40</v>
      </c>
    </row>
    <row r="2857" spans="1:10" x14ac:dyDescent="0.25">
      <c r="A2857" t="s">
        <v>3886</v>
      </c>
      <c r="B2857" s="2">
        <v>46196</v>
      </c>
      <c r="C2857" t="s">
        <v>2263</v>
      </c>
      <c r="D2857" t="s">
        <v>321</v>
      </c>
      <c r="E2857" t="s">
        <v>101</v>
      </c>
      <c r="F2857" t="s">
        <v>25</v>
      </c>
      <c r="G2857">
        <v>2</v>
      </c>
      <c r="H2857">
        <v>1371.02</v>
      </c>
      <c r="I2857">
        <v>0.2</v>
      </c>
      <c r="J2857" t="s">
        <v>20</v>
      </c>
    </row>
    <row r="2858" spans="1:10" x14ac:dyDescent="0.25">
      <c r="A2858" t="s">
        <v>3887</v>
      </c>
      <c r="B2858" s="2">
        <v>46007</v>
      </c>
      <c r="C2858" t="s">
        <v>956</v>
      </c>
      <c r="D2858" t="s">
        <v>213</v>
      </c>
      <c r="E2858" t="s">
        <v>64</v>
      </c>
      <c r="F2858" t="s">
        <v>25</v>
      </c>
      <c r="G2858">
        <v>2</v>
      </c>
      <c r="H2858">
        <v>549</v>
      </c>
      <c r="I2858">
        <v>0</v>
      </c>
      <c r="J2858" t="s">
        <v>20</v>
      </c>
    </row>
    <row r="2859" spans="1:10" x14ac:dyDescent="0.25">
      <c r="A2859" t="s">
        <v>3888</v>
      </c>
      <c r="B2859" s="2">
        <v>46094</v>
      </c>
      <c r="C2859" t="s">
        <v>1262</v>
      </c>
      <c r="D2859" t="s">
        <v>440</v>
      </c>
      <c r="E2859" t="s">
        <v>101</v>
      </c>
      <c r="F2859" t="s">
        <v>25</v>
      </c>
      <c r="G2859">
        <v>5</v>
      </c>
      <c r="H2859">
        <v>146.02000000000001</v>
      </c>
      <c r="I2859">
        <v>0.2</v>
      </c>
      <c r="J2859" t="s">
        <v>30</v>
      </c>
    </row>
    <row r="2860" spans="1:10" x14ac:dyDescent="0.25">
      <c r="A2860" t="s">
        <v>3889</v>
      </c>
      <c r="B2860" s="2">
        <v>46052</v>
      </c>
      <c r="C2860" t="s">
        <v>1182</v>
      </c>
      <c r="D2860" t="s">
        <v>77</v>
      </c>
      <c r="E2860" t="s">
        <v>112</v>
      </c>
      <c r="F2860" t="s">
        <v>14</v>
      </c>
      <c r="G2860">
        <v>1</v>
      </c>
      <c r="H2860">
        <v>395.01</v>
      </c>
      <c r="I2860">
        <v>0.05</v>
      </c>
      <c r="J2860" t="s">
        <v>15</v>
      </c>
    </row>
    <row r="2861" spans="1:10" x14ac:dyDescent="0.25">
      <c r="A2861" t="s">
        <v>3890</v>
      </c>
      <c r="B2861" s="2">
        <v>45974</v>
      </c>
      <c r="C2861" t="s">
        <v>470</v>
      </c>
      <c r="D2861" t="s">
        <v>171</v>
      </c>
      <c r="E2861" t="s">
        <v>13</v>
      </c>
      <c r="F2861" t="s">
        <v>14</v>
      </c>
      <c r="G2861">
        <v>3</v>
      </c>
      <c r="H2861">
        <v>1299</v>
      </c>
      <c r="I2861">
        <v>0</v>
      </c>
      <c r="J2861" t="s">
        <v>35</v>
      </c>
    </row>
    <row r="2862" spans="1:10" x14ac:dyDescent="0.25">
      <c r="A2862" t="s">
        <v>3891</v>
      </c>
      <c r="B2862" s="2">
        <v>45969</v>
      </c>
      <c r="C2862" t="s">
        <v>1973</v>
      </c>
      <c r="D2862" t="s">
        <v>199</v>
      </c>
      <c r="E2862" t="s">
        <v>104</v>
      </c>
      <c r="F2862" t="s">
        <v>14</v>
      </c>
      <c r="G2862">
        <v>1</v>
      </c>
      <c r="H2862">
        <v>705.99</v>
      </c>
      <c r="I2862">
        <v>0</v>
      </c>
      <c r="J2862" t="s">
        <v>35</v>
      </c>
    </row>
    <row r="2863" spans="1:10" x14ac:dyDescent="0.25">
      <c r="A2863" t="s">
        <v>3892</v>
      </c>
      <c r="B2863" s="2">
        <v>45992</v>
      </c>
      <c r="C2863" t="s">
        <v>994</v>
      </c>
      <c r="D2863" t="s">
        <v>199</v>
      </c>
      <c r="E2863" t="s">
        <v>48</v>
      </c>
      <c r="F2863" t="s">
        <v>25</v>
      </c>
      <c r="G2863">
        <v>2</v>
      </c>
      <c r="H2863">
        <v>712.98</v>
      </c>
      <c r="I2863">
        <v>0</v>
      </c>
      <c r="J2863" t="s">
        <v>15</v>
      </c>
    </row>
    <row r="2864" spans="1:10" x14ac:dyDescent="0.25">
      <c r="A2864" t="s">
        <v>3893</v>
      </c>
      <c r="B2864" s="2">
        <v>46112</v>
      </c>
      <c r="C2864" t="s">
        <v>2404</v>
      </c>
      <c r="D2864" t="s">
        <v>140</v>
      </c>
      <c r="E2864" t="s">
        <v>196</v>
      </c>
      <c r="F2864" t="s">
        <v>25</v>
      </c>
      <c r="G2864">
        <v>2</v>
      </c>
      <c r="H2864">
        <v>979.02</v>
      </c>
      <c r="I2864">
        <v>0</v>
      </c>
      <c r="J2864" t="s">
        <v>68</v>
      </c>
    </row>
    <row r="2865" spans="1:10" x14ac:dyDescent="0.25">
      <c r="A2865" t="s">
        <v>3894</v>
      </c>
      <c r="B2865" s="2">
        <v>46148</v>
      </c>
      <c r="C2865" t="s">
        <v>2499</v>
      </c>
      <c r="D2865" t="s">
        <v>416</v>
      </c>
      <c r="E2865" t="s">
        <v>58</v>
      </c>
      <c r="F2865" t="s">
        <v>14</v>
      </c>
      <c r="G2865">
        <v>4</v>
      </c>
      <c r="H2865">
        <v>249</v>
      </c>
      <c r="I2865">
        <v>0.15</v>
      </c>
      <c r="J2865" t="s">
        <v>35</v>
      </c>
    </row>
    <row r="2866" spans="1:10" x14ac:dyDescent="0.25">
      <c r="A2866" t="s">
        <v>3895</v>
      </c>
      <c r="B2866" s="2">
        <v>46031</v>
      </c>
      <c r="C2866" t="s">
        <v>1097</v>
      </c>
      <c r="D2866" t="s">
        <v>323</v>
      </c>
      <c r="E2866" t="s">
        <v>24</v>
      </c>
      <c r="F2866" t="s">
        <v>25</v>
      </c>
      <c r="G2866">
        <v>1</v>
      </c>
      <c r="H2866">
        <v>1469.02</v>
      </c>
      <c r="I2866">
        <v>0.05</v>
      </c>
      <c r="J2866" t="s">
        <v>68</v>
      </c>
    </row>
    <row r="2867" spans="1:10" x14ac:dyDescent="0.25">
      <c r="A2867" t="s">
        <v>3896</v>
      </c>
      <c r="B2867" s="2">
        <v>46037</v>
      </c>
      <c r="C2867" t="s">
        <v>342</v>
      </c>
      <c r="D2867" t="s">
        <v>332</v>
      </c>
      <c r="E2867" t="s">
        <v>24</v>
      </c>
      <c r="F2867" t="s">
        <v>25</v>
      </c>
      <c r="G2867">
        <v>2</v>
      </c>
      <c r="H2867">
        <v>763.98</v>
      </c>
      <c r="I2867">
        <v>0</v>
      </c>
      <c r="J2867" t="s">
        <v>30</v>
      </c>
    </row>
    <row r="2868" spans="1:10" x14ac:dyDescent="0.25">
      <c r="A2868" t="s">
        <v>3897</v>
      </c>
      <c r="B2868" s="2">
        <v>46132</v>
      </c>
      <c r="C2868" t="s">
        <v>338</v>
      </c>
      <c r="D2868" t="s">
        <v>80</v>
      </c>
      <c r="E2868" t="s">
        <v>226</v>
      </c>
      <c r="F2868" t="s">
        <v>14</v>
      </c>
      <c r="G2868">
        <v>2</v>
      </c>
      <c r="H2868">
        <v>162.18</v>
      </c>
      <c r="I2868">
        <v>0.2</v>
      </c>
      <c r="J2868" t="s">
        <v>35</v>
      </c>
    </row>
    <row r="2869" spans="1:10" x14ac:dyDescent="0.25">
      <c r="A2869" t="s">
        <v>3898</v>
      </c>
      <c r="B2869" s="2">
        <v>46019</v>
      </c>
      <c r="C2869" t="s">
        <v>3899</v>
      </c>
      <c r="D2869" t="s">
        <v>80</v>
      </c>
      <c r="E2869" t="s">
        <v>74</v>
      </c>
      <c r="F2869" t="s">
        <v>14</v>
      </c>
      <c r="G2869">
        <v>1</v>
      </c>
      <c r="H2869">
        <v>159</v>
      </c>
      <c r="I2869">
        <v>0.2</v>
      </c>
      <c r="J2869" t="s">
        <v>68</v>
      </c>
    </row>
    <row r="2870" spans="1:10" x14ac:dyDescent="0.25">
      <c r="A2870" t="s">
        <v>3900</v>
      </c>
      <c r="B2870" s="2">
        <v>46063</v>
      </c>
      <c r="C2870" t="s">
        <v>2689</v>
      </c>
      <c r="D2870" t="s">
        <v>61</v>
      </c>
      <c r="E2870" t="s">
        <v>74</v>
      </c>
      <c r="F2870" t="s">
        <v>25</v>
      </c>
      <c r="G2870">
        <v>8</v>
      </c>
      <c r="H2870">
        <v>241.53</v>
      </c>
      <c r="I2870">
        <v>0.02</v>
      </c>
      <c r="J2870" t="s">
        <v>35</v>
      </c>
    </row>
    <row r="2871" spans="1:10" x14ac:dyDescent="0.25">
      <c r="A2871" t="s">
        <v>3901</v>
      </c>
      <c r="B2871" s="2">
        <v>46072</v>
      </c>
      <c r="C2871" t="s">
        <v>843</v>
      </c>
      <c r="D2871" t="s">
        <v>61</v>
      </c>
      <c r="E2871" t="s">
        <v>48</v>
      </c>
      <c r="F2871" t="s">
        <v>14</v>
      </c>
      <c r="G2871">
        <v>5</v>
      </c>
      <c r="H2871">
        <v>244.02</v>
      </c>
      <c r="I2871">
        <v>0.15</v>
      </c>
      <c r="J2871" t="s">
        <v>20</v>
      </c>
    </row>
    <row r="2872" spans="1:10" x14ac:dyDescent="0.25">
      <c r="A2872" t="s">
        <v>3902</v>
      </c>
      <c r="B2872" s="2">
        <v>46044</v>
      </c>
      <c r="C2872" t="s">
        <v>1238</v>
      </c>
      <c r="D2872" t="s">
        <v>18</v>
      </c>
      <c r="E2872" t="s">
        <v>112</v>
      </c>
      <c r="F2872" t="s">
        <v>25</v>
      </c>
      <c r="G2872">
        <v>3</v>
      </c>
      <c r="H2872">
        <v>97.02</v>
      </c>
      <c r="I2872">
        <v>0</v>
      </c>
      <c r="J2872" t="s">
        <v>30</v>
      </c>
    </row>
    <row r="2873" spans="1:10" x14ac:dyDescent="0.25">
      <c r="A2873" t="s">
        <v>3903</v>
      </c>
      <c r="B2873" s="2">
        <v>46142</v>
      </c>
      <c r="C2873" t="s">
        <v>1614</v>
      </c>
      <c r="D2873" t="s">
        <v>57</v>
      </c>
      <c r="E2873" t="s">
        <v>24</v>
      </c>
      <c r="F2873" t="s">
        <v>14</v>
      </c>
      <c r="G2873">
        <v>1</v>
      </c>
      <c r="H2873">
        <v>1234.97</v>
      </c>
      <c r="I2873">
        <v>0</v>
      </c>
      <c r="J2873" t="s">
        <v>15</v>
      </c>
    </row>
    <row r="2874" spans="1:10" x14ac:dyDescent="0.25">
      <c r="A2874" t="s">
        <v>3904</v>
      </c>
      <c r="B2874" s="2">
        <v>45989</v>
      </c>
      <c r="C2874" t="s">
        <v>1097</v>
      </c>
      <c r="D2874" t="s">
        <v>23</v>
      </c>
      <c r="E2874" t="s">
        <v>24</v>
      </c>
      <c r="F2874" t="s">
        <v>25</v>
      </c>
      <c r="G2874">
        <v>1</v>
      </c>
      <c r="H2874">
        <v>79.790000000000006</v>
      </c>
      <c r="I2874">
        <v>0</v>
      </c>
      <c r="J2874" t="s">
        <v>15</v>
      </c>
    </row>
    <row r="2875" spans="1:10" x14ac:dyDescent="0.25">
      <c r="A2875" t="s">
        <v>3905</v>
      </c>
      <c r="B2875" s="2">
        <v>46174</v>
      </c>
      <c r="C2875" t="s">
        <v>1565</v>
      </c>
      <c r="D2875" t="s">
        <v>92</v>
      </c>
      <c r="E2875" t="s">
        <v>120</v>
      </c>
      <c r="F2875" t="s">
        <v>14</v>
      </c>
      <c r="G2875">
        <v>5</v>
      </c>
      <c r="H2875">
        <v>304.98</v>
      </c>
      <c r="I2875">
        <v>0</v>
      </c>
      <c r="J2875" t="s">
        <v>20</v>
      </c>
    </row>
    <row r="2876" spans="1:10" x14ac:dyDescent="0.25">
      <c r="A2876" t="s">
        <v>3906</v>
      </c>
      <c r="B2876" s="2">
        <v>46069</v>
      </c>
      <c r="C2876" t="s">
        <v>3133</v>
      </c>
      <c r="D2876" t="s">
        <v>71</v>
      </c>
      <c r="E2876" t="s">
        <v>120</v>
      </c>
      <c r="F2876" t="s">
        <v>14</v>
      </c>
      <c r="G2876">
        <v>3</v>
      </c>
      <c r="H2876">
        <v>120.19</v>
      </c>
      <c r="I2876">
        <v>0.2</v>
      </c>
      <c r="J2876" t="s">
        <v>15</v>
      </c>
    </row>
    <row r="2877" spans="1:10" x14ac:dyDescent="0.25">
      <c r="A2877" t="s">
        <v>3907</v>
      </c>
      <c r="B2877" s="2">
        <v>46059</v>
      </c>
      <c r="C2877" t="s">
        <v>998</v>
      </c>
      <c r="D2877" t="s">
        <v>38</v>
      </c>
      <c r="E2877" t="s">
        <v>62</v>
      </c>
      <c r="F2877" t="s">
        <v>14</v>
      </c>
      <c r="G2877">
        <v>4</v>
      </c>
      <c r="H2877">
        <v>1955.97</v>
      </c>
      <c r="I2877">
        <v>0.2</v>
      </c>
      <c r="J2877" t="s">
        <v>20</v>
      </c>
    </row>
    <row r="2878" spans="1:10" x14ac:dyDescent="0.25">
      <c r="A2878" t="s">
        <v>3908</v>
      </c>
      <c r="B2878" s="2">
        <v>46195</v>
      </c>
      <c r="C2878" t="s">
        <v>3643</v>
      </c>
      <c r="D2878" t="s">
        <v>268</v>
      </c>
      <c r="E2878" t="s">
        <v>64</v>
      </c>
      <c r="F2878" t="s">
        <v>25</v>
      </c>
      <c r="G2878">
        <v>6</v>
      </c>
      <c r="H2878">
        <v>144.53</v>
      </c>
      <c r="I2878">
        <v>0</v>
      </c>
      <c r="J2878" t="s">
        <v>15</v>
      </c>
    </row>
    <row r="2879" spans="1:10" x14ac:dyDescent="0.25">
      <c r="A2879" t="s">
        <v>3909</v>
      </c>
      <c r="B2879" s="2">
        <v>45896</v>
      </c>
      <c r="C2879" t="s">
        <v>70</v>
      </c>
      <c r="D2879" t="s">
        <v>109</v>
      </c>
      <c r="E2879" t="s">
        <v>19</v>
      </c>
      <c r="F2879" t="s">
        <v>14</v>
      </c>
      <c r="G2879">
        <v>4</v>
      </c>
      <c r="H2879">
        <v>1385.01</v>
      </c>
      <c r="I2879">
        <v>0.2</v>
      </c>
      <c r="J2879" t="s">
        <v>15</v>
      </c>
    </row>
    <row r="2880" spans="1:10" x14ac:dyDescent="0.25">
      <c r="A2880" t="s">
        <v>3910</v>
      </c>
      <c r="B2880" s="2">
        <v>46181</v>
      </c>
      <c r="C2880" t="s">
        <v>342</v>
      </c>
      <c r="D2880" t="s">
        <v>174</v>
      </c>
      <c r="E2880" t="s">
        <v>19</v>
      </c>
      <c r="F2880" t="s">
        <v>25</v>
      </c>
      <c r="G2880">
        <v>2</v>
      </c>
      <c r="H2880">
        <v>79</v>
      </c>
      <c r="I2880">
        <v>0.02</v>
      </c>
      <c r="J2880" t="s">
        <v>15</v>
      </c>
    </row>
    <row r="2881" spans="1:10" x14ac:dyDescent="0.25">
      <c r="A2881" t="s">
        <v>3911</v>
      </c>
      <c r="B2881" s="2">
        <v>46101</v>
      </c>
      <c r="C2881" t="s">
        <v>1838</v>
      </c>
      <c r="D2881" t="s">
        <v>117</v>
      </c>
      <c r="E2881" t="s">
        <v>58</v>
      </c>
      <c r="F2881" t="s">
        <v>14</v>
      </c>
      <c r="G2881">
        <v>4</v>
      </c>
      <c r="H2881">
        <v>1834.98</v>
      </c>
      <c r="I2881">
        <v>0.05</v>
      </c>
      <c r="J2881" t="s">
        <v>20</v>
      </c>
    </row>
    <row r="2882" spans="1:10" x14ac:dyDescent="0.25">
      <c r="A2882" t="s">
        <v>3912</v>
      </c>
      <c r="B2882" s="2">
        <v>46038</v>
      </c>
      <c r="C2882" t="s">
        <v>329</v>
      </c>
      <c r="D2882" t="s">
        <v>168</v>
      </c>
      <c r="E2882" t="s">
        <v>34</v>
      </c>
      <c r="F2882" t="s">
        <v>25</v>
      </c>
      <c r="G2882">
        <v>2</v>
      </c>
      <c r="H2882">
        <v>89.89</v>
      </c>
      <c r="I2882">
        <v>0</v>
      </c>
      <c r="J2882" t="s">
        <v>15</v>
      </c>
    </row>
    <row r="2883" spans="1:10" x14ac:dyDescent="0.25">
      <c r="A2883" t="s">
        <v>3913</v>
      </c>
      <c r="B2883" s="2">
        <v>46070</v>
      </c>
      <c r="C2883" t="s">
        <v>420</v>
      </c>
      <c r="D2883" t="s">
        <v>43</v>
      </c>
      <c r="E2883" t="s">
        <v>19</v>
      </c>
      <c r="F2883" t="s">
        <v>25</v>
      </c>
      <c r="G2883">
        <v>4</v>
      </c>
      <c r="H2883">
        <v>1745.03</v>
      </c>
      <c r="I2883">
        <v>0</v>
      </c>
      <c r="J2883" t="s">
        <v>35</v>
      </c>
    </row>
    <row r="2884" spans="1:10" x14ac:dyDescent="0.25">
      <c r="A2884" t="s">
        <v>3914</v>
      </c>
      <c r="B2884" s="2">
        <v>46140</v>
      </c>
      <c r="C2884" t="s">
        <v>449</v>
      </c>
      <c r="D2884" t="s">
        <v>171</v>
      </c>
      <c r="E2884" t="s">
        <v>95</v>
      </c>
      <c r="F2884" t="s">
        <v>25</v>
      </c>
      <c r="G2884">
        <v>4</v>
      </c>
      <c r="H2884">
        <v>1273.02</v>
      </c>
      <c r="I2884">
        <v>0.02</v>
      </c>
      <c r="J2884" t="s">
        <v>15</v>
      </c>
    </row>
    <row r="2885" spans="1:10" x14ac:dyDescent="0.25">
      <c r="A2885" t="s">
        <v>3915</v>
      </c>
      <c r="B2885" s="2">
        <v>46121</v>
      </c>
      <c r="C2885" t="s">
        <v>2748</v>
      </c>
      <c r="D2885" t="s">
        <v>286</v>
      </c>
      <c r="E2885" t="s">
        <v>34</v>
      </c>
      <c r="F2885" t="s">
        <v>14</v>
      </c>
      <c r="G2885">
        <v>3</v>
      </c>
      <c r="H2885">
        <v>1324.98</v>
      </c>
      <c r="I2885">
        <v>0</v>
      </c>
      <c r="J2885" t="s">
        <v>15</v>
      </c>
    </row>
    <row r="2886" spans="1:10" x14ac:dyDescent="0.25">
      <c r="A2886" t="s">
        <v>3916</v>
      </c>
      <c r="B2886" s="2">
        <v>46206</v>
      </c>
      <c r="C2886" t="s">
        <v>186</v>
      </c>
      <c r="D2886" t="s">
        <v>268</v>
      </c>
      <c r="E2886" t="s">
        <v>196</v>
      </c>
      <c r="F2886" t="s">
        <v>25</v>
      </c>
      <c r="G2886">
        <v>2</v>
      </c>
      <c r="H2886">
        <v>147.51</v>
      </c>
      <c r="I2886">
        <v>0</v>
      </c>
      <c r="J2886" t="s">
        <v>409</v>
      </c>
    </row>
    <row r="2887" spans="1:10" x14ac:dyDescent="0.25">
      <c r="A2887" t="s">
        <v>3917</v>
      </c>
      <c r="B2887" s="2">
        <v>46031</v>
      </c>
      <c r="C2887" t="s">
        <v>405</v>
      </c>
      <c r="D2887" t="s">
        <v>57</v>
      </c>
      <c r="E2887" t="s">
        <v>95</v>
      </c>
      <c r="F2887" t="s">
        <v>14</v>
      </c>
      <c r="G2887">
        <v>3</v>
      </c>
      <c r="H2887">
        <v>1222.98</v>
      </c>
      <c r="I2887">
        <v>0.02</v>
      </c>
      <c r="J2887" t="s">
        <v>20</v>
      </c>
    </row>
    <row r="2888" spans="1:10" x14ac:dyDescent="0.25">
      <c r="A2888" t="s">
        <v>3918</v>
      </c>
      <c r="B2888" s="2">
        <v>45915</v>
      </c>
      <c r="C2888" t="s">
        <v>2906</v>
      </c>
      <c r="D2888" t="s">
        <v>123</v>
      </c>
      <c r="E2888" t="s">
        <v>24</v>
      </c>
      <c r="F2888" t="s">
        <v>25</v>
      </c>
      <c r="G2888">
        <v>4</v>
      </c>
      <c r="H2888">
        <v>53.35</v>
      </c>
      <c r="I2888">
        <v>0.2</v>
      </c>
      <c r="J2888" t="s">
        <v>30</v>
      </c>
    </row>
    <row r="2889" spans="1:10" x14ac:dyDescent="0.25">
      <c r="A2889" t="s">
        <v>3919</v>
      </c>
      <c r="B2889" s="2">
        <v>46212</v>
      </c>
      <c r="C2889" t="s">
        <v>451</v>
      </c>
      <c r="D2889" t="s">
        <v>416</v>
      </c>
      <c r="E2889" t="s">
        <v>44</v>
      </c>
      <c r="F2889" t="s">
        <v>14</v>
      </c>
      <c r="G2889">
        <v>1</v>
      </c>
      <c r="H2889">
        <v>253.98</v>
      </c>
      <c r="I2889">
        <v>0</v>
      </c>
      <c r="J2889" t="s">
        <v>30</v>
      </c>
    </row>
    <row r="2890" spans="1:10" x14ac:dyDescent="0.25">
      <c r="A2890" t="s">
        <v>3920</v>
      </c>
      <c r="B2890" s="2">
        <v>46164</v>
      </c>
      <c r="C2890" t="s">
        <v>535</v>
      </c>
      <c r="D2890" t="s">
        <v>168</v>
      </c>
      <c r="E2890" t="s">
        <v>112</v>
      </c>
      <c r="F2890" t="s">
        <v>25</v>
      </c>
      <c r="G2890">
        <v>1</v>
      </c>
      <c r="H2890">
        <v>91.67</v>
      </c>
      <c r="I2890">
        <v>0</v>
      </c>
      <c r="J2890" t="s">
        <v>15</v>
      </c>
    </row>
    <row r="2891" spans="1:10" x14ac:dyDescent="0.25">
      <c r="A2891" t="s">
        <v>3921</v>
      </c>
      <c r="B2891" s="2">
        <v>46112</v>
      </c>
      <c r="C2891" t="s">
        <v>2546</v>
      </c>
      <c r="D2891" t="s">
        <v>251</v>
      </c>
      <c r="E2891" t="s">
        <v>24</v>
      </c>
      <c r="F2891" t="s">
        <v>14</v>
      </c>
      <c r="G2891">
        <v>1</v>
      </c>
      <c r="H2891">
        <v>2018.99</v>
      </c>
      <c r="I2891">
        <v>0.15</v>
      </c>
      <c r="J2891" t="s">
        <v>30</v>
      </c>
    </row>
    <row r="2892" spans="1:10" x14ac:dyDescent="0.25">
      <c r="A2892" t="s">
        <v>3922</v>
      </c>
      <c r="B2892" s="2">
        <v>46163</v>
      </c>
      <c r="C2892" t="s">
        <v>3086</v>
      </c>
      <c r="D2892" t="s">
        <v>223</v>
      </c>
      <c r="E2892" t="s">
        <v>120</v>
      </c>
      <c r="F2892" t="s">
        <v>14</v>
      </c>
      <c r="G2892">
        <v>4</v>
      </c>
      <c r="H2892">
        <v>406.98</v>
      </c>
      <c r="I2892">
        <v>0</v>
      </c>
      <c r="J2892" t="s">
        <v>15</v>
      </c>
    </row>
    <row r="2893" spans="1:10" x14ac:dyDescent="0.25">
      <c r="A2893" t="s">
        <v>3923</v>
      </c>
      <c r="B2893" s="2">
        <v>45932</v>
      </c>
      <c r="C2893" t="s">
        <v>2916</v>
      </c>
      <c r="D2893" t="s">
        <v>47</v>
      </c>
      <c r="E2893" t="s">
        <v>24</v>
      </c>
      <c r="F2893" t="s">
        <v>25</v>
      </c>
      <c r="G2893">
        <v>5</v>
      </c>
      <c r="H2893">
        <v>307.97000000000003</v>
      </c>
      <c r="I2893">
        <v>0.05</v>
      </c>
      <c r="J2893" t="s">
        <v>35</v>
      </c>
    </row>
    <row r="2894" spans="1:10" x14ac:dyDescent="0.25">
      <c r="A2894" t="s">
        <v>3924</v>
      </c>
      <c r="B2894" s="2">
        <v>46106</v>
      </c>
      <c r="C2894" t="s">
        <v>2434</v>
      </c>
      <c r="D2894" t="s">
        <v>376</v>
      </c>
      <c r="E2894" t="s">
        <v>19</v>
      </c>
      <c r="F2894" t="s">
        <v>355</v>
      </c>
      <c r="G2894">
        <v>6</v>
      </c>
      <c r="H2894">
        <v>1699</v>
      </c>
      <c r="I2894">
        <v>0.2</v>
      </c>
      <c r="J2894" t="s">
        <v>35</v>
      </c>
    </row>
    <row r="2895" spans="1:10" x14ac:dyDescent="0.25">
      <c r="A2895" t="s">
        <v>3925</v>
      </c>
      <c r="B2895" s="2">
        <v>46064</v>
      </c>
      <c r="C2895" t="s">
        <v>1489</v>
      </c>
      <c r="D2895" t="s">
        <v>376</v>
      </c>
      <c r="E2895" t="s">
        <v>44</v>
      </c>
      <c r="F2895" t="s">
        <v>14</v>
      </c>
      <c r="G2895">
        <v>0</v>
      </c>
      <c r="H2895">
        <v>1732.98</v>
      </c>
      <c r="I2895">
        <v>0.1</v>
      </c>
      <c r="J2895" t="s">
        <v>15</v>
      </c>
    </row>
    <row r="2896" spans="1:10" x14ac:dyDescent="0.25">
      <c r="A2896" t="s">
        <v>3926</v>
      </c>
      <c r="B2896" s="2">
        <v>46176</v>
      </c>
      <c r="C2896" t="s">
        <v>242</v>
      </c>
      <c r="D2896" t="s">
        <v>268</v>
      </c>
      <c r="E2896" t="s">
        <v>13</v>
      </c>
      <c r="F2896" t="s">
        <v>25</v>
      </c>
      <c r="G2896">
        <v>2</v>
      </c>
      <c r="H2896">
        <v>144.53</v>
      </c>
      <c r="I2896">
        <v>0</v>
      </c>
      <c r="J2896" t="s">
        <v>30</v>
      </c>
    </row>
    <row r="2897" spans="1:10" x14ac:dyDescent="0.25">
      <c r="A2897" t="s">
        <v>3927</v>
      </c>
      <c r="B2897" s="2">
        <v>46190</v>
      </c>
      <c r="C2897" t="s">
        <v>1365</v>
      </c>
      <c r="D2897" t="s">
        <v>140</v>
      </c>
      <c r="E2897" t="s">
        <v>24</v>
      </c>
      <c r="F2897" t="s">
        <v>14</v>
      </c>
      <c r="G2897">
        <v>1</v>
      </c>
      <c r="H2897">
        <v>989.01</v>
      </c>
      <c r="I2897">
        <v>0.05</v>
      </c>
      <c r="J2897" t="s">
        <v>68</v>
      </c>
    </row>
    <row r="2898" spans="1:10" x14ac:dyDescent="0.25">
      <c r="A2898" t="s">
        <v>3928</v>
      </c>
      <c r="B2898" s="2">
        <v>46210</v>
      </c>
      <c r="C2898" t="s">
        <v>2895</v>
      </c>
      <c r="D2898" t="s">
        <v>286</v>
      </c>
      <c r="E2898" t="s">
        <v>24</v>
      </c>
      <c r="F2898" t="s">
        <v>14</v>
      </c>
      <c r="G2898">
        <v>4</v>
      </c>
      <c r="H2898">
        <v>1311.99</v>
      </c>
      <c r="I2898">
        <v>0.02</v>
      </c>
      <c r="J2898" t="s">
        <v>15</v>
      </c>
    </row>
    <row r="2899" spans="1:10" x14ac:dyDescent="0.25">
      <c r="A2899" t="s">
        <v>3929</v>
      </c>
      <c r="B2899" s="2">
        <v>46119</v>
      </c>
      <c r="C2899" t="s">
        <v>840</v>
      </c>
      <c r="D2899" t="s">
        <v>202</v>
      </c>
      <c r="E2899" t="s">
        <v>64</v>
      </c>
      <c r="F2899" t="s">
        <v>14</v>
      </c>
      <c r="G2899">
        <v>4</v>
      </c>
      <c r="H2899">
        <v>2140.98</v>
      </c>
      <c r="I2899">
        <v>0</v>
      </c>
      <c r="J2899" t="s">
        <v>30</v>
      </c>
    </row>
    <row r="2900" spans="1:10" x14ac:dyDescent="0.25">
      <c r="A2900" t="s">
        <v>3930</v>
      </c>
      <c r="B2900" s="2">
        <v>46064</v>
      </c>
      <c r="C2900" t="s">
        <v>571</v>
      </c>
      <c r="D2900" t="s">
        <v>126</v>
      </c>
      <c r="E2900" t="s">
        <v>74</v>
      </c>
      <c r="F2900" t="s">
        <v>25</v>
      </c>
      <c r="G2900">
        <v>3</v>
      </c>
      <c r="H2900">
        <v>705.99</v>
      </c>
      <c r="I2900">
        <v>0.02</v>
      </c>
      <c r="J2900" t="s">
        <v>68</v>
      </c>
    </row>
    <row r="2901" spans="1:10" x14ac:dyDescent="0.25">
      <c r="A2901" t="s">
        <v>3931</v>
      </c>
      <c r="B2901" s="2">
        <v>46118</v>
      </c>
      <c r="C2901" t="s">
        <v>149</v>
      </c>
      <c r="D2901" t="s">
        <v>117</v>
      </c>
      <c r="E2901" t="s">
        <v>58</v>
      </c>
      <c r="F2901" t="s">
        <v>25</v>
      </c>
      <c r="G2901">
        <v>3</v>
      </c>
      <c r="H2901">
        <v>1834.98</v>
      </c>
      <c r="I2901">
        <v>0.15</v>
      </c>
      <c r="J2901" t="s">
        <v>68</v>
      </c>
    </row>
    <row r="2902" spans="1:10" x14ac:dyDescent="0.25">
      <c r="A2902" t="s">
        <v>3932</v>
      </c>
      <c r="B2902" s="2">
        <v>46079</v>
      </c>
      <c r="C2902" t="s">
        <v>3933</v>
      </c>
      <c r="D2902" t="s">
        <v>171</v>
      </c>
      <c r="E2902" t="s">
        <v>13</v>
      </c>
      <c r="F2902" t="s">
        <v>355</v>
      </c>
      <c r="G2902">
        <v>1</v>
      </c>
      <c r="H2902">
        <v>1324.98</v>
      </c>
      <c r="I2902">
        <v>0</v>
      </c>
      <c r="J2902" t="s">
        <v>68</v>
      </c>
    </row>
    <row r="2903" spans="1:10" x14ac:dyDescent="0.25">
      <c r="A2903" t="s">
        <v>3934</v>
      </c>
      <c r="B2903" s="2">
        <v>46000</v>
      </c>
      <c r="C2903" t="s">
        <v>161</v>
      </c>
      <c r="D2903" t="s">
        <v>323</v>
      </c>
      <c r="E2903" t="s">
        <v>95</v>
      </c>
      <c r="F2903" t="s">
        <v>25</v>
      </c>
      <c r="G2903">
        <v>1</v>
      </c>
      <c r="H2903">
        <v>1513.99</v>
      </c>
      <c r="I2903">
        <v>0</v>
      </c>
      <c r="J2903" t="s">
        <v>15</v>
      </c>
    </row>
    <row r="2904" spans="1:10" x14ac:dyDescent="0.25">
      <c r="A2904" t="s">
        <v>3935</v>
      </c>
      <c r="B2904" s="2">
        <v>46226</v>
      </c>
      <c r="C2904" t="s">
        <v>1331</v>
      </c>
      <c r="D2904" t="s">
        <v>390</v>
      </c>
      <c r="E2904" t="s">
        <v>104</v>
      </c>
      <c r="F2904" t="s">
        <v>14</v>
      </c>
      <c r="G2904">
        <v>3</v>
      </c>
      <c r="H2904">
        <v>453.49</v>
      </c>
      <c r="I2904">
        <v>0.05</v>
      </c>
      <c r="J2904" t="s">
        <v>68</v>
      </c>
    </row>
    <row r="2905" spans="1:10" x14ac:dyDescent="0.25">
      <c r="A2905" t="s">
        <v>3936</v>
      </c>
      <c r="B2905" s="2">
        <v>46005</v>
      </c>
      <c r="C2905" t="s">
        <v>2916</v>
      </c>
      <c r="D2905" t="s">
        <v>321</v>
      </c>
      <c r="E2905" t="s">
        <v>226</v>
      </c>
      <c r="F2905" t="s">
        <v>25</v>
      </c>
      <c r="G2905">
        <v>1</v>
      </c>
      <c r="H2905">
        <v>1426.98</v>
      </c>
      <c r="I2905">
        <v>0</v>
      </c>
      <c r="J2905" t="s">
        <v>35</v>
      </c>
    </row>
    <row r="2906" spans="1:10" x14ac:dyDescent="0.25">
      <c r="A2906" t="s">
        <v>3937</v>
      </c>
      <c r="B2906" s="2">
        <v>46121</v>
      </c>
      <c r="C2906" t="s">
        <v>573</v>
      </c>
      <c r="D2906" t="s">
        <v>277</v>
      </c>
      <c r="E2906" t="s">
        <v>34</v>
      </c>
      <c r="F2906" t="s">
        <v>25</v>
      </c>
      <c r="G2906">
        <v>2</v>
      </c>
      <c r="H2906">
        <v>705.99</v>
      </c>
      <c r="I2906">
        <v>0.02</v>
      </c>
      <c r="J2906" t="s">
        <v>68</v>
      </c>
    </row>
    <row r="2907" spans="1:10" x14ac:dyDescent="0.25">
      <c r="A2907" t="s">
        <v>3938</v>
      </c>
      <c r="B2907" s="2">
        <v>45938</v>
      </c>
      <c r="C2907" t="s">
        <v>257</v>
      </c>
      <c r="D2907" t="s">
        <v>80</v>
      </c>
      <c r="E2907" t="s">
        <v>226</v>
      </c>
      <c r="F2907" t="s">
        <v>14</v>
      </c>
      <c r="G2907">
        <v>3</v>
      </c>
      <c r="H2907">
        <v>163.77000000000001</v>
      </c>
      <c r="I2907">
        <v>0.05</v>
      </c>
      <c r="J2907" t="s">
        <v>68</v>
      </c>
    </row>
    <row r="2908" spans="1:10" x14ac:dyDescent="0.25">
      <c r="A2908" t="s">
        <v>3939</v>
      </c>
      <c r="B2908" s="2">
        <v>45929</v>
      </c>
      <c r="C2908" t="s">
        <v>1262</v>
      </c>
      <c r="D2908" t="s">
        <v>235</v>
      </c>
      <c r="E2908" t="s">
        <v>112</v>
      </c>
      <c r="F2908" t="s">
        <v>25</v>
      </c>
      <c r="G2908">
        <v>3</v>
      </c>
      <c r="H2908">
        <v>69.69</v>
      </c>
      <c r="I2908">
        <v>0.02</v>
      </c>
      <c r="J2908" t="s">
        <v>30</v>
      </c>
    </row>
    <row r="2909" spans="1:10" x14ac:dyDescent="0.25">
      <c r="A2909" t="s">
        <v>3940</v>
      </c>
      <c r="B2909" s="2">
        <v>46164</v>
      </c>
      <c r="C2909" t="s">
        <v>866</v>
      </c>
      <c r="D2909" t="s">
        <v>268</v>
      </c>
      <c r="E2909" t="s">
        <v>52</v>
      </c>
      <c r="F2909" t="s">
        <v>14</v>
      </c>
      <c r="G2909">
        <v>3</v>
      </c>
      <c r="H2909">
        <v>144.53</v>
      </c>
      <c r="I2909">
        <v>0.05</v>
      </c>
      <c r="J2909" t="s">
        <v>15</v>
      </c>
    </row>
    <row r="2910" spans="1:10" x14ac:dyDescent="0.25">
      <c r="A2910" t="s">
        <v>3941</v>
      </c>
      <c r="B2910" s="2">
        <v>46190</v>
      </c>
      <c r="C2910" t="s">
        <v>3110</v>
      </c>
      <c r="D2910" t="s">
        <v>395</v>
      </c>
      <c r="E2910" t="s">
        <v>58</v>
      </c>
      <c r="F2910" t="s">
        <v>25</v>
      </c>
      <c r="G2910">
        <v>1</v>
      </c>
      <c r="H2910">
        <v>150.49</v>
      </c>
      <c r="I2910">
        <v>0.05</v>
      </c>
      <c r="J2910" t="s">
        <v>15</v>
      </c>
    </row>
    <row r="2911" spans="1:10" x14ac:dyDescent="0.25">
      <c r="A2911" t="s">
        <v>3942</v>
      </c>
      <c r="B2911" s="2">
        <v>46130</v>
      </c>
      <c r="C2911" t="s">
        <v>1908</v>
      </c>
      <c r="D2911" t="s">
        <v>235</v>
      </c>
      <c r="E2911" t="s">
        <v>34</v>
      </c>
      <c r="F2911" t="s">
        <v>14</v>
      </c>
      <c r="G2911">
        <v>4</v>
      </c>
      <c r="H2911">
        <v>69</v>
      </c>
      <c r="I2911">
        <v>0.1</v>
      </c>
      <c r="J2911" t="s">
        <v>30</v>
      </c>
    </row>
    <row r="2912" spans="1:10" x14ac:dyDescent="0.25">
      <c r="A2912" t="s">
        <v>3943</v>
      </c>
      <c r="B2912" s="2">
        <v>46231</v>
      </c>
      <c r="C2912" t="s">
        <v>504</v>
      </c>
      <c r="D2912" t="s">
        <v>123</v>
      </c>
      <c r="E2912" t="s">
        <v>24</v>
      </c>
      <c r="F2912" t="s">
        <v>14</v>
      </c>
      <c r="G2912">
        <v>1</v>
      </c>
      <c r="H2912">
        <v>55.55</v>
      </c>
      <c r="I2912">
        <v>0.2</v>
      </c>
      <c r="J2912" t="s">
        <v>30</v>
      </c>
    </row>
    <row r="2913" spans="1:10" x14ac:dyDescent="0.25">
      <c r="A2913" t="s">
        <v>3944</v>
      </c>
      <c r="B2913" s="2">
        <v>46102</v>
      </c>
      <c r="C2913" t="s">
        <v>3562</v>
      </c>
      <c r="D2913" t="s">
        <v>153</v>
      </c>
      <c r="E2913" t="s">
        <v>104</v>
      </c>
      <c r="F2913" t="s">
        <v>25</v>
      </c>
      <c r="G2913">
        <v>3</v>
      </c>
      <c r="H2913">
        <v>127.71</v>
      </c>
      <c r="I2913">
        <v>0.15</v>
      </c>
      <c r="J2913" t="s">
        <v>15</v>
      </c>
    </row>
    <row r="2914" spans="1:10" x14ac:dyDescent="0.25">
      <c r="A2914" t="s">
        <v>3945</v>
      </c>
      <c r="B2914" s="2">
        <v>46156</v>
      </c>
      <c r="C2914" t="s">
        <v>1577</v>
      </c>
      <c r="D2914" t="s">
        <v>168</v>
      </c>
      <c r="E2914" t="s">
        <v>226</v>
      </c>
      <c r="F2914" t="s">
        <v>14</v>
      </c>
      <c r="G2914">
        <v>5</v>
      </c>
      <c r="H2914">
        <v>87.22</v>
      </c>
      <c r="I2914">
        <v>0.05</v>
      </c>
      <c r="J2914" t="s">
        <v>30</v>
      </c>
    </row>
    <row r="2915" spans="1:10" x14ac:dyDescent="0.25">
      <c r="A2915" t="s">
        <v>3946</v>
      </c>
      <c r="B2915" s="2">
        <v>45973</v>
      </c>
      <c r="C2915" t="s">
        <v>1785</v>
      </c>
      <c r="D2915" t="s">
        <v>332</v>
      </c>
      <c r="E2915" t="s">
        <v>112</v>
      </c>
      <c r="F2915" t="s">
        <v>25</v>
      </c>
      <c r="G2915">
        <v>3</v>
      </c>
      <c r="H2915">
        <v>741.51</v>
      </c>
      <c r="I2915">
        <v>0.02</v>
      </c>
      <c r="J2915" t="s">
        <v>15</v>
      </c>
    </row>
    <row r="2916" spans="1:10" x14ac:dyDescent="0.25">
      <c r="A2916" t="s">
        <v>3947</v>
      </c>
      <c r="B2916" s="2">
        <v>46110</v>
      </c>
      <c r="C2916" t="s">
        <v>1316</v>
      </c>
      <c r="D2916" t="s">
        <v>556</v>
      </c>
      <c r="E2916" t="s">
        <v>64</v>
      </c>
      <c r="F2916" t="s">
        <v>25</v>
      </c>
      <c r="G2916">
        <v>4</v>
      </c>
      <c r="H2916">
        <v>126.42</v>
      </c>
      <c r="I2916">
        <v>0.02</v>
      </c>
      <c r="J2916" t="s">
        <v>68</v>
      </c>
    </row>
    <row r="2917" spans="1:10" x14ac:dyDescent="0.25">
      <c r="A2917" t="s">
        <v>3948</v>
      </c>
      <c r="B2917" s="2">
        <v>46015</v>
      </c>
      <c r="C2917" t="s">
        <v>152</v>
      </c>
      <c r="D2917" t="s">
        <v>177</v>
      </c>
      <c r="E2917" t="s">
        <v>39</v>
      </c>
      <c r="F2917" t="s">
        <v>238</v>
      </c>
      <c r="G2917">
        <v>4</v>
      </c>
      <c r="H2917">
        <v>1567.02</v>
      </c>
      <c r="I2917">
        <v>0</v>
      </c>
      <c r="J2917" t="s">
        <v>35</v>
      </c>
    </row>
    <row r="2918" spans="1:10" x14ac:dyDescent="0.25">
      <c r="A2918" t="s">
        <v>3949</v>
      </c>
      <c r="B2918" s="2">
        <v>45874</v>
      </c>
      <c r="C2918" t="s">
        <v>1311</v>
      </c>
      <c r="D2918" t="s">
        <v>277</v>
      </c>
      <c r="E2918" t="s">
        <v>48</v>
      </c>
      <c r="F2918" t="s">
        <v>25</v>
      </c>
      <c r="G2918">
        <v>6</v>
      </c>
      <c r="H2918">
        <v>712.98</v>
      </c>
      <c r="I2918">
        <v>0.1</v>
      </c>
      <c r="J2918" t="s">
        <v>35</v>
      </c>
    </row>
    <row r="2919" spans="1:10" x14ac:dyDescent="0.25">
      <c r="A2919" t="s">
        <v>3950</v>
      </c>
      <c r="B2919" s="2">
        <v>46132</v>
      </c>
      <c r="C2919" t="s">
        <v>1116</v>
      </c>
      <c r="D2919" t="s">
        <v>80</v>
      </c>
      <c r="E2919" t="s">
        <v>95</v>
      </c>
      <c r="F2919" t="s">
        <v>25</v>
      </c>
      <c r="G2919">
        <v>0</v>
      </c>
      <c r="H2919">
        <v>155.82</v>
      </c>
      <c r="I2919">
        <v>0</v>
      </c>
      <c r="J2919" t="s">
        <v>68</v>
      </c>
    </row>
    <row r="2920" spans="1:10" x14ac:dyDescent="0.25">
      <c r="A2920" t="s">
        <v>3951</v>
      </c>
      <c r="B2920" s="2">
        <v>45938</v>
      </c>
      <c r="C2920" t="s">
        <v>1632</v>
      </c>
      <c r="D2920" t="s">
        <v>51</v>
      </c>
      <c r="E2920" t="s">
        <v>196</v>
      </c>
      <c r="F2920" t="s">
        <v>25</v>
      </c>
      <c r="G2920">
        <v>6</v>
      </c>
      <c r="H2920">
        <v>979.02</v>
      </c>
      <c r="I2920">
        <v>0</v>
      </c>
      <c r="J2920" t="s">
        <v>35</v>
      </c>
    </row>
    <row r="2921" spans="1:10" x14ac:dyDescent="0.25">
      <c r="A2921" t="s">
        <v>3952</v>
      </c>
      <c r="B2921" s="2">
        <v>45989</v>
      </c>
      <c r="C2921" t="s">
        <v>1078</v>
      </c>
      <c r="D2921" t="s">
        <v>18</v>
      </c>
      <c r="E2921" t="s">
        <v>52</v>
      </c>
      <c r="F2921" t="s">
        <v>14</v>
      </c>
      <c r="G2921">
        <v>2</v>
      </c>
      <c r="H2921">
        <v>100.98</v>
      </c>
      <c r="I2921">
        <v>0</v>
      </c>
      <c r="J2921" t="s">
        <v>30</v>
      </c>
    </row>
    <row r="2922" spans="1:10" x14ac:dyDescent="0.25">
      <c r="A2922" t="s">
        <v>3953</v>
      </c>
      <c r="B2922" s="2">
        <v>46007</v>
      </c>
      <c r="C2922" t="s">
        <v>2902</v>
      </c>
      <c r="D2922" t="s">
        <v>180</v>
      </c>
      <c r="E2922" t="s">
        <v>19</v>
      </c>
      <c r="F2922" t="s">
        <v>25</v>
      </c>
      <c r="G2922">
        <v>1</v>
      </c>
      <c r="H2922">
        <v>865.98</v>
      </c>
      <c r="I2922">
        <v>0.2</v>
      </c>
      <c r="J2922" t="s">
        <v>15</v>
      </c>
    </row>
    <row r="2923" spans="1:10" x14ac:dyDescent="0.25">
      <c r="A2923" t="s">
        <v>3954</v>
      </c>
      <c r="B2923" s="2">
        <v>46230</v>
      </c>
      <c r="C2923" t="s">
        <v>46</v>
      </c>
      <c r="D2923" t="s">
        <v>43</v>
      </c>
      <c r="E2923" t="s">
        <v>112</v>
      </c>
      <c r="F2923" t="s">
        <v>25</v>
      </c>
      <c r="G2923">
        <v>1</v>
      </c>
      <c r="H2923">
        <v>1834.98</v>
      </c>
      <c r="I2923">
        <v>0.1</v>
      </c>
      <c r="J2923" t="s">
        <v>35</v>
      </c>
    </row>
    <row r="2924" spans="1:10" x14ac:dyDescent="0.25">
      <c r="A2924" t="s">
        <v>3955</v>
      </c>
      <c r="B2924" s="2">
        <v>46152</v>
      </c>
      <c r="C2924" t="s">
        <v>467</v>
      </c>
      <c r="D2924" t="s">
        <v>323</v>
      </c>
      <c r="E2924" t="s">
        <v>52</v>
      </c>
      <c r="F2924" t="s">
        <v>14</v>
      </c>
      <c r="G2924">
        <v>4</v>
      </c>
      <c r="H2924">
        <v>1528.98</v>
      </c>
      <c r="I2924">
        <v>0.05</v>
      </c>
      <c r="J2924" t="s">
        <v>30</v>
      </c>
    </row>
    <row r="2925" spans="1:10" x14ac:dyDescent="0.25">
      <c r="A2925" t="s">
        <v>3956</v>
      </c>
      <c r="B2925" s="2">
        <v>46194</v>
      </c>
      <c r="C2925" t="s">
        <v>1872</v>
      </c>
      <c r="D2925" t="s">
        <v>109</v>
      </c>
      <c r="E2925" t="s">
        <v>34</v>
      </c>
      <c r="F2925" t="s">
        <v>14</v>
      </c>
      <c r="G2925">
        <v>1</v>
      </c>
      <c r="H2925">
        <v>1357.03</v>
      </c>
      <c r="I2925">
        <v>0.2</v>
      </c>
      <c r="J2925" t="s">
        <v>35</v>
      </c>
    </row>
    <row r="2926" spans="1:10" x14ac:dyDescent="0.25">
      <c r="A2926" t="s">
        <v>3957</v>
      </c>
      <c r="B2926" s="2">
        <v>46069</v>
      </c>
      <c r="C2926" t="s">
        <v>821</v>
      </c>
      <c r="D2926" t="s">
        <v>80</v>
      </c>
      <c r="E2926" t="s">
        <v>112</v>
      </c>
      <c r="F2926" t="s">
        <v>14</v>
      </c>
      <c r="G2926">
        <v>1</v>
      </c>
      <c r="H2926">
        <v>157.41</v>
      </c>
      <c r="I2926">
        <v>0</v>
      </c>
      <c r="J2926" t="s">
        <v>20</v>
      </c>
    </row>
    <row r="2927" spans="1:10" x14ac:dyDescent="0.25">
      <c r="A2927" t="s">
        <v>3958</v>
      </c>
      <c r="B2927" s="2">
        <v>45910</v>
      </c>
      <c r="C2927" t="s">
        <v>636</v>
      </c>
      <c r="D2927" t="s">
        <v>123</v>
      </c>
      <c r="E2927" t="s">
        <v>101</v>
      </c>
      <c r="F2927" t="s">
        <v>25</v>
      </c>
      <c r="G2927">
        <v>1</v>
      </c>
      <c r="H2927">
        <v>56.1</v>
      </c>
      <c r="I2927">
        <v>0</v>
      </c>
      <c r="J2927" t="s">
        <v>20</v>
      </c>
    </row>
    <row r="2928" spans="1:10" x14ac:dyDescent="0.25">
      <c r="A2928" t="s">
        <v>3959</v>
      </c>
      <c r="B2928" s="2">
        <v>46225</v>
      </c>
      <c r="C2928" t="s">
        <v>581</v>
      </c>
      <c r="D2928" t="s">
        <v>12</v>
      </c>
      <c r="E2928" t="s">
        <v>104</v>
      </c>
      <c r="F2928" t="s">
        <v>25</v>
      </c>
      <c r="G2928">
        <v>2</v>
      </c>
      <c r="H2928">
        <v>489.02</v>
      </c>
      <c r="I2928">
        <v>0</v>
      </c>
      <c r="J2928" t="s">
        <v>15</v>
      </c>
    </row>
    <row r="2929" spans="1:10" x14ac:dyDescent="0.25">
      <c r="A2929" t="s">
        <v>3960</v>
      </c>
      <c r="B2929" s="2">
        <v>46188</v>
      </c>
      <c r="C2929" t="s">
        <v>3054</v>
      </c>
      <c r="D2929" t="s">
        <v>549</v>
      </c>
      <c r="E2929" t="s">
        <v>104</v>
      </c>
      <c r="F2929" t="s">
        <v>14</v>
      </c>
      <c r="G2929">
        <v>2</v>
      </c>
      <c r="H2929">
        <v>1175.02</v>
      </c>
      <c r="I2929">
        <v>0.15</v>
      </c>
      <c r="J2929" t="s">
        <v>30</v>
      </c>
    </row>
    <row r="2930" spans="1:10" x14ac:dyDescent="0.25">
      <c r="A2930" t="s">
        <v>3961</v>
      </c>
      <c r="B2930" s="2">
        <v>46222</v>
      </c>
      <c r="C2930" t="s">
        <v>300</v>
      </c>
      <c r="D2930" t="s">
        <v>332</v>
      </c>
      <c r="E2930" t="s">
        <v>52</v>
      </c>
      <c r="F2930" t="s">
        <v>14</v>
      </c>
      <c r="G2930">
        <v>1</v>
      </c>
      <c r="H2930">
        <v>771.47</v>
      </c>
      <c r="I2930">
        <v>0.15</v>
      </c>
      <c r="J2930" t="s">
        <v>68</v>
      </c>
    </row>
    <row r="2931" spans="1:10" x14ac:dyDescent="0.25">
      <c r="A2931" t="s">
        <v>3962</v>
      </c>
      <c r="B2931" s="2">
        <v>46225</v>
      </c>
      <c r="C2931" t="s">
        <v>2032</v>
      </c>
      <c r="D2931" t="s">
        <v>38</v>
      </c>
      <c r="E2931" t="s">
        <v>52</v>
      </c>
      <c r="F2931" t="s">
        <v>238</v>
      </c>
      <c r="G2931">
        <v>4</v>
      </c>
      <c r="H2931">
        <v>1842.03</v>
      </c>
      <c r="I2931">
        <v>0</v>
      </c>
      <c r="J2931" t="s">
        <v>15</v>
      </c>
    </row>
    <row r="2932" spans="1:10" x14ac:dyDescent="0.25">
      <c r="A2932" t="s">
        <v>3963</v>
      </c>
      <c r="B2932" s="2">
        <v>46041</v>
      </c>
      <c r="C2932" t="s">
        <v>1154</v>
      </c>
      <c r="D2932" t="s">
        <v>168</v>
      </c>
      <c r="E2932" t="s">
        <v>13</v>
      </c>
      <c r="F2932" t="s">
        <v>14</v>
      </c>
      <c r="G2932">
        <v>5</v>
      </c>
      <c r="H2932">
        <v>88.11</v>
      </c>
      <c r="I2932">
        <v>0.15</v>
      </c>
      <c r="J2932" t="s">
        <v>35</v>
      </c>
    </row>
    <row r="2933" spans="1:10" x14ac:dyDescent="0.25">
      <c r="A2933" t="s">
        <v>3964</v>
      </c>
      <c r="B2933" s="2">
        <v>45905</v>
      </c>
      <c r="C2933" t="s">
        <v>2360</v>
      </c>
      <c r="D2933" t="s">
        <v>321</v>
      </c>
      <c r="E2933" t="s">
        <v>104</v>
      </c>
      <c r="F2933" t="s">
        <v>14</v>
      </c>
      <c r="G2933">
        <v>6</v>
      </c>
      <c r="H2933">
        <v>1399</v>
      </c>
      <c r="I2933">
        <v>0</v>
      </c>
      <c r="J2933" t="s">
        <v>30</v>
      </c>
    </row>
    <row r="2934" spans="1:10" x14ac:dyDescent="0.25">
      <c r="A2934" t="s">
        <v>3965</v>
      </c>
      <c r="B2934" s="2">
        <v>46043</v>
      </c>
      <c r="C2934" t="s">
        <v>2558</v>
      </c>
      <c r="D2934" t="s">
        <v>177</v>
      </c>
      <c r="E2934" t="s">
        <v>48</v>
      </c>
      <c r="F2934" t="s">
        <v>14</v>
      </c>
      <c r="G2934">
        <v>1</v>
      </c>
      <c r="H2934">
        <v>1646.97</v>
      </c>
      <c r="I2934">
        <v>0</v>
      </c>
      <c r="J2934" t="s">
        <v>68</v>
      </c>
    </row>
    <row r="2935" spans="1:10" x14ac:dyDescent="0.25">
      <c r="A2935" t="s">
        <v>3966</v>
      </c>
      <c r="B2935" s="2">
        <v>45994</v>
      </c>
      <c r="C2935" t="s">
        <v>843</v>
      </c>
      <c r="D2935" t="s">
        <v>171</v>
      </c>
      <c r="E2935" t="s">
        <v>112</v>
      </c>
      <c r="F2935" t="s">
        <v>25</v>
      </c>
      <c r="G2935">
        <v>1</v>
      </c>
      <c r="H2935">
        <v>1299</v>
      </c>
      <c r="I2935">
        <v>0.2</v>
      </c>
      <c r="J2935" t="s">
        <v>35</v>
      </c>
    </row>
    <row r="2936" spans="1:10" x14ac:dyDescent="0.25">
      <c r="A2936" t="s">
        <v>3967</v>
      </c>
      <c r="B2936" s="2">
        <v>46185</v>
      </c>
      <c r="C2936" t="s">
        <v>1331</v>
      </c>
      <c r="D2936" t="s">
        <v>286</v>
      </c>
      <c r="E2936" t="s">
        <v>104</v>
      </c>
      <c r="F2936" t="s">
        <v>25</v>
      </c>
      <c r="G2936">
        <v>3</v>
      </c>
      <c r="H2936">
        <v>1286.01</v>
      </c>
      <c r="I2936">
        <v>0</v>
      </c>
      <c r="J2936" t="s">
        <v>35</v>
      </c>
    </row>
    <row r="2937" spans="1:10" x14ac:dyDescent="0.25">
      <c r="A2937" t="s">
        <v>3968</v>
      </c>
      <c r="B2937" s="2">
        <v>45917</v>
      </c>
      <c r="C2937" t="s">
        <v>1357</v>
      </c>
      <c r="D2937" t="s">
        <v>332</v>
      </c>
      <c r="E2937" t="s">
        <v>62</v>
      </c>
      <c r="F2937" t="s">
        <v>14</v>
      </c>
      <c r="G2937">
        <v>3</v>
      </c>
      <c r="H2937">
        <v>749</v>
      </c>
      <c r="I2937">
        <v>0.2</v>
      </c>
      <c r="J2937" t="s">
        <v>30</v>
      </c>
    </row>
    <row r="2938" spans="1:10" x14ac:dyDescent="0.25">
      <c r="A2938" t="s">
        <v>3969</v>
      </c>
      <c r="B2938" s="2">
        <v>46205</v>
      </c>
      <c r="C2938" t="s">
        <v>1473</v>
      </c>
      <c r="D2938" t="s">
        <v>520</v>
      </c>
      <c r="E2938" t="s">
        <v>44</v>
      </c>
      <c r="F2938" t="s">
        <v>25</v>
      </c>
      <c r="G2938">
        <v>1</v>
      </c>
      <c r="H2938">
        <v>2133.0300000000002</v>
      </c>
      <c r="I2938">
        <v>0.05</v>
      </c>
      <c r="J2938" t="s">
        <v>20</v>
      </c>
    </row>
    <row r="2939" spans="1:10" x14ac:dyDescent="0.25">
      <c r="A2939" t="s">
        <v>3970</v>
      </c>
      <c r="B2939" s="2">
        <v>46233</v>
      </c>
      <c r="C2939" t="s">
        <v>791</v>
      </c>
      <c r="D2939" t="s">
        <v>180</v>
      </c>
      <c r="E2939" t="s">
        <v>95</v>
      </c>
      <c r="F2939" t="s">
        <v>25</v>
      </c>
      <c r="G2939">
        <v>10</v>
      </c>
      <c r="H2939">
        <v>823.53</v>
      </c>
      <c r="I2939">
        <v>0</v>
      </c>
      <c r="J2939" t="s">
        <v>15</v>
      </c>
    </row>
    <row r="2940" spans="1:10" x14ac:dyDescent="0.25">
      <c r="A2940" t="s">
        <v>3971</v>
      </c>
      <c r="B2940" s="2">
        <v>45955</v>
      </c>
      <c r="C2940" t="s">
        <v>1788</v>
      </c>
      <c r="D2940" t="s">
        <v>305</v>
      </c>
      <c r="E2940" t="s">
        <v>2381</v>
      </c>
      <c r="F2940" t="s">
        <v>14</v>
      </c>
      <c r="G2940">
        <v>5</v>
      </c>
      <c r="H2940">
        <v>37.83</v>
      </c>
      <c r="I2940">
        <v>0.2</v>
      </c>
      <c r="J2940" t="s">
        <v>20</v>
      </c>
    </row>
    <row r="2941" spans="1:10" x14ac:dyDescent="0.25">
      <c r="A2941" t="s">
        <v>3972</v>
      </c>
      <c r="B2941" s="2">
        <v>46026</v>
      </c>
      <c r="C2941" t="s">
        <v>3168</v>
      </c>
      <c r="D2941" t="s">
        <v>98</v>
      </c>
      <c r="E2941" t="s">
        <v>52</v>
      </c>
      <c r="F2941" t="s">
        <v>25</v>
      </c>
      <c r="G2941">
        <v>4</v>
      </c>
      <c r="H2941">
        <v>1357.03</v>
      </c>
      <c r="I2941">
        <v>0.05</v>
      </c>
      <c r="J2941" t="s">
        <v>20</v>
      </c>
    </row>
    <row r="2942" spans="1:10" x14ac:dyDescent="0.25">
      <c r="A2942" t="s">
        <v>3973</v>
      </c>
      <c r="B2942" s="2">
        <v>45937</v>
      </c>
      <c r="C2942" t="s">
        <v>2879</v>
      </c>
      <c r="D2942" t="s">
        <v>321</v>
      </c>
      <c r="E2942" t="s">
        <v>44</v>
      </c>
      <c r="F2942" t="s">
        <v>25</v>
      </c>
      <c r="G2942">
        <v>3</v>
      </c>
      <c r="H2942">
        <v>1426.98</v>
      </c>
      <c r="I2942">
        <v>0</v>
      </c>
      <c r="J2942" t="s">
        <v>35</v>
      </c>
    </row>
    <row r="2943" spans="1:10" x14ac:dyDescent="0.25">
      <c r="A2943" t="s">
        <v>3974</v>
      </c>
      <c r="B2943" s="2">
        <v>46045</v>
      </c>
      <c r="C2943" t="s">
        <v>2090</v>
      </c>
      <c r="D2943" t="s">
        <v>332</v>
      </c>
      <c r="E2943" t="s">
        <v>112</v>
      </c>
      <c r="F2943" t="s">
        <v>14</v>
      </c>
      <c r="G2943">
        <v>4</v>
      </c>
      <c r="H2943">
        <v>734.02</v>
      </c>
      <c r="I2943">
        <v>0</v>
      </c>
      <c r="J2943" t="s">
        <v>30</v>
      </c>
    </row>
    <row r="2944" spans="1:10" x14ac:dyDescent="0.25">
      <c r="A2944" t="s">
        <v>3975</v>
      </c>
      <c r="B2944" s="2">
        <v>46168</v>
      </c>
      <c r="C2944" t="s">
        <v>46</v>
      </c>
      <c r="D2944" t="s">
        <v>77</v>
      </c>
      <c r="E2944" t="s">
        <v>39</v>
      </c>
      <c r="F2944" t="s">
        <v>14</v>
      </c>
      <c r="G2944">
        <v>5</v>
      </c>
      <c r="H2944">
        <v>395.01</v>
      </c>
      <c r="I2944">
        <v>0.15</v>
      </c>
      <c r="J2944" t="s">
        <v>15</v>
      </c>
    </row>
    <row r="2945" spans="1:10" x14ac:dyDescent="0.25">
      <c r="A2945" t="s">
        <v>3976</v>
      </c>
      <c r="B2945" s="2">
        <v>45881</v>
      </c>
      <c r="C2945" t="s">
        <v>2449</v>
      </c>
      <c r="D2945" t="s">
        <v>12</v>
      </c>
      <c r="E2945" t="s">
        <v>196</v>
      </c>
      <c r="F2945" t="s">
        <v>14</v>
      </c>
      <c r="G2945">
        <v>3</v>
      </c>
      <c r="H2945">
        <v>513.97</v>
      </c>
      <c r="I2945">
        <v>0.1</v>
      </c>
      <c r="J2945" t="s">
        <v>20</v>
      </c>
    </row>
    <row r="2946" spans="1:10" x14ac:dyDescent="0.25">
      <c r="A2946" t="s">
        <v>3977</v>
      </c>
      <c r="B2946" s="2">
        <v>45918</v>
      </c>
      <c r="C2946" t="s">
        <v>940</v>
      </c>
      <c r="D2946" t="s">
        <v>29</v>
      </c>
      <c r="E2946" t="s">
        <v>44</v>
      </c>
      <c r="F2946" t="s">
        <v>14</v>
      </c>
      <c r="G2946">
        <v>2</v>
      </c>
      <c r="H2946">
        <v>112.27</v>
      </c>
      <c r="I2946">
        <v>0.2</v>
      </c>
      <c r="J2946" t="s">
        <v>15</v>
      </c>
    </row>
    <row r="2947" spans="1:10" x14ac:dyDescent="0.25">
      <c r="A2947" t="s">
        <v>3978</v>
      </c>
      <c r="B2947" s="2">
        <v>46023</v>
      </c>
      <c r="C2947" t="s">
        <v>186</v>
      </c>
      <c r="D2947" t="s">
        <v>57</v>
      </c>
      <c r="E2947" t="s">
        <v>58</v>
      </c>
      <c r="F2947" t="s">
        <v>25</v>
      </c>
      <c r="G2947">
        <v>2</v>
      </c>
      <c r="H2947">
        <v>1163.03</v>
      </c>
      <c r="I2947">
        <v>0.1</v>
      </c>
      <c r="J2947" t="s">
        <v>20</v>
      </c>
    </row>
    <row r="2948" spans="1:10" x14ac:dyDescent="0.25">
      <c r="A2948" t="s">
        <v>3979</v>
      </c>
      <c r="B2948" s="2">
        <v>46169</v>
      </c>
      <c r="C2948" t="s">
        <v>1460</v>
      </c>
      <c r="D2948" t="s">
        <v>685</v>
      </c>
      <c r="E2948" t="s">
        <v>226</v>
      </c>
      <c r="F2948" t="s">
        <v>14</v>
      </c>
      <c r="G2948">
        <v>1</v>
      </c>
      <c r="H2948">
        <v>1614.99</v>
      </c>
      <c r="I2948">
        <v>0</v>
      </c>
      <c r="J2948" t="s">
        <v>30</v>
      </c>
    </row>
    <row r="2949" spans="1:10" x14ac:dyDescent="0.25">
      <c r="A2949" t="s">
        <v>3980</v>
      </c>
      <c r="B2949" s="2">
        <v>46164</v>
      </c>
      <c r="C2949" t="s">
        <v>1039</v>
      </c>
      <c r="D2949" t="s">
        <v>83</v>
      </c>
      <c r="E2949" t="s">
        <v>24</v>
      </c>
      <c r="F2949" t="s">
        <v>25</v>
      </c>
      <c r="G2949">
        <v>1</v>
      </c>
      <c r="H2949">
        <v>2367.9699999999998</v>
      </c>
      <c r="I2949">
        <v>0.15</v>
      </c>
      <c r="J2949" t="s">
        <v>15</v>
      </c>
    </row>
    <row r="2950" spans="1:10" x14ac:dyDescent="0.25">
      <c r="A2950" t="s">
        <v>3981</v>
      </c>
      <c r="B2950" s="2">
        <v>46077</v>
      </c>
      <c r="C2950" t="s">
        <v>1489</v>
      </c>
      <c r="D2950" t="s">
        <v>223</v>
      </c>
      <c r="E2950" t="s">
        <v>101</v>
      </c>
      <c r="F2950" t="s">
        <v>14</v>
      </c>
      <c r="G2950">
        <v>2</v>
      </c>
      <c r="H2950">
        <v>387.03</v>
      </c>
      <c r="I2950">
        <v>0.15</v>
      </c>
      <c r="J2950" t="s">
        <v>15</v>
      </c>
    </row>
    <row r="2951" spans="1:10" x14ac:dyDescent="0.25">
      <c r="A2951" t="s">
        <v>3982</v>
      </c>
      <c r="B2951" s="2">
        <v>46215</v>
      </c>
      <c r="C2951" t="s">
        <v>1637</v>
      </c>
      <c r="D2951" t="s">
        <v>251</v>
      </c>
      <c r="E2951" t="s">
        <v>104</v>
      </c>
      <c r="F2951" t="s">
        <v>14</v>
      </c>
      <c r="G2951">
        <v>2</v>
      </c>
      <c r="H2951">
        <v>1959.02</v>
      </c>
      <c r="I2951">
        <v>0</v>
      </c>
      <c r="J2951" t="s">
        <v>30</v>
      </c>
    </row>
    <row r="2952" spans="1:10" x14ac:dyDescent="0.25">
      <c r="A2952" t="s">
        <v>3983</v>
      </c>
      <c r="B2952" s="2">
        <v>46126</v>
      </c>
      <c r="C2952" t="s">
        <v>3212</v>
      </c>
      <c r="D2952" t="s">
        <v>180</v>
      </c>
      <c r="E2952" t="s">
        <v>101</v>
      </c>
      <c r="F2952" t="s">
        <v>14</v>
      </c>
      <c r="G2952">
        <v>2</v>
      </c>
      <c r="H2952">
        <v>857.49</v>
      </c>
      <c r="I2952">
        <v>0.02</v>
      </c>
      <c r="J2952" t="s">
        <v>68</v>
      </c>
    </row>
    <row r="2953" spans="1:10" x14ac:dyDescent="0.25">
      <c r="A2953" t="s">
        <v>3984</v>
      </c>
      <c r="B2953" s="2">
        <v>46206</v>
      </c>
      <c r="C2953" t="s">
        <v>1347</v>
      </c>
      <c r="D2953" t="s">
        <v>286</v>
      </c>
      <c r="E2953" t="s">
        <v>112</v>
      </c>
      <c r="F2953" t="s">
        <v>25</v>
      </c>
      <c r="G2953">
        <v>3</v>
      </c>
      <c r="H2953">
        <v>1337.97</v>
      </c>
      <c r="I2953">
        <v>0.2</v>
      </c>
      <c r="J2953" t="s">
        <v>20</v>
      </c>
    </row>
    <row r="2954" spans="1:10" x14ac:dyDescent="0.25">
      <c r="A2954" t="s">
        <v>3985</v>
      </c>
      <c r="B2954" s="2">
        <v>46187</v>
      </c>
      <c r="C2954" t="s">
        <v>2303</v>
      </c>
      <c r="D2954" t="s">
        <v>251</v>
      </c>
      <c r="E2954" t="s">
        <v>19</v>
      </c>
      <c r="F2954" t="s">
        <v>14</v>
      </c>
      <c r="G2954">
        <v>2</v>
      </c>
      <c r="H2954">
        <v>1979.01</v>
      </c>
      <c r="I2954">
        <v>0</v>
      </c>
      <c r="J2954" t="s">
        <v>68</v>
      </c>
    </row>
    <row r="2955" spans="1:10" x14ac:dyDescent="0.25">
      <c r="A2955" t="s">
        <v>3986</v>
      </c>
      <c r="B2955" s="2">
        <v>46162</v>
      </c>
      <c r="C2955" t="s">
        <v>1156</v>
      </c>
      <c r="D2955" t="s">
        <v>440</v>
      </c>
      <c r="E2955" t="s">
        <v>120</v>
      </c>
      <c r="F2955" t="s">
        <v>25</v>
      </c>
      <c r="G2955">
        <v>2</v>
      </c>
      <c r="H2955">
        <v>153.47</v>
      </c>
      <c r="I2955">
        <v>0</v>
      </c>
      <c r="J2955" t="s">
        <v>35</v>
      </c>
    </row>
    <row r="2956" spans="1:10" x14ac:dyDescent="0.25">
      <c r="A2956" t="s">
        <v>3987</v>
      </c>
      <c r="B2956" s="2">
        <v>46036</v>
      </c>
      <c r="C2956" t="s">
        <v>1863</v>
      </c>
      <c r="D2956" t="s">
        <v>180</v>
      </c>
      <c r="E2956" t="s">
        <v>62</v>
      </c>
      <c r="F2956" t="s">
        <v>14</v>
      </c>
      <c r="G2956">
        <v>3</v>
      </c>
      <c r="H2956">
        <v>849</v>
      </c>
      <c r="I2956">
        <v>0.05</v>
      </c>
      <c r="J2956" t="s">
        <v>68</v>
      </c>
    </row>
    <row r="2957" spans="1:10" x14ac:dyDescent="0.25">
      <c r="A2957" t="s">
        <v>3988</v>
      </c>
      <c r="B2957" s="2">
        <v>45890</v>
      </c>
      <c r="C2957" t="s">
        <v>3989</v>
      </c>
      <c r="D2957" t="s">
        <v>38</v>
      </c>
      <c r="E2957" t="s">
        <v>226</v>
      </c>
      <c r="F2957" t="s">
        <v>25</v>
      </c>
      <c r="G2957">
        <v>3</v>
      </c>
      <c r="H2957">
        <v>1936.98</v>
      </c>
      <c r="I2957">
        <v>0.15</v>
      </c>
      <c r="J2957" t="s">
        <v>20</v>
      </c>
    </row>
    <row r="2958" spans="1:10" x14ac:dyDescent="0.25">
      <c r="A2958" t="s">
        <v>3990</v>
      </c>
      <c r="B2958" s="2">
        <v>46010</v>
      </c>
      <c r="C2958" t="s">
        <v>1842</v>
      </c>
      <c r="D2958" t="s">
        <v>202</v>
      </c>
      <c r="E2958" t="s">
        <v>44</v>
      </c>
      <c r="F2958" t="s">
        <v>141</v>
      </c>
      <c r="G2958">
        <v>1</v>
      </c>
      <c r="H2958">
        <v>2078.0100000000002</v>
      </c>
      <c r="I2958">
        <v>0</v>
      </c>
      <c r="J2958" t="s">
        <v>35</v>
      </c>
    </row>
    <row r="2959" spans="1:10" x14ac:dyDescent="0.25">
      <c r="A2959" t="s">
        <v>3991</v>
      </c>
      <c r="B2959" s="2">
        <v>46121</v>
      </c>
      <c r="C2959" t="s">
        <v>2297</v>
      </c>
      <c r="D2959" t="s">
        <v>71</v>
      </c>
      <c r="E2959" t="s">
        <v>44</v>
      </c>
      <c r="F2959" t="s">
        <v>25</v>
      </c>
      <c r="G2959">
        <v>2</v>
      </c>
      <c r="H2959">
        <v>116.62</v>
      </c>
      <c r="I2959">
        <v>0.1</v>
      </c>
      <c r="J2959" t="s">
        <v>30</v>
      </c>
    </row>
    <row r="2960" spans="1:10" x14ac:dyDescent="0.25">
      <c r="A2960" t="s">
        <v>3992</v>
      </c>
      <c r="B2960" s="2">
        <v>45976</v>
      </c>
      <c r="C2960" t="s">
        <v>152</v>
      </c>
      <c r="D2960" t="s">
        <v>332</v>
      </c>
      <c r="E2960" t="s">
        <v>58</v>
      </c>
      <c r="F2960" t="s">
        <v>25</v>
      </c>
      <c r="G2960">
        <v>1</v>
      </c>
      <c r="H2960">
        <v>741.51</v>
      </c>
      <c r="I2960">
        <v>0.15</v>
      </c>
      <c r="J2960" t="s">
        <v>35</v>
      </c>
    </row>
    <row r="2961" spans="1:10" x14ac:dyDescent="0.25">
      <c r="A2961" t="s">
        <v>3993</v>
      </c>
      <c r="B2961" s="2">
        <v>46019</v>
      </c>
      <c r="C2961" t="s">
        <v>475</v>
      </c>
      <c r="D2961" t="s">
        <v>23</v>
      </c>
      <c r="E2961" t="s">
        <v>74</v>
      </c>
      <c r="F2961" t="s">
        <v>14</v>
      </c>
      <c r="G2961">
        <v>2</v>
      </c>
      <c r="H2961">
        <v>79.790000000000006</v>
      </c>
      <c r="I2961">
        <v>0</v>
      </c>
      <c r="J2961" t="s">
        <v>15</v>
      </c>
    </row>
    <row r="2962" spans="1:10" x14ac:dyDescent="0.25">
      <c r="A2962" t="s">
        <v>3994</v>
      </c>
      <c r="B2962" t="s">
        <v>3995</v>
      </c>
      <c r="C2962" t="s">
        <v>1341</v>
      </c>
      <c r="D2962" t="s">
        <v>199</v>
      </c>
      <c r="E2962" t="s">
        <v>120</v>
      </c>
      <c r="F2962" t="s">
        <v>25</v>
      </c>
      <c r="G2962">
        <v>1</v>
      </c>
      <c r="H2962">
        <v>719.97</v>
      </c>
      <c r="I2962">
        <v>0</v>
      </c>
      <c r="J2962" t="s">
        <v>68</v>
      </c>
    </row>
    <row r="2963" spans="1:10" x14ac:dyDescent="0.25">
      <c r="A2963" t="s">
        <v>3996</v>
      </c>
      <c r="B2963" s="2">
        <v>45871</v>
      </c>
      <c r="C2963" t="s">
        <v>1537</v>
      </c>
      <c r="D2963" t="s">
        <v>61</v>
      </c>
      <c r="E2963" t="s">
        <v>19</v>
      </c>
      <c r="F2963" t="s">
        <v>14</v>
      </c>
      <c r="G2963">
        <v>3</v>
      </c>
      <c r="H2963">
        <v>251.49</v>
      </c>
      <c r="I2963">
        <v>0</v>
      </c>
      <c r="J2963" t="s">
        <v>35</v>
      </c>
    </row>
    <row r="2964" spans="1:10" x14ac:dyDescent="0.25">
      <c r="A2964" t="s">
        <v>3997</v>
      </c>
      <c r="B2964" s="2">
        <v>45941</v>
      </c>
      <c r="C2964" t="s">
        <v>522</v>
      </c>
      <c r="D2964" t="s">
        <v>520</v>
      </c>
      <c r="E2964" t="s">
        <v>104</v>
      </c>
      <c r="F2964" t="s">
        <v>14</v>
      </c>
      <c r="G2964">
        <v>4</v>
      </c>
      <c r="H2964">
        <v>2220.9899999999998</v>
      </c>
      <c r="I2964">
        <v>0.2</v>
      </c>
      <c r="J2964" t="s">
        <v>15</v>
      </c>
    </row>
    <row r="2965" spans="1:10" x14ac:dyDescent="0.25">
      <c r="A2965" t="s">
        <v>3998</v>
      </c>
      <c r="B2965" s="2">
        <v>45892</v>
      </c>
      <c r="C2965" t="s">
        <v>953</v>
      </c>
      <c r="D2965" t="s">
        <v>277</v>
      </c>
      <c r="E2965" t="s">
        <v>62</v>
      </c>
      <c r="F2965" t="s">
        <v>14</v>
      </c>
      <c r="G2965">
        <v>2</v>
      </c>
      <c r="H2965">
        <v>699</v>
      </c>
      <c r="I2965">
        <v>0</v>
      </c>
      <c r="J2965" t="s">
        <v>15</v>
      </c>
    </row>
    <row r="2966" spans="1:10" x14ac:dyDescent="0.25">
      <c r="A2966" t="s">
        <v>3999</v>
      </c>
      <c r="B2966" s="2">
        <v>46087</v>
      </c>
      <c r="C2966" t="s">
        <v>869</v>
      </c>
      <c r="D2966" t="s">
        <v>51</v>
      </c>
      <c r="E2966" t="s">
        <v>74</v>
      </c>
      <c r="F2966" t="s">
        <v>1739</v>
      </c>
      <c r="G2966">
        <v>1</v>
      </c>
      <c r="H2966">
        <v>1008.99</v>
      </c>
      <c r="I2966">
        <v>0</v>
      </c>
      <c r="J2966" t="s">
        <v>15</v>
      </c>
    </row>
    <row r="2967" spans="1:10" x14ac:dyDescent="0.25">
      <c r="A2967" t="s">
        <v>4000</v>
      </c>
      <c r="B2967" s="2">
        <v>46171</v>
      </c>
      <c r="C2967" t="s">
        <v>106</v>
      </c>
      <c r="D2967" t="s">
        <v>180</v>
      </c>
      <c r="E2967" t="s">
        <v>13</v>
      </c>
      <c r="F2967" t="s">
        <v>25</v>
      </c>
      <c r="G2967">
        <v>2</v>
      </c>
      <c r="H2967">
        <v>849</v>
      </c>
      <c r="I2967">
        <v>0</v>
      </c>
      <c r="J2967" t="s">
        <v>35</v>
      </c>
    </row>
    <row r="2968" spans="1:10" x14ac:dyDescent="0.25">
      <c r="A2968" t="s">
        <v>4001</v>
      </c>
      <c r="B2968" s="2">
        <v>46098</v>
      </c>
      <c r="C2968" t="s">
        <v>691</v>
      </c>
      <c r="D2968" t="s">
        <v>29</v>
      </c>
      <c r="E2968" t="s">
        <v>226</v>
      </c>
      <c r="F2968" t="s">
        <v>25</v>
      </c>
      <c r="G2968">
        <v>2</v>
      </c>
      <c r="H2968">
        <v>107.91</v>
      </c>
      <c r="I2968">
        <v>0.1</v>
      </c>
      <c r="J2968" t="s">
        <v>20</v>
      </c>
    </row>
    <row r="2969" spans="1:10" x14ac:dyDescent="0.25">
      <c r="A2969" t="s">
        <v>4002</v>
      </c>
      <c r="B2969" s="2">
        <v>46038</v>
      </c>
      <c r="C2969" t="s">
        <v>1095</v>
      </c>
      <c r="D2969" t="s">
        <v>109</v>
      </c>
      <c r="E2969" t="s">
        <v>112</v>
      </c>
      <c r="F2969" t="s">
        <v>14</v>
      </c>
      <c r="G2969">
        <v>1</v>
      </c>
      <c r="H2969">
        <v>1426.98</v>
      </c>
      <c r="I2969">
        <v>0</v>
      </c>
      <c r="J2969" t="s">
        <v>35</v>
      </c>
    </row>
    <row r="2970" spans="1:10" x14ac:dyDescent="0.25">
      <c r="A2970" t="s">
        <v>4003</v>
      </c>
      <c r="B2970" s="2">
        <v>46195</v>
      </c>
      <c r="C2970" t="s">
        <v>1543</v>
      </c>
      <c r="D2970" t="s">
        <v>1774</v>
      </c>
      <c r="E2970" t="s">
        <v>58</v>
      </c>
      <c r="F2970" t="s">
        <v>25</v>
      </c>
      <c r="G2970">
        <v>2</v>
      </c>
      <c r="H2970">
        <v>39</v>
      </c>
      <c r="I2970">
        <v>0.1</v>
      </c>
      <c r="J2970" t="s">
        <v>35</v>
      </c>
    </row>
    <row r="2971" spans="1:10" x14ac:dyDescent="0.25">
      <c r="A2971" t="s">
        <v>4004</v>
      </c>
      <c r="B2971" s="2">
        <v>46012</v>
      </c>
      <c r="C2971" t="s">
        <v>662</v>
      </c>
      <c r="D2971" t="s">
        <v>98</v>
      </c>
      <c r="E2971" t="s">
        <v>58</v>
      </c>
      <c r="F2971" t="s">
        <v>14</v>
      </c>
      <c r="G2971">
        <v>2</v>
      </c>
      <c r="H2971">
        <v>1385.01</v>
      </c>
      <c r="I2971">
        <v>0.05</v>
      </c>
      <c r="J2971" t="s">
        <v>20</v>
      </c>
    </row>
    <row r="2972" spans="1:10" x14ac:dyDescent="0.25">
      <c r="A2972" t="s">
        <v>4005</v>
      </c>
      <c r="B2972" s="2">
        <v>46167</v>
      </c>
      <c r="C2972" t="s">
        <v>496</v>
      </c>
      <c r="D2972" t="s">
        <v>180</v>
      </c>
      <c r="E2972" t="s">
        <v>74</v>
      </c>
      <c r="F2972" t="s">
        <v>14</v>
      </c>
      <c r="G2972">
        <v>2</v>
      </c>
      <c r="H2972">
        <v>823.53</v>
      </c>
      <c r="I2972">
        <v>0</v>
      </c>
      <c r="J2972" t="s">
        <v>30</v>
      </c>
    </row>
    <row r="2973" spans="1:10" x14ac:dyDescent="0.25">
      <c r="A2973" t="s">
        <v>4006</v>
      </c>
      <c r="B2973" s="2">
        <v>45899</v>
      </c>
      <c r="C2973" t="s">
        <v>1655</v>
      </c>
      <c r="D2973" t="s">
        <v>251</v>
      </c>
      <c r="E2973" t="s">
        <v>34</v>
      </c>
      <c r="F2973" t="s">
        <v>25</v>
      </c>
      <c r="G2973">
        <v>4</v>
      </c>
      <c r="H2973">
        <v>1939.03</v>
      </c>
      <c r="I2973">
        <v>0</v>
      </c>
      <c r="J2973" t="s">
        <v>15</v>
      </c>
    </row>
    <row r="2974" spans="1:10" x14ac:dyDescent="0.25">
      <c r="A2974" t="s">
        <v>4007</v>
      </c>
      <c r="B2974" s="2">
        <v>45947</v>
      </c>
      <c r="C2974" t="s">
        <v>1276</v>
      </c>
      <c r="D2974" t="s">
        <v>556</v>
      </c>
      <c r="E2974" t="s">
        <v>13</v>
      </c>
      <c r="F2974" t="s">
        <v>14</v>
      </c>
      <c r="G2974">
        <v>3</v>
      </c>
      <c r="H2974">
        <v>127.71</v>
      </c>
      <c r="I2974">
        <v>0.05</v>
      </c>
      <c r="J2974" t="s">
        <v>30</v>
      </c>
    </row>
    <row r="2975" spans="1:10" x14ac:dyDescent="0.25">
      <c r="A2975" t="s">
        <v>4008</v>
      </c>
      <c r="B2975" s="2">
        <v>45946</v>
      </c>
      <c r="C2975" t="s">
        <v>725</v>
      </c>
      <c r="D2975" t="s">
        <v>109</v>
      </c>
      <c r="E2975" t="s">
        <v>52</v>
      </c>
      <c r="F2975" t="s">
        <v>14</v>
      </c>
      <c r="G2975">
        <v>3</v>
      </c>
      <c r="H2975">
        <v>1412.99</v>
      </c>
      <c r="I2975">
        <v>0</v>
      </c>
      <c r="J2975" t="s">
        <v>68</v>
      </c>
    </row>
    <row r="2976" spans="1:10" x14ac:dyDescent="0.25">
      <c r="A2976" t="s">
        <v>4009</v>
      </c>
      <c r="B2976" s="2">
        <v>46004</v>
      </c>
      <c r="C2976" t="s">
        <v>4010</v>
      </c>
      <c r="D2976" t="s">
        <v>390</v>
      </c>
      <c r="E2976" t="s">
        <v>44</v>
      </c>
      <c r="F2976" t="s">
        <v>14</v>
      </c>
      <c r="G2976">
        <v>1</v>
      </c>
      <c r="H2976">
        <v>449</v>
      </c>
      <c r="I2976">
        <v>0.1</v>
      </c>
      <c r="J2976" t="s">
        <v>35</v>
      </c>
    </row>
    <row r="2977" spans="1:10" x14ac:dyDescent="0.25">
      <c r="A2977" t="s">
        <v>4011</v>
      </c>
      <c r="B2977" s="2">
        <v>46080</v>
      </c>
      <c r="C2977" t="s">
        <v>3124</v>
      </c>
      <c r="D2977" t="s">
        <v>38</v>
      </c>
      <c r="E2977" t="s">
        <v>13</v>
      </c>
      <c r="F2977" t="s">
        <v>14</v>
      </c>
      <c r="G2977">
        <v>10</v>
      </c>
      <c r="H2977">
        <v>1842.03</v>
      </c>
      <c r="I2977">
        <v>0</v>
      </c>
      <c r="J2977" t="s">
        <v>30</v>
      </c>
    </row>
    <row r="2978" spans="1:10" x14ac:dyDescent="0.25">
      <c r="A2978" t="s">
        <v>4012</v>
      </c>
      <c r="B2978" s="2">
        <v>46020</v>
      </c>
      <c r="C2978" t="s">
        <v>902</v>
      </c>
      <c r="D2978" t="s">
        <v>38</v>
      </c>
      <c r="E2978" t="s">
        <v>48</v>
      </c>
      <c r="F2978" t="s">
        <v>25</v>
      </c>
      <c r="G2978">
        <v>10</v>
      </c>
      <c r="H2978">
        <v>1917.99</v>
      </c>
      <c r="I2978">
        <v>0</v>
      </c>
      <c r="J2978" t="s">
        <v>15</v>
      </c>
    </row>
    <row r="2979" spans="1:10" x14ac:dyDescent="0.25">
      <c r="A2979" t="s">
        <v>4013</v>
      </c>
      <c r="B2979" s="2">
        <v>46229</v>
      </c>
      <c r="C2979" t="s">
        <v>925</v>
      </c>
      <c r="D2979" t="s">
        <v>43</v>
      </c>
      <c r="E2979" t="s">
        <v>62</v>
      </c>
      <c r="F2979" t="s">
        <v>25</v>
      </c>
      <c r="G2979">
        <v>3</v>
      </c>
      <c r="H2979">
        <v>1781.01</v>
      </c>
      <c r="I2979">
        <v>0</v>
      </c>
      <c r="J2979" t="s">
        <v>35</v>
      </c>
    </row>
    <row r="2980" spans="1:10" x14ac:dyDescent="0.25">
      <c r="A2980" t="s">
        <v>4014</v>
      </c>
      <c r="B2980" s="2">
        <v>46193</v>
      </c>
      <c r="C2980" t="s">
        <v>531</v>
      </c>
      <c r="D2980" t="s">
        <v>685</v>
      </c>
      <c r="E2980" t="s">
        <v>112</v>
      </c>
      <c r="F2980" t="s">
        <v>25</v>
      </c>
      <c r="G2980">
        <v>2</v>
      </c>
      <c r="H2980">
        <v>1583.01</v>
      </c>
      <c r="I2980">
        <v>0.15</v>
      </c>
      <c r="J2980" t="s">
        <v>30</v>
      </c>
    </row>
    <row r="2981" spans="1:10" x14ac:dyDescent="0.25">
      <c r="A2981" t="s">
        <v>4015</v>
      </c>
      <c r="B2981" s="2">
        <v>45886</v>
      </c>
      <c r="C2981" t="s">
        <v>1260</v>
      </c>
      <c r="D2981" t="s">
        <v>117</v>
      </c>
      <c r="E2981" t="s">
        <v>48</v>
      </c>
      <c r="F2981" t="s">
        <v>25</v>
      </c>
      <c r="G2981">
        <v>1</v>
      </c>
      <c r="H2981">
        <v>1852.97</v>
      </c>
      <c r="I2981">
        <v>0.05</v>
      </c>
      <c r="J2981" t="s">
        <v>68</v>
      </c>
    </row>
    <row r="2982" spans="1:10" x14ac:dyDescent="0.25">
      <c r="A2982" t="s">
        <v>2952</v>
      </c>
      <c r="B2982" s="2">
        <v>46151</v>
      </c>
      <c r="C2982" t="s">
        <v>776</v>
      </c>
      <c r="D2982" t="s">
        <v>38</v>
      </c>
      <c r="E2982" t="s">
        <v>13</v>
      </c>
      <c r="F2982" t="s">
        <v>14</v>
      </c>
      <c r="G2982">
        <v>2</v>
      </c>
      <c r="H2982">
        <v>1936.98</v>
      </c>
      <c r="I2982">
        <v>0.1</v>
      </c>
      <c r="J2982" t="s">
        <v>20</v>
      </c>
    </row>
    <row r="2983" spans="1:10" x14ac:dyDescent="0.25">
      <c r="A2983" t="s">
        <v>2697</v>
      </c>
      <c r="B2983" s="2">
        <v>46212</v>
      </c>
      <c r="C2983" t="s">
        <v>1558</v>
      </c>
      <c r="D2983" t="s">
        <v>43</v>
      </c>
      <c r="E2983" t="s">
        <v>187</v>
      </c>
      <c r="F2983" t="s">
        <v>14</v>
      </c>
      <c r="G2983">
        <v>4</v>
      </c>
      <c r="H2983">
        <v>1834.98</v>
      </c>
      <c r="I2983">
        <v>0.02</v>
      </c>
      <c r="J2983" t="s">
        <v>35</v>
      </c>
    </row>
    <row r="2984" spans="1:10" x14ac:dyDescent="0.25">
      <c r="A2984" t="s">
        <v>3166</v>
      </c>
      <c r="B2984" s="2">
        <v>45972</v>
      </c>
      <c r="C2984" t="s">
        <v>2906</v>
      </c>
      <c r="D2984" t="s">
        <v>376</v>
      </c>
      <c r="E2984" t="s">
        <v>48</v>
      </c>
      <c r="F2984" t="s">
        <v>14</v>
      </c>
      <c r="G2984">
        <v>1</v>
      </c>
      <c r="H2984">
        <v>1715.99</v>
      </c>
      <c r="I2984">
        <v>0.2</v>
      </c>
      <c r="J2984" t="s">
        <v>15</v>
      </c>
    </row>
    <row r="2985" spans="1:10" x14ac:dyDescent="0.25">
      <c r="A2985" t="s">
        <v>3544</v>
      </c>
      <c r="B2985" s="2">
        <v>45871</v>
      </c>
      <c r="C2985" t="s">
        <v>60</v>
      </c>
      <c r="D2985" t="s">
        <v>243</v>
      </c>
      <c r="E2985" t="s">
        <v>34</v>
      </c>
      <c r="F2985" t="s">
        <v>14</v>
      </c>
      <c r="G2985">
        <v>6</v>
      </c>
      <c r="H2985">
        <v>71.069999999999993</v>
      </c>
      <c r="I2985">
        <v>0.15</v>
      </c>
      <c r="J2985" t="s">
        <v>68</v>
      </c>
    </row>
    <row r="2986" spans="1:10" x14ac:dyDescent="0.25">
      <c r="A2986" t="s">
        <v>1173</v>
      </c>
      <c r="B2986" s="2">
        <v>45873</v>
      </c>
      <c r="C2986" t="s">
        <v>1174</v>
      </c>
      <c r="D2986" t="s">
        <v>137</v>
      </c>
      <c r="E2986" t="s">
        <v>62</v>
      </c>
      <c r="F2986" t="s">
        <v>25</v>
      </c>
      <c r="G2986">
        <v>5</v>
      </c>
      <c r="H2986">
        <v>96.03</v>
      </c>
      <c r="I2986">
        <v>0.1</v>
      </c>
      <c r="J2986" t="s">
        <v>15</v>
      </c>
    </row>
    <row r="2987" spans="1:10" x14ac:dyDescent="0.25">
      <c r="A2987" t="s">
        <v>2101</v>
      </c>
      <c r="B2987" s="2">
        <v>46230</v>
      </c>
      <c r="C2987" t="s">
        <v>864</v>
      </c>
      <c r="D2987" t="s">
        <v>29</v>
      </c>
      <c r="E2987" t="s">
        <v>226</v>
      </c>
      <c r="F2987" t="s">
        <v>25</v>
      </c>
      <c r="G2987">
        <v>6</v>
      </c>
      <c r="H2987">
        <v>111.18</v>
      </c>
      <c r="I2987">
        <v>0.1</v>
      </c>
      <c r="J2987" t="s">
        <v>20</v>
      </c>
    </row>
    <row r="2988" spans="1:10" x14ac:dyDescent="0.25">
      <c r="A2988" t="s">
        <v>3783</v>
      </c>
      <c r="B2988" s="2">
        <v>46003</v>
      </c>
      <c r="C2988" t="s">
        <v>634</v>
      </c>
      <c r="D2988" t="s">
        <v>43</v>
      </c>
      <c r="E2988" t="s">
        <v>48</v>
      </c>
      <c r="F2988" t="s">
        <v>25</v>
      </c>
      <c r="G2988">
        <v>6</v>
      </c>
      <c r="H2988">
        <v>1799</v>
      </c>
      <c r="I2988">
        <v>0</v>
      </c>
      <c r="J2988" t="s">
        <v>68</v>
      </c>
    </row>
    <row r="2989" spans="1:10" x14ac:dyDescent="0.25">
      <c r="A2989" t="s">
        <v>2569</v>
      </c>
      <c r="B2989" s="2">
        <v>45927</v>
      </c>
      <c r="C2989" t="s">
        <v>2570</v>
      </c>
      <c r="D2989" t="s">
        <v>440</v>
      </c>
      <c r="E2989" t="s">
        <v>52</v>
      </c>
      <c r="F2989" t="s">
        <v>14</v>
      </c>
      <c r="G2989">
        <v>2</v>
      </c>
      <c r="H2989">
        <v>153.47</v>
      </c>
      <c r="I2989">
        <v>0</v>
      </c>
      <c r="J2989" t="s">
        <v>15</v>
      </c>
    </row>
    <row r="2990" spans="1:10" x14ac:dyDescent="0.25">
      <c r="A2990" t="s">
        <v>3892</v>
      </c>
      <c r="B2990" s="2">
        <v>45992</v>
      </c>
      <c r="C2990" t="s">
        <v>994</v>
      </c>
      <c r="D2990" t="s">
        <v>199</v>
      </c>
      <c r="E2990" t="s">
        <v>48</v>
      </c>
      <c r="F2990" t="s">
        <v>25</v>
      </c>
      <c r="G2990">
        <v>2</v>
      </c>
      <c r="H2990">
        <v>712.98</v>
      </c>
      <c r="I2990">
        <v>0</v>
      </c>
      <c r="J2990" t="s">
        <v>15</v>
      </c>
    </row>
    <row r="2991" spans="1:10" x14ac:dyDescent="0.25">
      <c r="A2991" t="s">
        <v>1327</v>
      </c>
      <c r="B2991" s="2">
        <v>45891</v>
      </c>
      <c r="C2991" t="s">
        <v>1328</v>
      </c>
      <c r="D2991" t="s">
        <v>199</v>
      </c>
      <c r="E2991" t="s">
        <v>62</v>
      </c>
      <c r="F2991" t="s">
        <v>14</v>
      </c>
      <c r="G2991">
        <v>8</v>
      </c>
      <c r="H2991">
        <v>685.02</v>
      </c>
      <c r="I2991">
        <v>0</v>
      </c>
      <c r="J2991" t="s">
        <v>15</v>
      </c>
    </row>
    <row r="2992" spans="1:10" x14ac:dyDescent="0.25">
      <c r="A2992" t="s">
        <v>2399</v>
      </c>
      <c r="B2992" s="2">
        <v>45981</v>
      </c>
      <c r="C2992" t="s">
        <v>219</v>
      </c>
      <c r="D2992" t="s">
        <v>150</v>
      </c>
      <c r="E2992" t="s">
        <v>112</v>
      </c>
      <c r="F2992" t="s">
        <v>25</v>
      </c>
      <c r="G2992">
        <v>2</v>
      </c>
      <c r="H2992">
        <v>1513.99</v>
      </c>
      <c r="I2992">
        <v>0.1</v>
      </c>
      <c r="J2992" t="s">
        <v>30</v>
      </c>
    </row>
    <row r="2993" spans="1:10" x14ac:dyDescent="0.25">
      <c r="A2993" t="s">
        <v>712</v>
      </c>
      <c r="B2993" s="2">
        <v>46149</v>
      </c>
      <c r="C2993" t="s">
        <v>713</v>
      </c>
      <c r="D2993" t="s">
        <v>12</v>
      </c>
      <c r="E2993" t="s">
        <v>62</v>
      </c>
      <c r="F2993" t="s">
        <v>25</v>
      </c>
      <c r="G2993">
        <v>6</v>
      </c>
      <c r="H2993">
        <v>494.01</v>
      </c>
      <c r="I2993">
        <v>0.2</v>
      </c>
      <c r="J2993" t="s">
        <v>35</v>
      </c>
    </row>
    <row r="2994" spans="1:10" x14ac:dyDescent="0.25">
      <c r="A2994" t="s">
        <v>345</v>
      </c>
      <c r="B2994" s="2">
        <v>45928</v>
      </c>
      <c r="C2994" t="s">
        <v>346</v>
      </c>
      <c r="D2994" t="s">
        <v>323</v>
      </c>
      <c r="E2994" t="s">
        <v>187</v>
      </c>
      <c r="F2994" t="s">
        <v>14</v>
      </c>
      <c r="G2994">
        <v>4</v>
      </c>
      <c r="H2994">
        <v>1484.01</v>
      </c>
      <c r="I2994">
        <v>0</v>
      </c>
      <c r="J2994" t="s">
        <v>68</v>
      </c>
    </row>
    <row r="2995" spans="1:10" x14ac:dyDescent="0.25">
      <c r="A2995" t="s">
        <v>955</v>
      </c>
      <c r="B2995" s="2">
        <v>45919</v>
      </c>
      <c r="C2995" t="s">
        <v>956</v>
      </c>
      <c r="D2995" t="s">
        <v>251</v>
      </c>
      <c r="E2995" t="s">
        <v>34</v>
      </c>
      <c r="F2995" t="s">
        <v>25</v>
      </c>
      <c r="G2995">
        <v>6</v>
      </c>
      <c r="H2995">
        <v>2058.9699999999998</v>
      </c>
      <c r="I2995">
        <v>0.1</v>
      </c>
      <c r="J2995" t="s">
        <v>30</v>
      </c>
    </row>
    <row r="2996" spans="1:10" x14ac:dyDescent="0.25">
      <c r="A2996" t="s">
        <v>4002</v>
      </c>
      <c r="B2996" s="2">
        <v>46038</v>
      </c>
      <c r="C2996" t="s">
        <v>1095</v>
      </c>
      <c r="D2996" t="s">
        <v>109</v>
      </c>
      <c r="E2996" t="s">
        <v>112</v>
      </c>
      <c r="F2996" t="s">
        <v>14</v>
      </c>
      <c r="G2996">
        <v>1</v>
      </c>
      <c r="H2996">
        <v>1426.98</v>
      </c>
      <c r="I2996">
        <v>0</v>
      </c>
      <c r="J2996" t="s">
        <v>35</v>
      </c>
    </row>
    <row r="2997" spans="1:10" x14ac:dyDescent="0.25">
      <c r="A2997" t="s">
        <v>1261</v>
      </c>
      <c r="B2997" s="2">
        <v>46006</v>
      </c>
      <c r="C2997" t="s">
        <v>1262</v>
      </c>
      <c r="D2997" t="s">
        <v>549</v>
      </c>
      <c r="E2997" t="s">
        <v>19</v>
      </c>
      <c r="F2997" t="s">
        <v>14</v>
      </c>
      <c r="G2997">
        <v>1</v>
      </c>
      <c r="H2997">
        <v>1187.01</v>
      </c>
      <c r="I2997">
        <v>0.02</v>
      </c>
      <c r="J2997" t="s">
        <v>15</v>
      </c>
    </row>
    <row r="2998" spans="1:10" x14ac:dyDescent="0.25">
      <c r="A2998" t="s">
        <v>3225</v>
      </c>
      <c r="B2998" s="2">
        <v>45992</v>
      </c>
      <c r="C2998" t="s">
        <v>1959</v>
      </c>
      <c r="D2998" t="s">
        <v>395</v>
      </c>
      <c r="E2998" t="s">
        <v>104</v>
      </c>
      <c r="F2998" t="s">
        <v>25</v>
      </c>
      <c r="G2998">
        <v>8</v>
      </c>
      <c r="H2998">
        <v>153.47</v>
      </c>
      <c r="I2998">
        <v>0.1</v>
      </c>
      <c r="J2998" t="s">
        <v>35</v>
      </c>
    </row>
    <row r="2999" spans="1:10" x14ac:dyDescent="0.25">
      <c r="A2999" t="s">
        <v>2021</v>
      </c>
      <c r="B2999" s="2">
        <v>46226</v>
      </c>
      <c r="C2999" t="s">
        <v>2022</v>
      </c>
      <c r="D2999" t="s">
        <v>223</v>
      </c>
      <c r="E2999" t="s">
        <v>62</v>
      </c>
      <c r="F2999" t="s">
        <v>14</v>
      </c>
      <c r="G2999">
        <v>1</v>
      </c>
      <c r="H2999">
        <v>399</v>
      </c>
      <c r="I2999">
        <v>0.1</v>
      </c>
      <c r="J2999" t="s">
        <v>15</v>
      </c>
    </row>
    <row r="3000" spans="1:10" x14ac:dyDescent="0.25">
      <c r="A3000" t="s">
        <v>1886</v>
      </c>
      <c r="B3000" s="2">
        <v>46096</v>
      </c>
      <c r="C3000" t="s">
        <v>1887</v>
      </c>
      <c r="D3000" t="s">
        <v>51</v>
      </c>
      <c r="E3000" t="s">
        <v>19</v>
      </c>
      <c r="F3000" t="s">
        <v>14</v>
      </c>
      <c r="G3000">
        <v>5</v>
      </c>
      <c r="H3000">
        <v>1008.99</v>
      </c>
      <c r="I3000">
        <v>0.05</v>
      </c>
      <c r="J3000" t="s">
        <v>15</v>
      </c>
    </row>
    <row r="3001" spans="1:10" x14ac:dyDescent="0.25">
      <c r="A3001" t="s">
        <v>424</v>
      </c>
      <c r="B3001" s="2">
        <v>45911</v>
      </c>
      <c r="C3001" t="s">
        <v>425</v>
      </c>
      <c r="D3001" t="s">
        <v>92</v>
      </c>
      <c r="E3001" t="s">
        <v>44</v>
      </c>
      <c r="F3001" t="s">
        <v>14</v>
      </c>
      <c r="G3001">
        <v>2</v>
      </c>
      <c r="H3001">
        <v>307.97000000000003</v>
      </c>
      <c r="I3001">
        <v>0.15</v>
      </c>
      <c r="J3001"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E9B3B-9F58-4BCC-ABA6-9CA004D2FDF3}">
  <dimension ref="A1:R2968"/>
  <sheetViews>
    <sheetView workbookViewId="0">
      <selection activeCell="R2" sqref="R2"/>
    </sheetView>
  </sheetViews>
  <sheetFormatPr defaultRowHeight="15" x14ac:dyDescent="0.25"/>
  <cols>
    <col min="1" max="1" width="14" customWidth="1"/>
    <col min="2" max="3" width="20" style="14" customWidth="1"/>
    <col min="4" max="4" width="25.85546875" customWidth="1"/>
    <col min="5" max="6" width="23.28515625" customWidth="1"/>
    <col min="7" max="7" width="14" customWidth="1"/>
    <col min="8" max="8" width="20.42578125" customWidth="1"/>
    <col min="9" max="9" width="14.140625" customWidth="1"/>
    <col min="10" max="10" width="18" style="5" customWidth="1"/>
    <col min="11" max="11" width="12" style="7" customWidth="1"/>
    <col min="12" max="12" width="15" style="27" customWidth="1"/>
    <col min="13" max="13" width="12" style="11" customWidth="1"/>
    <col min="14" max="14" width="19.140625" customWidth="1"/>
    <col min="15" max="15" width="15" style="29" customWidth="1"/>
    <col min="16" max="16" width="15" style="27" customWidth="1"/>
    <col min="17" max="17" width="15" style="29" customWidth="1"/>
    <col min="18" max="18" width="15.42578125" style="9" customWidth="1"/>
  </cols>
  <sheetData>
    <row r="1" spans="1:18" x14ac:dyDescent="0.25">
      <c r="A1" s="1" t="s">
        <v>0</v>
      </c>
      <c r="B1" s="13" t="s">
        <v>1</v>
      </c>
      <c r="C1" s="1" t="s">
        <v>2</v>
      </c>
      <c r="D1" s="12" t="s">
        <v>5187</v>
      </c>
      <c r="E1" s="1" t="s">
        <v>3</v>
      </c>
      <c r="F1" s="12" t="s">
        <v>4968</v>
      </c>
      <c r="G1" s="12" t="s">
        <v>5118</v>
      </c>
      <c r="H1" s="1" t="s">
        <v>4</v>
      </c>
      <c r="I1" s="4" t="s">
        <v>5</v>
      </c>
      <c r="J1" s="6" t="s">
        <v>6</v>
      </c>
      <c r="K1" s="26" t="s">
        <v>7</v>
      </c>
      <c r="L1" s="10" t="s">
        <v>8</v>
      </c>
      <c r="M1" s="1" t="s">
        <v>9</v>
      </c>
      <c r="N1" s="28" t="s">
        <v>5114</v>
      </c>
      <c r="O1" s="26" t="s">
        <v>5117</v>
      </c>
      <c r="P1" s="30" t="s">
        <v>5115</v>
      </c>
      <c r="Q1" s="17" t="s">
        <v>5116</v>
      </c>
      <c r="R1" s="12" t="s">
        <v>5208</v>
      </c>
    </row>
    <row r="2" spans="1:18" x14ac:dyDescent="0.25">
      <c r="A2" t="s">
        <v>10</v>
      </c>
      <c r="B2" s="14">
        <v>46028</v>
      </c>
      <c r="C2" t="s">
        <v>11</v>
      </c>
      <c r="D2" t="str">
        <f>VLOOKUP(C2,Customers!A:E,5,FALSE)</f>
        <v>Affluent</v>
      </c>
      <c r="E2" t="s">
        <v>12</v>
      </c>
      <c r="F2" t="str">
        <f>VLOOKUP(Table1[[#This Row],[Product_ID]],Products!A:D,4,FALSE)</f>
        <v>Audio</v>
      </c>
      <c r="G2" t="str">
        <f>VLOOKUP(H2,Stores!A:E,5,FALSE)</f>
        <v>Asia</v>
      </c>
      <c r="H2" t="s">
        <v>13</v>
      </c>
      <c r="I2" s="5" t="s">
        <v>14</v>
      </c>
      <c r="J2" s="7">
        <v>1</v>
      </c>
      <c r="K2" s="27">
        <v>503.99</v>
      </c>
      <c r="L2" s="11">
        <v>0.02</v>
      </c>
      <c r="M2" t="s">
        <v>20</v>
      </c>
      <c r="N2" s="29">
        <v>354.29</v>
      </c>
      <c r="O2" s="27">
        <f>Table1[[#This Row],[Unit_Price]]*Table1[[#This Row],[Quantity]]</f>
        <v>503.99</v>
      </c>
      <c r="P2" s="29">
        <f>Table1[[#This Row],[Revenue]]-Table1[[#This Row],[COGS]]</f>
        <v>149.69999999999999</v>
      </c>
      <c r="Q2" s="9">
        <f>Table1[[#This Row],[Profit]]/Table1[[#This Row],[Revenue]]</f>
        <v>0.29702970297029702</v>
      </c>
      <c r="R2" s="31">
        <f>Table1[[#This Row],[Cost Price]]*Table1[[#This Row],[Quantity]]</f>
        <v>354.29</v>
      </c>
    </row>
    <row r="3" spans="1:18" x14ac:dyDescent="0.25">
      <c r="A3" t="s">
        <v>16</v>
      </c>
      <c r="B3" s="14">
        <v>46028</v>
      </c>
      <c r="C3" t="s">
        <v>17</v>
      </c>
      <c r="D3" t="str">
        <f>VLOOKUP(C3,Customers!A:E,5,FALSE)</f>
        <v>Mass Market</v>
      </c>
      <c r="E3" t="s">
        <v>18</v>
      </c>
      <c r="F3" t="str">
        <f>VLOOKUP(Table1[[#This Row],[Product_ID]],Products!A:D,4,FALSE)</f>
        <v>Audio</v>
      </c>
      <c r="G3" t="str">
        <f>VLOOKUP(H3,Stores!A:E,5,FALSE)</f>
        <v>Africa</v>
      </c>
      <c r="H3" t="s">
        <v>19</v>
      </c>
      <c r="I3" s="5" t="s">
        <v>14</v>
      </c>
      <c r="J3" s="7">
        <v>3</v>
      </c>
      <c r="K3" s="27">
        <v>99</v>
      </c>
      <c r="L3" s="11">
        <v>0.1</v>
      </c>
      <c r="M3" t="s">
        <v>20</v>
      </c>
      <c r="N3" s="29">
        <v>71.28</v>
      </c>
      <c r="O3" s="27">
        <f>Table1[[#This Row],[Unit_Price]]*Table1[[#This Row],[Quantity]]</f>
        <v>297</v>
      </c>
      <c r="P3" s="29">
        <f>Table1[[#This Row],[Revenue]]-Table1[[#This Row],[COGS]]</f>
        <v>83.16</v>
      </c>
      <c r="Q3" s="9">
        <f>Table1[[#This Row],[Profit]]/Table1[[#This Row],[Revenue]]</f>
        <v>0.27999999999999997</v>
      </c>
      <c r="R3" s="31">
        <f>Table1[[#This Row],[Cost Price]]*Table1[[#This Row],[Quantity]]</f>
        <v>213.84</v>
      </c>
    </row>
    <row r="4" spans="1:18" x14ac:dyDescent="0.25">
      <c r="A4" t="s">
        <v>21</v>
      </c>
      <c r="B4" s="14">
        <v>45974</v>
      </c>
      <c r="C4" t="s">
        <v>22</v>
      </c>
      <c r="D4" t="str">
        <f>VLOOKUP(C4,Customers!A:E,5,FALSE)</f>
        <v>Mass Affluent</v>
      </c>
      <c r="E4" t="s">
        <v>23</v>
      </c>
      <c r="F4" t="str">
        <f>VLOOKUP(Table1[[#This Row],[Product_ID]],Products!A:D,4,FALSE)</f>
        <v>Audio</v>
      </c>
      <c r="G4" t="str">
        <f>VLOOKUP(H4,Stores!A:E,5,FALSE)</f>
        <v>Europe</v>
      </c>
      <c r="H4" t="s">
        <v>24</v>
      </c>
      <c r="I4" s="5" t="s">
        <v>25</v>
      </c>
      <c r="J4" s="7">
        <v>2</v>
      </c>
      <c r="K4" s="27">
        <v>79.790000000000006</v>
      </c>
      <c r="L4" s="11">
        <v>0.05</v>
      </c>
      <c r="M4" t="s">
        <v>20</v>
      </c>
      <c r="N4" s="29">
        <v>57.67</v>
      </c>
      <c r="O4" s="27">
        <f>Table1[[#This Row],[Unit_Price]]*Table1[[#This Row],[Quantity]]</f>
        <v>159.58000000000001</v>
      </c>
      <c r="P4" s="29">
        <f>Table1[[#This Row],[Revenue]]-Table1[[#This Row],[COGS]]</f>
        <v>44.240000000000009</v>
      </c>
      <c r="Q4" s="9">
        <f>Table1[[#This Row],[Profit]]/Table1[[#This Row],[Revenue]]</f>
        <v>0.27722772277227725</v>
      </c>
      <c r="R4" s="31">
        <f>Table1[[#This Row],[Cost Price]]*Table1[[#This Row],[Quantity]]</f>
        <v>115.34</v>
      </c>
    </row>
    <row r="5" spans="1:18" x14ac:dyDescent="0.25">
      <c r="A5" t="s">
        <v>27</v>
      </c>
      <c r="B5" s="14">
        <v>46104</v>
      </c>
      <c r="C5" t="s">
        <v>28</v>
      </c>
      <c r="D5" t="str">
        <f>VLOOKUP(C5,Customers!A:E,5,FALSE)</f>
        <v>Affluent</v>
      </c>
      <c r="E5" t="s">
        <v>29</v>
      </c>
      <c r="F5" t="str">
        <f>VLOOKUP(Table1[[#This Row],[Product_ID]],Products!A:D,4,FALSE)</f>
        <v>Accessories</v>
      </c>
      <c r="G5" t="str">
        <f>VLOOKUP(H5,Stores!A:E,5,FALSE)</f>
        <v>Africa</v>
      </c>
      <c r="H5" t="s">
        <v>19</v>
      </c>
      <c r="I5" s="5" t="s">
        <v>25</v>
      </c>
      <c r="J5" s="7">
        <v>2</v>
      </c>
      <c r="K5" s="27">
        <v>111.18</v>
      </c>
      <c r="L5" s="11">
        <v>0</v>
      </c>
      <c r="M5" t="s">
        <v>30</v>
      </c>
      <c r="N5" s="29">
        <v>78.48</v>
      </c>
      <c r="O5" s="27">
        <f>Table1[[#This Row],[Unit_Price]]*Table1[[#This Row],[Quantity]]</f>
        <v>222.36</v>
      </c>
      <c r="P5" s="29">
        <f>Table1[[#This Row],[Revenue]]-Table1[[#This Row],[COGS]]</f>
        <v>65.400000000000006</v>
      </c>
      <c r="Q5" s="9">
        <f>Table1[[#This Row],[Profit]]/Table1[[#This Row],[Revenue]]</f>
        <v>0.29411764705882354</v>
      </c>
      <c r="R5" s="31">
        <f>Table1[[#This Row],[Cost Price]]*Table1[[#This Row],[Quantity]]</f>
        <v>156.96</v>
      </c>
    </row>
    <row r="6" spans="1:18" x14ac:dyDescent="0.25">
      <c r="A6" t="s">
        <v>31</v>
      </c>
      <c r="B6" s="14">
        <v>46086</v>
      </c>
      <c r="C6" t="s">
        <v>32</v>
      </c>
      <c r="D6" t="str">
        <f>VLOOKUP(C6,Customers!A:E,5,FALSE)</f>
        <v>Mass Market</v>
      </c>
      <c r="E6" t="s">
        <v>33</v>
      </c>
      <c r="F6" t="str">
        <f>VLOOKUP(Table1[[#This Row],[Product_ID]],Products!A:D,4,FALSE)</f>
        <v>Laptops</v>
      </c>
      <c r="G6" t="str">
        <f>VLOOKUP(H6,Stores!A:E,5,FALSE)</f>
        <v>Asia</v>
      </c>
      <c r="H6" t="s">
        <v>34</v>
      </c>
      <c r="I6" s="5" t="s">
        <v>25</v>
      </c>
      <c r="J6" s="7">
        <v>6</v>
      </c>
      <c r="K6" s="27">
        <v>2523.9899999999998</v>
      </c>
      <c r="L6" s="11">
        <v>0</v>
      </c>
      <c r="M6" t="s">
        <v>35</v>
      </c>
      <c r="N6" s="29">
        <v>1599.36</v>
      </c>
      <c r="O6" s="27">
        <f>Table1[[#This Row],[Unit_Price]]*Table1[[#This Row],[Quantity]]</f>
        <v>15143.939999999999</v>
      </c>
      <c r="P6" s="29">
        <f>Table1[[#This Row],[Revenue]]-Table1[[#This Row],[COGS]]</f>
        <v>5547.7799999999988</v>
      </c>
      <c r="Q6" s="9">
        <f>Table1[[#This Row],[Profit]]/Table1[[#This Row],[Revenue]]</f>
        <v>0.36633663366336627</v>
      </c>
      <c r="R6" s="31">
        <f>Table1[[#This Row],[Cost Price]]*Table1[[#This Row],[Quantity]]</f>
        <v>9596.16</v>
      </c>
    </row>
    <row r="7" spans="1:18" x14ac:dyDescent="0.25">
      <c r="A7" t="s">
        <v>36</v>
      </c>
      <c r="B7" s="14">
        <v>46175</v>
      </c>
      <c r="C7" t="s">
        <v>37</v>
      </c>
      <c r="D7" t="str">
        <f>VLOOKUP(C7,Customers!A:E,5,FALSE)</f>
        <v>Mass Market</v>
      </c>
      <c r="E7" t="s">
        <v>38</v>
      </c>
      <c r="F7" t="str">
        <f>VLOOKUP(Table1[[#This Row],[Product_ID]],Products!A:D,4,FALSE)</f>
        <v>Televisions</v>
      </c>
      <c r="G7" t="str">
        <f>VLOOKUP(H7,Stores!A:E,5,FALSE)</f>
        <v>North America</v>
      </c>
      <c r="H7" t="s">
        <v>39</v>
      </c>
      <c r="I7" s="5" t="s">
        <v>14</v>
      </c>
      <c r="J7" s="7">
        <v>3</v>
      </c>
      <c r="K7" s="27">
        <v>1917.99</v>
      </c>
      <c r="L7" s="11">
        <v>0</v>
      </c>
      <c r="M7" t="s">
        <v>20</v>
      </c>
      <c r="N7" s="29">
        <v>1177.3800000000001</v>
      </c>
      <c r="O7" s="27">
        <f>Table1[[#This Row],[Unit_Price]]*Table1[[#This Row],[Quantity]]</f>
        <v>5753.97</v>
      </c>
      <c r="P7" s="29">
        <f>Table1[[#This Row],[Revenue]]-Table1[[#This Row],[COGS]]</f>
        <v>2221.83</v>
      </c>
      <c r="Q7" s="9">
        <f>Table1[[#This Row],[Profit]]/Table1[[#This Row],[Revenue]]</f>
        <v>0.38613861386138609</v>
      </c>
      <c r="R7" s="31">
        <f>Table1[[#This Row],[Cost Price]]*Table1[[#This Row],[Quantity]]</f>
        <v>3532.1400000000003</v>
      </c>
    </row>
    <row r="8" spans="1:18" x14ac:dyDescent="0.25">
      <c r="A8" t="s">
        <v>41</v>
      </c>
      <c r="B8" s="14">
        <v>46023</v>
      </c>
      <c r="C8" t="s">
        <v>42</v>
      </c>
      <c r="D8" t="str">
        <f>VLOOKUP(C8,Customers!A:E,5,FALSE)</f>
        <v>Mass Market</v>
      </c>
      <c r="E8" t="s">
        <v>43</v>
      </c>
      <c r="F8" t="str">
        <f>VLOOKUP(Table1[[#This Row],[Product_ID]],Products!A:D,4,FALSE)</f>
        <v>Televisions</v>
      </c>
      <c r="G8" t="str">
        <f>VLOOKUP(H8,Stores!A:E,5,FALSE)</f>
        <v>Africa</v>
      </c>
      <c r="H8" t="s">
        <v>44</v>
      </c>
      <c r="I8" s="5" t="s">
        <v>14</v>
      </c>
      <c r="J8" s="7">
        <v>1</v>
      </c>
      <c r="K8" s="27">
        <v>1799</v>
      </c>
      <c r="L8" s="11">
        <v>0</v>
      </c>
      <c r="M8" t="s">
        <v>20</v>
      </c>
      <c r="N8" s="29">
        <v>1097.3900000000001</v>
      </c>
      <c r="O8" s="27">
        <f>Table1[[#This Row],[Unit_Price]]*Table1[[#This Row],[Quantity]]</f>
        <v>1799</v>
      </c>
      <c r="P8" s="29">
        <f>Table1[[#This Row],[Revenue]]-Table1[[#This Row],[COGS]]</f>
        <v>701.6099999999999</v>
      </c>
      <c r="Q8" s="9">
        <f>Table1[[#This Row],[Profit]]/Table1[[#This Row],[Revenue]]</f>
        <v>0.38999999999999996</v>
      </c>
      <c r="R8" s="31">
        <f>Table1[[#This Row],[Cost Price]]*Table1[[#This Row],[Quantity]]</f>
        <v>1097.3900000000001</v>
      </c>
    </row>
    <row r="9" spans="1:18" x14ac:dyDescent="0.25">
      <c r="A9" t="s">
        <v>45</v>
      </c>
      <c r="B9" s="14">
        <v>45949</v>
      </c>
      <c r="C9" t="s">
        <v>46</v>
      </c>
      <c r="D9" t="str">
        <f>VLOOKUP(C9,Customers!A:E,5,FALSE)</f>
        <v>Mass Affluent</v>
      </c>
      <c r="E9" t="s">
        <v>47</v>
      </c>
      <c r="F9" t="str">
        <f>VLOOKUP(Table1[[#This Row],[Product_ID]],Products!A:D,4,FALSE)</f>
        <v>Smartphones</v>
      </c>
      <c r="G9" t="str">
        <f>VLOOKUP(H9,Stores!A:E,5,FALSE)</f>
        <v>oceania</v>
      </c>
      <c r="H9" t="s">
        <v>48</v>
      </c>
      <c r="I9" s="5" t="s">
        <v>25</v>
      </c>
      <c r="J9" s="7">
        <v>4</v>
      </c>
      <c r="K9" s="27">
        <v>304.98</v>
      </c>
      <c r="L9" s="11">
        <v>0.02</v>
      </c>
      <c r="M9" t="s">
        <v>20</v>
      </c>
      <c r="N9" s="29">
        <v>194.35</v>
      </c>
      <c r="O9" s="27">
        <f>Table1[[#This Row],[Unit_Price]]*Table1[[#This Row],[Quantity]]</f>
        <v>1219.92</v>
      </c>
      <c r="P9" s="29">
        <f>Table1[[#This Row],[Revenue]]-Table1[[#This Row],[COGS]]</f>
        <v>442.5200000000001</v>
      </c>
      <c r="Q9" s="9">
        <f>Table1[[#This Row],[Profit]]/Table1[[#This Row],[Revenue]]</f>
        <v>0.36274509803921573</v>
      </c>
      <c r="R9" s="31">
        <f>Table1[[#This Row],[Cost Price]]*Table1[[#This Row],[Quantity]]</f>
        <v>777.4</v>
      </c>
    </row>
    <row r="10" spans="1:18" x14ac:dyDescent="0.25">
      <c r="A10" t="s">
        <v>49</v>
      </c>
      <c r="B10" s="14">
        <v>46128</v>
      </c>
      <c r="C10" t="s">
        <v>50</v>
      </c>
      <c r="D10" t="str">
        <f>VLOOKUP(C10,Customers!A:E,5,FALSE)</f>
        <v xml:space="preserve">Mass Market </v>
      </c>
      <c r="E10" t="s">
        <v>51</v>
      </c>
      <c r="F10" t="str">
        <f>VLOOKUP(Table1[[#This Row],[Product_ID]],Products!A:D,4,FALSE)</f>
        <v>Smartphones</v>
      </c>
      <c r="G10" t="str">
        <f>VLOOKUP(H10,Stores!A:E,5,FALSE)</f>
        <v>Africa</v>
      </c>
      <c r="H10" t="s">
        <v>52</v>
      </c>
      <c r="I10" s="5" t="s">
        <v>25</v>
      </c>
      <c r="J10" s="7">
        <v>3</v>
      </c>
      <c r="K10" s="27">
        <v>1008.99</v>
      </c>
      <c r="L10" s="11">
        <v>0.05</v>
      </c>
      <c r="M10" t="s">
        <v>30</v>
      </c>
      <c r="N10" s="29">
        <v>609.39</v>
      </c>
      <c r="O10" s="27">
        <f>Table1[[#This Row],[Unit_Price]]*Table1[[#This Row],[Quantity]]</f>
        <v>3026.9700000000003</v>
      </c>
      <c r="P10" s="29">
        <f>Table1[[#This Row],[Revenue]]-Table1[[#This Row],[COGS]]</f>
        <v>1198.8000000000002</v>
      </c>
      <c r="Q10" s="9">
        <f>Table1[[#This Row],[Profit]]/Table1[[#This Row],[Revenue]]</f>
        <v>0.39603960396039606</v>
      </c>
      <c r="R10" s="31">
        <f>Table1[[#This Row],[Cost Price]]*Table1[[#This Row],[Quantity]]</f>
        <v>1828.17</v>
      </c>
    </row>
    <row r="11" spans="1:18" x14ac:dyDescent="0.25">
      <c r="A11" t="s">
        <v>53</v>
      </c>
      <c r="B11" s="14">
        <v>45696</v>
      </c>
      <c r="C11" t="s">
        <v>5123</v>
      </c>
      <c r="D11" t="s">
        <v>5123</v>
      </c>
      <c r="E11" t="s">
        <v>54</v>
      </c>
      <c r="F11" t="str">
        <f>VLOOKUP(Table1[[#This Row],[Product_ID]],Products!A:D,4,FALSE)</f>
        <v>Accessories</v>
      </c>
      <c r="G11" t="str">
        <f>VLOOKUP(H11,Stores!A:E,5,FALSE)</f>
        <v>Africa</v>
      </c>
      <c r="H11" t="s">
        <v>44</v>
      </c>
      <c r="I11" s="5" t="s">
        <v>14</v>
      </c>
      <c r="J11" s="7">
        <v>1</v>
      </c>
      <c r="K11" s="27">
        <v>115.43</v>
      </c>
      <c r="L11" s="11">
        <v>0.2</v>
      </c>
      <c r="M11" t="s">
        <v>20</v>
      </c>
      <c r="N11" s="29">
        <v>85.68</v>
      </c>
      <c r="O11" s="27">
        <f>Table1[[#This Row],[Unit_Price]]*Table1[[#This Row],[Quantity]]</f>
        <v>115.43</v>
      </c>
      <c r="P11" s="29">
        <f>Table1[[#This Row],[Revenue]]-Table1[[#This Row],[COGS]]</f>
        <v>29.75</v>
      </c>
      <c r="Q11" s="9">
        <f>Table1[[#This Row],[Profit]]/Table1[[#This Row],[Revenue]]</f>
        <v>0.25773195876288657</v>
      </c>
      <c r="R11" s="31">
        <f>Table1[[#This Row],[Cost Price]]*Table1[[#This Row],[Quantity]]</f>
        <v>85.68</v>
      </c>
    </row>
    <row r="12" spans="1:18" x14ac:dyDescent="0.25">
      <c r="A12" t="s">
        <v>55</v>
      </c>
      <c r="B12" s="14">
        <v>46231</v>
      </c>
      <c r="C12" t="s">
        <v>56</v>
      </c>
      <c r="D12" t="str">
        <f>VLOOKUP(C12,Customers!A:E,5,FALSE)</f>
        <v>Mass Market</v>
      </c>
      <c r="E12" t="s">
        <v>57</v>
      </c>
      <c r="F12" t="str">
        <f>VLOOKUP(Table1[[#This Row],[Product_ID]],Products!A:D,4,FALSE)</f>
        <v>Laptops</v>
      </c>
      <c r="G12" t="str">
        <f>VLOOKUP(H12,Stores!A:E,5,FALSE)</f>
        <v>Africa</v>
      </c>
      <c r="H12" t="s">
        <v>58</v>
      </c>
      <c r="I12" s="5" t="s">
        <v>25</v>
      </c>
      <c r="J12" s="7">
        <v>1</v>
      </c>
      <c r="K12" s="27">
        <v>1234.97</v>
      </c>
      <c r="L12" s="11">
        <v>0</v>
      </c>
      <c r="M12" t="s">
        <v>20</v>
      </c>
      <c r="N12" s="29">
        <v>875.27</v>
      </c>
      <c r="O12" s="27">
        <f>Table1[[#This Row],[Unit_Price]]*Table1[[#This Row],[Quantity]]</f>
        <v>1234.97</v>
      </c>
      <c r="P12" s="29">
        <f>Table1[[#This Row],[Revenue]]-Table1[[#This Row],[COGS]]</f>
        <v>359.70000000000005</v>
      </c>
      <c r="Q12" s="9">
        <f>Table1[[#This Row],[Profit]]/Table1[[#This Row],[Revenue]]</f>
        <v>0.29126213592233013</v>
      </c>
      <c r="R12" s="31">
        <f>Table1[[#This Row],[Cost Price]]*Table1[[#This Row],[Quantity]]</f>
        <v>875.27</v>
      </c>
    </row>
    <row r="13" spans="1:18" x14ac:dyDescent="0.25">
      <c r="A13" t="s">
        <v>59</v>
      </c>
      <c r="B13" s="14">
        <v>45888</v>
      </c>
      <c r="C13" t="s">
        <v>60</v>
      </c>
      <c r="D13" t="str">
        <f>VLOOKUP(C13,Customers!A:E,5,FALSE)</f>
        <v>Mass Market</v>
      </c>
      <c r="E13" t="s">
        <v>61</v>
      </c>
      <c r="F13" t="str">
        <f>VLOOKUP(Table1[[#This Row],[Product_ID]],Products!A:D,4,FALSE)</f>
        <v>Audio</v>
      </c>
      <c r="G13" t="str">
        <f>VLOOKUP(H13,Stores!A:E,5,FALSE)</f>
        <v>South America</v>
      </c>
      <c r="H13" t="s">
        <v>62</v>
      </c>
      <c r="I13" s="5" t="s">
        <v>25</v>
      </c>
      <c r="J13" s="7">
        <v>2</v>
      </c>
      <c r="K13" s="27">
        <v>244.02</v>
      </c>
      <c r="L13" s="11">
        <v>0</v>
      </c>
      <c r="M13" t="s">
        <v>20</v>
      </c>
      <c r="N13" s="29">
        <v>171.81</v>
      </c>
      <c r="O13" s="27">
        <f>Table1[[#This Row],[Unit_Price]]*Table1[[#This Row],[Quantity]]</f>
        <v>488.04</v>
      </c>
      <c r="P13" s="29">
        <f>Table1[[#This Row],[Revenue]]-Table1[[#This Row],[COGS]]</f>
        <v>144.42000000000002</v>
      </c>
      <c r="Q13" s="9">
        <f>Table1[[#This Row],[Profit]]/Table1[[#This Row],[Revenue]]</f>
        <v>0.29591836734693877</v>
      </c>
      <c r="R13" s="31">
        <f>Table1[[#This Row],[Cost Price]]*Table1[[#This Row],[Quantity]]</f>
        <v>343.62</v>
      </c>
    </row>
    <row r="14" spans="1:18" x14ac:dyDescent="0.25">
      <c r="A14" t="s">
        <v>63</v>
      </c>
      <c r="B14" s="14">
        <v>46083</v>
      </c>
      <c r="C14" t="s">
        <v>17</v>
      </c>
      <c r="D14" t="str">
        <f>VLOOKUP(C14,Customers!A:E,5,FALSE)</f>
        <v>Mass Market</v>
      </c>
      <c r="E14" t="s">
        <v>5138</v>
      </c>
      <c r="F14" t="e">
        <f>VLOOKUP(Table1[[#This Row],[Product_ID]],Products!A:D,4,FALSE)</f>
        <v>#N/A</v>
      </c>
      <c r="G14" t="str">
        <f>VLOOKUP(H14,Stores!A:E,5,FALSE)</f>
        <v>Europe</v>
      </c>
      <c r="H14" t="s">
        <v>64</v>
      </c>
      <c r="I14" s="5" t="s">
        <v>25</v>
      </c>
      <c r="J14" s="7">
        <v>3</v>
      </c>
      <c r="K14" s="27">
        <v>146066</v>
      </c>
      <c r="L14" s="11">
        <v>0</v>
      </c>
      <c r="M14" t="s">
        <v>20</v>
      </c>
      <c r="N14" s="29">
        <v>0</v>
      </c>
      <c r="O14" s="27">
        <v>0</v>
      </c>
      <c r="P14" s="29">
        <f>Table1[[#This Row],[Revenue]]-Table1[[#This Row],[COGS]]</f>
        <v>0</v>
      </c>
      <c r="Q14" s="9">
        <v>0</v>
      </c>
      <c r="R14" s="31">
        <f>Table1[[#This Row],[Cost Price]]*Table1[[#This Row],[Quantity]]</f>
        <v>0</v>
      </c>
    </row>
    <row r="15" spans="1:18" x14ac:dyDescent="0.25">
      <c r="A15" t="s">
        <v>66</v>
      </c>
      <c r="B15" s="14">
        <v>46156</v>
      </c>
      <c r="C15" t="s">
        <v>67</v>
      </c>
      <c r="D15" t="str">
        <f>VLOOKUP(C15,Customers!A:E,5,FALSE)</f>
        <v>Mass Market</v>
      </c>
      <c r="E15" t="s">
        <v>18</v>
      </c>
      <c r="F15" t="str">
        <f>VLOOKUP(Table1[[#This Row],[Product_ID]],Products!A:D,4,FALSE)</f>
        <v>Audio</v>
      </c>
      <c r="G15" t="str">
        <f>VLOOKUP(H15,Stores!A:E,5,FALSE)</f>
        <v>Africa</v>
      </c>
      <c r="H15" t="s">
        <v>44</v>
      </c>
      <c r="I15" s="5" t="s">
        <v>25</v>
      </c>
      <c r="J15" s="7">
        <v>5</v>
      </c>
      <c r="K15" s="27">
        <v>101.97</v>
      </c>
      <c r="L15" s="11">
        <v>0</v>
      </c>
      <c r="M15" t="s">
        <v>20</v>
      </c>
      <c r="N15" s="29">
        <v>71.28</v>
      </c>
      <c r="O15" s="27">
        <f>Table1[[#This Row],[Unit_Price]]*Table1[[#This Row],[Quantity]]</f>
        <v>509.85</v>
      </c>
      <c r="P15" s="29">
        <f>Table1[[#This Row],[Revenue]]-Table1[[#This Row],[COGS]]</f>
        <v>153.45000000000005</v>
      </c>
      <c r="Q15" s="9">
        <f>Table1[[#This Row],[Profit]]/Table1[[#This Row],[Revenue]]</f>
        <v>0.30097087378640786</v>
      </c>
      <c r="R15" s="31">
        <f>Table1[[#This Row],[Cost Price]]*Table1[[#This Row],[Quantity]]</f>
        <v>356.4</v>
      </c>
    </row>
    <row r="16" spans="1:18" x14ac:dyDescent="0.25">
      <c r="A16" t="s">
        <v>69</v>
      </c>
      <c r="B16" s="14">
        <v>45882</v>
      </c>
      <c r="C16" t="s">
        <v>70</v>
      </c>
      <c r="D16" t="str">
        <f>VLOOKUP(C16,Customers!A:E,5,FALSE)</f>
        <v>Mass Market</v>
      </c>
      <c r="E16" t="s">
        <v>71</v>
      </c>
      <c r="F16" t="str">
        <f>VLOOKUP(Table1[[#This Row],[Product_ID]],Products!A:D,4,FALSE)</f>
        <v>Audio</v>
      </c>
      <c r="G16" t="str">
        <f>VLOOKUP(H16,Stores!A:E,5,FALSE)</f>
        <v>Europe</v>
      </c>
      <c r="H16" t="s">
        <v>24</v>
      </c>
      <c r="I16" s="5" t="s">
        <v>14</v>
      </c>
      <c r="J16" s="7">
        <v>4</v>
      </c>
      <c r="K16" s="27">
        <v>117.81</v>
      </c>
      <c r="L16" s="11">
        <v>0.02</v>
      </c>
      <c r="M16" t="s">
        <v>20</v>
      </c>
      <c r="N16" s="29">
        <v>82.11</v>
      </c>
      <c r="O16" s="27">
        <f>Table1[[#This Row],[Unit_Price]]*Table1[[#This Row],[Quantity]]</f>
        <v>471.24</v>
      </c>
      <c r="P16" s="29">
        <f>Table1[[#This Row],[Revenue]]-Table1[[#This Row],[COGS]]</f>
        <v>142.80000000000001</v>
      </c>
      <c r="Q16" s="9">
        <f>Table1[[#This Row],[Profit]]/Table1[[#This Row],[Revenue]]</f>
        <v>0.30303030303030304</v>
      </c>
      <c r="R16" s="31">
        <f>Table1[[#This Row],[Cost Price]]*Table1[[#This Row],[Quantity]]</f>
        <v>328.44</v>
      </c>
    </row>
    <row r="17" spans="1:18" x14ac:dyDescent="0.25">
      <c r="A17" t="s">
        <v>72</v>
      </c>
      <c r="B17" s="14">
        <v>45951</v>
      </c>
      <c r="C17" t="s">
        <v>73</v>
      </c>
      <c r="D17" t="str">
        <f>VLOOKUP(C17,Customers!A:E,5,FALSE)</f>
        <v>Mass Market</v>
      </c>
      <c r="E17" t="s">
        <v>43</v>
      </c>
      <c r="F17" t="str">
        <f>VLOOKUP(Table1[[#This Row],[Product_ID]],Products!A:D,4,FALSE)</f>
        <v>Televisions</v>
      </c>
      <c r="G17" t="str">
        <f>VLOOKUP(H17,Stores!A:E,5,FALSE)</f>
        <v>EUROPE</v>
      </c>
      <c r="H17" t="s">
        <v>74</v>
      </c>
      <c r="I17" s="5" t="s">
        <v>25</v>
      </c>
      <c r="J17" s="7">
        <v>5</v>
      </c>
      <c r="K17" s="27">
        <v>1799</v>
      </c>
      <c r="L17" s="11">
        <v>0.02</v>
      </c>
      <c r="M17" t="s">
        <v>35</v>
      </c>
      <c r="N17" s="29">
        <v>1097.3900000000001</v>
      </c>
      <c r="O17" s="27">
        <f>Table1[[#This Row],[Unit_Price]]*Table1[[#This Row],[Quantity]]</f>
        <v>8995</v>
      </c>
      <c r="P17" s="29">
        <f>Table1[[#This Row],[Revenue]]-Table1[[#This Row],[COGS]]</f>
        <v>3508.0499999999993</v>
      </c>
      <c r="Q17" s="9">
        <f>Table1[[#This Row],[Profit]]/Table1[[#This Row],[Revenue]]</f>
        <v>0.3899999999999999</v>
      </c>
      <c r="R17" s="31">
        <f>Table1[[#This Row],[Cost Price]]*Table1[[#This Row],[Quantity]]</f>
        <v>5486.9500000000007</v>
      </c>
    </row>
    <row r="18" spans="1:18" x14ac:dyDescent="0.25">
      <c r="A18" t="s">
        <v>75</v>
      </c>
      <c r="B18" s="14">
        <v>46105</v>
      </c>
      <c r="C18" t="s">
        <v>76</v>
      </c>
      <c r="D18" t="str">
        <f>VLOOKUP(C18,Customers!A:E,5,FALSE)</f>
        <v>Mass Affluent</v>
      </c>
      <c r="E18" t="s">
        <v>77</v>
      </c>
      <c r="F18" t="str">
        <f>VLOOKUP(Table1[[#This Row],[Product_ID]],Products!A:D,4,FALSE)</f>
        <v>Smartphones</v>
      </c>
      <c r="G18" t="str">
        <f>VLOOKUP(H18,Stores!A:E,5,FALSE)</f>
        <v>Asia</v>
      </c>
      <c r="H18" t="s">
        <v>13</v>
      </c>
      <c r="I18" s="5" t="s">
        <v>25</v>
      </c>
      <c r="J18" s="7">
        <v>1</v>
      </c>
      <c r="K18" s="27">
        <v>399</v>
      </c>
      <c r="L18" s="11">
        <v>0.02</v>
      </c>
      <c r="M18" t="s">
        <v>20</v>
      </c>
      <c r="N18" s="29">
        <v>287.27999999999997</v>
      </c>
      <c r="O18" s="27">
        <f>Table1[[#This Row],[Unit_Price]]*Table1[[#This Row],[Quantity]]</f>
        <v>399</v>
      </c>
      <c r="P18" s="29">
        <f>Table1[[#This Row],[Revenue]]-Table1[[#This Row],[COGS]]</f>
        <v>111.72000000000003</v>
      </c>
      <c r="Q18" s="9">
        <f>Table1[[#This Row],[Profit]]/Table1[[#This Row],[Revenue]]</f>
        <v>0.28000000000000008</v>
      </c>
      <c r="R18" s="31">
        <f>Table1[[#This Row],[Cost Price]]*Table1[[#This Row],[Quantity]]</f>
        <v>287.27999999999997</v>
      </c>
    </row>
    <row r="19" spans="1:18" x14ac:dyDescent="0.25">
      <c r="A19" t="s">
        <v>78</v>
      </c>
      <c r="B19" s="14">
        <v>46038</v>
      </c>
      <c r="C19" t="s">
        <v>3899</v>
      </c>
      <c r="D19" t="str">
        <f>VLOOKUP(C19,Customers!A:E,5,FALSE)</f>
        <v>Affluent</v>
      </c>
      <c r="E19" t="s">
        <v>80</v>
      </c>
      <c r="F19" t="str">
        <f>VLOOKUP(Table1[[#This Row],[Product_ID]],Products!A:D,4,FALSE)</f>
        <v>Accessories</v>
      </c>
      <c r="G19" t="str">
        <f>VLOOKUP(H19,Stores!A:E,5,FALSE)</f>
        <v>Africa</v>
      </c>
      <c r="H19" t="s">
        <v>19</v>
      </c>
      <c r="I19" s="5" t="s">
        <v>14</v>
      </c>
      <c r="J19" s="7">
        <v>2</v>
      </c>
      <c r="K19" s="27">
        <v>157.41</v>
      </c>
      <c r="L19" s="11">
        <v>0.15</v>
      </c>
      <c r="M19" t="s">
        <v>20</v>
      </c>
      <c r="N19" s="29">
        <v>116.07</v>
      </c>
      <c r="O19" s="27">
        <f>Table1[[#This Row],[Unit_Price]]*Table1[[#This Row],[Quantity]]</f>
        <v>314.82</v>
      </c>
      <c r="P19" s="29">
        <f>Table1[[#This Row],[Revenue]]-Table1[[#This Row],[COGS]]</f>
        <v>82.68</v>
      </c>
      <c r="Q19" s="9">
        <f>Table1[[#This Row],[Profit]]/Table1[[#This Row],[Revenue]]</f>
        <v>0.26262626262626265</v>
      </c>
      <c r="R19" s="31">
        <f>Table1[[#This Row],[Cost Price]]*Table1[[#This Row],[Quantity]]</f>
        <v>232.14</v>
      </c>
    </row>
    <row r="20" spans="1:18" x14ac:dyDescent="0.25">
      <c r="A20" t="s">
        <v>81</v>
      </c>
      <c r="B20" s="14">
        <v>46039</v>
      </c>
      <c r="C20" t="s">
        <v>82</v>
      </c>
      <c r="D20" t="str">
        <f>VLOOKUP(C20,Customers!A:E,5,FALSE)</f>
        <v>Mass Market</v>
      </c>
      <c r="E20" t="s">
        <v>83</v>
      </c>
      <c r="F20" t="str">
        <f>VLOOKUP(Table1[[#This Row],[Product_ID]],Products!A:D,4,FALSE)</f>
        <v>Televisions</v>
      </c>
      <c r="G20" t="str">
        <f>VLOOKUP(H20,Stores!A:E,5,FALSE)</f>
        <v>Asia</v>
      </c>
      <c r="H20" t="s">
        <v>34</v>
      </c>
      <c r="I20" s="5" t="s">
        <v>25</v>
      </c>
      <c r="J20" s="7">
        <v>3</v>
      </c>
      <c r="K20" s="27">
        <v>2367.9699999999998</v>
      </c>
      <c r="L20" s="11">
        <v>0.05</v>
      </c>
      <c r="M20" t="s">
        <v>30</v>
      </c>
      <c r="N20" s="29">
        <v>1586.31</v>
      </c>
      <c r="O20" s="27">
        <f>Table1[[#This Row],[Unit_Price]]*Table1[[#This Row],[Quantity]]</f>
        <v>7103.91</v>
      </c>
      <c r="P20" s="29">
        <f>Table1[[#This Row],[Revenue]]-Table1[[#This Row],[COGS]]</f>
        <v>2344.9799999999996</v>
      </c>
      <c r="Q20" s="9">
        <f>Table1[[#This Row],[Profit]]/Table1[[#This Row],[Revenue]]</f>
        <v>0.33009708737864074</v>
      </c>
      <c r="R20" s="31">
        <f>Table1[[#This Row],[Cost Price]]*Table1[[#This Row],[Quantity]]</f>
        <v>4758.93</v>
      </c>
    </row>
    <row r="21" spans="1:18" x14ac:dyDescent="0.25">
      <c r="A21" t="s">
        <v>85</v>
      </c>
      <c r="B21" s="14">
        <v>45925</v>
      </c>
      <c r="C21" t="s">
        <v>86</v>
      </c>
      <c r="D21" t="str">
        <f>VLOOKUP(C21,Customers!A:E,5,FALSE)</f>
        <v>Mass Market</v>
      </c>
      <c r="E21" t="s">
        <v>87</v>
      </c>
      <c r="F21" t="str">
        <f>VLOOKUP(Table1[[#This Row],[Product_ID]],Products!A:D,4,FALSE)</f>
        <v>Laptops</v>
      </c>
      <c r="G21" t="str">
        <f>VLOOKUP(H21,Stores!A:E,5,FALSE)</f>
        <v>Europe</v>
      </c>
      <c r="H21" t="s">
        <v>64</v>
      </c>
      <c r="I21" s="5" t="s">
        <v>14</v>
      </c>
      <c r="J21" s="7">
        <v>2</v>
      </c>
      <c r="K21" s="27">
        <v>999</v>
      </c>
      <c r="L21" s="11">
        <v>0</v>
      </c>
      <c r="M21" t="s">
        <v>20</v>
      </c>
      <c r="N21" s="29">
        <v>689.31</v>
      </c>
      <c r="O21" s="27">
        <f>Table1[[#This Row],[Unit_Price]]*Table1[[#This Row],[Quantity]]</f>
        <v>1998</v>
      </c>
      <c r="P21" s="29">
        <f>Table1[[#This Row],[Revenue]]-Table1[[#This Row],[COGS]]</f>
        <v>619.38000000000011</v>
      </c>
      <c r="Q21" s="9">
        <f>Table1[[#This Row],[Profit]]/Table1[[#This Row],[Revenue]]</f>
        <v>0.31000000000000005</v>
      </c>
      <c r="R21" s="31">
        <f>Table1[[#This Row],[Cost Price]]*Table1[[#This Row],[Quantity]]</f>
        <v>1378.62</v>
      </c>
    </row>
    <row r="22" spans="1:18" x14ac:dyDescent="0.25">
      <c r="A22" t="s">
        <v>88</v>
      </c>
      <c r="B22" s="14">
        <v>46165</v>
      </c>
      <c r="C22" t="s">
        <v>89</v>
      </c>
      <c r="D22" t="str">
        <f>VLOOKUP(C22,Customers!A:E,5,FALSE)</f>
        <v>Mass Affluent</v>
      </c>
      <c r="E22" t="s">
        <v>51</v>
      </c>
      <c r="F22" t="str">
        <f>VLOOKUP(Table1[[#This Row],[Product_ID]],Products!A:D,4,FALSE)</f>
        <v>Smartphones</v>
      </c>
      <c r="G22" t="str">
        <f>VLOOKUP(H22,Stores!A:E,5,FALSE)</f>
        <v>Africa</v>
      </c>
      <c r="H22" t="s">
        <v>52</v>
      </c>
      <c r="I22" s="5" t="s">
        <v>14</v>
      </c>
      <c r="J22" s="7">
        <v>1</v>
      </c>
      <c r="K22" s="27">
        <v>969.03</v>
      </c>
      <c r="L22" s="11">
        <v>0.02</v>
      </c>
      <c r="M22" t="s">
        <v>20</v>
      </c>
      <c r="N22" s="29">
        <v>609.39</v>
      </c>
      <c r="O22" s="27">
        <f>Table1[[#This Row],[Unit_Price]]*Table1[[#This Row],[Quantity]]</f>
        <v>969.03</v>
      </c>
      <c r="P22" s="29">
        <f>Table1[[#This Row],[Revenue]]-Table1[[#This Row],[COGS]]</f>
        <v>359.64</v>
      </c>
      <c r="Q22" s="9">
        <f>Table1[[#This Row],[Profit]]/Table1[[#This Row],[Revenue]]</f>
        <v>0.37113402061855671</v>
      </c>
      <c r="R22" s="31">
        <f>Table1[[#This Row],[Cost Price]]*Table1[[#This Row],[Quantity]]</f>
        <v>609.39</v>
      </c>
    </row>
    <row r="23" spans="1:18" x14ac:dyDescent="0.25">
      <c r="A23" t="s">
        <v>90</v>
      </c>
      <c r="B23" s="14">
        <v>46268</v>
      </c>
      <c r="C23" t="s">
        <v>91</v>
      </c>
      <c r="D23" t="str">
        <f>VLOOKUP(C23,Customers!A:E,5,FALSE)</f>
        <v>Mass Market</v>
      </c>
      <c r="E23" t="s">
        <v>92</v>
      </c>
      <c r="F23" t="str">
        <f>VLOOKUP(Table1[[#This Row],[Product_ID]],Products!A:D,4,FALSE)</f>
        <v>Audio</v>
      </c>
      <c r="G23" t="str">
        <f>VLOOKUP(H23,Stores!A:E,5,FALSE)</f>
        <v>Europe</v>
      </c>
      <c r="H23" t="s">
        <v>24</v>
      </c>
      <c r="I23" s="5" t="s">
        <v>14</v>
      </c>
      <c r="J23" s="7">
        <v>3</v>
      </c>
      <c r="K23" s="27">
        <v>307.97000000000003</v>
      </c>
      <c r="L23" s="11">
        <v>0</v>
      </c>
      <c r="M23" t="s">
        <v>20</v>
      </c>
      <c r="N23" s="29">
        <v>191.36</v>
      </c>
      <c r="O23" s="27">
        <f>Table1[[#This Row],[Unit_Price]]*Table1[[#This Row],[Quantity]]</f>
        <v>923.91000000000008</v>
      </c>
      <c r="P23" s="29">
        <f>Table1[[#This Row],[Revenue]]-Table1[[#This Row],[COGS]]</f>
        <v>349.83000000000004</v>
      </c>
      <c r="Q23" s="9">
        <f>Table1[[#This Row],[Profit]]/Table1[[#This Row],[Revenue]]</f>
        <v>0.37864077669902912</v>
      </c>
      <c r="R23" s="31">
        <f>Table1[[#This Row],[Cost Price]]*Table1[[#This Row],[Quantity]]</f>
        <v>574.08000000000004</v>
      </c>
    </row>
    <row r="24" spans="1:18" x14ac:dyDescent="0.25">
      <c r="A24" t="s">
        <v>93</v>
      </c>
      <c r="B24" s="14">
        <v>46129</v>
      </c>
      <c r="C24" t="s">
        <v>94</v>
      </c>
      <c r="D24" t="str">
        <f>VLOOKUP(C24,Customers!A:E,5,FALSE)</f>
        <v>Mass Market</v>
      </c>
      <c r="E24" t="s">
        <v>92</v>
      </c>
      <c r="F24" t="str">
        <f>VLOOKUP(Table1[[#This Row],[Product_ID]],Products!A:D,4,FALSE)</f>
        <v>Audio</v>
      </c>
      <c r="G24" t="str">
        <f>VLOOKUP(H24,Stores!A:E,5,FALSE)</f>
        <v>North America</v>
      </c>
      <c r="H24" t="s">
        <v>95</v>
      </c>
      <c r="I24" s="5" t="s">
        <v>14</v>
      </c>
      <c r="J24" s="7">
        <v>2</v>
      </c>
      <c r="K24" s="27">
        <v>304.98</v>
      </c>
      <c r="L24" s="11">
        <v>0.05</v>
      </c>
      <c r="M24" t="s">
        <v>20</v>
      </c>
      <c r="N24" s="29">
        <v>191.36</v>
      </c>
      <c r="O24" s="27">
        <f>Table1[[#This Row],[Unit_Price]]*Table1[[#This Row],[Quantity]]</f>
        <v>609.96</v>
      </c>
      <c r="P24" s="29">
        <f>Table1[[#This Row],[Revenue]]-Table1[[#This Row],[COGS]]</f>
        <v>227.24</v>
      </c>
      <c r="Q24" s="9">
        <f>Table1[[#This Row],[Profit]]/Table1[[#This Row],[Revenue]]</f>
        <v>0.37254901960784315</v>
      </c>
      <c r="R24" s="31">
        <f>Table1[[#This Row],[Cost Price]]*Table1[[#This Row],[Quantity]]</f>
        <v>382.72</v>
      </c>
    </row>
    <row r="25" spans="1:18" x14ac:dyDescent="0.25">
      <c r="A25" t="s">
        <v>96</v>
      </c>
      <c r="B25" s="14">
        <v>45787</v>
      </c>
      <c r="C25" t="s">
        <v>97</v>
      </c>
      <c r="D25" t="str">
        <f>VLOOKUP(C25,Customers!A:E,5,FALSE)</f>
        <v>Mass Market</v>
      </c>
      <c r="E25" t="s">
        <v>98</v>
      </c>
      <c r="F25" t="str">
        <f>VLOOKUP(Table1[[#This Row],[Product_ID]],Products!A:D,4,FALSE)</f>
        <v>Laptops</v>
      </c>
      <c r="G25" t="str">
        <f>VLOOKUP(H25,Stores!A:E,5,FALSE)</f>
        <v>EUROPE</v>
      </c>
      <c r="H25" t="s">
        <v>74</v>
      </c>
      <c r="I25" s="5" t="s">
        <v>25</v>
      </c>
      <c r="J25" s="7">
        <v>3</v>
      </c>
      <c r="K25" s="27">
        <v>1357.03</v>
      </c>
      <c r="L25" s="11">
        <v>0.05</v>
      </c>
      <c r="M25" t="s">
        <v>20</v>
      </c>
      <c r="N25" s="29">
        <v>853.39</v>
      </c>
      <c r="O25" s="27">
        <f>Table1[[#This Row],[Unit_Price]]*Table1[[#This Row],[Quantity]]</f>
        <v>4071.09</v>
      </c>
      <c r="P25" s="29">
        <f>Table1[[#This Row],[Revenue]]-Table1[[#This Row],[COGS]]</f>
        <v>1510.92</v>
      </c>
      <c r="Q25" s="9">
        <f>Table1[[#This Row],[Profit]]/Table1[[#This Row],[Revenue]]</f>
        <v>0.37113402061855671</v>
      </c>
      <c r="R25" s="31">
        <f>Table1[[#This Row],[Cost Price]]*Table1[[#This Row],[Quantity]]</f>
        <v>2560.17</v>
      </c>
    </row>
    <row r="26" spans="1:18" x14ac:dyDescent="0.25">
      <c r="A26" t="s">
        <v>99</v>
      </c>
      <c r="B26" s="14">
        <v>46239</v>
      </c>
      <c r="C26" t="s">
        <v>100</v>
      </c>
      <c r="D26" t="str">
        <f>VLOOKUP(C26,Customers!A:E,5,FALSE)</f>
        <v>Mass Market</v>
      </c>
      <c r="E26" t="s">
        <v>77</v>
      </c>
      <c r="F26" t="str">
        <f>VLOOKUP(Table1[[#This Row],[Product_ID]],Products!A:D,4,FALSE)</f>
        <v>Smartphones</v>
      </c>
      <c r="G26" t="str">
        <f>VLOOKUP(H26,Stores!A:E,5,FALSE)</f>
        <v>Asia</v>
      </c>
      <c r="H26" t="s">
        <v>101</v>
      </c>
      <c r="I26" s="5" t="s">
        <v>25</v>
      </c>
      <c r="J26" s="7">
        <v>2</v>
      </c>
      <c r="K26" s="27">
        <v>410.97</v>
      </c>
      <c r="L26" s="11">
        <v>0.1</v>
      </c>
      <c r="M26" t="s">
        <v>20</v>
      </c>
      <c r="N26" s="29">
        <v>287.27999999999997</v>
      </c>
      <c r="O26" s="27">
        <f>Table1[[#This Row],[Unit_Price]]*Table1[[#This Row],[Quantity]]</f>
        <v>821.94</v>
      </c>
      <c r="P26" s="29">
        <f>Table1[[#This Row],[Revenue]]-Table1[[#This Row],[COGS]]</f>
        <v>247.38000000000011</v>
      </c>
      <c r="Q26" s="9">
        <f>Table1[[#This Row],[Profit]]/Table1[[#This Row],[Revenue]]</f>
        <v>0.30097087378640786</v>
      </c>
      <c r="R26" s="31">
        <f>Table1[[#This Row],[Cost Price]]*Table1[[#This Row],[Quantity]]</f>
        <v>574.55999999999995</v>
      </c>
    </row>
    <row r="27" spans="1:18" x14ac:dyDescent="0.25">
      <c r="A27" t="s">
        <v>102</v>
      </c>
      <c r="B27" s="14">
        <v>46096</v>
      </c>
      <c r="C27" t="s">
        <v>103</v>
      </c>
      <c r="D27" t="str">
        <f>VLOOKUP(C27,Customers!A:E,5,FALSE)</f>
        <v>Mass Market</v>
      </c>
      <c r="E27" t="s">
        <v>12</v>
      </c>
      <c r="F27" t="str">
        <f>VLOOKUP(Table1[[#This Row],[Product_ID]],Products!A:D,4,FALSE)</f>
        <v>Audio</v>
      </c>
      <c r="G27" t="str">
        <f>VLOOKUP(H27,Stores!A:E,5,FALSE)</f>
        <v xml:space="preserve">Asia </v>
      </c>
      <c r="H27" t="s">
        <v>104</v>
      </c>
      <c r="I27" s="5" t="s">
        <v>14</v>
      </c>
      <c r="J27" s="7">
        <v>4</v>
      </c>
      <c r="K27" s="27">
        <v>489.02</v>
      </c>
      <c r="L27" s="11">
        <v>0</v>
      </c>
      <c r="M27" t="s">
        <v>30</v>
      </c>
      <c r="N27" s="29">
        <v>354.29</v>
      </c>
      <c r="O27" s="27">
        <f>Table1[[#This Row],[Unit_Price]]*Table1[[#This Row],[Quantity]]</f>
        <v>1956.08</v>
      </c>
      <c r="P27" s="29">
        <f>Table1[[#This Row],[Revenue]]-Table1[[#This Row],[COGS]]</f>
        <v>538.91999999999985</v>
      </c>
      <c r="Q27" s="9">
        <f>Table1[[#This Row],[Profit]]/Table1[[#This Row],[Revenue]]</f>
        <v>0.27551020408163257</v>
      </c>
      <c r="R27" s="31">
        <f>Table1[[#This Row],[Cost Price]]*Table1[[#This Row],[Quantity]]</f>
        <v>1417.16</v>
      </c>
    </row>
    <row r="28" spans="1:18" x14ac:dyDescent="0.25">
      <c r="A28" t="s">
        <v>105</v>
      </c>
      <c r="B28" s="14">
        <v>46015</v>
      </c>
      <c r="C28" t="s">
        <v>106</v>
      </c>
      <c r="D28" t="str">
        <f>VLOOKUP(C28,Customers!A:E,5,FALSE)</f>
        <v>Mass Market</v>
      </c>
      <c r="E28" t="s">
        <v>92</v>
      </c>
      <c r="F28" t="str">
        <f>VLOOKUP(Table1[[#This Row],[Product_ID]],Products!A:D,4,FALSE)</f>
        <v>Audio</v>
      </c>
      <c r="G28" t="str">
        <f>VLOOKUP(H28,Stores!A:E,5,FALSE)</f>
        <v>oceania</v>
      </c>
      <c r="H28" t="s">
        <v>48</v>
      </c>
      <c r="I28" s="5" t="s">
        <v>14</v>
      </c>
      <c r="J28" s="7">
        <v>1</v>
      </c>
      <c r="K28" s="27">
        <v>296.01</v>
      </c>
      <c r="L28" s="11">
        <v>0.02</v>
      </c>
      <c r="M28" t="s">
        <v>20</v>
      </c>
      <c r="N28" s="29">
        <v>191.36</v>
      </c>
      <c r="O28" s="27">
        <f>Table1[[#This Row],[Unit_Price]]*Table1[[#This Row],[Quantity]]</f>
        <v>296.01</v>
      </c>
      <c r="P28" s="29">
        <f>Table1[[#This Row],[Revenue]]-Table1[[#This Row],[COGS]]</f>
        <v>104.64999999999998</v>
      </c>
      <c r="Q28" s="9">
        <f>Table1[[#This Row],[Profit]]/Table1[[#This Row],[Revenue]]</f>
        <v>0.35353535353535348</v>
      </c>
      <c r="R28" s="31">
        <f>Table1[[#This Row],[Cost Price]]*Table1[[#This Row],[Quantity]]</f>
        <v>191.36</v>
      </c>
    </row>
    <row r="29" spans="1:18" x14ac:dyDescent="0.25">
      <c r="A29" t="s">
        <v>107</v>
      </c>
      <c r="B29" s="14">
        <v>45985</v>
      </c>
      <c r="C29" t="s">
        <v>108</v>
      </c>
      <c r="D29" t="str">
        <f>VLOOKUP(C29,Customers!A:E,5,FALSE)</f>
        <v>Mass Affluent</v>
      </c>
      <c r="E29" t="s">
        <v>109</v>
      </c>
      <c r="F29" t="str">
        <f>VLOOKUP(Table1[[#This Row],[Product_ID]],Products!A:D,4,FALSE)</f>
        <v>Televisions</v>
      </c>
      <c r="G29" t="str">
        <f>VLOOKUP(H29,Stores!A:E,5,FALSE)</f>
        <v>Africa</v>
      </c>
      <c r="H29" t="s">
        <v>58</v>
      </c>
      <c r="I29" s="5" t="s">
        <v>25</v>
      </c>
      <c r="J29" s="7">
        <v>2</v>
      </c>
      <c r="K29" s="27">
        <v>1440.97</v>
      </c>
      <c r="L29" s="11">
        <v>0.2</v>
      </c>
      <c r="M29" t="s">
        <v>20</v>
      </c>
      <c r="N29" s="29">
        <v>1007.28</v>
      </c>
      <c r="O29" s="27">
        <f>Table1[[#This Row],[Unit_Price]]*Table1[[#This Row],[Quantity]]</f>
        <v>2881.94</v>
      </c>
      <c r="P29" s="29">
        <f>Table1[[#This Row],[Revenue]]-Table1[[#This Row],[COGS]]</f>
        <v>867.38000000000011</v>
      </c>
      <c r="Q29" s="9">
        <f>Table1[[#This Row],[Profit]]/Table1[[#This Row],[Revenue]]</f>
        <v>0.3009708737864078</v>
      </c>
      <c r="R29" s="31">
        <f>Table1[[#This Row],[Cost Price]]*Table1[[#This Row],[Quantity]]</f>
        <v>2014.56</v>
      </c>
    </row>
    <row r="30" spans="1:18" x14ac:dyDescent="0.25">
      <c r="A30" t="s">
        <v>110</v>
      </c>
      <c r="B30" s="14">
        <v>45847</v>
      </c>
      <c r="C30" t="s">
        <v>111</v>
      </c>
      <c r="D30" t="str">
        <f>VLOOKUP(C30,Customers!A:E,5,FALSE)</f>
        <v>Mass Affluent</v>
      </c>
      <c r="E30" t="s">
        <v>98</v>
      </c>
      <c r="F30" t="str">
        <f>VLOOKUP(Table1[[#This Row],[Product_ID]],Products!A:D,4,FALSE)</f>
        <v>Laptops</v>
      </c>
      <c r="G30" t="str">
        <f>VLOOKUP(H30,Stores!A:E,5,FALSE)</f>
        <v>Oceania</v>
      </c>
      <c r="H30" t="s">
        <v>112</v>
      </c>
      <c r="I30" s="5" t="s">
        <v>25</v>
      </c>
      <c r="J30" s="7">
        <v>4</v>
      </c>
      <c r="K30" s="27">
        <v>1399</v>
      </c>
      <c r="L30" s="11">
        <v>0.15</v>
      </c>
      <c r="M30" t="s">
        <v>20</v>
      </c>
      <c r="N30" s="29">
        <v>853.39</v>
      </c>
      <c r="O30" s="27">
        <f>Table1[[#This Row],[Unit_Price]]*Table1[[#This Row],[Quantity]]</f>
        <v>5596</v>
      </c>
      <c r="P30" s="29">
        <f>Table1[[#This Row],[Revenue]]-Table1[[#This Row],[COGS]]</f>
        <v>2182.44</v>
      </c>
      <c r="Q30" s="9">
        <f>Table1[[#This Row],[Profit]]/Table1[[#This Row],[Revenue]]</f>
        <v>0.39</v>
      </c>
      <c r="R30" s="31">
        <f>Table1[[#This Row],[Cost Price]]*Table1[[#This Row],[Quantity]]</f>
        <v>3413.56</v>
      </c>
    </row>
    <row r="31" spans="1:18" x14ac:dyDescent="0.25">
      <c r="A31" t="s">
        <v>113</v>
      </c>
      <c r="B31" s="14">
        <v>46074</v>
      </c>
      <c r="C31" t="s">
        <v>114</v>
      </c>
      <c r="D31" t="str">
        <f>VLOOKUP(C31,Customers!A:E,5,FALSE)</f>
        <v>Affluent</v>
      </c>
      <c r="E31" t="s">
        <v>109</v>
      </c>
      <c r="F31" t="str">
        <f>VLOOKUP(Table1[[#This Row],[Product_ID]],Products!A:D,4,FALSE)</f>
        <v>Televisions</v>
      </c>
      <c r="G31" t="str">
        <f>VLOOKUP(H31,Stores!A:E,5,FALSE)</f>
        <v>Africa</v>
      </c>
      <c r="H31" t="s">
        <v>58</v>
      </c>
      <c r="I31" s="5" t="s">
        <v>25</v>
      </c>
      <c r="J31" s="7">
        <v>4</v>
      </c>
      <c r="K31" s="27">
        <v>1385.01</v>
      </c>
      <c r="L31" s="11">
        <v>0.02</v>
      </c>
      <c r="M31" t="s">
        <v>35</v>
      </c>
      <c r="N31" s="29">
        <v>1007.28</v>
      </c>
      <c r="O31" s="27">
        <f>Table1[[#This Row],[Unit_Price]]*Table1[[#This Row],[Quantity]]</f>
        <v>5540.04</v>
      </c>
      <c r="P31" s="29">
        <f>Table1[[#This Row],[Revenue]]-Table1[[#This Row],[COGS]]</f>
        <v>1510.92</v>
      </c>
      <c r="Q31" s="9">
        <f>Table1[[#This Row],[Profit]]/Table1[[#This Row],[Revenue]]</f>
        <v>0.27272727272727276</v>
      </c>
      <c r="R31" s="31">
        <f>Table1[[#This Row],[Cost Price]]*Table1[[#This Row],[Quantity]]</f>
        <v>4029.12</v>
      </c>
    </row>
    <row r="32" spans="1:18" x14ac:dyDescent="0.25">
      <c r="A32" t="s">
        <v>115</v>
      </c>
      <c r="B32" s="14">
        <v>46226</v>
      </c>
      <c r="C32" t="s">
        <v>116</v>
      </c>
      <c r="D32" t="str">
        <f>VLOOKUP(C32,Customers!A:E,5,FALSE)</f>
        <v>Premium</v>
      </c>
      <c r="E32" t="s">
        <v>117</v>
      </c>
      <c r="F32" t="str">
        <f>VLOOKUP(Table1[[#This Row],[Product_ID]],Products!A:D,4,FALSE)</f>
        <v>Laptops</v>
      </c>
      <c r="G32" t="str">
        <f>VLOOKUP(H32,Stores!A:E,5,FALSE)</f>
        <v>Africa</v>
      </c>
      <c r="H32" t="s">
        <v>52</v>
      </c>
      <c r="I32" s="5" t="s">
        <v>25</v>
      </c>
      <c r="J32" s="7">
        <v>6</v>
      </c>
      <c r="K32" s="27">
        <v>1816.99</v>
      </c>
      <c r="L32" s="11">
        <v>0</v>
      </c>
      <c r="M32" t="s">
        <v>20</v>
      </c>
      <c r="N32" s="29">
        <v>1295.28</v>
      </c>
      <c r="O32" s="27">
        <f>Table1[[#This Row],[Unit_Price]]*Table1[[#This Row],[Quantity]]</f>
        <v>10901.94</v>
      </c>
      <c r="P32" s="29">
        <f>Table1[[#This Row],[Revenue]]-Table1[[#This Row],[COGS]]</f>
        <v>3130.26</v>
      </c>
      <c r="Q32" s="9">
        <f>Table1[[#This Row],[Profit]]/Table1[[#This Row],[Revenue]]</f>
        <v>0.28712871287128716</v>
      </c>
      <c r="R32" s="31">
        <f>Table1[[#This Row],[Cost Price]]*Table1[[#This Row],[Quantity]]</f>
        <v>7771.68</v>
      </c>
    </row>
    <row r="33" spans="1:18" x14ac:dyDescent="0.25">
      <c r="A33" t="s">
        <v>118</v>
      </c>
      <c r="B33" s="14">
        <v>45879</v>
      </c>
      <c r="C33" t="s">
        <v>119</v>
      </c>
      <c r="D33" t="str">
        <f>VLOOKUP(C33,Customers!A:E,5,FALSE)</f>
        <v>Mass Affluent</v>
      </c>
      <c r="E33" t="s">
        <v>92</v>
      </c>
      <c r="F33" t="str">
        <f>VLOOKUP(Table1[[#This Row],[Product_ID]],Products!A:D,4,FALSE)</f>
        <v>Audio</v>
      </c>
      <c r="G33" t="str">
        <f>VLOOKUP(H33,Stores!A:E,5,FALSE)</f>
        <v>South America</v>
      </c>
      <c r="H33" t="s">
        <v>120</v>
      </c>
      <c r="I33" s="5" t="s">
        <v>14</v>
      </c>
      <c r="J33" s="7">
        <v>6</v>
      </c>
      <c r="K33" s="27">
        <v>296.01</v>
      </c>
      <c r="L33" s="11">
        <v>0.2</v>
      </c>
      <c r="M33" t="s">
        <v>20</v>
      </c>
      <c r="N33" s="29">
        <v>191.36</v>
      </c>
      <c r="O33" s="27">
        <f>Table1[[#This Row],[Unit_Price]]*Table1[[#This Row],[Quantity]]</f>
        <v>1776.06</v>
      </c>
      <c r="P33" s="29">
        <f>Table1[[#This Row],[Revenue]]-Table1[[#This Row],[COGS]]</f>
        <v>627.89999999999986</v>
      </c>
      <c r="Q33" s="9">
        <f>Table1[[#This Row],[Profit]]/Table1[[#This Row],[Revenue]]</f>
        <v>0.35353535353535348</v>
      </c>
      <c r="R33" s="31">
        <f>Table1[[#This Row],[Cost Price]]*Table1[[#This Row],[Quantity]]</f>
        <v>1148.1600000000001</v>
      </c>
    </row>
    <row r="34" spans="1:18" x14ac:dyDescent="0.25">
      <c r="A34" t="s">
        <v>121</v>
      </c>
      <c r="B34" s="14">
        <v>46128</v>
      </c>
      <c r="C34" t="s">
        <v>122</v>
      </c>
      <c r="D34" t="str">
        <f>VLOOKUP(C34,Customers!A:E,5,FALSE)</f>
        <v>Mass Affluent</v>
      </c>
      <c r="E34" t="s">
        <v>123</v>
      </c>
      <c r="F34" t="str">
        <f>VLOOKUP(Table1[[#This Row],[Product_ID]],Products!A:D,4,FALSE)</f>
        <v>Accessories</v>
      </c>
      <c r="G34" t="str">
        <f>VLOOKUP(H34,Stores!A:E,5,FALSE)</f>
        <v>South America</v>
      </c>
      <c r="H34" t="s">
        <v>62</v>
      </c>
      <c r="I34" s="5" t="s">
        <v>14</v>
      </c>
      <c r="J34" s="7">
        <v>5</v>
      </c>
      <c r="K34" s="27">
        <v>54.45</v>
      </c>
      <c r="L34" s="11">
        <v>0.2</v>
      </c>
      <c r="M34" t="s">
        <v>20</v>
      </c>
      <c r="N34" s="29">
        <v>39.049999999999997</v>
      </c>
      <c r="O34" s="27">
        <f>Table1[[#This Row],[Unit_Price]]*Table1[[#This Row],[Quantity]]</f>
        <v>272.25</v>
      </c>
      <c r="P34" s="29">
        <f>Table1[[#This Row],[Revenue]]-Table1[[#This Row],[COGS]]</f>
        <v>77</v>
      </c>
      <c r="Q34" s="9">
        <f>Table1[[#This Row],[Profit]]/Table1[[#This Row],[Revenue]]</f>
        <v>0.28282828282828282</v>
      </c>
      <c r="R34" s="31">
        <f>Table1[[#This Row],[Cost Price]]*Table1[[#This Row],[Quantity]]</f>
        <v>195.25</v>
      </c>
    </row>
    <row r="35" spans="1:18" x14ac:dyDescent="0.25">
      <c r="A35" t="s">
        <v>124</v>
      </c>
      <c r="B35" s="14">
        <v>45973</v>
      </c>
      <c r="C35" t="s">
        <v>125</v>
      </c>
      <c r="D35" t="str">
        <f>VLOOKUP(C35,Customers!A:E,5,FALSE)</f>
        <v>Affluent</v>
      </c>
      <c r="E35" t="s">
        <v>126</v>
      </c>
      <c r="F35" t="str">
        <f>VLOOKUP(Table1[[#This Row],[Product_ID]],Products!A:D,4,FALSE)</f>
        <v>Smartphones</v>
      </c>
      <c r="G35" t="str">
        <f>VLOOKUP(H35,Stores!A:E,5,FALSE)</f>
        <v>Asia</v>
      </c>
      <c r="H35" t="s">
        <v>34</v>
      </c>
      <c r="I35" s="5" t="s">
        <v>14</v>
      </c>
      <c r="J35" s="7">
        <v>3</v>
      </c>
      <c r="K35" s="27">
        <v>719.97</v>
      </c>
      <c r="L35" s="11">
        <v>0.05</v>
      </c>
      <c r="M35" t="s">
        <v>20</v>
      </c>
      <c r="N35" s="29">
        <v>510.27</v>
      </c>
      <c r="O35" s="27">
        <f>Table1[[#This Row],[Unit_Price]]*Table1[[#This Row],[Quantity]]</f>
        <v>2159.91</v>
      </c>
      <c r="P35" s="29">
        <f>Table1[[#This Row],[Revenue]]-Table1[[#This Row],[COGS]]</f>
        <v>629.09999999999991</v>
      </c>
      <c r="Q35" s="9">
        <f>Table1[[#This Row],[Profit]]/Table1[[#This Row],[Revenue]]</f>
        <v>0.29126213592233008</v>
      </c>
      <c r="R35" s="31">
        <f>Table1[[#This Row],[Cost Price]]*Table1[[#This Row],[Quantity]]</f>
        <v>1530.81</v>
      </c>
    </row>
    <row r="36" spans="1:18" x14ac:dyDescent="0.25">
      <c r="A36" t="s">
        <v>128</v>
      </c>
      <c r="B36" s="14">
        <v>45909</v>
      </c>
      <c r="C36" t="s">
        <v>129</v>
      </c>
      <c r="D36" t="str">
        <f>VLOOKUP(C36,Customers!A:E,5,FALSE)</f>
        <v>Mass Affluent</v>
      </c>
      <c r="E36" t="s">
        <v>47</v>
      </c>
      <c r="F36" t="str">
        <f>VLOOKUP(Table1[[#This Row],[Product_ID]],Products!A:D,4,FALSE)</f>
        <v>Smartphones</v>
      </c>
      <c r="G36" t="str">
        <f>VLOOKUP(H36,Stores!A:E,5,FALSE)</f>
        <v>Asia</v>
      </c>
      <c r="H36" t="s">
        <v>13</v>
      </c>
      <c r="I36" s="5" t="s">
        <v>14</v>
      </c>
      <c r="J36" s="7">
        <v>2</v>
      </c>
      <c r="K36" s="27">
        <v>293.02</v>
      </c>
      <c r="L36" s="11">
        <v>0</v>
      </c>
      <c r="M36" t="s">
        <v>35</v>
      </c>
      <c r="N36" s="29">
        <v>194.35</v>
      </c>
      <c r="O36" s="27">
        <f>Table1[[#This Row],[Unit_Price]]*Table1[[#This Row],[Quantity]]</f>
        <v>586.04</v>
      </c>
      <c r="P36" s="29">
        <f>Table1[[#This Row],[Revenue]]-Table1[[#This Row],[COGS]]</f>
        <v>197.33999999999997</v>
      </c>
      <c r="Q36" s="9">
        <f>Table1[[#This Row],[Profit]]/Table1[[#This Row],[Revenue]]</f>
        <v>0.33673469387755101</v>
      </c>
      <c r="R36" s="31">
        <f>Table1[[#This Row],[Cost Price]]*Table1[[#This Row],[Quantity]]</f>
        <v>388.7</v>
      </c>
    </row>
    <row r="37" spans="1:18" x14ac:dyDescent="0.25">
      <c r="A37" t="s">
        <v>130</v>
      </c>
      <c r="B37" s="14">
        <v>45947</v>
      </c>
      <c r="C37" t="s">
        <v>131</v>
      </c>
      <c r="D37" t="str">
        <f>VLOOKUP(C37,Customers!A:E,5,FALSE)</f>
        <v>Mass Market</v>
      </c>
      <c r="E37" t="s">
        <v>132</v>
      </c>
      <c r="F37" t="str">
        <f>VLOOKUP(Table1[[#This Row],[Product_ID]],Products!A:D,4,FALSE)</f>
        <v>Laptops</v>
      </c>
      <c r="G37" t="str">
        <f>VLOOKUP(H37,Stores!A:E,5,FALSE)</f>
        <v>Africa</v>
      </c>
      <c r="H37" t="s">
        <v>44</v>
      </c>
      <c r="I37" s="5" t="s">
        <v>25</v>
      </c>
      <c r="J37" s="7">
        <v>1</v>
      </c>
      <c r="K37" s="27">
        <v>1175.02</v>
      </c>
      <c r="L37" s="11">
        <v>0.15</v>
      </c>
      <c r="M37" t="s">
        <v>20</v>
      </c>
      <c r="N37" s="29">
        <v>791.34</v>
      </c>
      <c r="O37" s="27">
        <f>Table1[[#This Row],[Unit_Price]]*Table1[[#This Row],[Quantity]]</f>
        <v>1175.02</v>
      </c>
      <c r="P37" s="29">
        <f>Table1[[#This Row],[Revenue]]-Table1[[#This Row],[COGS]]</f>
        <v>383.67999999999995</v>
      </c>
      <c r="Q37" s="9">
        <f>Table1[[#This Row],[Profit]]/Table1[[#This Row],[Revenue]]</f>
        <v>0.32653061224489793</v>
      </c>
      <c r="R37" s="31">
        <f>Table1[[#This Row],[Cost Price]]*Table1[[#This Row],[Quantity]]</f>
        <v>791.34</v>
      </c>
    </row>
    <row r="38" spans="1:18" x14ac:dyDescent="0.25">
      <c r="A38" t="s">
        <v>133</v>
      </c>
      <c r="B38" s="14">
        <v>46147</v>
      </c>
      <c r="C38" t="s">
        <v>134</v>
      </c>
      <c r="D38" t="str">
        <f>VLOOKUP(C38,Customers!A:E,5,FALSE)</f>
        <v>Premium</v>
      </c>
      <c r="E38" t="s">
        <v>98</v>
      </c>
      <c r="F38" t="str">
        <f>VLOOKUP(Table1[[#This Row],[Product_ID]],Products!A:D,4,FALSE)</f>
        <v>Laptops</v>
      </c>
      <c r="G38" t="str">
        <f>VLOOKUP(H38,Stores!A:E,5,FALSE)</f>
        <v>Africa</v>
      </c>
      <c r="H38" t="s">
        <v>52</v>
      </c>
      <c r="I38" s="5" t="s">
        <v>25</v>
      </c>
      <c r="J38" s="7">
        <v>5</v>
      </c>
      <c r="K38" s="27">
        <v>1357.03</v>
      </c>
      <c r="L38" s="11">
        <v>0.15</v>
      </c>
      <c r="M38" t="s">
        <v>20</v>
      </c>
      <c r="N38" s="29">
        <v>853.39</v>
      </c>
      <c r="O38" s="27">
        <f>Table1[[#This Row],[Unit_Price]]*Table1[[#This Row],[Quantity]]</f>
        <v>6785.15</v>
      </c>
      <c r="P38" s="29">
        <f>Table1[[#This Row],[Revenue]]-Table1[[#This Row],[COGS]]</f>
        <v>2518.1999999999998</v>
      </c>
      <c r="Q38" s="9">
        <f>Table1[[#This Row],[Profit]]/Table1[[#This Row],[Revenue]]</f>
        <v>0.37113402061855671</v>
      </c>
      <c r="R38" s="31">
        <f>Table1[[#This Row],[Cost Price]]*Table1[[#This Row],[Quantity]]</f>
        <v>4266.95</v>
      </c>
    </row>
    <row r="39" spans="1:18" x14ac:dyDescent="0.25">
      <c r="A39" t="s">
        <v>135</v>
      </c>
      <c r="B39" s="14">
        <v>46226</v>
      </c>
      <c r="C39" t="s">
        <v>136</v>
      </c>
      <c r="D39" t="str">
        <f>VLOOKUP(C39,Customers!A:E,5,FALSE)</f>
        <v>Mass Affluent</v>
      </c>
      <c r="E39" t="s">
        <v>137</v>
      </c>
      <c r="F39" t="str">
        <f>VLOOKUP(Table1[[#This Row],[Product_ID]],Products!A:D,4,FALSE)</f>
        <v>Accessories</v>
      </c>
      <c r="G39" t="str">
        <f>VLOOKUP(H39,Stores!A:E,5,FALSE)</f>
        <v>Oceania</v>
      </c>
      <c r="H39" t="s">
        <v>112</v>
      </c>
      <c r="I39" s="5" t="s">
        <v>14</v>
      </c>
      <c r="J39" s="7">
        <v>2</v>
      </c>
      <c r="K39" s="27">
        <v>98.01</v>
      </c>
      <c r="L39" s="11">
        <v>0.1</v>
      </c>
      <c r="M39" t="s">
        <v>20</v>
      </c>
      <c r="N39" s="29">
        <v>65.34</v>
      </c>
      <c r="O39" s="27">
        <f>Table1[[#This Row],[Unit_Price]]*Table1[[#This Row],[Quantity]]</f>
        <v>196.02</v>
      </c>
      <c r="P39" s="29">
        <f>Table1[[#This Row],[Revenue]]-Table1[[#This Row],[COGS]]</f>
        <v>65.34</v>
      </c>
      <c r="Q39" s="9">
        <f>Table1[[#This Row],[Profit]]/Table1[[#This Row],[Revenue]]</f>
        <v>0.33333333333333331</v>
      </c>
      <c r="R39" s="31">
        <f>Table1[[#This Row],[Cost Price]]*Table1[[#This Row],[Quantity]]</f>
        <v>130.68</v>
      </c>
    </row>
    <row r="40" spans="1:18" x14ac:dyDescent="0.25">
      <c r="A40" t="s">
        <v>138</v>
      </c>
      <c r="B40" s="14">
        <v>46069</v>
      </c>
      <c r="C40" t="s">
        <v>139</v>
      </c>
      <c r="D40" t="str">
        <f>VLOOKUP(C40,Customers!A:E,5,FALSE)</f>
        <v>Affluent</v>
      </c>
      <c r="E40" t="s">
        <v>140</v>
      </c>
      <c r="F40" t="str">
        <f>VLOOKUP(Table1[[#This Row],[Product_ID]],Products!A:D,4,FALSE)</f>
        <v>Laptops</v>
      </c>
      <c r="G40" t="str">
        <f>VLOOKUP(H40,Stores!A:E,5,FALSE)</f>
        <v>South America</v>
      </c>
      <c r="H40" t="s">
        <v>62</v>
      </c>
      <c r="I40" s="5" t="s">
        <v>25</v>
      </c>
      <c r="J40" s="7">
        <v>2</v>
      </c>
      <c r="K40" s="27">
        <v>969.03</v>
      </c>
      <c r="L40" s="11">
        <v>0.05</v>
      </c>
      <c r="M40" t="s">
        <v>20</v>
      </c>
      <c r="N40" s="29">
        <v>659.34</v>
      </c>
      <c r="O40" s="27">
        <f>Table1[[#This Row],[Unit_Price]]*Table1[[#This Row],[Quantity]]</f>
        <v>1938.06</v>
      </c>
      <c r="P40" s="29">
        <f>Table1[[#This Row],[Revenue]]-Table1[[#This Row],[COGS]]</f>
        <v>619.37999999999988</v>
      </c>
      <c r="Q40" s="9">
        <f>Table1[[#This Row],[Profit]]/Table1[[#This Row],[Revenue]]</f>
        <v>0.31958762886597936</v>
      </c>
      <c r="R40" s="31">
        <f>Table1[[#This Row],[Cost Price]]*Table1[[#This Row],[Quantity]]</f>
        <v>1318.68</v>
      </c>
    </row>
    <row r="41" spans="1:18" x14ac:dyDescent="0.25">
      <c r="A41" t="s">
        <v>142</v>
      </c>
      <c r="B41" s="14">
        <v>46177</v>
      </c>
      <c r="C41" t="s">
        <v>143</v>
      </c>
      <c r="D41" t="str">
        <f>VLOOKUP(C41,Customers!A:E,5,FALSE)</f>
        <v>Mass Market</v>
      </c>
      <c r="E41" t="s">
        <v>132</v>
      </c>
      <c r="F41" t="str">
        <f>VLOOKUP(Table1[[#This Row],[Product_ID]],Products!A:D,4,FALSE)</f>
        <v>Laptops</v>
      </c>
      <c r="G41" t="str">
        <f>VLOOKUP(H41,Stores!A:E,5,FALSE)</f>
        <v>Europe</v>
      </c>
      <c r="H41" t="s">
        <v>24</v>
      </c>
      <c r="I41" s="5" t="s">
        <v>14</v>
      </c>
      <c r="J41" s="7">
        <v>4</v>
      </c>
      <c r="K41" s="27">
        <v>1234.97</v>
      </c>
      <c r="L41" s="11">
        <v>0.2</v>
      </c>
      <c r="M41" t="s">
        <v>35</v>
      </c>
      <c r="N41" s="29">
        <v>791.34</v>
      </c>
      <c r="O41" s="27">
        <f>Table1[[#This Row],[Unit_Price]]*Table1[[#This Row],[Quantity]]</f>
        <v>4939.88</v>
      </c>
      <c r="P41" s="29">
        <f>Table1[[#This Row],[Revenue]]-Table1[[#This Row],[COGS]]</f>
        <v>1774.52</v>
      </c>
      <c r="Q41" s="9">
        <f>Table1[[#This Row],[Profit]]/Table1[[#This Row],[Revenue]]</f>
        <v>0.35922330097087379</v>
      </c>
      <c r="R41" s="31">
        <f>Table1[[#This Row],[Cost Price]]*Table1[[#This Row],[Quantity]]</f>
        <v>3165.36</v>
      </c>
    </row>
    <row r="42" spans="1:18" x14ac:dyDescent="0.25">
      <c r="A42" t="s">
        <v>145</v>
      </c>
      <c r="B42" s="14">
        <v>46188</v>
      </c>
      <c r="C42" t="s">
        <v>146</v>
      </c>
      <c r="D42" t="str">
        <f>VLOOKUP(C42,Customers!A:E,5,FALSE)</f>
        <v>Mass Market</v>
      </c>
      <c r="E42" t="s">
        <v>147</v>
      </c>
      <c r="F42" t="str">
        <f>VLOOKUP(Table1[[#This Row],[Product_ID]],Products!A:D,4,FALSE)</f>
        <v>Televisions</v>
      </c>
      <c r="G42" t="str">
        <f>VLOOKUP(H42,Stores!A:E,5,FALSE)</f>
        <v>EUROPE</v>
      </c>
      <c r="H42" t="s">
        <v>74</v>
      </c>
      <c r="I42" s="5" t="s">
        <v>25</v>
      </c>
      <c r="J42" s="7">
        <v>1</v>
      </c>
      <c r="K42" s="27">
        <v>1018.98</v>
      </c>
      <c r="L42" s="11">
        <v>0.15</v>
      </c>
      <c r="M42" t="s">
        <v>35</v>
      </c>
      <c r="N42" s="29">
        <v>679.32</v>
      </c>
      <c r="O42" s="27">
        <f>Table1[[#This Row],[Unit_Price]]*Table1[[#This Row],[Quantity]]</f>
        <v>1018.98</v>
      </c>
      <c r="P42" s="29">
        <f>Table1[[#This Row],[Revenue]]-Table1[[#This Row],[COGS]]</f>
        <v>339.65999999999997</v>
      </c>
      <c r="Q42" s="9">
        <f>Table1[[#This Row],[Profit]]/Table1[[#This Row],[Revenue]]</f>
        <v>0.33333333333333331</v>
      </c>
      <c r="R42" s="31">
        <f>Table1[[#This Row],[Cost Price]]*Table1[[#This Row],[Quantity]]</f>
        <v>679.32</v>
      </c>
    </row>
    <row r="43" spans="1:18" x14ac:dyDescent="0.25">
      <c r="A43" t="s">
        <v>148</v>
      </c>
      <c r="B43" s="14">
        <v>46106</v>
      </c>
      <c r="C43" t="s">
        <v>149</v>
      </c>
      <c r="D43" t="str">
        <f>VLOOKUP(C43,Customers!A:E,5,FALSE)</f>
        <v>Mass Affluent</v>
      </c>
      <c r="E43" t="s">
        <v>150</v>
      </c>
      <c r="F43" t="str">
        <f>VLOOKUP(Table1[[#This Row],[Product_ID]],Products!A:D,4,FALSE)</f>
        <v>Televisions</v>
      </c>
      <c r="G43" t="str">
        <f>VLOOKUP(H43,Stores!A:E,5,FALSE)</f>
        <v>Asia</v>
      </c>
      <c r="H43" t="s">
        <v>34</v>
      </c>
      <c r="I43" s="5" t="s">
        <v>14</v>
      </c>
      <c r="J43" s="7">
        <v>2</v>
      </c>
      <c r="K43" s="27">
        <v>1469.02</v>
      </c>
      <c r="L43" s="11">
        <v>0.2</v>
      </c>
      <c r="M43" t="s">
        <v>20</v>
      </c>
      <c r="N43" s="29">
        <v>1064.29</v>
      </c>
      <c r="O43" s="27">
        <f>Table1[[#This Row],[Unit_Price]]*Table1[[#This Row],[Quantity]]</f>
        <v>2938.04</v>
      </c>
      <c r="P43" s="29">
        <f>Table1[[#This Row],[Revenue]]-Table1[[#This Row],[COGS]]</f>
        <v>809.46</v>
      </c>
      <c r="Q43" s="9">
        <f>Table1[[#This Row],[Profit]]/Table1[[#This Row],[Revenue]]</f>
        <v>0.27551020408163268</v>
      </c>
      <c r="R43" s="31">
        <f>Table1[[#This Row],[Cost Price]]*Table1[[#This Row],[Quantity]]</f>
        <v>2128.58</v>
      </c>
    </row>
    <row r="44" spans="1:18" x14ac:dyDescent="0.25">
      <c r="A44" t="s">
        <v>151</v>
      </c>
      <c r="B44" s="14">
        <v>46042</v>
      </c>
      <c r="C44" t="s">
        <v>152</v>
      </c>
      <c r="D44" t="str">
        <f>VLOOKUP(C44,Customers!A:E,5,FALSE)</f>
        <v>AFFLUENT</v>
      </c>
      <c r="E44" t="s">
        <v>153</v>
      </c>
      <c r="F44" t="str">
        <f>VLOOKUP(Table1[[#This Row],[Product_ID]],Products!A:D,4,FALSE)</f>
        <v>Accessories</v>
      </c>
      <c r="G44" t="str">
        <f>VLOOKUP(H44,Stores!A:E,5,FALSE)</f>
        <v>EUROPE</v>
      </c>
      <c r="H44" t="s">
        <v>74</v>
      </c>
      <c r="I44" s="5" t="s">
        <v>14</v>
      </c>
      <c r="J44" s="7">
        <v>4</v>
      </c>
      <c r="K44" s="27">
        <v>127.71</v>
      </c>
      <c r="L44" s="11">
        <v>0.15</v>
      </c>
      <c r="M44" t="s">
        <v>20</v>
      </c>
      <c r="N44" s="29">
        <v>78.69</v>
      </c>
      <c r="O44" s="27">
        <f>Table1[[#This Row],[Unit_Price]]*Table1[[#This Row],[Quantity]]</f>
        <v>510.84</v>
      </c>
      <c r="P44" s="29">
        <f>Table1[[#This Row],[Revenue]]-Table1[[#This Row],[COGS]]</f>
        <v>196.07999999999998</v>
      </c>
      <c r="Q44" s="9">
        <f>Table1[[#This Row],[Profit]]/Table1[[#This Row],[Revenue]]</f>
        <v>0.38383838383838381</v>
      </c>
      <c r="R44" s="31">
        <f>Table1[[#This Row],[Cost Price]]*Table1[[#This Row],[Quantity]]</f>
        <v>314.76</v>
      </c>
    </row>
    <row r="45" spans="1:18" x14ac:dyDescent="0.25">
      <c r="A45" t="s">
        <v>154</v>
      </c>
      <c r="B45" s="14">
        <v>45970</v>
      </c>
      <c r="C45" t="s">
        <v>155</v>
      </c>
      <c r="D45" t="str">
        <f>VLOOKUP(C45,Customers!A:E,5,FALSE)</f>
        <v>Mass Affluent</v>
      </c>
      <c r="E45" t="s">
        <v>147</v>
      </c>
      <c r="F45" t="str">
        <f>VLOOKUP(Table1[[#This Row],[Product_ID]],Products!A:D,4,FALSE)</f>
        <v>Televisions</v>
      </c>
      <c r="G45" t="str">
        <f>VLOOKUP(H45,Stores!A:E,5,FALSE)</f>
        <v>South America</v>
      </c>
      <c r="H45" t="s">
        <v>62</v>
      </c>
      <c r="I45" s="5" t="s">
        <v>25</v>
      </c>
      <c r="J45" s="7">
        <v>10</v>
      </c>
      <c r="K45" s="27">
        <v>999</v>
      </c>
      <c r="L45" s="11">
        <v>0.1</v>
      </c>
      <c r="M45" t="s">
        <v>35</v>
      </c>
      <c r="N45" s="29">
        <v>679.32</v>
      </c>
      <c r="O45" s="27">
        <f>Table1[[#This Row],[Unit_Price]]*Table1[[#This Row],[Quantity]]</f>
        <v>9990</v>
      </c>
      <c r="P45" s="29">
        <f>Table1[[#This Row],[Revenue]]-Table1[[#This Row],[COGS]]</f>
        <v>3196.7999999999993</v>
      </c>
      <c r="Q45" s="9">
        <f>Table1[[#This Row],[Profit]]/Table1[[#This Row],[Revenue]]</f>
        <v>0.31999999999999995</v>
      </c>
      <c r="R45" s="31">
        <f>Table1[[#This Row],[Cost Price]]*Table1[[#This Row],[Quantity]]</f>
        <v>6793.2000000000007</v>
      </c>
    </row>
    <row r="46" spans="1:18" x14ac:dyDescent="0.25">
      <c r="A46" t="s">
        <v>156</v>
      </c>
      <c r="B46" s="14">
        <v>46202</v>
      </c>
      <c r="C46" t="s">
        <v>157</v>
      </c>
      <c r="D46" t="str">
        <f>VLOOKUP(C46,Customers!A:E,5,FALSE)</f>
        <v>Mass Affluent</v>
      </c>
      <c r="E46" t="s">
        <v>54</v>
      </c>
      <c r="F46" t="str">
        <f>VLOOKUP(Table1[[#This Row],[Product_ID]],Products!A:D,4,FALSE)</f>
        <v>Accessories</v>
      </c>
      <c r="G46" t="str">
        <f>VLOOKUP(H46,Stores!A:E,5,FALSE)</f>
        <v>Africa</v>
      </c>
      <c r="H46" t="s">
        <v>52</v>
      </c>
      <c r="I46" s="5" t="s">
        <v>25</v>
      </c>
      <c r="J46" s="7">
        <v>6</v>
      </c>
      <c r="K46" s="27">
        <v>120.19</v>
      </c>
      <c r="L46" s="11">
        <v>0.02</v>
      </c>
      <c r="M46" t="s">
        <v>30</v>
      </c>
      <c r="N46" s="29">
        <v>85.68</v>
      </c>
      <c r="O46" s="27">
        <f>Table1[[#This Row],[Unit_Price]]*Table1[[#This Row],[Quantity]]</f>
        <v>721.14</v>
      </c>
      <c r="P46" s="29">
        <f>Table1[[#This Row],[Revenue]]-Table1[[#This Row],[COGS]]</f>
        <v>207.05999999999995</v>
      </c>
      <c r="Q46" s="9">
        <f>Table1[[#This Row],[Profit]]/Table1[[#This Row],[Revenue]]</f>
        <v>0.28712871287128705</v>
      </c>
      <c r="R46" s="31">
        <f>Table1[[#This Row],[Cost Price]]*Table1[[#This Row],[Quantity]]</f>
        <v>514.08000000000004</v>
      </c>
    </row>
    <row r="47" spans="1:18" x14ac:dyDescent="0.25">
      <c r="A47" t="s">
        <v>158</v>
      </c>
      <c r="B47" s="14">
        <v>46188</v>
      </c>
      <c r="C47" t="s">
        <v>159</v>
      </c>
      <c r="D47" t="str">
        <f>VLOOKUP(C47,Customers!A:E,5,FALSE)</f>
        <v>Mass Market</v>
      </c>
      <c r="E47" t="s">
        <v>126</v>
      </c>
      <c r="F47" t="str">
        <f>VLOOKUP(Table1[[#This Row],[Product_ID]],Products!A:D,4,FALSE)</f>
        <v>Smartphones</v>
      </c>
      <c r="G47" t="str">
        <f>VLOOKUP(H47,Stores!A:E,5,FALSE)</f>
        <v>Africa</v>
      </c>
      <c r="H47" t="s">
        <v>44</v>
      </c>
      <c r="I47" s="5" t="s">
        <v>14</v>
      </c>
      <c r="J47" s="7">
        <v>3</v>
      </c>
      <c r="K47" s="27">
        <v>712.98</v>
      </c>
      <c r="L47" s="11">
        <v>0.02</v>
      </c>
      <c r="M47" t="s">
        <v>20</v>
      </c>
      <c r="N47" s="29">
        <v>510.27</v>
      </c>
      <c r="O47" s="27">
        <f>Table1[[#This Row],[Unit_Price]]*Table1[[#This Row],[Quantity]]</f>
        <v>2138.94</v>
      </c>
      <c r="P47" s="29">
        <f>Table1[[#This Row],[Revenue]]-Table1[[#This Row],[COGS]]</f>
        <v>608.13000000000011</v>
      </c>
      <c r="Q47" s="9">
        <f>Table1[[#This Row],[Profit]]/Table1[[#This Row],[Revenue]]</f>
        <v>0.28431372549019612</v>
      </c>
      <c r="R47" s="31">
        <f>Table1[[#This Row],[Cost Price]]*Table1[[#This Row],[Quantity]]</f>
        <v>1530.81</v>
      </c>
    </row>
    <row r="48" spans="1:18" x14ac:dyDescent="0.25">
      <c r="A48" t="s">
        <v>160</v>
      </c>
      <c r="B48" s="14">
        <v>46228</v>
      </c>
      <c r="C48" t="s">
        <v>161</v>
      </c>
      <c r="D48" t="str">
        <f>VLOOKUP(C48,Customers!A:E,5,FALSE)</f>
        <v>Mass Affluent</v>
      </c>
      <c r="E48" t="s">
        <v>54</v>
      </c>
      <c r="F48" t="str">
        <f>VLOOKUP(Table1[[#This Row],[Product_ID]],Products!A:D,4,FALSE)</f>
        <v>Accessories</v>
      </c>
      <c r="G48" t="str">
        <f>VLOOKUP(H48,Stores!A:E,5,FALSE)</f>
        <v>Europe</v>
      </c>
      <c r="H48" t="s">
        <v>64</v>
      </c>
      <c r="I48" s="5" t="s">
        <v>25</v>
      </c>
      <c r="J48" s="7">
        <v>3</v>
      </c>
      <c r="K48" s="27">
        <v>122.57</v>
      </c>
      <c r="L48" s="11">
        <v>0</v>
      </c>
      <c r="M48" t="s">
        <v>35</v>
      </c>
      <c r="N48" s="29">
        <v>85.68</v>
      </c>
      <c r="O48" s="27">
        <f>Table1[[#This Row],[Unit_Price]]*Table1[[#This Row],[Quantity]]</f>
        <v>367.71</v>
      </c>
      <c r="P48" s="29">
        <f>Table1[[#This Row],[Revenue]]-Table1[[#This Row],[COGS]]</f>
        <v>110.66999999999996</v>
      </c>
      <c r="Q48" s="9">
        <f>Table1[[#This Row],[Profit]]/Table1[[#This Row],[Revenue]]</f>
        <v>0.30097087378640769</v>
      </c>
      <c r="R48" s="31">
        <f>Table1[[#This Row],[Cost Price]]*Table1[[#This Row],[Quantity]]</f>
        <v>257.04000000000002</v>
      </c>
    </row>
    <row r="49" spans="1:18" x14ac:dyDescent="0.25">
      <c r="A49" t="s">
        <v>162</v>
      </c>
      <c r="B49" s="14">
        <v>46204</v>
      </c>
      <c r="C49" t="s">
        <v>163</v>
      </c>
      <c r="D49" t="str">
        <f>VLOOKUP(C49,Customers!A:E,5,FALSE)</f>
        <v>Mass Market</v>
      </c>
      <c r="E49" t="s">
        <v>61</v>
      </c>
      <c r="F49" t="str">
        <f>VLOOKUP(Table1[[#This Row],[Product_ID]],Products!A:D,4,FALSE)</f>
        <v>Audio</v>
      </c>
      <c r="G49" t="str">
        <f>VLOOKUP(H49,Stores!A:E,5,FALSE)</f>
        <v>Africa</v>
      </c>
      <c r="H49" t="s">
        <v>58</v>
      </c>
      <c r="I49" s="5" t="s">
        <v>14</v>
      </c>
      <c r="J49" s="7">
        <v>3</v>
      </c>
      <c r="K49" s="27">
        <v>253.98</v>
      </c>
      <c r="L49" s="11">
        <v>0.15</v>
      </c>
      <c r="M49" t="s">
        <v>20</v>
      </c>
      <c r="N49" s="29">
        <v>171.81</v>
      </c>
      <c r="O49" s="27">
        <f>Table1[[#This Row],[Unit_Price]]*Table1[[#This Row],[Quantity]]</f>
        <v>761.93999999999994</v>
      </c>
      <c r="P49" s="29">
        <f>Table1[[#This Row],[Revenue]]-Table1[[#This Row],[COGS]]</f>
        <v>246.50999999999988</v>
      </c>
      <c r="Q49" s="9">
        <f>Table1[[#This Row],[Profit]]/Table1[[#This Row],[Revenue]]</f>
        <v>0.32352941176470573</v>
      </c>
      <c r="R49" s="31">
        <f>Table1[[#This Row],[Cost Price]]*Table1[[#This Row],[Quantity]]</f>
        <v>515.43000000000006</v>
      </c>
    </row>
    <row r="50" spans="1:18" x14ac:dyDescent="0.25">
      <c r="A50" t="s">
        <v>164</v>
      </c>
      <c r="B50" s="14">
        <v>45941</v>
      </c>
      <c r="C50" t="s">
        <v>165</v>
      </c>
      <c r="D50" t="str">
        <f>VLOOKUP(C50,Customers!A:E,5,FALSE)</f>
        <v>Mass Market</v>
      </c>
      <c r="E50" t="s">
        <v>5139</v>
      </c>
      <c r="F50" t="e">
        <f>VLOOKUP(Table1[[#This Row],[Product_ID]],Products!A:D,4,FALSE)</f>
        <v>#N/A</v>
      </c>
      <c r="G50" t="str">
        <f>VLOOKUP(H50,Stores!A:E,5,FALSE)</f>
        <v>Asia</v>
      </c>
      <c r="H50" t="s">
        <v>13</v>
      </c>
      <c r="I50" s="5" t="s">
        <v>25</v>
      </c>
      <c r="J50" s="7">
        <v>3</v>
      </c>
      <c r="K50" s="27">
        <v>375779</v>
      </c>
      <c r="L50" s="11">
        <v>0.05</v>
      </c>
      <c r="M50" t="s">
        <v>20</v>
      </c>
      <c r="N50" s="29">
        <v>0</v>
      </c>
      <c r="O50" s="27">
        <v>0</v>
      </c>
      <c r="P50" s="29">
        <f>Table1[[#This Row],[Revenue]]-Table1[[#This Row],[COGS]]</f>
        <v>0</v>
      </c>
      <c r="Q50" s="9">
        <v>0</v>
      </c>
      <c r="R50" s="31">
        <f>Table1[[#This Row],[Cost Price]]*Table1[[#This Row],[Quantity]]</f>
        <v>0</v>
      </c>
    </row>
    <row r="51" spans="1:18" x14ac:dyDescent="0.25">
      <c r="A51" t="s">
        <v>166</v>
      </c>
      <c r="B51" s="14">
        <v>45667</v>
      </c>
      <c r="C51" t="s">
        <v>167</v>
      </c>
      <c r="D51" t="str">
        <f>VLOOKUP(C51,Customers!A:E,5,FALSE)</f>
        <v>Mass Affluent</v>
      </c>
      <c r="E51" t="s">
        <v>168</v>
      </c>
      <c r="F51" t="str">
        <f>VLOOKUP(Table1[[#This Row],[Product_ID]],Products!A:D,4,FALSE)</f>
        <v>Accessories</v>
      </c>
      <c r="G51" t="str">
        <f>VLOOKUP(H51,Stores!A:E,5,FALSE)</f>
        <v>Africa</v>
      </c>
      <c r="H51" t="s">
        <v>52</v>
      </c>
      <c r="I51" s="5" t="s">
        <v>14</v>
      </c>
      <c r="J51" s="7">
        <v>3</v>
      </c>
      <c r="K51" s="27">
        <v>86.33</v>
      </c>
      <c r="L51" s="11">
        <v>0.1</v>
      </c>
      <c r="M51" t="s">
        <v>30</v>
      </c>
      <c r="N51" s="29">
        <v>55.18</v>
      </c>
      <c r="O51" s="27">
        <f>Table1[[#This Row],[Unit_Price]]*Table1[[#This Row],[Quantity]]</f>
        <v>258.99</v>
      </c>
      <c r="P51" s="29">
        <f>Table1[[#This Row],[Revenue]]-Table1[[#This Row],[COGS]]</f>
        <v>93.450000000000017</v>
      </c>
      <c r="Q51" s="9">
        <f>Table1[[#This Row],[Profit]]/Table1[[#This Row],[Revenue]]</f>
        <v>0.36082474226804129</v>
      </c>
      <c r="R51" s="31">
        <f>Table1[[#This Row],[Cost Price]]*Table1[[#This Row],[Quantity]]</f>
        <v>165.54</v>
      </c>
    </row>
    <row r="52" spans="1:18" x14ac:dyDescent="0.25">
      <c r="A52" t="s">
        <v>169</v>
      </c>
      <c r="B52" s="14">
        <v>46129</v>
      </c>
      <c r="C52" t="s">
        <v>170</v>
      </c>
      <c r="D52" t="str">
        <f>VLOOKUP(C52,Customers!A:E,5,FALSE)</f>
        <v>Premium</v>
      </c>
      <c r="E52" t="s">
        <v>171</v>
      </c>
      <c r="F52" t="str">
        <f>VLOOKUP(Table1[[#This Row],[Product_ID]],Products!A:D,4,FALSE)</f>
        <v>Smartphones</v>
      </c>
      <c r="G52" t="str">
        <f>VLOOKUP(H52,Stores!A:E,5,FALSE)</f>
        <v>Africa</v>
      </c>
      <c r="H52" t="s">
        <v>58</v>
      </c>
      <c r="I52" s="5" t="s">
        <v>14</v>
      </c>
      <c r="J52" s="7">
        <v>4</v>
      </c>
      <c r="K52" s="27">
        <v>1286.01</v>
      </c>
      <c r="L52" s="11">
        <v>0</v>
      </c>
      <c r="M52" t="s">
        <v>20</v>
      </c>
      <c r="N52" s="29">
        <v>883.32</v>
      </c>
      <c r="O52" s="27">
        <f>Table1[[#This Row],[Unit_Price]]*Table1[[#This Row],[Quantity]]</f>
        <v>5144.04</v>
      </c>
      <c r="P52" s="29">
        <f>Table1[[#This Row],[Revenue]]-Table1[[#This Row],[COGS]]</f>
        <v>1610.7599999999998</v>
      </c>
      <c r="Q52" s="9">
        <f>Table1[[#This Row],[Profit]]/Table1[[#This Row],[Revenue]]</f>
        <v>0.31313131313131309</v>
      </c>
      <c r="R52" s="31">
        <f>Table1[[#This Row],[Cost Price]]*Table1[[#This Row],[Quantity]]</f>
        <v>3533.28</v>
      </c>
    </row>
    <row r="53" spans="1:18" x14ac:dyDescent="0.25">
      <c r="A53" t="s">
        <v>172</v>
      </c>
      <c r="B53" s="14">
        <v>46055</v>
      </c>
      <c r="C53" t="s">
        <v>173</v>
      </c>
      <c r="D53" t="str">
        <f>VLOOKUP(C53,Customers!A:E,5,FALSE)</f>
        <v>Mass Affluent</v>
      </c>
      <c r="E53" t="s">
        <v>174</v>
      </c>
      <c r="F53" t="str">
        <f>VLOOKUP(Table1[[#This Row],[Product_ID]],Products!A:D,4,FALSE)</f>
        <v>Accessories</v>
      </c>
      <c r="G53" t="str">
        <f>VLOOKUP(H53,Stores!A:E,5,FALSE)</f>
        <v>North America</v>
      </c>
      <c r="H53" t="s">
        <v>39</v>
      </c>
      <c r="I53" s="5" t="s">
        <v>25</v>
      </c>
      <c r="J53" s="7">
        <v>2</v>
      </c>
      <c r="K53" s="27">
        <v>80.58</v>
      </c>
      <c r="L53" s="11">
        <v>0.05</v>
      </c>
      <c r="M53" t="s">
        <v>20</v>
      </c>
      <c r="N53" s="29">
        <v>54.51</v>
      </c>
      <c r="O53" s="27">
        <f>Table1[[#This Row],[Unit_Price]]*Table1[[#This Row],[Quantity]]</f>
        <v>161.16</v>
      </c>
      <c r="P53" s="29">
        <f>Table1[[#This Row],[Revenue]]-Table1[[#This Row],[COGS]]</f>
        <v>52.14</v>
      </c>
      <c r="Q53" s="9">
        <f>Table1[[#This Row],[Profit]]/Table1[[#This Row],[Revenue]]</f>
        <v>0.3235294117647059</v>
      </c>
      <c r="R53" s="31">
        <f>Table1[[#This Row],[Cost Price]]*Table1[[#This Row],[Quantity]]</f>
        <v>109.02</v>
      </c>
    </row>
    <row r="54" spans="1:18" x14ac:dyDescent="0.25">
      <c r="A54" t="s">
        <v>175</v>
      </c>
      <c r="B54" s="14">
        <v>46086</v>
      </c>
      <c r="C54" t="s">
        <v>176</v>
      </c>
      <c r="D54" t="str">
        <f>VLOOKUP(C54,Customers!A:E,5,FALSE)</f>
        <v>Mass Affluent</v>
      </c>
      <c r="E54" t="s">
        <v>177</v>
      </c>
      <c r="F54" t="str">
        <f>VLOOKUP(Table1[[#This Row],[Product_ID]],Products!A:D,4,FALSE)</f>
        <v>Laptops</v>
      </c>
      <c r="G54" t="str">
        <f>VLOOKUP(H54,Stores!A:E,5,FALSE)</f>
        <v>North America</v>
      </c>
      <c r="H54" t="s">
        <v>39</v>
      </c>
      <c r="I54" s="5" t="s">
        <v>14</v>
      </c>
      <c r="J54" s="7">
        <v>4</v>
      </c>
      <c r="K54" s="27">
        <v>1599</v>
      </c>
      <c r="L54" s="11">
        <v>0.05</v>
      </c>
      <c r="M54" t="s">
        <v>20</v>
      </c>
      <c r="N54" s="29">
        <v>991.38</v>
      </c>
      <c r="O54" s="27">
        <f>Table1[[#This Row],[Unit_Price]]*Table1[[#This Row],[Quantity]]</f>
        <v>6396</v>
      </c>
      <c r="P54" s="29">
        <f>Table1[[#This Row],[Revenue]]-Table1[[#This Row],[COGS]]</f>
        <v>2430.48</v>
      </c>
      <c r="Q54" s="9">
        <f>Table1[[#This Row],[Profit]]/Table1[[#This Row],[Revenue]]</f>
        <v>0.38</v>
      </c>
      <c r="R54" s="31">
        <f>Table1[[#This Row],[Cost Price]]*Table1[[#This Row],[Quantity]]</f>
        <v>3965.52</v>
      </c>
    </row>
    <row r="55" spans="1:18" x14ac:dyDescent="0.25">
      <c r="A55" t="s">
        <v>178</v>
      </c>
      <c r="B55" s="14">
        <v>45759</v>
      </c>
      <c r="C55" t="s">
        <v>179</v>
      </c>
      <c r="D55" t="str">
        <f>VLOOKUP(C55,Customers!A:E,5,FALSE)</f>
        <v>VIP</v>
      </c>
      <c r="E55" t="s">
        <v>180</v>
      </c>
      <c r="F55" t="str">
        <f>VLOOKUP(Table1[[#This Row],[Product_ID]],Products!A:D,4,FALSE)</f>
        <v>Smartphones</v>
      </c>
      <c r="G55" t="str">
        <f>VLOOKUP(H55,Stores!A:E,5,FALSE)</f>
        <v>North America</v>
      </c>
      <c r="H55" t="s">
        <v>39</v>
      </c>
      <c r="I55" s="5" t="s">
        <v>25</v>
      </c>
      <c r="J55" s="7">
        <v>4</v>
      </c>
      <c r="K55" s="27">
        <v>874.47</v>
      </c>
      <c r="L55" s="11">
        <v>0.15</v>
      </c>
      <c r="M55" t="s">
        <v>20</v>
      </c>
      <c r="N55" s="29">
        <v>585.80999999999995</v>
      </c>
      <c r="O55" s="27">
        <f>Table1[[#This Row],[Unit_Price]]*Table1[[#This Row],[Quantity]]</f>
        <v>3497.88</v>
      </c>
      <c r="P55" s="29">
        <f>Table1[[#This Row],[Revenue]]-Table1[[#This Row],[COGS]]</f>
        <v>1154.6400000000003</v>
      </c>
      <c r="Q55" s="9">
        <f>Table1[[#This Row],[Profit]]/Table1[[#This Row],[Revenue]]</f>
        <v>0.33009708737864085</v>
      </c>
      <c r="R55" s="31">
        <f>Table1[[#This Row],[Cost Price]]*Table1[[#This Row],[Quantity]]</f>
        <v>2343.2399999999998</v>
      </c>
    </row>
    <row r="56" spans="1:18" x14ac:dyDescent="0.25">
      <c r="A56" t="s">
        <v>181</v>
      </c>
      <c r="B56" s="14">
        <v>45884</v>
      </c>
      <c r="C56" t="s">
        <v>182</v>
      </c>
      <c r="D56" t="str">
        <f>VLOOKUP(C56,Customers!A:E,5,FALSE)</f>
        <v>Mass Market</v>
      </c>
      <c r="E56" t="s">
        <v>137</v>
      </c>
      <c r="F56" t="str">
        <f>VLOOKUP(Table1[[#This Row],[Product_ID]],Products!A:D,4,FALSE)</f>
        <v>Accessories</v>
      </c>
      <c r="G56" t="str">
        <f>VLOOKUP(H56,Stores!A:E,5,FALSE)</f>
        <v>Europe</v>
      </c>
      <c r="H56" t="s">
        <v>24</v>
      </c>
      <c r="I56" s="5" t="s">
        <v>25</v>
      </c>
      <c r="J56" s="7">
        <v>2</v>
      </c>
      <c r="K56" s="27">
        <v>97.02</v>
      </c>
      <c r="L56" s="11">
        <v>0.1</v>
      </c>
      <c r="M56" t="s">
        <v>20</v>
      </c>
      <c r="N56" s="29">
        <v>65.34</v>
      </c>
      <c r="O56" s="27">
        <f>Table1[[#This Row],[Unit_Price]]*Table1[[#This Row],[Quantity]]</f>
        <v>194.04</v>
      </c>
      <c r="P56" s="29">
        <f>Table1[[#This Row],[Revenue]]-Table1[[#This Row],[COGS]]</f>
        <v>63.359999999999985</v>
      </c>
      <c r="Q56" s="9">
        <f>Table1[[#This Row],[Profit]]/Table1[[#This Row],[Revenue]]</f>
        <v>0.32653061224489788</v>
      </c>
      <c r="R56" s="31">
        <f>Table1[[#This Row],[Cost Price]]*Table1[[#This Row],[Quantity]]</f>
        <v>130.68</v>
      </c>
    </row>
    <row r="57" spans="1:18" x14ac:dyDescent="0.25">
      <c r="A57" t="s">
        <v>183</v>
      </c>
      <c r="B57" s="14">
        <v>46044</v>
      </c>
      <c r="C57" t="s">
        <v>184</v>
      </c>
      <c r="D57" t="str">
        <f>VLOOKUP(C57,Customers!A:E,5,FALSE)</f>
        <v>VIP</v>
      </c>
      <c r="E57" t="s">
        <v>153</v>
      </c>
      <c r="F57" t="str">
        <f>VLOOKUP(Table1[[#This Row],[Product_ID]],Products!A:D,4,FALSE)</f>
        <v>Accessories</v>
      </c>
      <c r="G57" t="str">
        <f>VLOOKUP(H57,Stores!A:E,5,FALSE)</f>
        <v>oceania</v>
      </c>
      <c r="H57" t="s">
        <v>48</v>
      </c>
      <c r="I57" s="5" t="s">
        <v>14</v>
      </c>
      <c r="J57" s="7">
        <v>3</v>
      </c>
      <c r="K57" s="27">
        <v>127.71</v>
      </c>
      <c r="L57" s="11">
        <v>0.02</v>
      </c>
      <c r="M57" t="s">
        <v>30</v>
      </c>
      <c r="N57" s="29">
        <v>78.69</v>
      </c>
      <c r="O57" s="27">
        <f>Table1[[#This Row],[Unit_Price]]*Table1[[#This Row],[Quantity]]</f>
        <v>383.13</v>
      </c>
      <c r="P57" s="29">
        <f>Table1[[#This Row],[Revenue]]-Table1[[#This Row],[COGS]]</f>
        <v>147.06</v>
      </c>
      <c r="Q57" s="9">
        <f>Table1[[#This Row],[Profit]]/Table1[[#This Row],[Revenue]]</f>
        <v>0.38383838383838387</v>
      </c>
      <c r="R57" s="31">
        <f>Table1[[#This Row],[Cost Price]]*Table1[[#This Row],[Quantity]]</f>
        <v>236.07</v>
      </c>
    </row>
    <row r="58" spans="1:18" x14ac:dyDescent="0.25">
      <c r="A58" t="s">
        <v>185</v>
      </c>
      <c r="B58" s="14">
        <v>45700</v>
      </c>
      <c r="C58" t="s">
        <v>186</v>
      </c>
      <c r="D58" t="str">
        <f>VLOOKUP(C58,Customers!A:E,5,FALSE)</f>
        <v>Mass Affluent</v>
      </c>
      <c r="E58" t="s">
        <v>98</v>
      </c>
      <c r="F58" t="str">
        <f>VLOOKUP(Table1[[#This Row],[Product_ID]],Products!A:D,4,FALSE)</f>
        <v>Laptops</v>
      </c>
      <c r="G58" t="str">
        <f>VLOOKUP(H58,Stores!A:E,5,FALSE)</f>
        <v>North America</v>
      </c>
      <c r="H58" t="s">
        <v>187</v>
      </c>
      <c r="I58" s="5" t="s">
        <v>25</v>
      </c>
      <c r="J58" s="7">
        <v>3</v>
      </c>
      <c r="K58" s="27">
        <v>1399</v>
      </c>
      <c r="L58" s="11">
        <v>0.2</v>
      </c>
      <c r="M58" t="s">
        <v>20</v>
      </c>
      <c r="N58" s="29">
        <v>853.39</v>
      </c>
      <c r="O58" s="27">
        <f>Table1[[#This Row],[Unit_Price]]*Table1[[#This Row],[Quantity]]</f>
        <v>4197</v>
      </c>
      <c r="P58" s="29">
        <f>Table1[[#This Row],[Revenue]]-Table1[[#This Row],[COGS]]</f>
        <v>1636.83</v>
      </c>
      <c r="Q58" s="9">
        <f>Table1[[#This Row],[Profit]]/Table1[[#This Row],[Revenue]]</f>
        <v>0.38999999999999996</v>
      </c>
      <c r="R58" s="31">
        <f>Table1[[#This Row],[Cost Price]]*Table1[[#This Row],[Quantity]]</f>
        <v>2560.17</v>
      </c>
    </row>
    <row r="59" spans="1:18" x14ac:dyDescent="0.25">
      <c r="A59" t="s">
        <v>188</v>
      </c>
      <c r="B59" s="14">
        <v>45908</v>
      </c>
      <c r="C59" t="s">
        <v>189</v>
      </c>
      <c r="D59" t="str">
        <f>VLOOKUP(C59,Customers!A:E,5,FALSE)</f>
        <v>MASS MARKET</v>
      </c>
      <c r="E59" t="s">
        <v>47</v>
      </c>
      <c r="F59" t="str">
        <f>VLOOKUP(Table1[[#This Row],[Product_ID]],Products!A:D,4,FALSE)</f>
        <v>Smartphones</v>
      </c>
      <c r="G59" t="str">
        <f>VLOOKUP(H59,Stores!A:E,5,FALSE)</f>
        <v>Asia</v>
      </c>
      <c r="H59" t="s">
        <v>13</v>
      </c>
      <c r="I59" s="5" t="s">
        <v>14</v>
      </c>
      <c r="J59" s="7">
        <v>3</v>
      </c>
      <c r="K59" s="27">
        <v>301.99</v>
      </c>
      <c r="L59" s="11">
        <v>0.05</v>
      </c>
      <c r="M59" t="s">
        <v>20</v>
      </c>
      <c r="N59" s="29">
        <v>194.35</v>
      </c>
      <c r="O59" s="27">
        <f>Table1[[#This Row],[Unit_Price]]*Table1[[#This Row],[Quantity]]</f>
        <v>905.97</v>
      </c>
      <c r="P59" s="29">
        <f>Table1[[#This Row],[Revenue]]-Table1[[#This Row],[COGS]]</f>
        <v>322.92000000000007</v>
      </c>
      <c r="Q59" s="9">
        <f>Table1[[#This Row],[Profit]]/Table1[[#This Row],[Revenue]]</f>
        <v>0.35643564356435653</v>
      </c>
      <c r="R59" s="31">
        <f>Table1[[#This Row],[Cost Price]]*Table1[[#This Row],[Quantity]]</f>
        <v>583.04999999999995</v>
      </c>
    </row>
    <row r="60" spans="1:18" x14ac:dyDescent="0.25">
      <c r="A60" t="s">
        <v>190</v>
      </c>
      <c r="B60" s="14">
        <v>46144</v>
      </c>
      <c r="C60" t="s">
        <v>191</v>
      </c>
      <c r="D60" t="s">
        <v>5189</v>
      </c>
      <c r="E60" t="s">
        <v>57</v>
      </c>
      <c r="F60" t="str">
        <f>VLOOKUP(Table1[[#This Row],[Product_ID]],Products!A:D,4,FALSE)</f>
        <v>Laptops</v>
      </c>
      <c r="G60" t="str">
        <f>VLOOKUP(H60,Stores!A:E,5,FALSE)</f>
        <v>South America</v>
      </c>
      <c r="H60" t="s">
        <v>120</v>
      </c>
      <c r="I60" s="5" t="s">
        <v>14</v>
      </c>
      <c r="J60" s="7">
        <v>2</v>
      </c>
      <c r="K60" s="27">
        <v>1187.01</v>
      </c>
      <c r="L60" s="11">
        <v>0.1</v>
      </c>
      <c r="M60" t="s">
        <v>20</v>
      </c>
      <c r="N60" s="29">
        <v>875.27</v>
      </c>
      <c r="O60" s="27">
        <f>Table1[[#This Row],[Unit_Price]]*Table1[[#This Row],[Quantity]]</f>
        <v>2374.02</v>
      </c>
      <c r="P60" s="29">
        <f>Table1[[#This Row],[Revenue]]-Table1[[#This Row],[COGS]]</f>
        <v>623.48</v>
      </c>
      <c r="Q60" s="9">
        <f>Table1[[#This Row],[Profit]]/Table1[[#This Row],[Revenue]]</f>
        <v>0.26262626262626265</v>
      </c>
      <c r="R60" s="31">
        <f>Table1[[#This Row],[Cost Price]]*Table1[[#This Row],[Quantity]]</f>
        <v>1750.54</v>
      </c>
    </row>
    <row r="61" spans="1:18" x14ac:dyDescent="0.25">
      <c r="A61" t="s">
        <v>192</v>
      </c>
      <c r="B61" s="14">
        <v>46229</v>
      </c>
      <c r="C61" t="s">
        <v>193</v>
      </c>
      <c r="D61" t="str">
        <f>VLOOKUP(C61,Customers!A:E,5,FALSE)</f>
        <v>Mass Market</v>
      </c>
      <c r="E61" t="s">
        <v>180</v>
      </c>
      <c r="F61" t="str">
        <f>VLOOKUP(Table1[[#This Row],[Product_ID]],Products!A:D,4,FALSE)</f>
        <v>Smartphones</v>
      </c>
      <c r="G61" t="str">
        <f>VLOOKUP(H61,Stores!A:E,5,FALSE)</f>
        <v>Asia</v>
      </c>
      <c r="H61" t="s">
        <v>101</v>
      </c>
      <c r="I61" s="5" t="s">
        <v>14</v>
      </c>
      <c r="J61" s="7">
        <v>1</v>
      </c>
      <c r="K61" s="27">
        <v>832.02</v>
      </c>
      <c r="L61" s="11">
        <v>0.02</v>
      </c>
      <c r="M61" t="s">
        <v>20</v>
      </c>
      <c r="N61" s="29">
        <v>585.80999999999995</v>
      </c>
      <c r="O61" s="27">
        <f>Table1[[#This Row],[Unit_Price]]*Table1[[#This Row],[Quantity]]</f>
        <v>832.02</v>
      </c>
      <c r="P61" s="29">
        <f>Table1[[#This Row],[Revenue]]-Table1[[#This Row],[COGS]]</f>
        <v>246.21000000000004</v>
      </c>
      <c r="Q61" s="9">
        <f>Table1[[#This Row],[Profit]]/Table1[[#This Row],[Revenue]]</f>
        <v>0.29591836734693883</v>
      </c>
      <c r="R61" s="31">
        <f>Table1[[#This Row],[Cost Price]]*Table1[[#This Row],[Quantity]]</f>
        <v>585.80999999999995</v>
      </c>
    </row>
    <row r="62" spans="1:18" x14ac:dyDescent="0.25">
      <c r="A62" t="s">
        <v>194</v>
      </c>
      <c r="B62" s="14">
        <v>45667</v>
      </c>
      <c r="C62" t="s">
        <v>195</v>
      </c>
      <c r="D62" t="str">
        <f>VLOOKUP(C62,Customers!A:E,5,FALSE)</f>
        <v>Premium</v>
      </c>
      <c r="E62" t="s">
        <v>140</v>
      </c>
      <c r="F62" t="str">
        <f>VLOOKUP(Table1[[#This Row],[Product_ID]],Products!A:D,4,FALSE)</f>
        <v>Laptops</v>
      </c>
      <c r="G62" t="str">
        <f>VLOOKUP(H62,Stores!A:E,5,FALSE)</f>
        <v>Africa</v>
      </c>
      <c r="H62" t="s">
        <v>196</v>
      </c>
      <c r="I62" s="5" t="s">
        <v>25</v>
      </c>
      <c r="J62" s="7">
        <v>1</v>
      </c>
      <c r="K62" s="27">
        <v>1018.98</v>
      </c>
      <c r="L62" s="11">
        <v>0.2</v>
      </c>
      <c r="M62" t="s">
        <v>20</v>
      </c>
      <c r="N62" s="29">
        <v>659.34</v>
      </c>
      <c r="O62" s="27">
        <f>Table1[[#This Row],[Unit_Price]]*Table1[[#This Row],[Quantity]]</f>
        <v>1018.98</v>
      </c>
      <c r="P62" s="29">
        <f>Table1[[#This Row],[Revenue]]-Table1[[#This Row],[COGS]]</f>
        <v>359.64</v>
      </c>
      <c r="Q62" s="9">
        <f>Table1[[#This Row],[Profit]]/Table1[[#This Row],[Revenue]]</f>
        <v>0.3529411764705882</v>
      </c>
      <c r="R62" s="31">
        <f>Table1[[#This Row],[Cost Price]]*Table1[[#This Row],[Quantity]]</f>
        <v>659.34</v>
      </c>
    </row>
    <row r="63" spans="1:18" x14ac:dyDescent="0.25">
      <c r="A63" t="s">
        <v>197</v>
      </c>
      <c r="B63" s="14">
        <v>46171</v>
      </c>
      <c r="C63" t="s">
        <v>198</v>
      </c>
      <c r="D63" t="str">
        <f>VLOOKUP(C63,Customers!A:E,5,FALSE)</f>
        <v>Mass Affluent</v>
      </c>
      <c r="E63" t="s">
        <v>199</v>
      </c>
      <c r="F63" t="str">
        <f>VLOOKUP(Table1[[#This Row],[Product_ID]],Products!A:D,4,FALSE)</f>
        <v>Laptops</v>
      </c>
      <c r="G63" t="str">
        <f>VLOOKUP(H63,Stores!A:E,5,FALSE)</f>
        <v>oceania</v>
      </c>
      <c r="H63" t="s">
        <v>48</v>
      </c>
      <c r="I63" s="5" t="s">
        <v>14</v>
      </c>
      <c r="J63" s="7">
        <v>8</v>
      </c>
      <c r="K63" s="27">
        <v>705.99</v>
      </c>
      <c r="L63" s="11">
        <v>0.02</v>
      </c>
      <c r="M63" t="s">
        <v>20</v>
      </c>
      <c r="N63" s="29">
        <v>496.29</v>
      </c>
      <c r="O63" s="27">
        <f>Table1[[#This Row],[Unit_Price]]*Table1[[#This Row],[Quantity]]</f>
        <v>5647.92</v>
      </c>
      <c r="P63" s="29">
        <f>Table1[[#This Row],[Revenue]]-Table1[[#This Row],[COGS]]</f>
        <v>1677.6</v>
      </c>
      <c r="Q63" s="9">
        <f>Table1[[#This Row],[Profit]]/Table1[[#This Row],[Revenue]]</f>
        <v>0.29702970297029702</v>
      </c>
      <c r="R63" s="31">
        <f>Table1[[#This Row],[Cost Price]]*Table1[[#This Row],[Quantity]]</f>
        <v>3970.32</v>
      </c>
    </row>
    <row r="64" spans="1:18" x14ac:dyDescent="0.25">
      <c r="A64" t="s">
        <v>200</v>
      </c>
      <c r="B64" s="14">
        <v>45986</v>
      </c>
      <c r="C64" t="s">
        <v>201</v>
      </c>
      <c r="D64" t="str">
        <f>VLOOKUP(C64,Customers!A:E,5,FALSE)</f>
        <v>Premium</v>
      </c>
      <c r="E64" t="s">
        <v>202</v>
      </c>
      <c r="F64" t="str">
        <f>VLOOKUP(Table1[[#This Row],[Product_ID]],Products!A:D,4,FALSE)</f>
        <v>Televisions</v>
      </c>
      <c r="G64" t="str">
        <f>VLOOKUP(H64,Stores!A:E,5,FALSE)</f>
        <v>Asia</v>
      </c>
      <c r="H64" t="s">
        <v>101</v>
      </c>
      <c r="I64" s="5" t="s">
        <v>25</v>
      </c>
      <c r="J64" s="7">
        <v>4</v>
      </c>
      <c r="K64" s="27">
        <v>2140.98</v>
      </c>
      <c r="L64" s="11">
        <v>0</v>
      </c>
      <c r="M64" t="s">
        <v>20</v>
      </c>
      <c r="N64" s="29">
        <v>1427.32</v>
      </c>
      <c r="O64" s="27">
        <f>Table1[[#This Row],[Unit_Price]]*Table1[[#This Row],[Quantity]]</f>
        <v>8563.92</v>
      </c>
      <c r="P64" s="29">
        <f>Table1[[#This Row],[Revenue]]-Table1[[#This Row],[COGS]]</f>
        <v>2854.6400000000003</v>
      </c>
      <c r="Q64" s="9">
        <f>Table1[[#This Row],[Profit]]/Table1[[#This Row],[Revenue]]</f>
        <v>0.33333333333333337</v>
      </c>
      <c r="R64" s="31">
        <f>Table1[[#This Row],[Cost Price]]*Table1[[#This Row],[Quantity]]</f>
        <v>5709.28</v>
      </c>
    </row>
    <row r="65" spans="1:18" x14ac:dyDescent="0.25">
      <c r="A65" t="s">
        <v>203</v>
      </c>
      <c r="B65" s="14">
        <v>45893</v>
      </c>
      <c r="C65" t="s">
        <v>204</v>
      </c>
      <c r="D65" t="str">
        <f>VLOOKUP(C65,Customers!A:E,5,FALSE)</f>
        <v>Mass Affluent</v>
      </c>
      <c r="E65" t="s">
        <v>57</v>
      </c>
      <c r="F65" t="str">
        <f>VLOOKUP(Table1[[#This Row],[Product_ID]],Products!A:D,4,FALSE)</f>
        <v>Laptops</v>
      </c>
      <c r="G65" t="str">
        <f>VLOOKUP(H65,Stores!A:E,5,FALSE)</f>
        <v>Asia</v>
      </c>
      <c r="H65" t="s">
        <v>101</v>
      </c>
      <c r="I65" s="5" t="s">
        <v>25</v>
      </c>
      <c r="J65" s="7">
        <v>3</v>
      </c>
      <c r="K65" s="27">
        <v>1175.02</v>
      </c>
      <c r="L65" s="11">
        <v>0.2</v>
      </c>
      <c r="M65" t="s">
        <v>30</v>
      </c>
      <c r="N65" s="29">
        <v>875.27</v>
      </c>
      <c r="O65" s="27">
        <f>Table1[[#This Row],[Unit_Price]]*Table1[[#This Row],[Quantity]]</f>
        <v>3525.06</v>
      </c>
      <c r="P65" s="29">
        <f>Table1[[#This Row],[Revenue]]-Table1[[#This Row],[COGS]]</f>
        <v>899.25</v>
      </c>
      <c r="Q65" s="9">
        <f>Table1[[#This Row],[Profit]]/Table1[[#This Row],[Revenue]]</f>
        <v>0.25510204081632654</v>
      </c>
      <c r="R65" s="31">
        <f>Table1[[#This Row],[Cost Price]]*Table1[[#This Row],[Quantity]]</f>
        <v>2625.81</v>
      </c>
    </row>
    <row r="66" spans="1:18" x14ac:dyDescent="0.25">
      <c r="A66" t="s">
        <v>205</v>
      </c>
      <c r="B66" s="14">
        <v>45846</v>
      </c>
      <c r="C66" t="s">
        <v>206</v>
      </c>
      <c r="D66" t="str">
        <f>VLOOKUP(C66,Customers!A:E,5,FALSE)</f>
        <v>Mass Affluent</v>
      </c>
      <c r="E66" t="s">
        <v>47</v>
      </c>
      <c r="F66" t="str">
        <f>VLOOKUP(Table1[[#This Row],[Product_ID]],Products!A:D,4,FALSE)</f>
        <v>Smartphones</v>
      </c>
      <c r="G66" t="str">
        <f>VLOOKUP(H66,Stores!A:E,5,FALSE)</f>
        <v>North America</v>
      </c>
      <c r="H66" t="s">
        <v>187</v>
      </c>
      <c r="I66" s="5" t="s">
        <v>14</v>
      </c>
      <c r="J66" s="7">
        <v>2</v>
      </c>
      <c r="K66" s="27">
        <v>293.02</v>
      </c>
      <c r="L66" s="11">
        <v>0</v>
      </c>
      <c r="M66" t="s">
        <v>30</v>
      </c>
      <c r="N66" s="29">
        <v>194.35</v>
      </c>
      <c r="O66" s="27">
        <f>Table1[[#This Row],[Unit_Price]]*Table1[[#This Row],[Quantity]]</f>
        <v>586.04</v>
      </c>
      <c r="P66" s="29">
        <f>Table1[[#This Row],[Revenue]]-Table1[[#This Row],[COGS]]</f>
        <v>197.33999999999997</v>
      </c>
      <c r="Q66" s="9">
        <f>Table1[[#This Row],[Profit]]/Table1[[#This Row],[Revenue]]</f>
        <v>0.33673469387755101</v>
      </c>
      <c r="R66" s="31">
        <f>Table1[[#This Row],[Cost Price]]*Table1[[#This Row],[Quantity]]</f>
        <v>388.7</v>
      </c>
    </row>
    <row r="67" spans="1:18" x14ac:dyDescent="0.25">
      <c r="A67" t="s">
        <v>207</v>
      </c>
      <c r="B67" s="14">
        <v>45881</v>
      </c>
      <c r="C67" t="s">
        <v>208</v>
      </c>
      <c r="D67" t="str">
        <f>VLOOKUP(C67,Customers!A:E,5,FALSE)</f>
        <v>Mass Market</v>
      </c>
      <c r="E67" t="s">
        <v>83</v>
      </c>
      <c r="F67" t="str">
        <f>VLOOKUP(Table1[[#This Row],[Product_ID]],Products!A:D,4,FALSE)</f>
        <v>Televisions</v>
      </c>
      <c r="G67" t="str">
        <f>VLOOKUP(H67,Stores!A:E,5,FALSE)</f>
        <v>Africa</v>
      </c>
      <c r="H67" t="s">
        <v>19</v>
      </c>
      <c r="I67" s="5" t="s">
        <v>14</v>
      </c>
      <c r="J67" s="7">
        <v>2</v>
      </c>
      <c r="K67" s="27">
        <v>2253.02</v>
      </c>
      <c r="L67" s="11">
        <v>0</v>
      </c>
      <c r="M67" t="s">
        <v>35</v>
      </c>
      <c r="N67" s="29">
        <v>1586.31</v>
      </c>
      <c r="O67" s="27">
        <f>Table1[[#This Row],[Unit_Price]]*Table1[[#This Row],[Quantity]]</f>
        <v>4506.04</v>
      </c>
      <c r="P67" s="29">
        <f>Table1[[#This Row],[Revenue]]-Table1[[#This Row],[COGS]]</f>
        <v>1333.42</v>
      </c>
      <c r="Q67" s="9">
        <f>Table1[[#This Row],[Profit]]/Table1[[#This Row],[Revenue]]</f>
        <v>0.29591836734693877</v>
      </c>
      <c r="R67" s="31">
        <f>Table1[[#This Row],[Cost Price]]*Table1[[#This Row],[Quantity]]</f>
        <v>3172.62</v>
      </c>
    </row>
    <row r="68" spans="1:18" x14ac:dyDescent="0.25">
      <c r="A68" t="s">
        <v>209</v>
      </c>
      <c r="B68" s="14">
        <v>45946</v>
      </c>
      <c r="C68" t="s">
        <v>210</v>
      </c>
      <c r="D68" t="str">
        <f>VLOOKUP(C68,Customers!A:E,5,FALSE)</f>
        <v>Mass Market</v>
      </c>
      <c r="E68" t="s">
        <v>77</v>
      </c>
      <c r="F68" t="str">
        <f>VLOOKUP(Table1[[#This Row],[Product_ID]],Products!A:D,4,FALSE)</f>
        <v>Smartphones</v>
      </c>
      <c r="G68" t="str">
        <f>VLOOKUP(H68,Stores!A:E,5,FALSE)</f>
        <v>Africa</v>
      </c>
      <c r="H68" t="s">
        <v>19</v>
      </c>
      <c r="I68" s="5" t="s">
        <v>25</v>
      </c>
      <c r="J68" s="7">
        <v>1</v>
      </c>
      <c r="K68" s="27">
        <v>402.99</v>
      </c>
      <c r="L68" s="11">
        <v>0.15</v>
      </c>
      <c r="M68" t="s">
        <v>20</v>
      </c>
      <c r="N68" s="29">
        <v>287.27999999999997</v>
      </c>
      <c r="O68" s="27">
        <f>Table1[[#This Row],[Unit_Price]]*Table1[[#This Row],[Quantity]]</f>
        <v>402.99</v>
      </c>
      <c r="P68" s="29">
        <f>Table1[[#This Row],[Revenue]]-Table1[[#This Row],[COGS]]</f>
        <v>115.71000000000004</v>
      </c>
      <c r="Q68" s="9">
        <f>Table1[[#This Row],[Profit]]/Table1[[#This Row],[Revenue]]</f>
        <v>0.28712871287128722</v>
      </c>
      <c r="R68" s="31">
        <f>Table1[[#This Row],[Cost Price]]*Table1[[#This Row],[Quantity]]</f>
        <v>287.27999999999997</v>
      </c>
    </row>
    <row r="69" spans="1:18" x14ac:dyDescent="0.25">
      <c r="A69" t="s">
        <v>211</v>
      </c>
      <c r="B69" s="14">
        <v>46059</v>
      </c>
      <c r="C69" t="s">
        <v>212</v>
      </c>
      <c r="D69" t="str">
        <f>VLOOKUP(C69,Customers!A:E,5,FALSE)</f>
        <v>Mass Market</v>
      </c>
      <c r="E69" t="s">
        <v>213</v>
      </c>
      <c r="F69" t="str">
        <f>VLOOKUP(Table1[[#This Row],[Product_ID]],Products!A:D,4,FALSE)</f>
        <v>Smartphones</v>
      </c>
      <c r="G69" t="str">
        <f>VLOOKUP(H69,Stores!A:E,5,FALSE)</f>
        <v>South America</v>
      </c>
      <c r="H69" t="s">
        <v>120</v>
      </c>
      <c r="I69" s="5" t="s">
        <v>14</v>
      </c>
      <c r="J69" s="7">
        <v>2</v>
      </c>
      <c r="K69" s="27">
        <v>565.47</v>
      </c>
      <c r="L69" s="11">
        <v>0.2</v>
      </c>
      <c r="M69" t="s">
        <v>20</v>
      </c>
      <c r="N69" s="29">
        <v>362.34</v>
      </c>
      <c r="O69" s="27">
        <f>Table1[[#This Row],[Unit_Price]]*Table1[[#This Row],[Quantity]]</f>
        <v>1130.94</v>
      </c>
      <c r="P69" s="29">
        <f>Table1[[#This Row],[Revenue]]-Table1[[#This Row],[COGS]]</f>
        <v>406.2600000000001</v>
      </c>
      <c r="Q69" s="9">
        <f>Table1[[#This Row],[Profit]]/Table1[[#This Row],[Revenue]]</f>
        <v>0.35922330097087385</v>
      </c>
      <c r="R69" s="31">
        <f>Table1[[#This Row],[Cost Price]]*Table1[[#This Row],[Quantity]]</f>
        <v>724.68</v>
      </c>
    </row>
    <row r="70" spans="1:18" x14ac:dyDescent="0.25">
      <c r="A70" t="s">
        <v>214</v>
      </c>
      <c r="B70" s="14">
        <v>46171</v>
      </c>
      <c r="C70" t="s">
        <v>215</v>
      </c>
      <c r="D70" t="str">
        <f>VLOOKUP(C70,Customers!A:E,5,FALSE)</f>
        <v>Mass Market</v>
      </c>
      <c r="E70" t="s">
        <v>77</v>
      </c>
      <c r="F70" t="str">
        <f>VLOOKUP(Table1[[#This Row],[Product_ID]],Products!A:D,4,FALSE)</f>
        <v>Smartphones</v>
      </c>
      <c r="G70" t="str">
        <f>VLOOKUP(H70,Stores!A:E,5,FALSE)</f>
        <v>Oceania</v>
      </c>
      <c r="H70" t="s">
        <v>112</v>
      </c>
      <c r="I70" s="5" t="s">
        <v>25</v>
      </c>
      <c r="J70" s="7">
        <v>3</v>
      </c>
      <c r="K70" s="27">
        <v>406.98</v>
      </c>
      <c r="L70" s="11">
        <v>0</v>
      </c>
      <c r="M70" t="s">
        <v>35</v>
      </c>
      <c r="N70" s="29">
        <v>287.27999999999997</v>
      </c>
      <c r="O70" s="27">
        <f>Table1[[#This Row],[Unit_Price]]*Table1[[#This Row],[Quantity]]</f>
        <v>1220.94</v>
      </c>
      <c r="P70" s="29">
        <f>Table1[[#This Row],[Revenue]]-Table1[[#This Row],[COGS]]</f>
        <v>359.10000000000014</v>
      </c>
      <c r="Q70" s="9">
        <f>Table1[[#This Row],[Profit]]/Table1[[#This Row],[Revenue]]</f>
        <v>0.29411764705882365</v>
      </c>
      <c r="R70" s="31">
        <f>Table1[[#This Row],[Cost Price]]*Table1[[#This Row],[Quantity]]</f>
        <v>861.83999999999992</v>
      </c>
    </row>
    <row r="71" spans="1:18" x14ac:dyDescent="0.25">
      <c r="A71" t="s">
        <v>216</v>
      </c>
      <c r="B71" s="14">
        <v>46190</v>
      </c>
      <c r="C71" t="s">
        <v>217</v>
      </c>
      <c r="D71" t="str">
        <f>VLOOKUP(C71,Customers!A:E,5,FALSE)</f>
        <v>Affluent</v>
      </c>
      <c r="E71" t="s">
        <v>51</v>
      </c>
      <c r="F71" t="str">
        <f>VLOOKUP(Table1[[#This Row],[Product_ID]],Products!A:D,4,FALSE)</f>
        <v>Smartphones</v>
      </c>
      <c r="G71" t="str">
        <f>VLOOKUP(Table1[[#This Row],[Customer_ID]],Customers!A:G,7,FALSE)</f>
        <v>South America</v>
      </c>
      <c r="H71" t="s">
        <v>5150</v>
      </c>
      <c r="I71" s="5" t="s">
        <v>25</v>
      </c>
      <c r="J71" s="7">
        <v>2</v>
      </c>
      <c r="K71" s="27">
        <v>969.03</v>
      </c>
      <c r="L71" s="11">
        <v>0</v>
      </c>
      <c r="M71" t="s">
        <v>35</v>
      </c>
      <c r="N71" s="29">
        <v>609.39</v>
      </c>
      <c r="O71" s="27">
        <f>Table1[[#This Row],[Unit_Price]]*Table1[[#This Row],[Quantity]]</f>
        <v>1938.06</v>
      </c>
      <c r="P71" s="29">
        <f>Table1[[#This Row],[Revenue]]-Table1[[#This Row],[COGS]]</f>
        <v>719.28</v>
      </c>
      <c r="Q71" s="9">
        <f>Table1[[#This Row],[Profit]]/Table1[[#This Row],[Revenue]]</f>
        <v>0.37113402061855671</v>
      </c>
      <c r="R71" s="31">
        <f>Table1[[#This Row],[Cost Price]]*Table1[[#This Row],[Quantity]]</f>
        <v>1218.78</v>
      </c>
    </row>
    <row r="72" spans="1:18" x14ac:dyDescent="0.25">
      <c r="A72" t="s">
        <v>218</v>
      </c>
      <c r="B72" s="14">
        <v>45696</v>
      </c>
      <c r="C72" t="s">
        <v>219</v>
      </c>
      <c r="D72" t="str">
        <f>VLOOKUP(C72,Customers!A:E,5,FALSE)</f>
        <v>Affluent</v>
      </c>
      <c r="E72" t="s">
        <v>220</v>
      </c>
      <c r="F72" t="str">
        <f>VLOOKUP(Table1[[#This Row],[Product_ID]],Products!A:D,4,FALSE)</f>
        <v>Laptops</v>
      </c>
      <c r="G72" t="str">
        <f>VLOOKUP(H72,Stores!A:E,5,FALSE)</f>
        <v>oceania</v>
      </c>
      <c r="H72" t="s">
        <v>48</v>
      </c>
      <c r="I72" s="5" t="s">
        <v>14</v>
      </c>
      <c r="J72" s="7">
        <v>2</v>
      </c>
      <c r="K72" s="27">
        <v>1528.98</v>
      </c>
      <c r="L72" s="11">
        <v>0.02</v>
      </c>
      <c r="M72" t="s">
        <v>20</v>
      </c>
      <c r="N72" s="29">
        <v>974.35</v>
      </c>
      <c r="O72" s="27">
        <f>Table1[[#This Row],[Unit_Price]]*Table1[[#This Row],[Quantity]]</f>
        <v>3057.96</v>
      </c>
      <c r="P72" s="29">
        <f>Table1[[#This Row],[Revenue]]-Table1[[#This Row],[COGS]]</f>
        <v>1109.26</v>
      </c>
      <c r="Q72" s="9">
        <f>Table1[[#This Row],[Profit]]/Table1[[#This Row],[Revenue]]</f>
        <v>0.36274509803921567</v>
      </c>
      <c r="R72" s="31">
        <f>Table1[[#This Row],[Cost Price]]*Table1[[#This Row],[Quantity]]</f>
        <v>1948.7</v>
      </c>
    </row>
    <row r="73" spans="1:18" x14ac:dyDescent="0.25">
      <c r="A73" t="s">
        <v>221</v>
      </c>
      <c r="B73" s="14">
        <v>46231</v>
      </c>
      <c r="C73" t="s">
        <v>222</v>
      </c>
      <c r="D73" t="str">
        <f>VLOOKUP(C73,Customers!A:E,5,FALSE)</f>
        <v>Mass Market</v>
      </c>
      <c r="E73" t="s">
        <v>223</v>
      </c>
      <c r="F73" t="str">
        <f>VLOOKUP(Table1[[#This Row],[Product_ID]],Products!A:D,4,FALSE)</f>
        <v>Audio</v>
      </c>
      <c r="G73" t="str">
        <f>VLOOKUP(H73,Stores!A:E,5,FALSE)</f>
        <v>North America</v>
      </c>
      <c r="H73" t="s">
        <v>39</v>
      </c>
      <c r="I73" s="5" t="s">
        <v>25</v>
      </c>
      <c r="J73" s="7">
        <v>3</v>
      </c>
      <c r="K73" s="27">
        <v>395.01</v>
      </c>
      <c r="L73" s="11">
        <v>0.05</v>
      </c>
      <c r="M73" t="s">
        <v>20</v>
      </c>
      <c r="N73" s="29">
        <v>263.33999999999997</v>
      </c>
      <c r="O73" s="27">
        <f>Table1[[#This Row],[Unit_Price]]*Table1[[#This Row],[Quantity]]</f>
        <v>1185.03</v>
      </c>
      <c r="P73" s="29">
        <f>Table1[[#This Row],[Revenue]]-Table1[[#This Row],[COGS]]</f>
        <v>395.01</v>
      </c>
      <c r="Q73" s="9">
        <f>Table1[[#This Row],[Profit]]/Table1[[#This Row],[Revenue]]</f>
        <v>0.33333333333333331</v>
      </c>
      <c r="R73" s="31">
        <f>Table1[[#This Row],[Cost Price]]*Table1[[#This Row],[Quantity]]</f>
        <v>790.02</v>
      </c>
    </row>
    <row r="74" spans="1:18" x14ac:dyDescent="0.25">
      <c r="A74" t="s">
        <v>224</v>
      </c>
      <c r="B74" s="14">
        <v>46149</v>
      </c>
      <c r="C74" t="s">
        <v>225</v>
      </c>
      <c r="D74" t="str">
        <f>VLOOKUP(C74,Customers!A:E,5,FALSE)</f>
        <v>Mass Market</v>
      </c>
      <c r="E74" t="s">
        <v>87</v>
      </c>
      <c r="F74" t="str">
        <f>VLOOKUP(Table1[[#This Row],[Product_ID]],Products!A:D,4,FALSE)</f>
        <v>Laptops</v>
      </c>
      <c r="G74" t="str">
        <f>VLOOKUP(H74,Stores!A:E,5,FALSE)</f>
        <v>Africa</v>
      </c>
      <c r="H74" t="s">
        <v>226</v>
      </c>
      <c r="I74" s="5" t="s">
        <v>25</v>
      </c>
      <c r="J74" s="7">
        <v>3</v>
      </c>
      <c r="K74" s="27">
        <v>1028.97</v>
      </c>
      <c r="L74" s="11">
        <v>0.05</v>
      </c>
      <c r="M74" t="s">
        <v>35</v>
      </c>
      <c r="N74" s="29">
        <v>689.31</v>
      </c>
      <c r="O74" s="27">
        <f>Table1[[#This Row],[Unit_Price]]*Table1[[#This Row],[Quantity]]</f>
        <v>3086.91</v>
      </c>
      <c r="P74" s="29">
        <f>Table1[[#This Row],[Revenue]]-Table1[[#This Row],[COGS]]</f>
        <v>1018.98</v>
      </c>
      <c r="Q74" s="9">
        <f>Table1[[#This Row],[Profit]]/Table1[[#This Row],[Revenue]]</f>
        <v>0.3300970873786408</v>
      </c>
      <c r="R74" s="31">
        <f>Table1[[#This Row],[Cost Price]]*Table1[[#This Row],[Quantity]]</f>
        <v>2067.9299999999998</v>
      </c>
    </row>
    <row r="75" spans="1:18" x14ac:dyDescent="0.25">
      <c r="A75" t="s">
        <v>227</v>
      </c>
      <c r="B75" s="14">
        <v>45817</v>
      </c>
      <c r="C75" t="s">
        <v>228</v>
      </c>
      <c r="D75" t="str">
        <f>VLOOKUP(C75,Customers!A:E,5,FALSE)</f>
        <v>Mass Affluent</v>
      </c>
      <c r="E75" t="s">
        <v>38</v>
      </c>
      <c r="F75" t="str">
        <f>VLOOKUP(Table1[[#This Row],[Product_ID]],Products!A:D,4,FALSE)</f>
        <v>Televisions</v>
      </c>
      <c r="G75" t="str">
        <f>VLOOKUP(H75,Stores!A:E,5,FALSE)</f>
        <v>Asia</v>
      </c>
      <c r="H75" t="s">
        <v>101</v>
      </c>
      <c r="I75" s="5" t="s">
        <v>14</v>
      </c>
      <c r="J75" s="7">
        <v>2</v>
      </c>
      <c r="K75" s="27">
        <v>1861.02</v>
      </c>
      <c r="L75" s="11">
        <v>0.2</v>
      </c>
      <c r="M75" t="s">
        <v>20</v>
      </c>
      <c r="N75" s="29">
        <v>1177.3800000000001</v>
      </c>
      <c r="O75" s="27">
        <f>Table1[[#This Row],[Unit_Price]]*Table1[[#This Row],[Quantity]]</f>
        <v>3722.04</v>
      </c>
      <c r="P75" s="29">
        <f>Table1[[#This Row],[Revenue]]-Table1[[#This Row],[COGS]]</f>
        <v>1367.2799999999997</v>
      </c>
      <c r="Q75" s="9">
        <f>Table1[[#This Row],[Profit]]/Table1[[#This Row],[Revenue]]</f>
        <v>0.36734693877551011</v>
      </c>
      <c r="R75" s="31">
        <f>Table1[[#This Row],[Cost Price]]*Table1[[#This Row],[Quantity]]</f>
        <v>2354.7600000000002</v>
      </c>
    </row>
    <row r="76" spans="1:18" x14ac:dyDescent="0.25">
      <c r="A76" t="s">
        <v>229</v>
      </c>
      <c r="B76" s="14">
        <v>46228</v>
      </c>
      <c r="C76" t="s">
        <v>2584</v>
      </c>
      <c r="D76" t="str">
        <f>VLOOKUP(C76,Customers!A:E,5,FALSE)</f>
        <v>Mass Market</v>
      </c>
      <c r="E76" t="s">
        <v>180</v>
      </c>
      <c r="F76" t="str">
        <f>VLOOKUP(Table1[[#This Row],[Product_ID]],Products!A:D,4,FALSE)</f>
        <v>Smartphones</v>
      </c>
      <c r="G76" t="str">
        <f>VLOOKUP(H76,Stores!A:E,5,FALSE)</f>
        <v>South America</v>
      </c>
      <c r="H76" t="s">
        <v>120</v>
      </c>
      <c r="I76" s="5" t="s">
        <v>14</v>
      </c>
      <c r="J76" s="7">
        <v>2</v>
      </c>
      <c r="K76" s="27">
        <v>865.98</v>
      </c>
      <c r="L76" s="11">
        <v>0</v>
      </c>
      <c r="M76" t="s">
        <v>20</v>
      </c>
      <c r="N76" s="29">
        <v>585.80999999999995</v>
      </c>
      <c r="O76" s="27">
        <f>Table1[[#This Row],[Unit_Price]]*Table1[[#This Row],[Quantity]]</f>
        <v>1731.96</v>
      </c>
      <c r="P76" s="29">
        <f>Table1[[#This Row],[Revenue]]-Table1[[#This Row],[COGS]]</f>
        <v>560.34000000000015</v>
      </c>
      <c r="Q76" s="9">
        <f>Table1[[#This Row],[Profit]]/Table1[[#This Row],[Revenue]]</f>
        <v>0.32352941176470595</v>
      </c>
      <c r="R76" s="31">
        <f>Table1[[#This Row],[Cost Price]]*Table1[[#This Row],[Quantity]]</f>
        <v>1171.6199999999999</v>
      </c>
    </row>
    <row r="77" spans="1:18" x14ac:dyDescent="0.25">
      <c r="A77" t="s">
        <v>231</v>
      </c>
      <c r="B77" s="14">
        <v>46035</v>
      </c>
      <c r="C77" t="s">
        <v>232</v>
      </c>
      <c r="D77" t="str">
        <f>VLOOKUP(C77,Customers!A:E,5,FALSE)</f>
        <v>Mass Market</v>
      </c>
      <c r="E77" t="s">
        <v>51</v>
      </c>
      <c r="F77" t="str">
        <f>VLOOKUP(Table1[[#This Row],[Product_ID]],Products!A:D,4,FALSE)</f>
        <v>Smartphones</v>
      </c>
      <c r="G77" t="str">
        <f>VLOOKUP(H77,Stores!A:E,5,FALSE)</f>
        <v>Africa</v>
      </c>
      <c r="H77" t="s">
        <v>58</v>
      </c>
      <c r="I77" s="5" t="s">
        <v>25</v>
      </c>
      <c r="J77" s="7">
        <v>1</v>
      </c>
      <c r="K77" s="27">
        <v>999</v>
      </c>
      <c r="L77" s="11">
        <v>0</v>
      </c>
      <c r="M77" t="s">
        <v>20</v>
      </c>
      <c r="N77" s="29">
        <v>609.39</v>
      </c>
      <c r="O77" s="27">
        <f>Table1[[#This Row],[Unit_Price]]*Table1[[#This Row],[Quantity]]</f>
        <v>999</v>
      </c>
      <c r="P77" s="29">
        <f>Table1[[#This Row],[Revenue]]-Table1[[#This Row],[COGS]]</f>
        <v>389.61</v>
      </c>
      <c r="Q77" s="9">
        <f>Table1[[#This Row],[Profit]]/Table1[[#This Row],[Revenue]]</f>
        <v>0.39</v>
      </c>
      <c r="R77" s="31">
        <f>Table1[[#This Row],[Cost Price]]*Table1[[#This Row],[Quantity]]</f>
        <v>609.39</v>
      </c>
    </row>
    <row r="78" spans="1:18" x14ac:dyDescent="0.25">
      <c r="A78" t="s">
        <v>233</v>
      </c>
      <c r="B78" s="14">
        <v>46165</v>
      </c>
      <c r="C78" t="s">
        <v>234</v>
      </c>
      <c r="D78" t="str">
        <f>VLOOKUP(C78,Customers!A:E,5,FALSE)</f>
        <v>Mass Market</v>
      </c>
      <c r="E78" t="s">
        <v>235</v>
      </c>
      <c r="F78" t="str">
        <f>VLOOKUP(Table1[[#This Row],[Product_ID]],Products!A:D,4,FALSE)</f>
        <v>Accessories</v>
      </c>
      <c r="G78" t="str">
        <f>VLOOKUP(H78,Stores!A:E,5,FALSE)</f>
        <v>Africa</v>
      </c>
      <c r="H78" t="s">
        <v>196</v>
      </c>
      <c r="I78" s="5" t="s">
        <v>14</v>
      </c>
      <c r="J78" s="7">
        <v>3</v>
      </c>
      <c r="K78" s="27">
        <v>68.31</v>
      </c>
      <c r="L78" s="11">
        <v>0.2</v>
      </c>
      <c r="M78" t="s">
        <v>20</v>
      </c>
      <c r="N78" s="29">
        <v>44.85</v>
      </c>
      <c r="O78" s="27">
        <f>Table1[[#This Row],[Unit_Price]]*Table1[[#This Row],[Quantity]]</f>
        <v>204.93</v>
      </c>
      <c r="P78" s="29">
        <f>Table1[[#This Row],[Revenue]]-Table1[[#This Row],[COGS]]</f>
        <v>70.38</v>
      </c>
      <c r="Q78" s="9">
        <f>Table1[[#This Row],[Profit]]/Table1[[#This Row],[Revenue]]</f>
        <v>0.34343434343434343</v>
      </c>
      <c r="R78" s="31">
        <f>Table1[[#This Row],[Cost Price]]*Table1[[#This Row],[Quantity]]</f>
        <v>134.55000000000001</v>
      </c>
    </row>
    <row r="79" spans="1:18" x14ac:dyDescent="0.25">
      <c r="A79" t="s">
        <v>236</v>
      </c>
      <c r="B79" s="14">
        <v>45668</v>
      </c>
      <c r="C79" t="s">
        <v>237</v>
      </c>
      <c r="D79" t="str">
        <f>VLOOKUP(C79,Customers!A:E,5,FALSE)</f>
        <v>Affluent</v>
      </c>
      <c r="E79" t="s">
        <v>87</v>
      </c>
      <c r="F79" t="str">
        <f>VLOOKUP(Table1[[#This Row],[Product_ID]],Products!A:D,4,FALSE)</f>
        <v>Laptops</v>
      </c>
      <c r="G79" t="str">
        <f>VLOOKUP(H79,Stores!A:E,5,FALSE)</f>
        <v>North America</v>
      </c>
      <c r="H79" t="s">
        <v>187</v>
      </c>
      <c r="I79" s="5" t="s">
        <v>25</v>
      </c>
      <c r="J79" s="7">
        <v>2</v>
      </c>
      <c r="K79" s="27">
        <v>999</v>
      </c>
      <c r="L79" s="11">
        <v>0.15</v>
      </c>
      <c r="M79" t="s">
        <v>20</v>
      </c>
      <c r="N79" s="29">
        <v>689.31</v>
      </c>
      <c r="O79" s="27">
        <f>Table1[[#This Row],[Unit_Price]]*Table1[[#This Row],[Quantity]]</f>
        <v>1998</v>
      </c>
      <c r="P79" s="29">
        <f>Table1[[#This Row],[Revenue]]-Table1[[#This Row],[COGS]]</f>
        <v>619.38000000000011</v>
      </c>
      <c r="Q79" s="9">
        <f>Table1[[#This Row],[Profit]]/Table1[[#This Row],[Revenue]]</f>
        <v>0.31000000000000005</v>
      </c>
      <c r="R79" s="31">
        <f>Table1[[#This Row],[Cost Price]]*Table1[[#This Row],[Quantity]]</f>
        <v>1378.62</v>
      </c>
    </row>
    <row r="80" spans="1:18" x14ac:dyDescent="0.25">
      <c r="A80" t="s">
        <v>239</v>
      </c>
      <c r="B80" s="14">
        <v>46357</v>
      </c>
      <c r="C80" t="s">
        <v>240</v>
      </c>
      <c r="D80" t="str">
        <f>VLOOKUP(C80,Customers!A:E,5,FALSE)</f>
        <v>Mass Affluent</v>
      </c>
      <c r="E80" t="s">
        <v>43</v>
      </c>
      <c r="F80" t="str">
        <f>VLOOKUP(Table1[[#This Row],[Product_ID]],Products!A:D,4,FALSE)</f>
        <v>Televisions</v>
      </c>
      <c r="G80" t="str">
        <f>VLOOKUP(H80,Stores!A:E,5,FALSE)</f>
        <v>Africa</v>
      </c>
      <c r="H80" t="s">
        <v>196</v>
      </c>
      <c r="I80" s="5" t="s">
        <v>14</v>
      </c>
      <c r="J80" s="7">
        <v>2</v>
      </c>
      <c r="K80" s="27">
        <v>1781.01</v>
      </c>
      <c r="L80" s="11">
        <v>0.2</v>
      </c>
      <c r="M80" t="s">
        <v>20</v>
      </c>
      <c r="N80" s="29">
        <v>1097.3900000000001</v>
      </c>
      <c r="O80" s="27">
        <f>Table1[[#This Row],[Unit_Price]]*Table1[[#This Row],[Quantity]]</f>
        <v>3562.02</v>
      </c>
      <c r="P80" s="29">
        <f>Table1[[#This Row],[Revenue]]-Table1[[#This Row],[COGS]]</f>
        <v>1367.2399999999998</v>
      </c>
      <c r="Q80" s="9">
        <f>Table1[[#This Row],[Profit]]/Table1[[#This Row],[Revenue]]</f>
        <v>0.38383838383838376</v>
      </c>
      <c r="R80" s="31">
        <f>Table1[[#This Row],[Cost Price]]*Table1[[#This Row],[Quantity]]</f>
        <v>2194.7800000000002</v>
      </c>
    </row>
    <row r="81" spans="1:18" x14ac:dyDescent="0.25">
      <c r="A81" t="s">
        <v>241</v>
      </c>
      <c r="B81" s="14">
        <v>46180</v>
      </c>
      <c r="C81" t="s">
        <v>242</v>
      </c>
      <c r="D81" t="str">
        <f>VLOOKUP(C81,Customers!A:E,5,FALSE)</f>
        <v>Mass Affluent</v>
      </c>
      <c r="E81" t="s">
        <v>243</v>
      </c>
      <c r="F81" t="str">
        <f>VLOOKUP(Table1[[#This Row],[Product_ID]],Products!A:D,4,FALSE)</f>
        <v>Accessories</v>
      </c>
      <c r="G81" t="str">
        <f>VLOOKUP(H81,Stores!A:E,5,FALSE)</f>
        <v>South America</v>
      </c>
      <c r="H81" t="s">
        <v>62</v>
      </c>
      <c r="I81" s="5" t="s">
        <v>25</v>
      </c>
      <c r="J81" s="7">
        <v>2</v>
      </c>
      <c r="K81" s="27">
        <v>71.069999999999993</v>
      </c>
      <c r="L81" s="11">
        <v>0.1</v>
      </c>
      <c r="M81" t="s">
        <v>20</v>
      </c>
      <c r="N81" s="29">
        <v>44.16</v>
      </c>
      <c r="O81" s="27">
        <f>Table1[[#This Row],[Unit_Price]]*Table1[[#This Row],[Quantity]]</f>
        <v>142.13999999999999</v>
      </c>
      <c r="P81" s="29">
        <f>Table1[[#This Row],[Revenue]]-Table1[[#This Row],[COGS]]</f>
        <v>53.819999999999993</v>
      </c>
      <c r="Q81" s="9">
        <f>Table1[[#This Row],[Profit]]/Table1[[#This Row],[Revenue]]</f>
        <v>0.37864077669902912</v>
      </c>
      <c r="R81" s="31">
        <f>Table1[[#This Row],[Cost Price]]*Table1[[#This Row],[Quantity]]</f>
        <v>88.32</v>
      </c>
    </row>
    <row r="82" spans="1:18" x14ac:dyDescent="0.25">
      <c r="A82" t="s">
        <v>244</v>
      </c>
      <c r="B82" s="14">
        <v>46035</v>
      </c>
      <c r="C82" t="s">
        <v>245</v>
      </c>
      <c r="D82" t="str">
        <f>VLOOKUP(C82,Customers!A:E,5,FALSE)</f>
        <v>Affluent</v>
      </c>
      <c r="E82" t="s">
        <v>54</v>
      </c>
      <c r="F82" t="str">
        <f>VLOOKUP(Table1[[#This Row],[Product_ID]],Products!A:D,4,FALSE)</f>
        <v>Accessories</v>
      </c>
      <c r="G82" t="str">
        <f>VLOOKUP(H82,Stores!A:E,5,FALSE)</f>
        <v>EUROPE</v>
      </c>
      <c r="H82" t="s">
        <v>74</v>
      </c>
      <c r="I82" s="5" t="s">
        <v>25</v>
      </c>
      <c r="J82" s="7">
        <v>3</v>
      </c>
      <c r="K82" s="27">
        <v>122.57</v>
      </c>
      <c r="L82" s="11">
        <v>0.2</v>
      </c>
      <c r="M82" t="s">
        <v>20</v>
      </c>
      <c r="N82" s="29">
        <v>85.68</v>
      </c>
      <c r="O82" s="27">
        <f>Table1[[#This Row],[Unit_Price]]*Table1[[#This Row],[Quantity]]</f>
        <v>367.71</v>
      </c>
      <c r="P82" s="29">
        <f>Table1[[#This Row],[Revenue]]-Table1[[#This Row],[COGS]]</f>
        <v>110.66999999999996</v>
      </c>
      <c r="Q82" s="9">
        <f>Table1[[#This Row],[Profit]]/Table1[[#This Row],[Revenue]]</f>
        <v>0.30097087378640769</v>
      </c>
      <c r="R82" s="31">
        <f>Table1[[#This Row],[Cost Price]]*Table1[[#This Row],[Quantity]]</f>
        <v>257.04000000000002</v>
      </c>
    </row>
    <row r="83" spans="1:18" x14ac:dyDescent="0.25">
      <c r="A83" t="s">
        <v>246</v>
      </c>
      <c r="B83" s="14">
        <v>45897</v>
      </c>
      <c r="C83" t="s">
        <v>247</v>
      </c>
      <c r="D83" t="str">
        <f>VLOOKUP(C83,Customers!A:E,5,FALSE)</f>
        <v>Mass Market</v>
      </c>
      <c r="E83" t="s">
        <v>199</v>
      </c>
      <c r="F83" t="str">
        <f>VLOOKUP(Table1[[#This Row],[Product_ID]],Products!A:D,4,FALSE)</f>
        <v>Laptops</v>
      </c>
      <c r="G83" t="str">
        <f>VLOOKUP(H83,Stores!A:E,5,FALSE)</f>
        <v>Europe</v>
      </c>
      <c r="H83" t="s">
        <v>64</v>
      </c>
      <c r="I83" s="5" t="s">
        <v>14</v>
      </c>
      <c r="J83" s="7">
        <v>3</v>
      </c>
      <c r="K83" s="27">
        <v>678.03</v>
      </c>
      <c r="L83" s="11">
        <v>0</v>
      </c>
      <c r="M83" t="s">
        <v>35</v>
      </c>
      <c r="N83" s="29">
        <v>496.29</v>
      </c>
      <c r="O83" s="27">
        <f>Table1[[#This Row],[Unit_Price]]*Table1[[#This Row],[Quantity]]</f>
        <v>2034.09</v>
      </c>
      <c r="P83" s="29">
        <f>Table1[[#This Row],[Revenue]]-Table1[[#This Row],[COGS]]</f>
        <v>545.2199999999998</v>
      </c>
      <c r="Q83" s="9">
        <f>Table1[[#This Row],[Profit]]/Table1[[#This Row],[Revenue]]</f>
        <v>0.268041237113402</v>
      </c>
      <c r="R83" s="31">
        <f>Table1[[#This Row],[Cost Price]]*Table1[[#This Row],[Quantity]]</f>
        <v>1488.8700000000001</v>
      </c>
    </row>
    <row r="84" spans="1:18" x14ac:dyDescent="0.25">
      <c r="A84" t="s">
        <v>249</v>
      </c>
      <c r="B84" s="14">
        <v>46006</v>
      </c>
      <c r="C84" t="s">
        <v>250</v>
      </c>
      <c r="D84" t="str">
        <f>VLOOKUP(C84,Customers!A:E,5,FALSE)</f>
        <v>Mass Market</v>
      </c>
      <c r="E84" t="s">
        <v>251</v>
      </c>
      <c r="F84" t="str">
        <f>VLOOKUP(Table1[[#This Row],[Product_ID]],Products!A:D,4,FALSE)</f>
        <v>Televisions</v>
      </c>
      <c r="G84" t="str">
        <f>VLOOKUP(H84,Stores!A:E,5,FALSE)</f>
        <v>Asia</v>
      </c>
      <c r="H84" t="s">
        <v>101</v>
      </c>
      <c r="I84" s="5" t="s">
        <v>14</v>
      </c>
      <c r="J84" s="7">
        <v>5</v>
      </c>
      <c r="K84" s="27">
        <v>1999</v>
      </c>
      <c r="L84" s="11">
        <v>0.2</v>
      </c>
      <c r="M84" t="s">
        <v>30</v>
      </c>
      <c r="N84" s="29">
        <v>1299.3499999999999</v>
      </c>
      <c r="O84" s="27">
        <f>Table1[[#This Row],[Unit_Price]]*Table1[[#This Row],[Quantity]]</f>
        <v>9995</v>
      </c>
      <c r="P84" s="29">
        <f>Table1[[#This Row],[Revenue]]-Table1[[#This Row],[COGS]]</f>
        <v>3498.25</v>
      </c>
      <c r="Q84" s="9">
        <f>Table1[[#This Row],[Profit]]/Table1[[#This Row],[Revenue]]</f>
        <v>0.35</v>
      </c>
      <c r="R84" s="31">
        <f>Table1[[#This Row],[Cost Price]]*Table1[[#This Row],[Quantity]]</f>
        <v>6496.75</v>
      </c>
    </row>
    <row r="85" spans="1:18" x14ac:dyDescent="0.25">
      <c r="A85" t="s">
        <v>252</v>
      </c>
      <c r="B85" s="14">
        <v>45884</v>
      </c>
      <c r="C85" t="s">
        <v>253</v>
      </c>
      <c r="D85" t="str">
        <f>VLOOKUP(C85,Customers!A:E,5,FALSE)</f>
        <v>Mass Market</v>
      </c>
      <c r="E85" t="s">
        <v>254</v>
      </c>
      <c r="F85" t="str">
        <f>VLOOKUP(Table1[[#This Row],[Product_ID]],Products!A:D,4,FALSE)</f>
        <v>Audio</v>
      </c>
      <c r="G85" t="str">
        <f>VLOOKUP(H85,Stores!A:E,5,FALSE)</f>
        <v>Asia</v>
      </c>
      <c r="H85" t="s">
        <v>13</v>
      </c>
      <c r="I85" s="5" t="s">
        <v>25</v>
      </c>
      <c r="J85" s="7">
        <v>2</v>
      </c>
      <c r="K85" s="27">
        <v>197.01</v>
      </c>
      <c r="L85" s="11">
        <v>0</v>
      </c>
      <c r="M85" t="s">
        <v>20</v>
      </c>
      <c r="N85" s="29">
        <v>129.35</v>
      </c>
      <c r="O85" s="27">
        <f>Table1[[#This Row],[Unit_Price]]*Table1[[#This Row],[Quantity]]</f>
        <v>394.02</v>
      </c>
      <c r="P85" s="29">
        <f>Table1[[#This Row],[Revenue]]-Table1[[#This Row],[COGS]]</f>
        <v>135.32</v>
      </c>
      <c r="Q85" s="9">
        <f>Table1[[#This Row],[Profit]]/Table1[[#This Row],[Revenue]]</f>
        <v>0.34343434343434343</v>
      </c>
      <c r="R85" s="31">
        <f>Table1[[#This Row],[Cost Price]]*Table1[[#This Row],[Quantity]]</f>
        <v>258.7</v>
      </c>
    </row>
    <row r="86" spans="1:18" x14ac:dyDescent="0.25">
      <c r="A86" t="s">
        <v>255</v>
      </c>
      <c r="B86" s="14">
        <v>46078</v>
      </c>
      <c r="C86" t="s">
        <v>189</v>
      </c>
      <c r="D86" t="str">
        <f>VLOOKUP(C86,Customers!A:E,5,FALSE)</f>
        <v>MASS MARKET</v>
      </c>
      <c r="E86" t="s">
        <v>213</v>
      </c>
      <c r="F86" t="str">
        <f>VLOOKUP(Table1[[#This Row],[Product_ID]],Products!A:D,4,FALSE)</f>
        <v>Smartphones</v>
      </c>
      <c r="G86" t="str">
        <f>VLOOKUP(H86,Stores!A:E,5,FALSE)</f>
        <v>Africa</v>
      </c>
      <c r="H86" t="s">
        <v>226</v>
      </c>
      <c r="I86" s="5" t="s">
        <v>14</v>
      </c>
      <c r="J86" s="7">
        <v>6</v>
      </c>
      <c r="K86" s="27">
        <v>538.02</v>
      </c>
      <c r="L86" s="11">
        <v>0</v>
      </c>
      <c r="M86" t="s">
        <v>20</v>
      </c>
      <c r="N86" s="29">
        <v>362.34</v>
      </c>
      <c r="O86" s="27">
        <f>Table1[[#This Row],[Unit_Price]]*Table1[[#This Row],[Quantity]]</f>
        <v>3228.12</v>
      </c>
      <c r="P86" s="29">
        <f>Table1[[#This Row],[Revenue]]-Table1[[#This Row],[COGS]]</f>
        <v>1054.08</v>
      </c>
      <c r="Q86" s="9">
        <f>Table1[[#This Row],[Profit]]/Table1[[#This Row],[Revenue]]</f>
        <v>0.32653061224489793</v>
      </c>
      <c r="R86" s="31">
        <f>Table1[[#This Row],[Cost Price]]*Table1[[#This Row],[Quantity]]</f>
        <v>2174.04</v>
      </c>
    </row>
    <row r="87" spans="1:18" x14ac:dyDescent="0.25">
      <c r="A87" t="s">
        <v>256</v>
      </c>
      <c r="B87" s="14">
        <v>46019</v>
      </c>
      <c r="C87" t="s">
        <v>257</v>
      </c>
      <c r="D87" t="str">
        <f>VLOOKUP(C87,Customers!A:E,5,FALSE)</f>
        <v>Affluent</v>
      </c>
      <c r="E87" t="s">
        <v>23</v>
      </c>
      <c r="F87" t="str">
        <f>VLOOKUP(Table1[[#This Row],[Product_ID]],Products!A:D,4,FALSE)</f>
        <v>Audio</v>
      </c>
      <c r="G87" t="str">
        <f>VLOOKUP(H87,Stores!A:E,5,FALSE)</f>
        <v>Asia</v>
      </c>
      <c r="H87" t="s">
        <v>34</v>
      </c>
      <c r="I87" s="5" t="s">
        <v>14</v>
      </c>
      <c r="J87" s="7">
        <v>5</v>
      </c>
      <c r="K87" s="27">
        <v>80.58</v>
      </c>
      <c r="L87" s="11">
        <v>0.2</v>
      </c>
      <c r="M87" t="s">
        <v>35</v>
      </c>
      <c r="N87" s="29">
        <v>57.67</v>
      </c>
      <c r="O87" s="27">
        <f>Table1[[#This Row],[Unit_Price]]*Table1[[#This Row],[Quantity]]</f>
        <v>402.9</v>
      </c>
      <c r="P87" s="29">
        <f>Table1[[#This Row],[Revenue]]-Table1[[#This Row],[COGS]]</f>
        <v>114.54999999999995</v>
      </c>
      <c r="Q87" s="9">
        <f>Table1[[#This Row],[Profit]]/Table1[[#This Row],[Revenue]]</f>
        <v>0.28431372549019596</v>
      </c>
      <c r="R87" s="31">
        <f>Table1[[#This Row],[Cost Price]]*Table1[[#This Row],[Quantity]]</f>
        <v>288.35000000000002</v>
      </c>
    </row>
    <row r="88" spans="1:18" x14ac:dyDescent="0.25">
      <c r="A88" t="s">
        <v>258</v>
      </c>
      <c r="B88" s="14">
        <v>46103</v>
      </c>
      <c r="C88" t="s">
        <v>259</v>
      </c>
      <c r="D88" t="str">
        <f>VLOOKUP(C88,Customers!A:E,5,FALSE)</f>
        <v>Mass Market</v>
      </c>
      <c r="E88" t="s">
        <v>109</v>
      </c>
      <c r="F88" t="str">
        <f>VLOOKUP(Table1[[#This Row],[Product_ID]],Products!A:D,4,FALSE)</f>
        <v>Televisions</v>
      </c>
      <c r="G88" t="str">
        <f>VLOOKUP(H88,Stores!A:E,5,FALSE)</f>
        <v>EUROPE</v>
      </c>
      <c r="H88" t="s">
        <v>74</v>
      </c>
      <c r="I88" s="5" t="s">
        <v>25</v>
      </c>
      <c r="J88" s="7">
        <v>6</v>
      </c>
      <c r="K88" s="27">
        <v>1357.03</v>
      </c>
      <c r="L88" s="11">
        <v>0</v>
      </c>
      <c r="M88" t="s">
        <v>30</v>
      </c>
      <c r="N88" s="29">
        <v>1007.28</v>
      </c>
      <c r="O88" s="27">
        <f>Table1[[#This Row],[Unit_Price]]*Table1[[#This Row],[Quantity]]</f>
        <v>8142.18</v>
      </c>
      <c r="P88" s="29">
        <f>Table1[[#This Row],[Revenue]]-Table1[[#This Row],[COGS]]</f>
        <v>2098.5</v>
      </c>
      <c r="Q88" s="9">
        <f>Table1[[#This Row],[Profit]]/Table1[[#This Row],[Revenue]]</f>
        <v>0.25773195876288657</v>
      </c>
      <c r="R88" s="31">
        <f>Table1[[#This Row],[Cost Price]]*Table1[[#This Row],[Quantity]]</f>
        <v>6043.68</v>
      </c>
    </row>
    <row r="89" spans="1:18" x14ac:dyDescent="0.25">
      <c r="A89" t="s">
        <v>260</v>
      </c>
      <c r="B89" s="14">
        <v>46011</v>
      </c>
      <c r="C89" t="s">
        <v>261</v>
      </c>
      <c r="D89" t="str">
        <f>VLOOKUP(C89,Customers!A:E,5,FALSE)</f>
        <v>Mass Market</v>
      </c>
      <c r="E89" t="s">
        <v>168</v>
      </c>
      <c r="F89" t="str">
        <f>VLOOKUP(Table1[[#This Row],[Product_ID]],Products!A:D,4,FALSE)</f>
        <v>Accessories</v>
      </c>
      <c r="G89" t="str">
        <f>VLOOKUP(H89,Stores!A:E,5,FALSE)</f>
        <v>North America</v>
      </c>
      <c r="H89" t="s">
        <v>95</v>
      </c>
      <c r="I89" s="5" t="s">
        <v>14</v>
      </c>
      <c r="J89" s="7">
        <v>6</v>
      </c>
      <c r="K89" s="27">
        <v>91.67</v>
      </c>
      <c r="L89" s="11">
        <v>0.05</v>
      </c>
      <c r="M89" t="s">
        <v>30</v>
      </c>
      <c r="N89" s="29">
        <v>55.18</v>
      </c>
      <c r="O89" s="27">
        <f>Table1[[#This Row],[Unit_Price]]*Table1[[#This Row],[Quantity]]</f>
        <v>550.02</v>
      </c>
      <c r="P89" s="29">
        <f>Table1[[#This Row],[Revenue]]-Table1[[#This Row],[COGS]]</f>
        <v>218.94</v>
      </c>
      <c r="Q89" s="9">
        <f>Table1[[#This Row],[Profit]]/Table1[[#This Row],[Revenue]]</f>
        <v>0.39805825242718446</v>
      </c>
      <c r="R89" s="31">
        <f>Table1[[#This Row],[Cost Price]]*Table1[[#This Row],[Quantity]]</f>
        <v>331.08</v>
      </c>
    </row>
    <row r="90" spans="1:18" x14ac:dyDescent="0.25">
      <c r="A90" t="s">
        <v>262</v>
      </c>
      <c r="B90" s="14">
        <v>46014</v>
      </c>
      <c r="C90" t="s">
        <v>263</v>
      </c>
      <c r="D90" t="str">
        <f>VLOOKUP(C90,Customers!A:E,5,FALSE)</f>
        <v>Mass Affluent</v>
      </c>
      <c r="E90" t="s">
        <v>77</v>
      </c>
      <c r="F90" t="str">
        <f>VLOOKUP(Table1[[#This Row],[Product_ID]],Products!A:D,4,FALSE)</f>
        <v>Smartphones</v>
      </c>
      <c r="G90" t="str">
        <f>VLOOKUP(H90,Stores!A:E,5,FALSE)</f>
        <v>Oceania</v>
      </c>
      <c r="H90" t="s">
        <v>112</v>
      </c>
      <c r="I90" s="5" t="s">
        <v>14</v>
      </c>
      <c r="J90" s="7">
        <v>5</v>
      </c>
      <c r="K90" s="27">
        <v>395.01</v>
      </c>
      <c r="L90" s="11">
        <v>0.2</v>
      </c>
      <c r="M90" t="s">
        <v>20</v>
      </c>
      <c r="N90" s="29">
        <v>287.27999999999997</v>
      </c>
      <c r="O90" s="27">
        <f>Table1[[#This Row],[Unit_Price]]*Table1[[#This Row],[Quantity]]</f>
        <v>1975.05</v>
      </c>
      <c r="P90" s="29">
        <f>Table1[[#This Row],[Revenue]]-Table1[[#This Row],[COGS]]</f>
        <v>538.65000000000009</v>
      </c>
      <c r="Q90" s="9">
        <f>Table1[[#This Row],[Profit]]/Table1[[#This Row],[Revenue]]</f>
        <v>0.27272727272727276</v>
      </c>
      <c r="R90" s="31">
        <f>Table1[[#This Row],[Cost Price]]*Table1[[#This Row],[Quantity]]</f>
        <v>1436.3999999999999</v>
      </c>
    </row>
    <row r="91" spans="1:18" x14ac:dyDescent="0.25">
      <c r="A91" t="s">
        <v>264</v>
      </c>
      <c r="B91" s="14">
        <v>46146</v>
      </c>
      <c r="C91" t="s">
        <v>265</v>
      </c>
      <c r="D91" t="str">
        <f>VLOOKUP(C91,Customers!A:E,5,FALSE)</f>
        <v>Mass Market</v>
      </c>
      <c r="E91" t="s">
        <v>171</v>
      </c>
      <c r="F91" t="str">
        <f>VLOOKUP(Table1[[#This Row],[Product_ID]],Products!A:D,4,FALSE)</f>
        <v>Smartphones</v>
      </c>
      <c r="G91" t="str">
        <f>VLOOKUP(H91,Stores!A:E,5,FALSE)</f>
        <v>South America</v>
      </c>
      <c r="H91" t="s">
        <v>62</v>
      </c>
      <c r="I91" s="5" t="s">
        <v>14</v>
      </c>
      <c r="J91" s="7">
        <v>2</v>
      </c>
      <c r="K91" s="27">
        <v>1324.98</v>
      </c>
      <c r="L91" s="11">
        <v>0.1</v>
      </c>
      <c r="M91" t="s">
        <v>35</v>
      </c>
      <c r="N91" s="29">
        <v>883.32</v>
      </c>
      <c r="O91" s="27">
        <f>Table1[[#This Row],[Unit_Price]]*Table1[[#This Row],[Quantity]]</f>
        <v>2649.96</v>
      </c>
      <c r="P91" s="29">
        <f>Table1[[#This Row],[Revenue]]-Table1[[#This Row],[COGS]]</f>
        <v>883.31999999999994</v>
      </c>
      <c r="Q91" s="9">
        <f>Table1[[#This Row],[Profit]]/Table1[[#This Row],[Revenue]]</f>
        <v>0.33333333333333331</v>
      </c>
      <c r="R91" s="31">
        <f>Table1[[#This Row],[Cost Price]]*Table1[[#This Row],[Quantity]]</f>
        <v>1766.64</v>
      </c>
    </row>
    <row r="92" spans="1:18" x14ac:dyDescent="0.25">
      <c r="A92" t="s">
        <v>266</v>
      </c>
      <c r="B92" s="14">
        <v>46227</v>
      </c>
      <c r="C92" t="s">
        <v>267</v>
      </c>
      <c r="D92" t="str">
        <f>VLOOKUP(C92,Customers!A:E,5,FALSE)</f>
        <v>Mass Affluent</v>
      </c>
      <c r="E92" t="s">
        <v>268</v>
      </c>
      <c r="F92" t="str">
        <f>VLOOKUP(Table1[[#This Row],[Product_ID]],Products!A:D,4,FALSE)</f>
        <v>Audio</v>
      </c>
      <c r="G92" t="str">
        <f>VLOOKUP(H92,Stores!A:E,5,FALSE)</f>
        <v>EUROPE</v>
      </c>
      <c r="H92" t="s">
        <v>74</v>
      </c>
      <c r="I92" s="5" t="s">
        <v>25</v>
      </c>
      <c r="J92" s="7">
        <v>5</v>
      </c>
      <c r="K92" s="27">
        <v>153.47</v>
      </c>
      <c r="L92" s="11">
        <v>0.15</v>
      </c>
      <c r="M92" t="s">
        <v>30</v>
      </c>
      <c r="N92" s="29">
        <v>90.89</v>
      </c>
      <c r="O92" s="27">
        <f>Table1[[#This Row],[Unit_Price]]*Table1[[#This Row],[Quantity]]</f>
        <v>767.35</v>
      </c>
      <c r="P92" s="29">
        <f>Table1[[#This Row],[Revenue]]-Table1[[#This Row],[COGS]]</f>
        <v>312.90000000000003</v>
      </c>
      <c r="Q92" s="9">
        <f>Table1[[#This Row],[Profit]]/Table1[[#This Row],[Revenue]]</f>
        <v>0.40776699029126218</v>
      </c>
      <c r="R92" s="31">
        <f>Table1[[#This Row],[Cost Price]]*Table1[[#This Row],[Quantity]]</f>
        <v>454.45</v>
      </c>
    </row>
    <row r="93" spans="1:18" x14ac:dyDescent="0.25">
      <c r="A93" t="s">
        <v>269</v>
      </c>
      <c r="B93" s="14">
        <v>46296</v>
      </c>
      <c r="C93" t="s">
        <v>270</v>
      </c>
      <c r="D93" t="str">
        <f>VLOOKUP(C93,Customers!A:E,5,FALSE)</f>
        <v>Mass Market</v>
      </c>
      <c r="E93" t="s">
        <v>177</v>
      </c>
      <c r="F93" t="str">
        <f>VLOOKUP(Table1[[#This Row],[Product_ID]],Products!A:D,4,FALSE)</f>
        <v>Laptops</v>
      </c>
      <c r="G93" t="str">
        <f>VLOOKUP(H93,Stores!A:E,5,FALSE)</f>
        <v>EUROPE</v>
      </c>
      <c r="H93" t="s">
        <v>74</v>
      </c>
      <c r="I93" s="5" t="s">
        <v>14</v>
      </c>
      <c r="J93" s="7">
        <v>8</v>
      </c>
      <c r="K93" s="27">
        <v>1551.03</v>
      </c>
      <c r="L93" s="11">
        <v>0</v>
      </c>
      <c r="M93" t="s">
        <v>20</v>
      </c>
      <c r="N93" s="29">
        <v>991.38</v>
      </c>
      <c r="O93" s="27">
        <f>Table1[[#This Row],[Unit_Price]]*Table1[[#This Row],[Quantity]]</f>
        <v>12408.24</v>
      </c>
      <c r="P93" s="29">
        <f>Table1[[#This Row],[Revenue]]-Table1[[#This Row],[COGS]]</f>
        <v>4477.2</v>
      </c>
      <c r="Q93" s="9">
        <f>Table1[[#This Row],[Profit]]/Table1[[#This Row],[Revenue]]</f>
        <v>0.36082474226804123</v>
      </c>
      <c r="R93" s="31">
        <f>Table1[[#This Row],[Cost Price]]*Table1[[#This Row],[Quantity]]</f>
        <v>7931.04</v>
      </c>
    </row>
    <row r="94" spans="1:18" x14ac:dyDescent="0.25">
      <c r="A94" t="s">
        <v>271</v>
      </c>
      <c r="B94" s="14">
        <v>45888</v>
      </c>
      <c r="C94" t="s">
        <v>272</v>
      </c>
      <c r="D94" t="str">
        <f>VLOOKUP(C94,Customers!A:E,5,FALSE)</f>
        <v>Affluent</v>
      </c>
      <c r="E94" t="s">
        <v>33</v>
      </c>
      <c r="F94" t="str">
        <f>VLOOKUP(Table1[[#This Row],[Product_ID]],Products!A:D,4,FALSE)</f>
        <v>Laptops</v>
      </c>
      <c r="G94" t="str">
        <f>VLOOKUP(H94,Stores!A:E,5,FALSE)</f>
        <v>Oceania</v>
      </c>
      <c r="H94" t="s">
        <v>112</v>
      </c>
      <c r="I94" s="5" t="s">
        <v>14</v>
      </c>
      <c r="J94" s="7">
        <v>5</v>
      </c>
      <c r="K94" s="27">
        <v>2548.98</v>
      </c>
      <c r="L94" s="11">
        <v>0.2</v>
      </c>
      <c r="M94" t="s">
        <v>30</v>
      </c>
      <c r="N94" s="29">
        <v>1599.36</v>
      </c>
      <c r="O94" s="27">
        <f>Table1[[#This Row],[Unit_Price]]*Table1[[#This Row],[Quantity]]</f>
        <v>12744.9</v>
      </c>
      <c r="P94" s="29">
        <f>Table1[[#This Row],[Revenue]]-Table1[[#This Row],[COGS]]</f>
        <v>4748.1000000000004</v>
      </c>
      <c r="Q94" s="9">
        <f>Table1[[#This Row],[Profit]]/Table1[[#This Row],[Revenue]]</f>
        <v>0.3725490196078432</v>
      </c>
      <c r="R94" s="31">
        <f>Table1[[#This Row],[Cost Price]]*Table1[[#This Row],[Quantity]]</f>
        <v>7996.7999999999993</v>
      </c>
    </row>
    <row r="95" spans="1:18" x14ac:dyDescent="0.25">
      <c r="A95" t="s">
        <v>275</v>
      </c>
      <c r="B95" s="14">
        <v>46139</v>
      </c>
      <c r="C95" t="s">
        <v>276</v>
      </c>
      <c r="D95" t="str">
        <f>VLOOKUP(C95,Customers!A:E,5,FALSE)</f>
        <v>Affluent</v>
      </c>
      <c r="E95" t="s">
        <v>277</v>
      </c>
      <c r="F95" t="str">
        <f>VLOOKUP(Table1[[#This Row],[Product_ID]],Products!A:D,4,FALSE)</f>
        <v>Televisions</v>
      </c>
      <c r="G95" t="str">
        <f>VLOOKUP(H95,Stores!A:E,5,FALSE)</f>
        <v>Africa</v>
      </c>
      <c r="H95" t="s">
        <v>44</v>
      </c>
      <c r="I95" s="5" t="s">
        <v>14</v>
      </c>
      <c r="J95" s="7">
        <v>5</v>
      </c>
      <c r="K95" s="27">
        <v>705.99</v>
      </c>
      <c r="L95" s="11">
        <v>0</v>
      </c>
      <c r="M95" t="s">
        <v>30</v>
      </c>
      <c r="N95" s="29">
        <v>433.38</v>
      </c>
      <c r="O95" s="27">
        <f>Table1[[#This Row],[Unit_Price]]*Table1[[#This Row],[Quantity]]</f>
        <v>3529.95</v>
      </c>
      <c r="P95" s="29">
        <f>Table1[[#This Row],[Revenue]]-Table1[[#This Row],[COGS]]</f>
        <v>1363.0499999999997</v>
      </c>
      <c r="Q95" s="9">
        <f>Table1[[#This Row],[Profit]]/Table1[[#This Row],[Revenue]]</f>
        <v>0.38613861386138609</v>
      </c>
      <c r="R95" s="31">
        <f>Table1[[#This Row],[Cost Price]]*Table1[[#This Row],[Quantity]]</f>
        <v>2166.9</v>
      </c>
    </row>
    <row r="96" spans="1:18" x14ac:dyDescent="0.25">
      <c r="A96" t="s">
        <v>278</v>
      </c>
      <c r="B96" s="14">
        <v>46110</v>
      </c>
      <c r="C96" t="s">
        <v>279</v>
      </c>
      <c r="D96" t="str">
        <f>VLOOKUP(C96,Customers!A:E,5,FALSE)</f>
        <v>Mass Affluent</v>
      </c>
      <c r="E96" t="s">
        <v>171</v>
      </c>
      <c r="F96" t="str">
        <f>VLOOKUP(Table1[[#This Row],[Product_ID]],Products!A:D,4,FALSE)</f>
        <v>Smartphones</v>
      </c>
      <c r="G96" t="str">
        <f>VLOOKUP(H96,Stores!A:E,5,FALSE)</f>
        <v>oceania</v>
      </c>
      <c r="H96" t="s">
        <v>48</v>
      </c>
      <c r="I96" s="5" t="s">
        <v>14</v>
      </c>
      <c r="J96" s="7">
        <v>3</v>
      </c>
      <c r="K96" s="27">
        <v>1273.02</v>
      </c>
      <c r="L96" s="11">
        <v>0.1</v>
      </c>
      <c r="M96" t="s">
        <v>20</v>
      </c>
      <c r="N96" s="29">
        <v>883.32</v>
      </c>
      <c r="O96" s="27">
        <f>Table1[[#This Row],[Unit_Price]]*Table1[[#This Row],[Quantity]]</f>
        <v>3819.06</v>
      </c>
      <c r="P96" s="29">
        <f>Table1[[#This Row],[Revenue]]-Table1[[#This Row],[COGS]]</f>
        <v>1169.0999999999999</v>
      </c>
      <c r="Q96" s="9">
        <f>Table1[[#This Row],[Profit]]/Table1[[#This Row],[Revenue]]</f>
        <v>0.30612244897959184</v>
      </c>
      <c r="R96" s="31">
        <f>Table1[[#This Row],[Cost Price]]*Table1[[#This Row],[Quantity]]</f>
        <v>2649.96</v>
      </c>
    </row>
    <row r="97" spans="1:18" x14ac:dyDescent="0.25">
      <c r="A97" t="s">
        <v>280</v>
      </c>
      <c r="B97" s="14">
        <v>46328</v>
      </c>
      <c r="C97" t="s">
        <v>281</v>
      </c>
      <c r="D97" t="str">
        <f>VLOOKUP(C97,Customers!A:E,5,FALSE)</f>
        <v>Mass Market</v>
      </c>
      <c r="E97" t="s">
        <v>282</v>
      </c>
      <c r="F97" t="str">
        <f>VLOOKUP(Table1[[#This Row],[Product_ID]],Products!A:D,4,FALSE)</f>
        <v>Audio</v>
      </c>
      <c r="G97" t="str">
        <f>VLOOKUP(H97,Stores!A:E,5,FALSE)</f>
        <v>North America</v>
      </c>
      <c r="H97" t="s">
        <v>187</v>
      </c>
      <c r="I97" s="5" t="s">
        <v>25</v>
      </c>
      <c r="J97" s="7">
        <v>3</v>
      </c>
      <c r="K97" s="27">
        <v>184.37</v>
      </c>
      <c r="L97" s="11">
        <v>0.02</v>
      </c>
      <c r="M97" t="s">
        <v>20</v>
      </c>
      <c r="N97" s="29">
        <v>110.98</v>
      </c>
      <c r="O97" s="27">
        <f>Table1[[#This Row],[Unit_Price]]*Table1[[#This Row],[Quantity]]</f>
        <v>553.11</v>
      </c>
      <c r="P97" s="29">
        <f>Table1[[#This Row],[Revenue]]-Table1[[#This Row],[COGS]]</f>
        <v>220.17000000000002</v>
      </c>
      <c r="Q97" s="9">
        <f>Table1[[#This Row],[Profit]]/Table1[[#This Row],[Revenue]]</f>
        <v>0.39805825242718451</v>
      </c>
      <c r="R97" s="31">
        <f>Table1[[#This Row],[Cost Price]]*Table1[[#This Row],[Quantity]]</f>
        <v>332.94</v>
      </c>
    </row>
    <row r="98" spans="1:18" x14ac:dyDescent="0.25">
      <c r="A98" t="s">
        <v>284</v>
      </c>
      <c r="B98" s="14">
        <v>45986</v>
      </c>
      <c r="C98" t="s">
        <v>285</v>
      </c>
      <c r="D98" t="str">
        <f>VLOOKUP(C98,Customers!A:E,5,FALSE)</f>
        <v>Mass Market</v>
      </c>
      <c r="E98" t="s">
        <v>286</v>
      </c>
      <c r="F98" t="str">
        <f>VLOOKUP(Table1[[#This Row],[Product_ID]],Products!A:D,4,FALSE)</f>
        <v>Televisions</v>
      </c>
      <c r="G98" t="str">
        <f>VLOOKUP(H98,Stores!A:E,5,FALSE)</f>
        <v>North America</v>
      </c>
      <c r="H98" t="s">
        <v>95</v>
      </c>
      <c r="I98" s="5" t="s">
        <v>25</v>
      </c>
      <c r="J98" s="7">
        <v>4</v>
      </c>
      <c r="K98" s="27">
        <v>1286.01</v>
      </c>
      <c r="L98" s="11">
        <v>0</v>
      </c>
      <c r="M98" t="s">
        <v>20</v>
      </c>
      <c r="N98" s="29">
        <v>948.27</v>
      </c>
      <c r="O98" s="27">
        <f>Table1[[#This Row],[Unit_Price]]*Table1[[#This Row],[Quantity]]</f>
        <v>5144.04</v>
      </c>
      <c r="P98" s="29">
        <f>Table1[[#This Row],[Revenue]]-Table1[[#This Row],[COGS]]</f>
        <v>1350.96</v>
      </c>
      <c r="Q98" s="9">
        <f>Table1[[#This Row],[Profit]]/Table1[[#This Row],[Revenue]]</f>
        <v>0.26262626262626265</v>
      </c>
      <c r="R98" s="31">
        <f>Table1[[#This Row],[Cost Price]]*Table1[[#This Row],[Quantity]]</f>
        <v>3793.08</v>
      </c>
    </row>
    <row r="99" spans="1:18" x14ac:dyDescent="0.25">
      <c r="A99" t="s">
        <v>287</v>
      </c>
      <c r="B99" s="14">
        <v>45955</v>
      </c>
      <c r="C99" t="s">
        <v>288</v>
      </c>
      <c r="D99" t="str">
        <f>VLOOKUP(C99,Customers!A:E,5,FALSE)</f>
        <v>Mass Affluent</v>
      </c>
      <c r="E99" t="s">
        <v>77</v>
      </c>
      <c r="F99" t="str">
        <f>VLOOKUP(Table1[[#This Row],[Product_ID]],Products!A:D,4,FALSE)</f>
        <v>Smartphones</v>
      </c>
      <c r="G99" t="str">
        <f>VLOOKUP(H99,Stores!A:E,5,FALSE)</f>
        <v>Africa</v>
      </c>
      <c r="H99" t="s">
        <v>58</v>
      </c>
      <c r="I99" s="5" t="s">
        <v>25</v>
      </c>
      <c r="J99" s="7">
        <v>2</v>
      </c>
      <c r="K99" s="27">
        <v>402.99</v>
      </c>
      <c r="L99" s="11">
        <v>0</v>
      </c>
      <c r="M99" t="s">
        <v>20</v>
      </c>
      <c r="N99" s="29">
        <v>287.27999999999997</v>
      </c>
      <c r="O99" s="27">
        <f>Table1[[#This Row],[Unit_Price]]*Table1[[#This Row],[Quantity]]</f>
        <v>805.98</v>
      </c>
      <c r="P99" s="29">
        <f>Table1[[#This Row],[Revenue]]-Table1[[#This Row],[COGS]]</f>
        <v>231.42000000000007</v>
      </c>
      <c r="Q99" s="9">
        <f>Table1[[#This Row],[Profit]]/Table1[[#This Row],[Revenue]]</f>
        <v>0.28712871287128722</v>
      </c>
      <c r="R99" s="31">
        <f>Table1[[#This Row],[Cost Price]]*Table1[[#This Row],[Quantity]]</f>
        <v>574.55999999999995</v>
      </c>
    </row>
    <row r="100" spans="1:18" x14ac:dyDescent="0.25">
      <c r="A100" t="s">
        <v>289</v>
      </c>
      <c r="B100" s="14">
        <v>46053</v>
      </c>
      <c r="C100" t="s">
        <v>290</v>
      </c>
      <c r="D100" t="str">
        <f>VLOOKUP(C100,Customers!A:E,5,FALSE)</f>
        <v>Affluent</v>
      </c>
      <c r="E100" t="s">
        <v>87</v>
      </c>
      <c r="F100" t="str">
        <f>VLOOKUP(Table1[[#This Row],[Product_ID]],Products!A:D,4,FALSE)</f>
        <v>Laptops</v>
      </c>
      <c r="G100" t="str">
        <f>VLOOKUP(H100,Stores!A:E,5,FALSE)</f>
        <v>Africa</v>
      </c>
      <c r="H100" t="s">
        <v>44</v>
      </c>
      <c r="I100" s="5" t="s">
        <v>25</v>
      </c>
      <c r="J100" s="7">
        <v>3</v>
      </c>
      <c r="K100" s="27">
        <v>989.01</v>
      </c>
      <c r="L100" s="11">
        <v>0</v>
      </c>
      <c r="M100" t="s">
        <v>35</v>
      </c>
      <c r="N100" s="29">
        <v>689.31</v>
      </c>
      <c r="O100" s="27">
        <f>Table1[[#This Row],[Unit_Price]]*Table1[[#This Row],[Quantity]]</f>
        <v>2967.0299999999997</v>
      </c>
      <c r="P100" s="29">
        <f>Table1[[#This Row],[Revenue]]-Table1[[#This Row],[COGS]]</f>
        <v>899.09999999999991</v>
      </c>
      <c r="Q100" s="9">
        <f>Table1[[#This Row],[Profit]]/Table1[[#This Row],[Revenue]]</f>
        <v>0.30303030303030304</v>
      </c>
      <c r="R100" s="31">
        <f>Table1[[#This Row],[Cost Price]]*Table1[[#This Row],[Quantity]]</f>
        <v>2067.9299999999998</v>
      </c>
    </row>
    <row r="101" spans="1:18" x14ac:dyDescent="0.25">
      <c r="A101" t="s">
        <v>291</v>
      </c>
      <c r="B101" s="14">
        <v>45959</v>
      </c>
      <c r="C101" t="s">
        <v>292</v>
      </c>
      <c r="D101" t="str">
        <f>VLOOKUP(C101,Customers!A:E,5,FALSE)</f>
        <v>Affluent</v>
      </c>
      <c r="E101" t="s">
        <v>18</v>
      </c>
      <c r="F101" t="str">
        <f>VLOOKUP(Table1[[#This Row],[Product_ID]],Products!A:D,4,FALSE)</f>
        <v>Audio</v>
      </c>
      <c r="G101" t="str">
        <f>VLOOKUP(H101,Stores!A:E,5,FALSE)</f>
        <v>EUROPE</v>
      </c>
      <c r="H101" t="s">
        <v>74</v>
      </c>
      <c r="I101" s="5" t="s">
        <v>25</v>
      </c>
      <c r="J101" s="7">
        <v>3</v>
      </c>
      <c r="K101" s="27">
        <v>97.02</v>
      </c>
      <c r="L101" s="11">
        <v>0</v>
      </c>
      <c r="M101" t="s">
        <v>35</v>
      </c>
      <c r="N101" s="29">
        <v>71.28</v>
      </c>
      <c r="O101" s="27">
        <f>Table1[[#This Row],[Unit_Price]]*Table1[[#This Row],[Quantity]]</f>
        <v>291.06</v>
      </c>
      <c r="P101" s="29">
        <f>Table1[[#This Row],[Revenue]]-Table1[[#This Row],[COGS]]</f>
        <v>77.22</v>
      </c>
      <c r="Q101" s="9">
        <f>Table1[[#This Row],[Profit]]/Table1[[#This Row],[Revenue]]</f>
        <v>0.26530612244897961</v>
      </c>
      <c r="R101" s="31">
        <f>Table1[[#This Row],[Cost Price]]*Table1[[#This Row],[Quantity]]</f>
        <v>213.84</v>
      </c>
    </row>
    <row r="102" spans="1:18" x14ac:dyDescent="0.25">
      <c r="A102" t="s">
        <v>293</v>
      </c>
      <c r="B102" s="14">
        <v>46106</v>
      </c>
      <c r="C102" t="s">
        <v>294</v>
      </c>
      <c r="D102" t="str">
        <f>VLOOKUP(C102,Customers!A:E,5,FALSE)</f>
        <v>Mass Market</v>
      </c>
      <c r="E102" t="s">
        <v>51</v>
      </c>
      <c r="F102" t="str">
        <f>VLOOKUP(Table1[[#This Row],[Product_ID]],Products!A:D,4,FALSE)</f>
        <v>Smartphones</v>
      </c>
      <c r="G102" t="str">
        <f>VLOOKUP(H102,Stores!A:E,5,FALSE)</f>
        <v>North America</v>
      </c>
      <c r="H102" t="s">
        <v>39</v>
      </c>
      <c r="I102" s="5" t="s">
        <v>14</v>
      </c>
      <c r="J102" s="7">
        <v>3</v>
      </c>
      <c r="K102" s="27">
        <v>1028.97</v>
      </c>
      <c r="L102" s="11">
        <v>0.2</v>
      </c>
      <c r="M102" t="s">
        <v>20</v>
      </c>
      <c r="N102" s="29">
        <v>609.39</v>
      </c>
      <c r="O102" s="27">
        <f>Table1[[#This Row],[Unit_Price]]*Table1[[#This Row],[Quantity]]</f>
        <v>3086.91</v>
      </c>
      <c r="P102" s="29">
        <f>Table1[[#This Row],[Revenue]]-Table1[[#This Row],[COGS]]</f>
        <v>1258.7399999999998</v>
      </c>
      <c r="Q102" s="9">
        <f>Table1[[#This Row],[Profit]]/Table1[[#This Row],[Revenue]]</f>
        <v>0.40776699029126207</v>
      </c>
      <c r="R102" s="31">
        <f>Table1[[#This Row],[Cost Price]]*Table1[[#This Row],[Quantity]]</f>
        <v>1828.17</v>
      </c>
    </row>
    <row r="103" spans="1:18" x14ac:dyDescent="0.25">
      <c r="A103" t="s">
        <v>295</v>
      </c>
      <c r="B103" s="14">
        <v>46216</v>
      </c>
      <c r="C103" t="s">
        <v>296</v>
      </c>
      <c r="D103" t="str">
        <f>VLOOKUP(C103,Customers!A:E,5,FALSE)</f>
        <v xml:space="preserve">Premium </v>
      </c>
      <c r="E103" t="s">
        <v>38</v>
      </c>
      <c r="F103" t="str">
        <f>VLOOKUP(Table1[[#This Row],[Product_ID]],Products!A:D,4,FALSE)</f>
        <v>Televisions</v>
      </c>
      <c r="G103" t="str">
        <f>VLOOKUP(H103,Stores!A:E,5,FALSE)</f>
        <v>Africa</v>
      </c>
      <c r="H103" t="s">
        <v>19</v>
      </c>
      <c r="I103" s="5" t="s">
        <v>14</v>
      </c>
      <c r="J103" s="7">
        <v>6</v>
      </c>
      <c r="K103" s="27">
        <v>1917.99</v>
      </c>
      <c r="L103" s="11">
        <v>0.05</v>
      </c>
      <c r="M103" t="s">
        <v>20</v>
      </c>
      <c r="N103" s="29">
        <v>1177.3800000000001</v>
      </c>
      <c r="O103" s="27">
        <f>Table1[[#This Row],[Unit_Price]]*Table1[[#This Row],[Quantity]]</f>
        <v>11507.94</v>
      </c>
      <c r="P103" s="29">
        <f>Table1[[#This Row],[Revenue]]-Table1[[#This Row],[COGS]]</f>
        <v>4443.66</v>
      </c>
      <c r="Q103" s="9">
        <f>Table1[[#This Row],[Profit]]/Table1[[#This Row],[Revenue]]</f>
        <v>0.38613861386138609</v>
      </c>
      <c r="R103" s="31">
        <f>Table1[[#This Row],[Cost Price]]*Table1[[#This Row],[Quantity]]</f>
        <v>7064.2800000000007</v>
      </c>
    </row>
    <row r="104" spans="1:18" x14ac:dyDescent="0.25">
      <c r="A104" t="s">
        <v>297</v>
      </c>
      <c r="B104" s="14">
        <v>46223</v>
      </c>
      <c r="C104" t="s">
        <v>298</v>
      </c>
      <c r="D104" t="str">
        <f>VLOOKUP(C104,Customers!A:E,5,FALSE)</f>
        <v>Mass Market</v>
      </c>
      <c r="E104" t="s">
        <v>117</v>
      </c>
      <c r="F104" t="str">
        <f>VLOOKUP(Table1[[#This Row],[Product_ID]],Products!A:D,4,FALSE)</f>
        <v>Laptops</v>
      </c>
      <c r="G104" t="str">
        <f>VLOOKUP(H104,Stores!A:E,5,FALSE)</f>
        <v>Asia</v>
      </c>
      <c r="H104" t="s">
        <v>101</v>
      </c>
      <c r="I104" s="5" t="s">
        <v>25</v>
      </c>
      <c r="J104" s="7">
        <v>10</v>
      </c>
      <c r="K104" s="27">
        <v>1763.02</v>
      </c>
      <c r="L104" s="11">
        <v>0.2</v>
      </c>
      <c r="M104" t="s">
        <v>30</v>
      </c>
      <c r="N104" s="29">
        <v>1295.28</v>
      </c>
      <c r="O104" s="27">
        <f>Table1[[#This Row],[Unit_Price]]*Table1[[#This Row],[Quantity]]</f>
        <v>17630.2</v>
      </c>
      <c r="P104" s="29">
        <f>Table1[[#This Row],[Revenue]]-Table1[[#This Row],[COGS]]</f>
        <v>4677.4000000000015</v>
      </c>
      <c r="Q104" s="9">
        <f>Table1[[#This Row],[Profit]]/Table1[[#This Row],[Revenue]]</f>
        <v>0.26530612244897966</v>
      </c>
      <c r="R104" s="31">
        <f>Table1[[#This Row],[Cost Price]]*Table1[[#This Row],[Quantity]]</f>
        <v>12952.8</v>
      </c>
    </row>
    <row r="105" spans="1:18" x14ac:dyDescent="0.25">
      <c r="A105" t="s">
        <v>299</v>
      </c>
      <c r="B105" s="14">
        <v>45991</v>
      </c>
      <c r="C105" t="s">
        <v>300</v>
      </c>
      <c r="D105" t="str">
        <f>VLOOKUP(C105,Customers!A:E,5,FALSE)</f>
        <v>Mass Affluent</v>
      </c>
      <c r="E105" t="s">
        <v>268</v>
      </c>
      <c r="F105" t="str">
        <f>VLOOKUP(Table1[[#This Row],[Product_ID]],Products!A:D,4,FALSE)</f>
        <v>Audio</v>
      </c>
      <c r="G105" t="str">
        <f>VLOOKUP(H105,Stores!A:E,5,FALSE)</f>
        <v>Europe</v>
      </c>
      <c r="H105" t="s">
        <v>64</v>
      </c>
      <c r="I105" s="5" t="s">
        <v>14</v>
      </c>
      <c r="J105" s="7">
        <v>10</v>
      </c>
      <c r="K105" s="27">
        <v>149</v>
      </c>
      <c r="L105" s="11">
        <v>0.05</v>
      </c>
      <c r="M105" t="s">
        <v>30</v>
      </c>
      <c r="N105" s="29">
        <v>90.89</v>
      </c>
      <c r="O105" s="27">
        <f>Table1[[#This Row],[Unit_Price]]*Table1[[#This Row],[Quantity]]</f>
        <v>1490</v>
      </c>
      <c r="P105" s="29">
        <f>Table1[[#This Row],[Revenue]]-Table1[[#This Row],[COGS]]</f>
        <v>581.1</v>
      </c>
      <c r="Q105" s="9">
        <f>Table1[[#This Row],[Profit]]/Table1[[#This Row],[Revenue]]</f>
        <v>0.39</v>
      </c>
      <c r="R105" s="31">
        <f>Table1[[#This Row],[Cost Price]]*Table1[[#This Row],[Quantity]]</f>
        <v>908.9</v>
      </c>
    </row>
    <row r="106" spans="1:18" x14ac:dyDescent="0.25">
      <c r="A106" t="s">
        <v>301</v>
      </c>
      <c r="B106" s="14">
        <v>46119</v>
      </c>
      <c r="C106" t="s">
        <v>302</v>
      </c>
      <c r="D106" t="str">
        <f>VLOOKUP(C106,Customers!A:E,5,FALSE)</f>
        <v>Mass Market</v>
      </c>
      <c r="E106" t="s">
        <v>180</v>
      </c>
      <c r="F106" t="str">
        <f>VLOOKUP(Table1[[#This Row],[Product_ID]],Products!A:D,4,FALSE)</f>
        <v>Smartphones</v>
      </c>
      <c r="G106" t="str">
        <f>VLOOKUP(H106,Stores!A:E,5,FALSE)</f>
        <v>Africa</v>
      </c>
      <c r="H106" t="s">
        <v>58</v>
      </c>
      <c r="I106" s="5" t="s">
        <v>25</v>
      </c>
      <c r="J106" s="7">
        <v>5</v>
      </c>
      <c r="K106" s="27">
        <v>840.51</v>
      </c>
      <c r="L106" s="11">
        <v>0.2</v>
      </c>
      <c r="M106" t="s">
        <v>20</v>
      </c>
      <c r="N106" s="29">
        <v>585.80999999999995</v>
      </c>
      <c r="O106" s="27">
        <f>Table1[[#This Row],[Unit_Price]]*Table1[[#This Row],[Quantity]]</f>
        <v>4202.55</v>
      </c>
      <c r="P106" s="29">
        <f>Table1[[#This Row],[Revenue]]-Table1[[#This Row],[COGS]]</f>
        <v>1273.5000000000005</v>
      </c>
      <c r="Q106" s="9">
        <f>Table1[[#This Row],[Profit]]/Table1[[#This Row],[Revenue]]</f>
        <v>0.30303030303030315</v>
      </c>
      <c r="R106" s="31">
        <f>Table1[[#This Row],[Cost Price]]*Table1[[#This Row],[Quantity]]</f>
        <v>2929.0499999999997</v>
      </c>
    </row>
    <row r="107" spans="1:18" x14ac:dyDescent="0.25">
      <c r="A107" t="s">
        <v>303</v>
      </c>
      <c r="B107" s="14">
        <v>45987</v>
      </c>
      <c r="C107" t="s">
        <v>304</v>
      </c>
      <c r="D107" t="str">
        <f>VLOOKUP(C107,Customers!A:E,5,FALSE)</f>
        <v>Mass Market</v>
      </c>
      <c r="E107" t="s">
        <v>305</v>
      </c>
      <c r="F107" t="str">
        <f>VLOOKUP(Table1[[#This Row],[Product_ID]],Products!A:D,4,FALSE)</f>
        <v>Accessories</v>
      </c>
      <c r="G107" t="str">
        <f>VLOOKUP(H107,Stores!A:E,5,FALSE)</f>
        <v>Europe</v>
      </c>
      <c r="H107" t="s">
        <v>64</v>
      </c>
      <c r="I107" s="5" t="s">
        <v>25</v>
      </c>
      <c r="J107" s="7">
        <v>3</v>
      </c>
      <c r="K107" s="27">
        <v>39.39</v>
      </c>
      <c r="L107" s="11">
        <v>0.05</v>
      </c>
      <c r="M107" t="s">
        <v>35</v>
      </c>
      <c r="N107" s="29">
        <v>26.52</v>
      </c>
      <c r="O107" s="27">
        <f>Table1[[#This Row],[Unit_Price]]*Table1[[#This Row],[Quantity]]</f>
        <v>118.17</v>
      </c>
      <c r="P107" s="29">
        <f>Table1[[#This Row],[Revenue]]-Table1[[#This Row],[COGS]]</f>
        <v>38.61</v>
      </c>
      <c r="Q107" s="9">
        <f>Table1[[#This Row],[Profit]]/Table1[[#This Row],[Revenue]]</f>
        <v>0.32673267326732675</v>
      </c>
      <c r="R107" s="31">
        <f>Table1[[#This Row],[Cost Price]]*Table1[[#This Row],[Quantity]]</f>
        <v>79.56</v>
      </c>
    </row>
    <row r="108" spans="1:18" x14ac:dyDescent="0.25">
      <c r="A108" t="s">
        <v>306</v>
      </c>
      <c r="B108" s="14">
        <v>46191</v>
      </c>
      <c r="C108" t="s">
        <v>307</v>
      </c>
      <c r="D108" t="str">
        <f>VLOOKUP(C108,Customers!A:E,5,FALSE)</f>
        <v>Mass Market</v>
      </c>
      <c r="E108" t="s">
        <v>174</v>
      </c>
      <c r="F108" t="str">
        <f>VLOOKUP(Table1[[#This Row],[Product_ID]],Products!A:D,4,FALSE)</f>
        <v>Accessories</v>
      </c>
      <c r="G108" t="str">
        <f>VLOOKUP(H108,Stores!A:E,5,FALSE)</f>
        <v>Africa</v>
      </c>
      <c r="H108" t="s">
        <v>52</v>
      </c>
      <c r="I108" s="5" t="s">
        <v>14</v>
      </c>
      <c r="J108" s="7">
        <v>4</v>
      </c>
      <c r="K108" s="27">
        <v>77.42</v>
      </c>
      <c r="L108" s="11">
        <v>0</v>
      </c>
      <c r="M108" t="s">
        <v>20</v>
      </c>
      <c r="N108" s="29">
        <v>54.51</v>
      </c>
      <c r="O108" s="27">
        <f>Table1[[#This Row],[Unit_Price]]*Table1[[#This Row],[Quantity]]</f>
        <v>309.68</v>
      </c>
      <c r="P108" s="29">
        <f>Table1[[#This Row],[Revenue]]-Table1[[#This Row],[COGS]]</f>
        <v>91.640000000000015</v>
      </c>
      <c r="Q108" s="9">
        <f>Table1[[#This Row],[Profit]]/Table1[[#This Row],[Revenue]]</f>
        <v>0.29591836734693883</v>
      </c>
      <c r="R108" s="31">
        <f>Table1[[#This Row],[Cost Price]]*Table1[[#This Row],[Quantity]]</f>
        <v>218.04</v>
      </c>
    </row>
    <row r="109" spans="1:18" x14ac:dyDescent="0.25">
      <c r="A109" t="s">
        <v>308</v>
      </c>
      <c r="B109" s="14">
        <v>46083</v>
      </c>
      <c r="C109" t="s">
        <v>310</v>
      </c>
      <c r="D109" t="str">
        <f>VLOOKUP(C109,Customers!A:E,5,FALSE)</f>
        <v>Mass Market</v>
      </c>
      <c r="E109" t="s">
        <v>251</v>
      </c>
      <c r="F109" t="str">
        <f>VLOOKUP(Table1[[#This Row],[Product_ID]],Products!A:D,4,FALSE)</f>
        <v>Televisions</v>
      </c>
      <c r="G109" t="str">
        <f>VLOOKUP(H109,Stores!A:E,5,FALSE)</f>
        <v>Africa</v>
      </c>
      <c r="H109" t="s">
        <v>19</v>
      </c>
      <c r="I109" s="5" t="s">
        <v>14</v>
      </c>
      <c r="J109" s="7">
        <v>2</v>
      </c>
      <c r="K109" s="27">
        <v>1979.01</v>
      </c>
      <c r="L109" s="11">
        <v>0.15</v>
      </c>
      <c r="M109" t="s">
        <v>35</v>
      </c>
      <c r="N109" s="29">
        <v>1299.3499999999999</v>
      </c>
      <c r="O109" s="27">
        <f>Table1[[#This Row],[Unit_Price]]*Table1[[#This Row],[Quantity]]</f>
        <v>3958.02</v>
      </c>
      <c r="P109" s="29">
        <f>Table1[[#This Row],[Revenue]]-Table1[[#This Row],[COGS]]</f>
        <v>1359.3200000000002</v>
      </c>
      <c r="Q109" s="9">
        <f>Table1[[#This Row],[Profit]]/Table1[[#This Row],[Revenue]]</f>
        <v>0.34343434343434348</v>
      </c>
      <c r="R109" s="31">
        <f>Table1[[#This Row],[Cost Price]]*Table1[[#This Row],[Quantity]]</f>
        <v>2598.6999999999998</v>
      </c>
    </row>
    <row r="110" spans="1:18" x14ac:dyDescent="0.25">
      <c r="A110" t="s">
        <v>311</v>
      </c>
      <c r="B110" s="14">
        <v>45972</v>
      </c>
      <c r="C110" t="s">
        <v>312</v>
      </c>
      <c r="D110" t="str">
        <f>VLOOKUP(C110,Customers!A:E,5,FALSE)</f>
        <v>Mass Market</v>
      </c>
      <c r="E110" t="s">
        <v>168</v>
      </c>
      <c r="F110" t="str">
        <f>VLOOKUP(Table1[[#This Row],[Product_ID]],Products!A:D,4,FALSE)</f>
        <v>Accessories</v>
      </c>
      <c r="G110" t="str">
        <f>VLOOKUP(H110,Stores!A:E,5,FALSE)</f>
        <v>South America</v>
      </c>
      <c r="H110" t="s">
        <v>62</v>
      </c>
      <c r="I110" s="5" t="s">
        <v>14</v>
      </c>
      <c r="J110" s="7">
        <v>3</v>
      </c>
      <c r="K110" s="27">
        <v>87.22</v>
      </c>
      <c r="L110" s="11">
        <v>0.05</v>
      </c>
      <c r="M110" t="s">
        <v>35</v>
      </c>
      <c r="N110" s="29">
        <v>55.18</v>
      </c>
      <c r="O110" s="27">
        <f>Table1[[#This Row],[Unit_Price]]*Table1[[#This Row],[Quantity]]</f>
        <v>261.65999999999997</v>
      </c>
      <c r="P110" s="29">
        <f>Table1[[#This Row],[Revenue]]-Table1[[#This Row],[COGS]]</f>
        <v>96.119999999999976</v>
      </c>
      <c r="Q110" s="9">
        <f>Table1[[#This Row],[Profit]]/Table1[[#This Row],[Revenue]]</f>
        <v>0.36734693877551017</v>
      </c>
      <c r="R110" s="31">
        <f>Table1[[#This Row],[Cost Price]]*Table1[[#This Row],[Quantity]]</f>
        <v>165.54</v>
      </c>
    </row>
    <row r="111" spans="1:18" x14ac:dyDescent="0.25">
      <c r="A111" t="s">
        <v>313</v>
      </c>
      <c r="B111" s="14">
        <v>45942</v>
      </c>
      <c r="C111" t="s">
        <v>314</v>
      </c>
      <c r="D111" t="str">
        <f>VLOOKUP(C111,Customers!A:E,5,FALSE)</f>
        <v>Mass Market</v>
      </c>
      <c r="E111" t="s">
        <v>305</v>
      </c>
      <c r="F111" t="str">
        <f>VLOOKUP(Table1[[#This Row],[Product_ID]],Products!A:D,4,FALSE)</f>
        <v>Accessories</v>
      </c>
      <c r="G111" t="str">
        <f>VLOOKUP(H111,Stores!A:E,5,FALSE)</f>
        <v>Asia</v>
      </c>
      <c r="H111" t="s">
        <v>101</v>
      </c>
      <c r="I111" s="5" t="s">
        <v>14</v>
      </c>
      <c r="J111" s="7">
        <v>4</v>
      </c>
      <c r="K111" s="27">
        <v>38.22</v>
      </c>
      <c r="L111" s="11">
        <v>0.2</v>
      </c>
      <c r="M111" t="s">
        <v>30</v>
      </c>
      <c r="N111" s="29">
        <v>26.52</v>
      </c>
      <c r="O111" s="27">
        <f>Table1[[#This Row],[Unit_Price]]*Table1[[#This Row],[Quantity]]</f>
        <v>152.88</v>
      </c>
      <c r="P111" s="29">
        <f>Table1[[#This Row],[Revenue]]-Table1[[#This Row],[COGS]]</f>
        <v>46.8</v>
      </c>
      <c r="Q111" s="9">
        <f>Table1[[#This Row],[Profit]]/Table1[[#This Row],[Revenue]]</f>
        <v>0.30612244897959184</v>
      </c>
      <c r="R111" s="31">
        <f>Table1[[#This Row],[Cost Price]]*Table1[[#This Row],[Quantity]]</f>
        <v>106.08</v>
      </c>
    </row>
    <row r="112" spans="1:18" x14ac:dyDescent="0.25">
      <c r="A112" t="s">
        <v>315</v>
      </c>
      <c r="B112" s="14">
        <v>46001</v>
      </c>
      <c r="C112" t="s">
        <v>316</v>
      </c>
      <c r="D112" t="str">
        <f>VLOOKUP(C112,Customers!A:E,5,FALSE)</f>
        <v>Mass Market</v>
      </c>
      <c r="E112" t="s">
        <v>213</v>
      </c>
      <c r="F112" t="str">
        <f>VLOOKUP(Table1[[#This Row],[Product_ID]],Products!A:D,4,FALSE)</f>
        <v>Smartphones</v>
      </c>
      <c r="G112" t="str">
        <f>VLOOKUP(H112,Stores!A:E,5,FALSE)</f>
        <v>EUROPE</v>
      </c>
      <c r="H112" t="s">
        <v>74</v>
      </c>
      <c r="I112" s="5" t="s">
        <v>14</v>
      </c>
      <c r="J112" s="7">
        <v>1</v>
      </c>
      <c r="K112" s="27">
        <v>532.53</v>
      </c>
      <c r="L112" s="11">
        <v>0.15</v>
      </c>
      <c r="M112" t="s">
        <v>30</v>
      </c>
      <c r="N112" s="29">
        <v>362.34</v>
      </c>
      <c r="O112" s="27">
        <f>Table1[[#This Row],[Unit_Price]]*Table1[[#This Row],[Quantity]]</f>
        <v>532.53</v>
      </c>
      <c r="P112" s="29">
        <f>Table1[[#This Row],[Revenue]]-Table1[[#This Row],[COGS]]</f>
        <v>170.19</v>
      </c>
      <c r="Q112" s="9">
        <f>Table1[[#This Row],[Profit]]/Table1[[#This Row],[Revenue]]</f>
        <v>0.31958762886597941</v>
      </c>
      <c r="R112" s="31">
        <f>Table1[[#This Row],[Cost Price]]*Table1[[#This Row],[Quantity]]</f>
        <v>362.34</v>
      </c>
    </row>
    <row r="113" spans="1:18" x14ac:dyDescent="0.25">
      <c r="A113" t="s">
        <v>317</v>
      </c>
      <c r="B113" s="14">
        <v>46005</v>
      </c>
      <c r="C113" t="s">
        <v>319</v>
      </c>
      <c r="D113" t="str">
        <f>VLOOKUP(C113,Customers!A:E,5,FALSE)</f>
        <v>Premium</v>
      </c>
      <c r="E113" t="s">
        <v>83</v>
      </c>
      <c r="F113" t="str">
        <f>VLOOKUP(Table1[[#This Row],[Product_ID]],Products!A:D,4,FALSE)</f>
        <v>Televisions</v>
      </c>
      <c r="G113" t="str">
        <f>VLOOKUP(H113,Stores!A:E,5,FALSE)</f>
        <v>North America</v>
      </c>
      <c r="H113" t="s">
        <v>39</v>
      </c>
      <c r="I113" s="5" t="s">
        <v>14</v>
      </c>
      <c r="J113" s="7">
        <v>3</v>
      </c>
      <c r="K113" s="27">
        <v>2299</v>
      </c>
      <c r="L113" s="11">
        <v>0.05</v>
      </c>
      <c r="M113" t="s">
        <v>20</v>
      </c>
      <c r="N113" s="29">
        <v>1586.31</v>
      </c>
      <c r="O113" s="27">
        <f>Table1[[#This Row],[Unit_Price]]*Table1[[#This Row],[Quantity]]</f>
        <v>6897</v>
      </c>
      <c r="P113" s="29">
        <f>Table1[[#This Row],[Revenue]]-Table1[[#This Row],[COGS]]</f>
        <v>2138.0699999999997</v>
      </c>
      <c r="Q113" s="9">
        <f>Table1[[#This Row],[Profit]]/Table1[[#This Row],[Revenue]]</f>
        <v>0.30999999999999994</v>
      </c>
      <c r="R113" s="31">
        <f>Table1[[#This Row],[Cost Price]]*Table1[[#This Row],[Quantity]]</f>
        <v>4758.93</v>
      </c>
    </row>
    <row r="114" spans="1:18" x14ac:dyDescent="0.25">
      <c r="A114" t="s">
        <v>320</v>
      </c>
      <c r="B114" s="14">
        <v>46358</v>
      </c>
      <c r="C114" t="s">
        <v>294</v>
      </c>
      <c r="D114" t="str">
        <f>VLOOKUP(C114,Customers!A:E,5,FALSE)</f>
        <v>Mass Market</v>
      </c>
      <c r="E114" t="s">
        <v>321</v>
      </c>
      <c r="F114" t="str">
        <f>VLOOKUP(Table1[[#This Row],[Product_ID]],Products!A:D,4,FALSE)</f>
        <v>Smartphones</v>
      </c>
      <c r="G114" t="str">
        <f>VLOOKUP(H114,Stores!A:E,5,FALSE)</f>
        <v>Africa</v>
      </c>
      <c r="H114" t="s">
        <v>226</v>
      </c>
      <c r="I114" s="5" t="s">
        <v>25</v>
      </c>
      <c r="J114" s="7">
        <v>2</v>
      </c>
      <c r="K114" s="27">
        <v>1440.97</v>
      </c>
      <c r="L114" s="11">
        <v>0.1</v>
      </c>
      <c r="M114" t="s">
        <v>20</v>
      </c>
      <c r="N114" s="29">
        <v>993.29</v>
      </c>
      <c r="O114" s="27">
        <f>Table1[[#This Row],[Unit_Price]]*Table1[[#This Row],[Quantity]]</f>
        <v>2881.94</v>
      </c>
      <c r="P114" s="29">
        <f>Table1[[#This Row],[Revenue]]-Table1[[#This Row],[COGS]]</f>
        <v>895.36000000000013</v>
      </c>
      <c r="Q114" s="9">
        <f>Table1[[#This Row],[Profit]]/Table1[[#This Row],[Revenue]]</f>
        <v>0.31067961165048547</v>
      </c>
      <c r="R114" s="31">
        <f>Table1[[#This Row],[Cost Price]]*Table1[[#This Row],[Quantity]]</f>
        <v>1986.58</v>
      </c>
    </row>
    <row r="115" spans="1:18" x14ac:dyDescent="0.25">
      <c r="A115" t="s">
        <v>322</v>
      </c>
      <c r="B115" s="14">
        <v>45983</v>
      </c>
      <c r="C115" t="s">
        <v>170</v>
      </c>
      <c r="D115" t="str">
        <f>VLOOKUP(C115,Customers!A:E,5,FALSE)</f>
        <v>Premium</v>
      </c>
      <c r="E115" t="s">
        <v>323</v>
      </c>
      <c r="F115" t="str">
        <f>VLOOKUP(Table1[[#This Row],[Product_ID]],Products!A:D,4,FALSE)</f>
        <v>Televisions</v>
      </c>
      <c r="G115" t="str">
        <f>VLOOKUP(H115,Stores!A:E,5,FALSE)</f>
        <v>North America</v>
      </c>
      <c r="H115" t="s">
        <v>39</v>
      </c>
      <c r="I115" s="5" t="s">
        <v>14</v>
      </c>
      <c r="J115" s="7">
        <v>3</v>
      </c>
      <c r="K115" s="27">
        <v>1543.97</v>
      </c>
      <c r="L115" s="11">
        <v>0</v>
      </c>
      <c r="M115" t="s">
        <v>35</v>
      </c>
      <c r="N115" s="29">
        <v>989.34</v>
      </c>
      <c r="O115" s="27">
        <f>Table1[[#This Row],[Unit_Price]]*Table1[[#This Row],[Quantity]]</f>
        <v>4631.91</v>
      </c>
      <c r="P115" s="29">
        <f>Table1[[#This Row],[Revenue]]-Table1[[#This Row],[COGS]]</f>
        <v>1663.8899999999999</v>
      </c>
      <c r="Q115" s="9">
        <f>Table1[[#This Row],[Profit]]/Table1[[#This Row],[Revenue]]</f>
        <v>0.35922330097087379</v>
      </c>
      <c r="R115" s="31">
        <f>Table1[[#This Row],[Cost Price]]*Table1[[#This Row],[Quantity]]</f>
        <v>2968.02</v>
      </c>
    </row>
    <row r="116" spans="1:18" x14ac:dyDescent="0.25">
      <c r="A116" t="s">
        <v>324</v>
      </c>
      <c r="B116" s="14">
        <v>45893</v>
      </c>
      <c r="C116" t="s">
        <v>325</v>
      </c>
      <c r="D116" t="str">
        <f>VLOOKUP(C116,Customers!A:E,5,FALSE)</f>
        <v>Mass Market</v>
      </c>
      <c r="E116" t="s">
        <v>77</v>
      </c>
      <c r="F116" t="str">
        <f>VLOOKUP(Table1[[#This Row],[Product_ID]],Products!A:D,4,FALSE)</f>
        <v>Smartphones</v>
      </c>
      <c r="G116" t="str">
        <f>VLOOKUP(H116,Stores!A:E,5,FALSE)</f>
        <v>North America</v>
      </c>
      <c r="H116" t="s">
        <v>187</v>
      </c>
      <c r="I116" s="5" t="s">
        <v>25</v>
      </c>
      <c r="J116" s="7">
        <v>1</v>
      </c>
      <c r="K116" s="27">
        <v>391.02</v>
      </c>
      <c r="L116" s="11">
        <v>0</v>
      </c>
      <c r="M116" t="s">
        <v>20</v>
      </c>
      <c r="N116" s="29">
        <v>287.27999999999997</v>
      </c>
      <c r="O116" s="27">
        <f>Table1[[#This Row],[Unit_Price]]*Table1[[#This Row],[Quantity]]</f>
        <v>391.02</v>
      </c>
      <c r="P116" s="29">
        <f>Table1[[#This Row],[Revenue]]-Table1[[#This Row],[COGS]]</f>
        <v>103.74000000000001</v>
      </c>
      <c r="Q116" s="9">
        <f>Table1[[#This Row],[Profit]]/Table1[[#This Row],[Revenue]]</f>
        <v>0.26530612244897961</v>
      </c>
      <c r="R116" s="31">
        <f>Table1[[#This Row],[Cost Price]]*Table1[[#This Row],[Quantity]]</f>
        <v>287.27999999999997</v>
      </c>
    </row>
    <row r="117" spans="1:18" x14ac:dyDescent="0.25">
      <c r="A117" t="s">
        <v>326</v>
      </c>
      <c r="B117" s="14">
        <v>46102</v>
      </c>
      <c r="C117" t="s">
        <v>327</v>
      </c>
      <c r="D117" t="str">
        <f>VLOOKUP(C117,Customers!A:E,5,FALSE)</f>
        <v>Premium</v>
      </c>
      <c r="E117" t="s">
        <v>92</v>
      </c>
      <c r="F117" t="str">
        <f>VLOOKUP(Table1[[#This Row],[Product_ID]],Products!A:D,4,FALSE)</f>
        <v>Audio</v>
      </c>
      <c r="G117" t="str">
        <f>VLOOKUP(H117,Stores!A:E,5,FALSE)</f>
        <v>South America</v>
      </c>
      <c r="H117" t="s">
        <v>62</v>
      </c>
      <c r="I117" s="5" t="s">
        <v>14</v>
      </c>
      <c r="J117" s="7">
        <v>3</v>
      </c>
      <c r="K117" s="27">
        <v>301.99</v>
      </c>
      <c r="L117" s="11">
        <v>0</v>
      </c>
      <c r="M117" t="s">
        <v>20</v>
      </c>
      <c r="N117" s="29">
        <v>191.36</v>
      </c>
      <c r="O117" s="27">
        <f>Table1[[#This Row],[Unit_Price]]*Table1[[#This Row],[Quantity]]</f>
        <v>905.97</v>
      </c>
      <c r="P117" s="29">
        <f>Table1[[#This Row],[Revenue]]-Table1[[#This Row],[COGS]]</f>
        <v>331.89</v>
      </c>
      <c r="Q117" s="9">
        <f>Table1[[#This Row],[Profit]]/Table1[[#This Row],[Revenue]]</f>
        <v>0.36633663366336633</v>
      </c>
      <c r="R117" s="31">
        <f>Table1[[#This Row],[Cost Price]]*Table1[[#This Row],[Quantity]]</f>
        <v>574.08000000000004</v>
      </c>
    </row>
    <row r="118" spans="1:18" x14ac:dyDescent="0.25">
      <c r="A118" t="s">
        <v>328</v>
      </c>
      <c r="B118" s="14">
        <v>46060</v>
      </c>
      <c r="C118" t="s">
        <v>329</v>
      </c>
      <c r="D118" t="str">
        <f>VLOOKUP(C118,Customers!A:E,5,FALSE)</f>
        <v>Mass Market</v>
      </c>
      <c r="E118" t="s">
        <v>123</v>
      </c>
      <c r="F118" t="str">
        <f>VLOOKUP(Table1[[#This Row],[Product_ID]],Products!A:D,4,FALSE)</f>
        <v>Accessories</v>
      </c>
      <c r="G118" t="str">
        <f>VLOOKUP(H118,Stores!A:E,5,FALSE)</f>
        <v>North America</v>
      </c>
      <c r="H118" t="s">
        <v>187</v>
      </c>
      <c r="I118" s="5" t="s">
        <v>14</v>
      </c>
      <c r="J118" s="7">
        <v>6</v>
      </c>
      <c r="K118" s="27">
        <v>53.9</v>
      </c>
      <c r="L118" s="11">
        <v>0.05</v>
      </c>
      <c r="M118" t="s">
        <v>30</v>
      </c>
      <c r="N118" s="29">
        <v>39.049999999999997</v>
      </c>
      <c r="O118" s="27">
        <f>Table1[[#This Row],[Unit_Price]]*Table1[[#This Row],[Quantity]]</f>
        <v>323.39999999999998</v>
      </c>
      <c r="P118" s="29">
        <f>Table1[[#This Row],[Revenue]]-Table1[[#This Row],[COGS]]</f>
        <v>89.1</v>
      </c>
      <c r="Q118" s="9">
        <f>Table1[[#This Row],[Profit]]/Table1[[#This Row],[Revenue]]</f>
        <v>0.27551020408163268</v>
      </c>
      <c r="R118" s="31">
        <f>Table1[[#This Row],[Cost Price]]*Table1[[#This Row],[Quantity]]</f>
        <v>234.29999999999998</v>
      </c>
    </row>
    <row r="119" spans="1:18" x14ac:dyDescent="0.25">
      <c r="A119" t="s">
        <v>331</v>
      </c>
      <c r="B119" s="14">
        <v>46223</v>
      </c>
      <c r="C119" t="s">
        <v>327</v>
      </c>
      <c r="D119" t="str">
        <f>VLOOKUP(C119,Customers!A:E,5,FALSE)</f>
        <v>Premium</v>
      </c>
      <c r="E119" t="s">
        <v>332</v>
      </c>
      <c r="F119" t="str">
        <f>VLOOKUP(Table1[[#This Row],[Product_ID]],Products!A:D,4,FALSE)</f>
        <v>Smartphones</v>
      </c>
      <c r="G119" t="str">
        <f>VLOOKUP(H119,Stores!A:E,5,FALSE)</f>
        <v>North America</v>
      </c>
      <c r="H119" t="s">
        <v>39</v>
      </c>
      <c r="I119" s="5" t="s">
        <v>14</v>
      </c>
      <c r="J119" s="7">
        <v>6</v>
      </c>
      <c r="K119" s="27">
        <v>749</v>
      </c>
      <c r="L119" s="11">
        <v>0.1</v>
      </c>
      <c r="M119" t="s">
        <v>30</v>
      </c>
      <c r="N119" s="29">
        <v>531.79</v>
      </c>
      <c r="O119" s="27">
        <f>Table1[[#This Row],[Unit_Price]]*Table1[[#This Row],[Quantity]]</f>
        <v>4494</v>
      </c>
      <c r="P119" s="29">
        <f>Table1[[#This Row],[Revenue]]-Table1[[#This Row],[COGS]]</f>
        <v>1303.2600000000002</v>
      </c>
      <c r="Q119" s="9">
        <f>Table1[[#This Row],[Profit]]/Table1[[#This Row],[Revenue]]</f>
        <v>0.29000000000000004</v>
      </c>
      <c r="R119" s="31">
        <f>Table1[[#This Row],[Cost Price]]*Table1[[#This Row],[Quantity]]</f>
        <v>3190.74</v>
      </c>
    </row>
    <row r="120" spans="1:18" x14ac:dyDescent="0.25">
      <c r="A120" t="s">
        <v>333</v>
      </c>
      <c r="B120" s="14">
        <v>46221</v>
      </c>
      <c r="C120" t="s">
        <v>334</v>
      </c>
      <c r="D120" t="str">
        <f>VLOOKUP(C120,Customers!A:E,5,FALSE)</f>
        <v>Premium</v>
      </c>
      <c r="E120" t="s">
        <v>140</v>
      </c>
      <c r="F120" t="str">
        <f>VLOOKUP(Table1[[#This Row],[Product_ID]],Products!A:D,4,FALSE)</f>
        <v>Laptops</v>
      </c>
      <c r="G120" t="str">
        <f>VLOOKUP(H120,Stores!A:E,5,FALSE)</f>
        <v>Europe</v>
      </c>
      <c r="H120" t="s">
        <v>64</v>
      </c>
      <c r="I120" s="5" t="s">
        <v>25</v>
      </c>
      <c r="J120" s="7">
        <v>2</v>
      </c>
      <c r="K120" s="27">
        <v>1018.98</v>
      </c>
      <c r="L120" s="11">
        <v>0.02</v>
      </c>
      <c r="M120" t="s">
        <v>30</v>
      </c>
      <c r="N120" s="29">
        <v>659.34</v>
      </c>
      <c r="O120" s="27">
        <f>Table1[[#This Row],[Unit_Price]]*Table1[[#This Row],[Quantity]]</f>
        <v>2037.96</v>
      </c>
      <c r="P120" s="29">
        <f>Table1[[#This Row],[Revenue]]-Table1[[#This Row],[COGS]]</f>
        <v>719.28</v>
      </c>
      <c r="Q120" s="9">
        <f>Table1[[#This Row],[Profit]]/Table1[[#This Row],[Revenue]]</f>
        <v>0.3529411764705882</v>
      </c>
      <c r="R120" s="31">
        <f>Table1[[#This Row],[Cost Price]]*Table1[[#This Row],[Quantity]]</f>
        <v>1318.68</v>
      </c>
    </row>
    <row r="121" spans="1:18" x14ac:dyDescent="0.25">
      <c r="A121" t="s">
        <v>335</v>
      </c>
      <c r="B121" s="14">
        <v>46102</v>
      </c>
      <c r="C121" t="s">
        <v>336</v>
      </c>
      <c r="D121" t="str">
        <f>VLOOKUP(C121,Customers!A:E,5,FALSE)</f>
        <v>Mass Market</v>
      </c>
      <c r="E121" t="s">
        <v>92</v>
      </c>
      <c r="F121" t="str">
        <f>VLOOKUP(Table1[[#This Row],[Product_ID]],Products!A:D,4,FALSE)</f>
        <v>Audio</v>
      </c>
      <c r="G121" t="str">
        <f>VLOOKUP(H121,Stores!A:E,5,FALSE)</f>
        <v xml:space="preserve">Asia </v>
      </c>
      <c r="H121" t="s">
        <v>104</v>
      </c>
      <c r="I121" s="5" t="s">
        <v>25</v>
      </c>
      <c r="J121" s="7">
        <v>1</v>
      </c>
      <c r="K121" s="27">
        <v>301.99</v>
      </c>
      <c r="L121" s="11">
        <v>0.1</v>
      </c>
      <c r="M121" t="s">
        <v>35</v>
      </c>
      <c r="N121" s="29">
        <v>191.36</v>
      </c>
      <c r="O121" s="27">
        <f>Table1[[#This Row],[Unit_Price]]*Table1[[#This Row],[Quantity]]</f>
        <v>301.99</v>
      </c>
      <c r="P121" s="29">
        <f>Table1[[#This Row],[Revenue]]-Table1[[#This Row],[COGS]]</f>
        <v>110.63</v>
      </c>
      <c r="Q121" s="9">
        <f>Table1[[#This Row],[Profit]]/Table1[[#This Row],[Revenue]]</f>
        <v>0.36633663366336633</v>
      </c>
      <c r="R121" s="31">
        <f>Table1[[#This Row],[Cost Price]]*Table1[[#This Row],[Quantity]]</f>
        <v>191.36</v>
      </c>
    </row>
    <row r="122" spans="1:18" x14ac:dyDescent="0.25">
      <c r="A122" t="s">
        <v>337</v>
      </c>
      <c r="B122" s="14">
        <v>45757</v>
      </c>
      <c r="C122" t="s">
        <v>338</v>
      </c>
      <c r="D122" t="str">
        <f>VLOOKUP(C122,Customers!A:E,5,FALSE)</f>
        <v>Affluent</v>
      </c>
      <c r="E122" t="s">
        <v>339</v>
      </c>
      <c r="F122" t="e">
        <f>VLOOKUP(Table1[[#This Row],[Product_ID]],Products!A:D,4,FALSE)</f>
        <v>#N/A</v>
      </c>
      <c r="G122" t="str">
        <f>VLOOKUP(H122,Stores!A:E,5,FALSE)</f>
        <v>Africa</v>
      </c>
      <c r="H122" t="s">
        <v>19</v>
      </c>
      <c r="I122" s="5" t="s">
        <v>25</v>
      </c>
      <c r="J122" s="7">
        <v>3</v>
      </c>
      <c r="K122" s="27">
        <v>771.47</v>
      </c>
      <c r="L122" s="11">
        <v>0.02</v>
      </c>
      <c r="M122" t="s">
        <v>20</v>
      </c>
      <c r="N122" s="29">
        <v>0</v>
      </c>
      <c r="O122" s="27">
        <v>0</v>
      </c>
      <c r="P122" s="29">
        <f>Table1[[#This Row],[Revenue]]-Table1[[#This Row],[COGS]]</f>
        <v>0</v>
      </c>
      <c r="Q122" s="9">
        <v>0</v>
      </c>
      <c r="R122" s="31">
        <f>Table1[[#This Row],[Cost Price]]*Table1[[#This Row],[Quantity]]</f>
        <v>0</v>
      </c>
    </row>
    <row r="123" spans="1:18" x14ac:dyDescent="0.25">
      <c r="A123" t="s">
        <v>340</v>
      </c>
      <c r="B123" s="14">
        <v>45945</v>
      </c>
      <c r="C123" t="s">
        <v>86</v>
      </c>
      <c r="D123" t="str">
        <f>VLOOKUP(C123,Customers!A:E,5,FALSE)</f>
        <v>Mass Market</v>
      </c>
      <c r="E123" t="s">
        <v>277</v>
      </c>
      <c r="F123" t="str">
        <f>VLOOKUP(Table1[[#This Row],[Product_ID]],Products!A:D,4,FALSE)</f>
        <v>Televisions</v>
      </c>
      <c r="G123" t="str">
        <f>VLOOKUP(H123,Stores!A:E,5,FALSE)</f>
        <v>Asia</v>
      </c>
      <c r="H123" t="s">
        <v>34</v>
      </c>
      <c r="I123" s="5" t="s">
        <v>25</v>
      </c>
      <c r="J123" s="7">
        <v>8</v>
      </c>
      <c r="K123" s="27">
        <v>699</v>
      </c>
      <c r="L123" s="11">
        <v>0.05</v>
      </c>
      <c r="M123" t="s">
        <v>35</v>
      </c>
      <c r="N123" s="29">
        <v>433.38</v>
      </c>
      <c r="O123" s="27">
        <f>Table1[[#This Row],[Unit_Price]]*Table1[[#This Row],[Quantity]]</f>
        <v>5592</v>
      </c>
      <c r="P123" s="29">
        <f>Table1[[#This Row],[Revenue]]-Table1[[#This Row],[COGS]]</f>
        <v>2124.96</v>
      </c>
      <c r="Q123" s="9">
        <f>Table1[[#This Row],[Profit]]/Table1[[#This Row],[Revenue]]</f>
        <v>0.38</v>
      </c>
      <c r="R123" s="31">
        <f>Table1[[#This Row],[Cost Price]]*Table1[[#This Row],[Quantity]]</f>
        <v>3467.04</v>
      </c>
    </row>
    <row r="124" spans="1:18" x14ac:dyDescent="0.25">
      <c r="A124" t="s">
        <v>341</v>
      </c>
      <c r="B124" s="14">
        <v>45926</v>
      </c>
      <c r="C124" t="s">
        <v>342</v>
      </c>
      <c r="D124" t="str">
        <f>VLOOKUP(C124,Customers!A:E,5,FALSE)</f>
        <v>Premium</v>
      </c>
      <c r="E124" t="s">
        <v>80</v>
      </c>
      <c r="F124" t="str">
        <f>VLOOKUP(Table1[[#This Row],[Product_ID]],Products!A:D,4,FALSE)</f>
        <v>Accessories</v>
      </c>
      <c r="G124" t="str">
        <f>VLOOKUP(H124,Stores!A:E,5,FALSE)</f>
        <v>Africa</v>
      </c>
      <c r="H124" t="s">
        <v>58</v>
      </c>
      <c r="I124" s="5" t="s">
        <v>25</v>
      </c>
      <c r="J124" s="7">
        <v>1</v>
      </c>
      <c r="K124" s="27">
        <v>154.22999999999999</v>
      </c>
      <c r="L124" s="11">
        <v>0.02</v>
      </c>
      <c r="M124" t="s">
        <v>20</v>
      </c>
      <c r="N124" s="29">
        <v>116.07</v>
      </c>
      <c r="O124" s="27">
        <f>Table1[[#This Row],[Unit_Price]]*Table1[[#This Row],[Quantity]]</f>
        <v>154.22999999999999</v>
      </c>
      <c r="P124" s="29">
        <f>Table1[[#This Row],[Revenue]]-Table1[[#This Row],[COGS]]</f>
        <v>38.159999999999997</v>
      </c>
      <c r="Q124" s="9">
        <f>Table1[[#This Row],[Profit]]/Table1[[#This Row],[Revenue]]</f>
        <v>0.24742268041237112</v>
      </c>
      <c r="R124" s="31">
        <f>Table1[[#This Row],[Cost Price]]*Table1[[#This Row],[Quantity]]</f>
        <v>116.07</v>
      </c>
    </row>
    <row r="125" spans="1:18" x14ac:dyDescent="0.25">
      <c r="A125" t="s">
        <v>343</v>
      </c>
      <c r="B125" s="14">
        <v>46035</v>
      </c>
      <c r="C125" t="s">
        <v>344</v>
      </c>
      <c r="D125" t="str">
        <f>VLOOKUP(C125,Customers!A:E,5,FALSE)</f>
        <v>Affluent</v>
      </c>
      <c r="E125" t="s">
        <v>202</v>
      </c>
      <c r="F125" t="str">
        <f>VLOOKUP(Table1[[#This Row],[Product_ID]],Products!A:D,4,FALSE)</f>
        <v>Televisions</v>
      </c>
      <c r="G125" t="str">
        <f>VLOOKUP(H125,Stores!A:E,5,FALSE)</f>
        <v>Asia</v>
      </c>
      <c r="H125" t="s">
        <v>34</v>
      </c>
      <c r="I125" s="5" t="s">
        <v>25</v>
      </c>
      <c r="J125" s="7">
        <v>1</v>
      </c>
      <c r="K125" s="27">
        <v>2119.9899999999998</v>
      </c>
      <c r="L125" s="11">
        <v>0.35</v>
      </c>
      <c r="M125" t="s">
        <v>20</v>
      </c>
      <c r="N125" s="29">
        <v>1427.32</v>
      </c>
      <c r="O125" s="27">
        <f>Table1[[#This Row],[Unit_Price]]*Table1[[#This Row],[Quantity]]</f>
        <v>2119.9899999999998</v>
      </c>
      <c r="P125" s="29">
        <f>Table1[[#This Row],[Revenue]]-Table1[[#This Row],[COGS]]</f>
        <v>692.66999999999985</v>
      </c>
      <c r="Q125" s="9">
        <f>Table1[[#This Row],[Profit]]/Table1[[#This Row],[Revenue]]</f>
        <v>0.32673267326732669</v>
      </c>
      <c r="R125" s="31">
        <f>Table1[[#This Row],[Cost Price]]*Table1[[#This Row],[Quantity]]</f>
        <v>1427.32</v>
      </c>
    </row>
    <row r="126" spans="1:18" x14ac:dyDescent="0.25">
      <c r="A126" t="s">
        <v>347</v>
      </c>
      <c r="B126" s="14">
        <v>46127</v>
      </c>
      <c r="C126" t="s">
        <v>348</v>
      </c>
      <c r="D126" t="str">
        <f>VLOOKUP(C126,Customers!A:E,5,FALSE)</f>
        <v>Mass Market</v>
      </c>
      <c r="E126" t="s">
        <v>18</v>
      </c>
      <c r="F126" t="str">
        <f>VLOOKUP(Table1[[#This Row],[Product_ID]],Products!A:D,4,FALSE)</f>
        <v>Audio</v>
      </c>
      <c r="G126" t="str">
        <f>VLOOKUP(H126,Stores!A:E,5,FALSE)</f>
        <v>Africa</v>
      </c>
      <c r="H126" t="s">
        <v>52</v>
      </c>
      <c r="I126" s="5" t="s">
        <v>14</v>
      </c>
      <c r="J126" s="7">
        <v>2</v>
      </c>
      <c r="K126" s="27">
        <v>98.01</v>
      </c>
      <c r="L126" s="11">
        <v>0</v>
      </c>
      <c r="M126" t="s">
        <v>30</v>
      </c>
      <c r="N126" s="29">
        <v>71.28</v>
      </c>
      <c r="O126" s="27">
        <f>Table1[[#This Row],[Unit_Price]]*Table1[[#This Row],[Quantity]]</f>
        <v>196.02</v>
      </c>
      <c r="P126" s="29">
        <f>Table1[[#This Row],[Revenue]]-Table1[[#This Row],[COGS]]</f>
        <v>53.460000000000008</v>
      </c>
      <c r="Q126" s="9">
        <f>Table1[[#This Row],[Profit]]/Table1[[#This Row],[Revenue]]</f>
        <v>0.27272727272727276</v>
      </c>
      <c r="R126" s="31">
        <f>Table1[[#This Row],[Cost Price]]*Table1[[#This Row],[Quantity]]</f>
        <v>142.56</v>
      </c>
    </row>
    <row r="127" spans="1:18" x14ac:dyDescent="0.25">
      <c r="A127" t="s">
        <v>349</v>
      </c>
      <c r="B127" s="14">
        <v>46085</v>
      </c>
      <c r="C127" t="s">
        <v>350</v>
      </c>
      <c r="D127" t="str">
        <f>VLOOKUP(C127,Customers!A:E,5,FALSE)</f>
        <v>Premium</v>
      </c>
      <c r="E127" t="s">
        <v>87</v>
      </c>
      <c r="F127" t="str">
        <f>VLOOKUP(Table1[[#This Row],[Product_ID]],Products!A:D,4,FALSE)</f>
        <v>Laptops</v>
      </c>
      <c r="G127" t="str">
        <f>VLOOKUP(H127,Stores!A:E,5,FALSE)</f>
        <v>Africa</v>
      </c>
      <c r="H127" t="s">
        <v>226</v>
      </c>
      <c r="I127" s="5" t="s">
        <v>14</v>
      </c>
      <c r="J127" s="7">
        <v>4</v>
      </c>
      <c r="K127" s="27">
        <v>1008.99</v>
      </c>
      <c r="L127" s="11">
        <v>0.2</v>
      </c>
      <c r="M127" t="s">
        <v>30</v>
      </c>
      <c r="N127" s="29">
        <v>689.31</v>
      </c>
      <c r="O127" s="27">
        <f>Table1[[#This Row],[Unit_Price]]*Table1[[#This Row],[Quantity]]</f>
        <v>4035.96</v>
      </c>
      <c r="P127" s="29">
        <f>Table1[[#This Row],[Revenue]]-Table1[[#This Row],[COGS]]</f>
        <v>1278.7200000000003</v>
      </c>
      <c r="Q127" s="9">
        <f>Table1[[#This Row],[Profit]]/Table1[[#This Row],[Revenue]]</f>
        <v>0.31683168316831689</v>
      </c>
      <c r="R127" s="31">
        <f>Table1[[#This Row],[Cost Price]]*Table1[[#This Row],[Quantity]]</f>
        <v>2757.24</v>
      </c>
    </row>
    <row r="128" spans="1:18" x14ac:dyDescent="0.25">
      <c r="A128" t="s">
        <v>351</v>
      </c>
      <c r="B128" s="14">
        <v>45970</v>
      </c>
      <c r="C128" t="s">
        <v>352</v>
      </c>
      <c r="D128" t="str">
        <f>VLOOKUP(C128,Customers!A:E,5,FALSE)</f>
        <v>Mass Market</v>
      </c>
      <c r="E128" t="s">
        <v>254</v>
      </c>
      <c r="F128" t="str">
        <f>VLOOKUP(Table1[[#This Row],[Product_ID]],Products!A:D,4,FALSE)</f>
        <v>Audio</v>
      </c>
      <c r="G128" t="str">
        <f>VLOOKUP(H128,Stores!A:E,5,FALSE)</f>
        <v>Africa</v>
      </c>
      <c r="H128" t="s">
        <v>44</v>
      </c>
      <c r="I128" s="5" t="s">
        <v>25</v>
      </c>
      <c r="J128" s="7">
        <v>1</v>
      </c>
      <c r="K128" s="27">
        <v>200.99</v>
      </c>
      <c r="L128" s="11">
        <v>0.1</v>
      </c>
      <c r="M128" t="s">
        <v>20</v>
      </c>
      <c r="N128" s="29">
        <v>129.35</v>
      </c>
      <c r="O128" s="27">
        <f>Table1[[#This Row],[Unit_Price]]*Table1[[#This Row],[Quantity]]</f>
        <v>200.99</v>
      </c>
      <c r="P128" s="29">
        <f>Table1[[#This Row],[Revenue]]-Table1[[#This Row],[COGS]]</f>
        <v>71.640000000000015</v>
      </c>
      <c r="Q128" s="9">
        <f>Table1[[#This Row],[Profit]]/Table1[[#This Row],[Revenue]]</f>
        <v>0.35643564356435647</v>
      </c>
      <c r="R128" s="31">
        <f>Table1[[#This Row],[Cost Price]]*Table1[[#This Row],[Quantity]]</f>
        <v>129.35</v>
      </c>
    </row>
    <row r="129" spans="1:18" x14ac:dyDescent="0.25">
      <c r="A129" t="s">
        <v>353</v>
      </c>
      <c r="B129" s="14">
        <v>46059</v>
      </c>
      <c r="C129" t="s">
        <v>354</v>
      </c>
      <c r="D129" t="str">
        <f>VLOOKUP(C129,Customers!A:E,5,FALSE)</f>
        <v>Premium</v>
      </c>
      <c r="E129" t="s">
        <v>47</v>
      </c>
      <c r="F129" t="str">
        <f>VLOOKUP(Table1[[#This Row],[Product_ID]],Products!A:D,4,FALSE)</f>
        <v>Smartphones</v>
      </c>
      <c r="G129" t="str">
        <f>VLOOKUP(H129,Stores!A:E,5,FALSE)</f>
        <v>North America</v>
      </c>
      <c r="H129" t="s">
        <v>39</v>
      </c>
      <c r="I129" s="5" t="s">
        <v>14</v>
      </c>
      <c r="J129" s="7">
        <v>1</v>
      </c>
      <c r="K129" s="27">
        <v>293.02</v>
      </c>
      <c r="L129" s="11">
        <v>0</v>
      </c>
      <c r="M129" t="s">
        <v>20</v>
      </c>
      <c r="N129" s="29">
        <v>194.35</v>
      </c>
      <c r="O129" s="27">
        <f>Table1[[#This Row],[Unit_Price]]*Table1[[#This Row],[Quantity]]</f>
        <v>293.02</v>
      </c>
      <c r="P129" s="29">
        <f>Table1[[#This Row],[Revenue]]-Table1[[#This Row],[COGS]]</f>
        <v>98.669999999999987</v>
      </c>
      <c r="Q129" s="9">
        <f>Table1[[#This Row],[Profit]]/Table1[[#This Row],[Revenue]]</f>
        <v>0.33673469387755101</v>
      </c>
      <c r="R129" s="31">
        <f>Table1[[#This Row],[Cost Price]]*Table1[[#This Row],[Quantity]]</f>
        <v>194.35</v>
      </c>
    </row>
    <row r="130" spans="1:18" x14ac:dyDescent="0.25">
      <c r="A130" t="s">
        <v>356</v>
      </c>
      <c r="B130" s="14">
        <v>45980</v>
      </c>
      <c r="C130" t="s">
        <v>357</v>
      </c>
      <c r="D130" t="str">
        <f>VLOOKUP(C130,Customers!A:E,5,FALSE)</f>
        <v>Mass Affluent</v>
      </c>
      <c r="E130" t="s">
        <v>220</v>
      </c>
      <c r="F130" t="str">
        <f>VLOOKUP(Table1[[#This Row],[Product_ID]],Products!A:D,4,FALSE)</f>
        <v>Laptops</v>
      </c>
      <c r="G130" t="str">
        <f>VLOOKUP(H130,Stores!A:E,5,FALSE)</f>
        <v>Asia</v>
      </c>
      <c r="H130" t="s">
        <v>13</v>
      </c>
      <c r="I130" s="5" t="s">
        <v>14</v>
      </c>
      <c r="J130" s="7">
        <v>2</v>
      </c>
      <c r="K130" s="27">
        <v>1484.01</v>
      </c>
      <c r="L130" s="11">
        <v>0.2</v>
      </c>
      <c r="M130" t="s">
        <v>20</v>
      </c>
      <c r="N130" s="29">
        <v>974.35</v>
      </c>
      <c r="O130" s="27">
        <f>Table1[[#This Row],[Unit_Price]]*Table1[[#This Row],[Quantity]]</f>
        <v>2968.02</v>
      </c>
      <c r="P130" s="29">
        <f>Table1[[#This Row],[Revenue]]-Table1[[#This Row],[COGS]]</f>
        <v>1019.3199999999999</v>
      </c>
      <c r="Q130" s="9">
        <f>Table1[[#This Row],[Profit]]/Table1[[#This Row],[Revenue]]</f>
        <v>0.34343434343434343</v>
      </c>
      <c r="R130" s="31">
        <f>Table1[[#This Row],[Cost Price]]*Table1[[#This Row],[Quantity]]</f>
        <v>1948.7</v>
      </c>
    </row>
    <row r="131" spans="1:18" x14ac:dyDescent="0.25">
      <c r="A131" t="s">
        <v>358</v>
      </c>
      <c r="B131" s="14">
        <v>46025</v>
      </c>
      <c r="C131" t="s">
        <v>359</v>
      </c>
      <c r="D131" t="str">
        <f>VLOOKUP(C131,Customers!A:E,5,FALSE)</f>
        <v>Premium</v>
      </c>
      <c r="E131" t="s">
        <v>43</v>
      </c>
      <c r="F131" t="str">
        <f>VLOOKUP(Table1[[#This Row],[Product_ID]],Products!A:D,4,FALSE)</f>
        <v>Televisions</v>
      </c>
      <c r="G131" t="str">
        <f>VLOOKUP(H131,Stores!A:E,5,FALSE)</f>
        <v>Europe</v>
      </c>
      <c r="H131" t="s">
        <v>24</v>
      </c>
      <c r="I131" s="5" t="s">
        <v>14</v>
      </c>
      <c r="J131" s="7">
        <v>2</v>
      </c>
      <c r="K131" s="27">
        <v>1852.97</v>
      </c>
      <c r="L131" s="11">
        <v>0.05</v>
      </c>
      <c r="M131" t="s">
        <v>20</v>
      </c>
      <c r="N131" s="29">
        <v>1097.3900000000001</v>
      </c>
      <c r="O131" s="27">
        <f>Table1[[#This Row],[Unit_Price]]*Table1[[#This Row],[Quantity]]</f>
        <v>3705.94</v>
      </c>
      <c r="P131" s="29">
        <f>Table1[[#This Row],[Revenue]]-Table1[[#This Row],[COGS]]</f>
        <v>1511.1599999999999</v>
      </c>
      <c r="Q131" s="9">
        <f>Table1[[#This Row],[Profit]]/Table1[[#This Row],[Revenue]]</f>
        <v>0.40776699029126207</v>
      </c>
      <c r="R131" s="31">
        <f>Table1[[#This Row],[Cost Price]]*Table1[[#This Row],[Quantity]]</f>
        <v>2194.7800000000002</v>
      </c>
    </row>
    <row r="132" spans="1:18" x14ac:dyDescent="0.25">
      <c r="A132" t="s">
        <v>360</v>
      </c>
      <c r="B132" s="14">
        <v>45948</v>
      </c>
      <c r="C132" t="s">
        <v>361</v>
      </c>
      <c r="D132" t="str">
        <f>VLOOKUP(C132,Customers!A:E,5,FALSE)</f>
        <v>Mass Market</v>
      </c>
      <c r="E132" t="s">
        <v>29</v>
      </c>
      <c r="F132" t="str">
        <f>VLOOKUP(Table1[[#This Row],[Product_ID]],Products!A:D,4,FALSE)</f>
        <v>Accessories</v>
      </c>
      <c r="G132" t="str">
        <f>VLOOKUP(H132,Stores!A:E,5,FALSE)</f>
        <v>North America</v>
      </c>
      <c r="H132" t="s">
        <v>187</v>
      </c>
      <c r="I132" s="5" t="s">
        <v>25</v>
      </c>
      <c r="J132" s="7">
        <v>1</v>
      </c>
      <c r="K132" s="27">
        <v>105.73</v>
      </c>
      <c r="L132" s="11">
        <v>0</v>
      </c>
      <c r="M132" t="s">
        <v>30</v>
      </c>
      <c r="N132" s="29">
        <v>78.48</v>
      </c>
      <c r="O132" s="27">
        <f>Table1[[#This Row],[Unit_Price]]*Table1[[#This Row],[Quantity]]</f>
        <v>105.73</v>
      </c>
      <c r="P132" s="29">
        <f>Table1[[#This Row],[Revenue]]-Table1[[#This Row],[COGS]]</f>
        <v>27.25</v>
      </c>
      <c r="Q132" s="9">
        <f>Table1[[#This Row],[Profit]]/Table1[[#This Row],[Revenue]]</f>
        <v>0.25773195876288657</v>
      </c>
      <c r="R132" s="31">
        <f>Table1[[#This Row],[Cost Price]]*Table1[[#This Row],[Quantity]]</f>
        <v>78.48</v>
      </c>
    </row>
    <row r="133" spans="1:18" x14ac:dyDescent="0.25">
      <c r="A133" t="s">
        <v>362</v>
      </c>
      <c r="B133" s="14">
        <v>46298</v>
      </c>
      <c r="C133" t="s">
        <v>363</v>
      </c>
      <c r="D133" t="str">
        <f>VLOOKUP(C133,Customers!A:E,5,FALSE)</f>
        <v>Mass Affluent</v>
      </c>
      <c r="E133" t="s">
        <v>71</v>
      </c>
      <c r="F133" t="str">
        <f>VLOOKUP(Table1[[#This Row],[Product_ID]],Products!A:D,4,FALSE)</f>
        <v>Audio</v>
      </c>
      <c r="G133" t="str">
        <f>VLOOKUP(H133,Stores!A:E,5,FALSE)</f>
        <v>Europe</v>
      </c>
      <c r="H133" t="s">
        <v>64</v>
      </c>
      <c r="I133" s="5" t="s">
        <v>25</v>
      </c>
      <c r="J133" s="7">
        <v>3</v>
      </c>
      <c r="K133" s="27">
        <v>115.43</v>
      </c>
      <c r="L133" s="11">
        <v>0.1</v>
      </c>
      <c r="M133" t="s">
        <v>30</v>
      </c>
      <c r="N133" s="29">
        <v>82.11</v>
      </c>
      <c r="O133" s="27">
        <f>Table1[[#This Row],[Unit_Price]]*Table1[[#This Row],[Quantity]]</f>
        <v>346.29</v>
      </c>
      <c r="P133" s="29">
        <f>Table1[[#This Row],[Revenue]]-Table1[[#This Row],[COGS]]</f>
        <v>99.960000000000036</v>
      </c>
      <c r="Q133" s="9">
        <f>Table1[[#This Row],[Profit]]/Table1[[#This Row],[Revenue]]</f>
        <v>0.28865979381443307</v>
      </c>
      <c r="R133" s="31">
        <f>Table1[[#This Row],[Cost Price]]*Table1[[#This Row],[Quantity]]</f>
        <v>246.32999999999998</v>
      </c>
    </row>
    <row r="134" spans="1:18" x14ac:dyDescent="0.25">
      <c r="A134" t="s">
        <v>364</v>
      </c>
      <c r="B134" s="14">
        <v>46080</v>
      </c>
      <c r="C134" t="s">
        <v>365</v>
      </c>
      <c r="D134" t="str">
        <f>VLOOKUP(C134,Customers!A:E,5,FALSE)</f>
        <v>Mass Market</v>
      </c>
      <c r="E134" t="s">
        <v>80</v>
      </c>
      <c r="F134" t="str">
        <f>VLOOKUP(Table1[[#This Row],[Product_ID]],Products!A:D,4,FALSE)</f>
        <v>Accessories</v>
      </c>
      <c r="G134" t="str">
        <f>VLOOKUP(H134,Stores!A:E,5,FALSE)</f>
        <v>North America</v>
      </c>
      <c r="H134" t="s">
        <v>95</v>
      </c>
      <c r="I134" s="5" t="s">
        <v>25</v>
      </c>
      <c r="J134" s="7">
        <v>6</v>
      </c>
      <c r="K134" s="27">
        <v>159</v>
      </c>
      <c r="L134" s="11">
        <v>0.05</v>
      </c>
      <c r="M134" t="s">
        <v>20</v>
      </c>
      <c r="N134" s="29">
        <v>116.07</v>
      </c>
      <c r="O134" s="27">
        <f>Table1[[#This Row],[Unit_Price]]*Table1[[#This Row],[Quantity]]</f>
        <v>954</v>
      </c>
      <c r="P134" s="29">
        <f>Table1[[#This Row],[Revenue]]-Table1[[#This Row],[COGS]]</f>
        <v>257.58000000000004</v>
      </c>
      <c r="Q134" s="9">
        <f>Table1[[#This Row],[Profit]]/Table1[[#This Row],[Revenue]]</f>
        <v>0.27</v>
      </c>
      <c r="R134" s="31">
        <f>Table1[[#This Row],[Cost Price]]*Table1[[#This Row],[Quantity]]</f>
        <v>696.42</v>
      </c>
    </row>
    <row r="135" spans="1:18" x14ac:dyDescent="0.25">
      <c r="A135" t="s">
        <v>366</v>
      </c>
      <c r="B135" s="14">
        <v>45923</v>
      </c>
      <c r="C135" t="s">
        <v>367</v>
      </c>
      <c r="D135" t="str">
        <f>VLOOKUP(C135,Customers!A:E,5,FALSE)</f>
        <v>Affluent</v>
      </c>
      <c r="E135" t="s">
        <v>33</v>
      </c>
      <c r="F135" t="str">
        <f>VLOOKUP(Table1[[#This Row],[Product_ID]],Products!A:D,4,FALSE)</f>
        <v>Laptops</v>
      </c>
      <c r="G135" t="str">
        <f>VLOOKUP(H135,Stores!A:E,5,FALSE)</f>
        <v xml:space="preserve">Asia </v>
      </c>
      <c r="H135" t="s">
        <v>104</v>
      </c>
      <c r="I135" s="5" t="s">
        <v>25</v>
      </c>
      <c r="J135" s="7">
        <v>3</v>
      </c>
      <c r="K135" s="27">
        <v>2474.0100000000002</v>
      </c>
      <c r="L135" s="11">
        <v>0.02</v>
      </c>
      <c r="M135" t="s">
        <v>30</v>
      </c>
      <c r="N135" s="29">
        <v>1599.36</v>
      </c>
      <c r="O135" s="27">
        <f>Table1[[#This Row],[Unit_Price]]*Table1[[#This Row],[Quantity]]</f>
        <v>7422.0300000000007</v>
      </c>
      <c r="P135" s="29">
        <f>Table1[[#This Row],[Revenue]]-Table1[[#This Row],[COGS]]</f>
        <v>2623.9500000000007</v>
      </c>
      <c r="Q135" s="9">
        <f>Table1[[#This Row],[Profit]]/Table1[[#This Row],[Revenue]]</f>
        <v>0.35353535353535359</v>
      </c>
      <c r="R135" s="31">
        <f>Table1[[#This Row],[Cost Price]]*Table1[[#This Row],[Quantity]]</f>
        <v>4798.08</v>
      </c>
    </row>
    <row r="136" spans="1:18" x14ac:dyDescent="0.25">
      <c r="A136" t="s">
        <v>368</v>
      </c>
      <c r="B136" s="14">
        <v>46049</v>
      </c>
      <c r="C136" t="s">
        <v>369</v>
      </c>
      <c r="D136" t="str">
        <f>VLOOKUP(C136,Customers!A:E,5,FALSE)</f>
        <v>Mass Affluent</v>
      </c>
      <c r="E136" t="s">
        <v>321</v>
      </c>
      <c r="F136" t="str">
        <f>VLOOKUP(Table1[[#This Row],[Product_ID]],Products!A:D,4,FALSE)</f>
        <v>Smartphones</v>
      </c>
      <c r="G136" t="str">
        <f>VLOOKUP(H136,Stores!A:E,5,FALSE)</f>
        <v>Africa</v>
      </c>
      <c r="H136" t="s">
        <v>226</v>
      </c>
      <c r="I136" s="5" t="s">
        <v>14</v>
      </c>
      <c r="J136" s="7">
        <v>3</v>
      </c>
      <c r="K136" s="27">
        <v>1440.97</v>
      </c>
      <c r="L136" s="11">
        <v>0.15</v>
      </c>
      <c r="M136" t="s">
        <v>20</v>
      </c>
      <c r="N136" s="29">
        <v>993.29</v>
      </c>
      <c r="O136" s="27">
        <f>Table1[[#This Row],[Unit_Price]]*Table1[[#This Row],[Quantity]]</f>
        <v>4322.91</v>
      </c>
      <c r="P136" s="29">
        <f>Table1[[#This Row],[Revenue]]-Table1[[#This Row],[COGS]]</f>
        <v>1343.04</v>
      </c>
      <c r="Q136" s="9">
        <f>Table1[[#This Row],[Profit]]/Table1[[#This Row],[Revenue]]</f>
        <v>0.31067961165048547</v>
      </c>
      <c r="R136" s="31">
        <f>Table1[[#This Row],[Cost Price]]*Table1[[#This Row],[Quantity]]</f>
        <v>2979.87</v>
      </c>
    </row>
    <row r="137" spans="1:18" x14ac:dyDescent="0.25">
      <c r="A137" t="s">
        <v>370</v>
      </c>
      <c r="B137" s="14">
        <v>46188</v>
      </c>
      <c r="C137" t="s">
        <v>371</v>
      </c>
      <c r="D137" t="str">
        <f>VLOOKUP(C137,Customers!A:E,5,FALSE)</f>
        <v>Mass Market</v>
      </c>
      <c r="E137" t="s">
        <v>12</v>
      </c>
      <c r="F137" t="str">
        <f>VLOOKUP(Table1[[#This Row],[Product_ID]],Products!A:D,4,FALSE)</f>
        <v>Audio</v>
      </c>
      <c r="G137" t="str">
        <f>VLOOKUP(H137,Stores!A:E,5,FALSE)</f>
        <v>South America</v>
      </c>
      <c r="H137" t="s">
        <v>62</v>
      </c>
      <c r="I137" s="5" t="s">
        <v>25</v>
      </c>
      <c r="J137" s="7">
        <v>3</v>
      </c>
      <c r="K137" s="27">
        <v>494.01</v>
      </c>
      <c r="L137" s="11">
        <v>0.05</v>
      </c>
      <c r="M137" t="s">
        <v>30</v>
      </c>
      <c r="N137" s="29">
        <v>354.29</v>
      </c>
      <c r="O137" s="27">
        <f>Table1[[#This Row],[Unit_Price]]*Table1[[#This Row],[Quantity]]</f>
        <v>1482.03</v>
      </c>
      <c r="P137" s="29">
        <f>Table1[[#This Row],[Revenue]]-Table1[[#This Row],[COGS]]</f>
        <v>419.15999999999985</v>
      </c>
      <c r="Q137" s="9">
        <f>Table1[[#This Row],[Profit]]/Table1[[#This Row],[Revenue]]</f>
        <v>0.28282828282828276</v>
      </c>
      <c r="R137" s="31">
        <f>Table1[[#This Row],[Cost Price]]*Table1[[#This Row],[Quantity]]</f>
        <v>1062.8700000000001</v>
      </c>
    </row>
    <row r="138" spans="1:18" x14ac:dyDescent="0.25">
      <c r="A138" t="s">
        <v>372</v>
      </c>
      <c r="B138" s="14">
        <v>45668</v>
      </c>
      <c r="C138" t="s">
        <v>373</v>
      </c>
      <c r="D138" t="str">
        <f>VLOOKUP(C138,Customers!A:E,5,FALSE)</f>
        <v>Mass Market</v>
      </c>
      <c r="E138" t="s">
        <v>223</v>
      </c>
      <c r="F138" t="str">
        <f>VLOOKUP(Table1[[#This Row],[Product_ID]],Products!A:D,4,FALSE)</f>
        <v>Audio</v>
      </c>
      <c r="G138" t="str">
        <f>VLOOKUP(H138,Stores!A:E,5,FALSE)</f>
        <v>Asia</v>
      </c>
      <c r="H138" t="s">
        <v>101</v>
      </c>
      <c r="I138" s="5" t="s">
        <v>14</v>
      </c>
      <c r="J138" s="7">
        <v>2</v>
      </c>
      <c r="K138" s="27">
        <v>410.97</v>
      </c>
      <c r="L138" s="11">
        <v>0</v>
      </c>
      <c r="M138" t="s">
        <v>35</v>
      </c>
      <c r="N138" s="29">
        <v>263.33999999999997</v>
      </c>
      <c r="O138" s="27">
        <f>Table1[[#This Row],[Unit_Price]]*Table1[[#This Row],[Quantity]]</f>
        <v>821.94</v>
      </c>
      <c r="P138" s="29">
        <f>Table1[[#This Row],[Revenue]]-Table1[[#This Row],[COGS]]</f>
        <v>295.2600000000001</v>
      </c>
      <c r="Q138" s="9">
        <f>Table1[[#This Row],[Profit]]/Table1[[#This Row],[Revenue]]</f>
        <v>0.3592233009708739</v>
      </c>
      <c r="R138" s="31">
        <f>Table1[[#This Row],[Cost Price]]*Table1[[#This Row],[Quantity]]</f>
        <v>526.67999999999995</v>
      </c>
    </row>
    <row r="139" spans="1:18" x14ac:dyDescent="0.25">
      <c r="A139" t="s">
        <v>374</v>
      </c>
      <c r="B139" s="14">
        <v>46159</v>
      </c>
      <c r="C139" t="s">
        <v>375</v>
      </c>
      <c r="D139" t="str">
        <f>VLOOKUP(C139,Customers!A:E,5,FALSE)</f>
        <v>Mass Affluent</v>
      </c>
      <c r="E139" t="s">
        <v>376</v>
      </c>
      <c r="F139" t="str">
        <f>VLOOKUP(Table1[[#This Row],[Product_ID]],Products!A:D,4,FALSE)</f>
        <v>Laptops</v>
      </c>
      <c r="G139" t="str">
        <f>VLOOKUP(H139,Stores!A:E,5,FALSE)</f>
        <v>Africa</v>
      </c>
      <c r="H139" t="s">
        <v>19</v>
      </c>
      <c r="I139" s="5" t="s">
        <v>25</v>
      </c>
      <c r="J139" s="7">
        <v>4</v>
      </c>
      <c r="K139" s="27">
        <v>1749.97</v>
      </c>
      <c r="L139" s="11">
        <v>0</v>
      </c>
      <c r="M139" t="s">
        <v>30</v>
      </c>
      <c r="N139" s="29">
        <v>1240.27</v>
      </c>
      <c r="O139" s="27">
        <f>Table1[[#This Row],[Unit_Price]]*Table1[[#This Row],[Quantity]]</f>
        <v>6999.88</v>
      </c>
      <c r="P139" s="29">
        <f>Table1[[#This Row],[Revenue]]-Table1[[#This Row],[COGS]]</f>
        <v>2038.8000000000002</v>
      </c>
      <c r="Q139" s="9">
        <f>Table1[[#This Row],[Profit]]/Table1[[#This Row],[Revenue]]</f>
        <v>0.29126213592233013</v>
      </c>
      <c r="R139" s="31">
        <f>Table1[[#This Row],[Cost Price]]*Table1[[#This Row],[Quantity]]</f>
        <v>4961.08</v>
      </c>
    </row>
    <row r="140" spans="1:18" x14ac:dyDescent="0.25">
      <c r="A140" t="s">
        <v>377</v>
      </c>
      <c r="B140" s="14">
        <v>46141</v>
      </c>
      <c r="C140" t="s">
        <v>378</v>
      </c>
      <c r="D140" t="str">
        <f>VLOOKUP(C140,Customers!A:E,5,FALSE)</f>
        <v>Affluent</v>
      </c>
      <c r="E140" t="s">
        <v>132</v>
      </c>
      <c r="F140" t="str">
        <f>VLOOKUP(Table1[[#This Row],[Product_ID]],Products!A:D,4,FALSE)</f>
        <v>Laptops</v>
      </c>
      <c r="G140" t="str">
        <f>VLOOKUP(H140,Stores!A:E,5,FALSE)</f>
        <v>North America</v>
      </c>
      <c r="H140" t="s">
        <v>95</v>
      </c>
      <c r="I140" s="5" t="s">
        <v>14</v>
      </c>
      <c r="J140" s="7">
        <v>2</v>
      </c>
      <c r="K140" s="27">
        <v>1163.03</v>
      </c>
      <c r="L140" s="11">
        <v>0.1</v>
      </c>
      <c r="M140" t="s">
        <v>20</v>
      </c>
      <c r="N140" s="29">
        <v>791.34</v>
      </c>
      <c r="O140" s="27">
        <f>Table1[[#This Row],[Unit_Price]]*Table1[[#This Row],[Quantity]]</f>
        <v>2326.06</v>
      </c>
      <c r="P140" s="29">
        <f>Table1[[#This Row],[Revenue]]-Table1[[#This Row],[COGS]]</f>
        <v>743.37999999999988</v>
      </c>
      <c r="Q140" s="9">
        <f>Table1[[#This Row],[Profit]]/Table1[[#This Row],[Revenue]]</f>
        <v>0.31958762886597936</v>
      </c>
      <c r="R140" s="31">
        <f>Table1[[#This Row],[Cost Price]]*Table1[[#This Row],[Quantity]]</f>
        <v>1582.68</v>
      </c>
    </row>
    <row r="141" spans="1:18" x14ac:dyDescent="0.25">
      <c r="A141" t="s">
        <v>379</v>
      </c>
      <c r="B141" s="14">
        <v>46036</v>
      </c>
      <c r="C141" t="s">
        <v>380</v>
      </c>
      <c r="D141" t="str">
        <f>VLOOKUP(C141,Customers!A:E,5,FALSE)</f>
        <v>Mass Market</v>
      </c>
      <c r="E141" t="s">
        <v>268</v>
      </c>
      <c r="F141" t="str">
        <f>VLOOKUP(Table1[[#This Row],[Product_ID]],Products!A:D,4,FALSE)</f>
        <v>Audio</v>
      </c>
      <c r="G141" t="str">
        <f>VLOOKUP(H141,Stores!A:E,5,FALSE)</f>
        <v>oceania</v>
      </c>
      <c r="H141" t="s">
        <v>48</v>
      </c>
      <c r="I141" s="5" t="s">
        <v>25</v>
      </c>
      <c r="J141" s="7">
        <v>5</v>
      </c>
      <c r="K141" s="27">
        <v>144.53</v>
      </c>
      <c r="L141" s="11">
        <v>0</v>
      </c>
      <c r="M141" t="s">
        <v>35</v>
      </c>
      <c r="N141" s="29">
        <v>90.89</v>
      </c>
      <c r="O141" s="27">
        <f>Table1[[#This Row],[Unit_Price]]*Table1[[#This Row],[Quantity]]</f>
        <v>722.65</v>
      </c>
      <c r="P141" s="29">
        <f>Table1[[#This Row],[Revenue]]-Table1[[#This Row],[COGS]]</f>
        <v>268.2</v>
      </c>
      <c r="Q141" s="9">
        <f>Table1[[#This Row],[Profit]]/Table1[[#This Row],[Revenue]]</f>
        <v>0.37113402061855671</v>
      </c>
      <c r="R141" s="31">
        <f>Table1[[#This Row],[Cost Price]]*Table1[[#This Row],[Quantity]]</f>
        <v>454.45</v>
      </c>
    </row>
    <row r="142" spans="1:18" x14ac:dyDescent="0.25">
      <c r="A142" t="s">
        <v>381</v>
      </c>
      <c r="B142" s="14">
        <v>46186</v>
      </c>
      <c r="C142" t="s">
        <v>382</v>
      </c>
      <c r="D142" t="str">
        <f>VLOOKUP(C142,Customers!A:E,5,FALSE)</f>
        <v>Premium</v>
      </c>
      <c r="E142" t="s">
        <v>12</v>
      </c>
      <c r="F142" t="str">
        <f>VLOOKUP(Table1[[#This Row],[Product_ID]],Products!A:D,4,FALSE)</f>
        <v>Audio</v>
      </c>
      <c r="G142" t="str">
        <f>VLOOKUP(H142,Stores!A:E,5,FALSE)</f>
        <v>Africa</v>
      </c>
      <c r="H142" t="s">
        <v>19</v>
      </c>
      <c r="I142" s="5" t="s">
        <v>14</v>
      </c>
      <c r="J142" s="7">
        <v>2</v>
      </c>
      <c r="K142" s="27">
        <v>494.01</v>
      </c>
      <c r="L142" s="11">
        <v>0.15</v>
      </c>
      <c r="M142" t="s">
        <v>20</v>
      </c>
      <c r="N142" s="29">
        <v>354.29</v>
      </c>
      <c r="O142" s="27">
        <f>Table1[[#This Row],[Unit_Price]]*Table1[[#This Row],[Quantity]]</f>
        <v>988.02</v>
      </c>
      <c r="P142" s="29">
        <f>Table1[[#This Row],[Revenue]]-Table1[[#This Row],[COGS]]</f>
        <v>279.43999999999994</v>
      </c>
      <c r="Q142" s="9">
        <f>Table1[[#This Row],[Profit]]/Table1[[#This Row],[Revenue]]</f>
        <v>0.28282828282828276</v>
      </c>
      <c r="R142" s="31">
        <f>Table1[[#This Row],[Cost Price]]*Table1[[#This Row],[Quantity]]</f>
        <v>708.58</v>
      </c>
    </row>
    <row r="143" spans="1:18" x14ac:dyDescent="0.25">
      <c r="A143" t="s">
        <v>383</v>
      </c>
      <c r="B143" s="14">
        <v>46209</v>
      </c>
      <c r="C143" t="s">
        <v>103</v>
      </c>
      <c r="D143" t="str">
        <f>VLOOKUP(C143,Customers!A:E,5,FALSE)</f>
        <v>Mass Market</v>
      </c>
      <c r="E143" t="s">
        <v>98</v>
      </c>
      <c r="F143" t="str">
        <f>VLOOKUP(Table1[[#This Row],[Product_ID]],Products!A:D,4,FALSE)</f>
        <v>Laptops</v>
      </c>
      <c r="G143" t="str">
        <f>VLOOKUP(H143,Stores!A:E,5,FALSE)</f>
        <v>Asia</v>
      </c>
      <c r="H143" t="s">
        <v>34</v>
      </c>
      <c r="I143" s="5" t="s">
        <v>25</v>
      </c>
      <c r="J143" s="7">
        <v>4</v>
      </c>
      <c r="K143" s="27">
        <v>1371.02</v>
      </c>
      <c r="L143" s="11">
        <v>0</v>
      </c>
      <c r="M143" t="s">
        <v>20</v>
      </c>
      <c r="N143" s="29">
        <v>853.39</v>
      </c>
      <c r="O143" s="27">
        <f>Table1[[#This Row],[Unit_Price]]*Table1[[#This Row],[Quantity]]</f>
        <v>5484.08</v>
      </c>
      <c r="P143" s="29">
        <f>Table1[[#This Row],[Revenue]]-Table1[[#This Row],[COGS]]</f>
        <v>2070.52</v>
      </c>
      <c r="Q143" s="9">
        <f>Table1[[#This Row],[Profit]]/Table1[[#This Row],[Revenue]]</f>
        <v>0.37755102040816324</v>
      </c>
      <c r="R143" s="31">
        <f>Table1[[#This Row],[Cost Price]]*Table1[[#This Row],[Quantity]]</f>
        <v>3413.56</v>
      </c>
    </row>
    <row r="144" spans="1:18" x14ac:dyDescent="0.25">
      <c r="A144" t="s">
        <v>384</v>
      </c>
      <c r="B144" s="14">
        <v>46268</v>
      </c>
      <c r="C144" t="s">
        <v>385</v>
      </c>
      <c r="D144" t="str">
        <f>VLOOKUP(C144,Customers!A:E,5,FALSE)</f>
        <v>Mass Market</v>
      </c>
      <c r="E144" t="s">
        <v>47</v>
      </c>
      <c r="F144" t="str">
        <f>VLOOKUP(Table1[[#This Row],[Product_ID]],Products!A:D,4,FALSE)</f>
        <v>Smartphones</v>
      </c>
      <c r="G144" t="str">
        <f>VLOOKUP(H144,Stores!A:E,5,FALSE)</f>
        <v>Oceania</v>
      </c>
      <c r="H144" t="s">
        <v>112</v>
      </c>
      <c r="I144" s="5" t="s">
        <v>14</v>
      </c>
      <c r="J144" s="7">
        <v>3</v>
      </c>
      <c r="K144" s="27">
        <v>293.02</v>
      </c>
      <c r="L144" s="11">
        <v>0.05</v>
      </c>
      <c r="M144" t="s">
        <v>30</v>
      </c>
      <c r="N144" s="29">
        <v>194.35</v>
      </c>
      <c r="O144" s="27">
        <f>Table1[[#This Row],[Unit_Price]]*Table1[[#This Row],[Quantity]]</f>
        <v>879.06</v>
      </c>
      <c r="P144" s="29">
        <f>Table1[[#This Row],[Revenue]]-Table1[[#This Row],[COGS]]</f>
        <v>296.01</v>
      </c>
      <c r="Q144" s="9">
        <f>Table1[[#This Row],[Profit]]/Table1[[#This Row],[Revenue]]</f>
        <v>0.33673469387755101</v>
      </c>
      <c r="R144" s="31">
        <f>Table1[[#This Row],[Cost Price]]*Table1[[#This Row],[Quantity]]</f>
        <v>583.04999999999995</v>
      </c>
    </row>
    <row r="145" spans="1:18" x14ac:dyDescent="0.25">
      <c r="A145" t="s">
        <v>386</v>
      </c>
      <c r="B145" s="14">
        <v>45982</v>
      </c>
      <c r="C145" t="s">
        <v>387</v>
      </c>
      <c r="D145" t="str">
        <f>VLOOKUP(C145,Customers!A:E,5,FALSE)</f>
        <v>Mass Market</v>
      </c>
      <c r="E145" t="s">
        <v>254</v>
      </c>
      <c r="F145" t="str">
        <f>VLOOKUP(Table1[[#This Row],[Product_ID]],Products!A:D,4,FALSE)</f>
        <v>Audio</v>
      </c>
      <c r="G145" t="str">
        <f>VLOOKUP(H145,Stores!A:E,5,FALSE)</f>
        <v>Africa</v>
      </c>
      <c r="H145" t="s">
        <v>52</v>
      </c>
      <c r="I145" s="5" t="s">
        <v>25</v>
      </c>
      <c r="J145" s="7">
        <v>1</v>
      </c>
      <c r="K145" s="27">
        <v>202.98</v>
      </c>
      <c r="L145" s="11">
        <v>0.02</v>
      </c>
      <c r="M145" t="s">
        <v>35</v>
      </c>
      <c r="N145" s="29">
        <v>129.35</v>
      </c>
      <c r="O145" s="27">
        <f>Table1[[#This Row],[Unit_Price]]*Table1[[#This Row],[Quantity]]</f>
        <v>202.98</v>
      </c>
      <c r="P145" s="29">
        <f>Table1[[#This Row],[Revenue]]-Table1[[#This Row],[COGS]]</f>
        <v>73.63</v>
      </c>
      <c r="Q145" s="9">
        <f>Table1[[#This Row],[Profit]]/Table1[[#This Row],[Revenue]]</f>
        <v>0.36274509803921567</v>
      </c>
      <c r="R145" s="31">
        <f>Table1[[#This Row],[Cost Price]]*Table1[[#This Row],[Quantity]]</f>
        <v>129.35</v>
      </c>
    </row>
    <row r="146" spans="1:18" x14ac:dyDescent="0.25">
      <c r="A146" t="s">
        <v>388</v>
      </c>
      <c r="B146" s="14">
        <v>45912</v>
      </c>
      <c r="C146" t="s">
        <v>389</v>
      </c>
      <c r="D146" t="str">
        <f>VLOOKUP(C146,Customers!A:E,5,FALSE)</f>
        <v>Mass Affluent</v>
      </c>
      <c r="E146" t="s">
        <v>390</v>
      </c>
      <c r="F146" t="str">
        <f>VLOOKUP(Table1[[#This Row],[Product_ID]],Products!A:D,4,FALSE)</f>
        <v>Smartphones</v>
      </c>
      <c r="G146" t="str">
        <f>VLOOKUP(H146,Stores!A:E,5,FALSE)</f>
        <v>Africa</v>
      </c>
      <c r="H146" t="s">
        <v>226</v>
      </c>
      <c r="I146" s="5" t="s">
        <v>25</v>
      </c>
      <c r="J146" s="7">
        <v>3</v>
      </c>
      <c r="K146" s="27">
        <v>444.51</v>
      </c>
      <c r="L146" s="11">
        <v>0.15</v>
      </c>
      <c r="M146" t="s">
        <v>35</v>
      </c>
      <c r="N146" s="29">
        <v>278.38</v>
      </c>
      <c r="O146" s="27">
        <f>Table1[[#This Row],[Unit_Price]]*Table1[[#This Row],[Quantity]]</f>
        <v>1333.53</v>
      </c>
      <c r="P146" s="29">
        <f>Table1[[#This Row],[Revenue]]-Table1[[#This Row],[COGS]]</f>
        <v>498.39</v>
      </c>
      <c r="Q146" s="9">
        <f>Table1[[#This Row],[Profit]]/Table1[[#This Row],[Revenue]]</f>
        <v>0.37373737373737376</v>
      </c>
      <c r="R146" s="31">
        <f>Table1[[#This Row],[Cost Price]]*Table1[[#This Row],[Quantity]]</f>
        <v>835.14</v>
      </c>
    </row>
    <row r="147" spans="1:18" x14ac:dyDescent="0.25">
      <c r="A147" t="s">
        <v>391</v>
      </c>
      <c r="B147" s="14">
        <v>45818</v>
      </c>
      <c r="C147" t="s">
        <v>392</v>
      </c>
      <c r="D147" t="str">
        <f>VLOOKUP(C147,Customers!A:E,5,FALSE)</f>
        <v>Premium</v>
      </c>
      <c r="E147" t="s">
        <v>140</v>
      </c>
      <c r="F147" t="str">
        <f>VLOOKUP(Table1[[#This Row],[Product_ID]],Products!A:D,4,FALSE)</f>
        <v>Laptops</v>
      </c>
      <c r="G147" t="str">
        <f>VLOOKUP(H147,Stores!A:E,5,FALSE)</f>
        <v>Asia</v>
      </c>
      <c r="H147" t="s">
        <v>13</v>
      </c>
      <c r="I147" s="5" t="s">
        <v>14</v>
      </c>
      <c r="J147" s="7">
        <v>1</v>
      </c>
      <c r="K147" s="27">
        <v>1028.97</v>
      </c>
      <c r="L147" s="11">
        <v>0</v>
      </c>
      <c r="M147" t="s">
        <v>20</v>
      </c>
      <c r="N147" s="29">
        <v>659.34</v>
      </c>
      <c r="O147" s="27">
        <f>Table1[[#This Row],[Unit_Price]]*Table1[[#This Row],[Quantity]]</f>
        <v>1028.97</v>
      </c>
      <c r="P147" s="29">
        <f>Table1[[#This Row],[Revenue]]-Table1[[#This Row],[COGS]]</f>
        <v>369.63</v>
      </c>
      <c r="Q147" s="9">
        <f>Table1[[#This Row],[Profit]]/Table1[[#This Row],[Revenue]]</f>
        <v>0.35922330097087379</v>
      </c>
      <c r="R147" s="31">
        <f>Table1[[#This Row],[Cost Price]]*Table1[[#This Row],[Quantity]]</f>
        <v>659.34</v>
      </c>
    </row>
    <row r="148" spans="1:18" x14ac:dyDescent="0.25">
      <c r="A148" t="s">
        <v>393</v>
      </c>
      <c r="B148" s="14">
        <v>45938</v>
      </c>
      <c r="C148" t="s">
        <v>394</v>
      </c>
      <c r="D148" t="str">
        <f>VLOOKUP(C148,Customers!A:E,5,FALSE)</f>
        <v>Affluent</v>
      </c>
      <c r="E148" t="s">
        <v>395</v>
      </c>
      <c r="F148" t="str">
        <f>VLOOKUP(Table1[[#This Row],[Product_ID]],Products!A:D,4,FALSE)</f>
        <v>Accessories</v>
      </c>
      <c r="G148" t="str">
        <f>VLOOKUP(H148,Stores!A:E,5,FALSE)</f>
        <v>Africa</v>
      </c>
      <c r="H148" t="s">
        <v>19</v>
      </c>
      <c r="I148" s="5" t="s">
        <v>14</v>
      </c>
      <c r="J148" s="7">
        <v>3</v>
      </c>
      <c r="K148" s="27">
        <v>150.49</v>
      </c>
      <c r="L148" s="11">
        <v>0.15</v>
      </c>
      <c r="M148" t="s">
        <v>20</v>
      </c>
      <c r="N148" s="29">
        <v>96.85</v>
      </c>
      <c r="O148" s="27">
        <f>Table1[[#This Row],[Unit_Price]]*Table1[[#This Row],[Quantity]]</f>
        <v>451.47</v>
      </c>
      <c r="P148" s="29">
        <f>Table1[[#This Row],[Revenue]]-Table1[[#This Row],[COGS]]</f>
        <v>160.92000000000007</v>
      </c>
      <c r="Q148" s="9">
        <f>Table1[[#This Row],[Profit]]/Table1[[#This Row],[Revenue]]</f>
        <v>0.35643564356435659</v>
      </c>
      <c r="R148" s="31">
        <f>Table1[[#This Row],[Cost Price]]*Table1[[#This Row],[Quantity]]</f>
        <v>290.54999999999995</v>
      </c>
    </row>
    <row r="149" spans="1:18" x14ac:dyDescent="0.25">
      <c r="A149" t="s">
        <v>396</v>
      </c>
      <c r="B149" s="14">
        <v>46018</v>
      </c>
      <c r="C149" t="s">
        <v>397</v>
      </c>
      <c r="D149" t="s">
        <v>5188</v>
      </c>
      <c r="E149" t="s">
        <v>376</v>
      </c>
      <c r="F149" t="str">
        <f>VLOOKUP(Table1[[#This Row],[Product_ID]],Products!A:D,4,FALSE)</f>
        <v>Laptops</v>
      </c>
      <c r="G149" t="str">
        <f>VLOOKUP(H149,Stores!A:E,5,FALSE)</f>
        <v>Africa</v>
      </c>
      <c r="H149" t="s">
        <v>58</v>
      </c>
      <c r="I149" s="5" t="s">
        <v>14</v>
      </c>
      <c r="J149" s="7">
        <v>1</v>
      </c>
      <c r="K149" s="27">
        <v>1682.01</v>
      </c>
      <c r="L149" s="11">
        <v>0.2</v>
      </c>
      <c r="M149" t="s">
        <v>20</v>
      </c>
      <c r="N149" s="29">
        <v>1240.27</v>
      </c>
      <c r="O149" s="27">
        <f>Table1[[#This Row],[Unit_Price]]*Table1[[#This Row],[Quantity]]</f>
        <v>1682.01</v>
      </c>
      <c r="P149" s="29">
        <f>Table1[[#This Row],[Revenue]]-Table1[[#This Row],[COGS]]</f>
        <v>441.74</v>
      </c>
      <c r="Q149" s="9">
        <f>Table1[[#This Row],[Profit]]/Table1[[#This Row],[Revenue]]</f>
        <v>0.26262626262626265</v>
      </c>
      <c r="R149" s="31">
        <f>Table1[[#This Row],[Cost Price]]*Table1[[#This Row],[Quantity]]</f>
        <v>1240.27</v>
      </c>
    </row>
    <row r="150" spans="1:18" x14ac:dyDescent="0.25">
      <c r="A150" t="s">
        <v>398</v>
      </c>
      <c r="B150" s="14">
        <v>45915</v>
      </c>
      <c r="C150" t="s">
        <v>399</v>
      </c>
      <c r="D150" t="str">
        <f>VLOOKUP(C150,Customers!A:E,5,FALSE)</f>
        <v>Mass Market</v>
      </c>
      <c r="E150" t="s">
        <v>137</v>
      </c>
      <c r="F150" t="str">
        <f>VLOOKUP(Table1[[#This Row],[Product_ID]],Products!A:D,4,FALSE)</f>
        <v>Accessories</v>
      </c>
      <c r="G150" t="str">
        <f>VLOOKUP(H150,Stores!A:E,5,FALSE)</f>
        <v>Africa</v>
      </c>
      <c r="H150" t="s">
        <v>226</v>
      </c>
      <c r="I150" s="5" t="s">
        <v>25</v>
      </c>
      <c r="J150" s="7">
        <v>2</v>
      </c>
      <c r="K150" s="27">
        <v>97.02</v>
      </c>
      <c r="L150" s="11">
        <v>0.15</v>
      </c>
      <c r="M150" t="s">
        <v>20</v>
      </c>
      <c r="N150" s="29">
        <v>65.34</v>
      </c>
      <c r="O150" s="27">
        <f>Table1[[#This Row],[Unit_Price]]*Table1[[#This Row],[Quantity]]</f>
        <v>194.04</v>
      </c>
      <c r="P150" s="29">
        <f>Table1[[#This Row],[Revenue]]-Table1[[#This Row],[COGS]]</f>
        <v>63.359999999999985</v>
      </c>
      <c r="Q150" s="9">
        <f>Table1[[#This Row],[Profit]]/Table1[[#This Row],[Revenue]]</f>
        <v>0.32653061224489788</v>
      </c>
      <c r="R150" s="31">
        <f>Table1[[#This Row],[Cost Price]]*Table1[[#This Row],[Quantity]]</f>
        <v>130.68</v>
      </c>
    </row>
    <row r="151" spans="1:18" x14ac:dyDescent="0.25">
      <c r="A151" t="s">
        <v>400</v>
      </c>
      <c r="B151" s="14">
        <v>45939</v>
      </c>
      <c r="C151" t="s">
        <v>302</v>
      </c>
      <c r="D151" t="str">
        <f>VLOOKUP(C151,Customers!A:E,5,FALSE)</f>
        <v>Mass Market</v>
      </c>
      <c r="E151" t="s">
        <v>80</v>
      </c>
      <c r="F151" t="str">
        <f>VLOOKUP(Table1[[#This Row],[Product_ID]],Products!A:D,4,FALSE)</f>
        <v>Accessories</v>
      </c>
      <c r="G151" t="str">
        <f>VLOOKUP(H151,Stores!A:E,5,FALSE)</f>
        <v>Asia</v>
      </c>
      <c r="H151" t="s">
        <v>101</v>
      </c>
      <c r="I151" s="5" t="s">
        <v>14</v>
      </c>
      <c r="J151" s="7">
        <v>1</v>
      </c>
      <c r="K151" s="27">
        <v>163.77000000000001</v>
      </c>
      <c r="L151" s="11">
        <v>0</v>
      </c>
      <c r="M151" t="s">
        <v>30</v>
      </c>
      <c r="N151" s="29">
        <v>116.07</v>
      </c>
      <c r="O151" s="27">
        <f>Table1[[#This Row],[Unit_Price]]*Table1[[#This Row],[Quantity]]</f>
        <v>163.77000000000001</v>
      </c>
      <c r="P151" s="29">
        <f>Table1[[#This Row],[Revenue]]-Table1[[#This Row],[COGS]]</f>
        <v>47.700000000000017</v>
      </c>
      <c r="Q151" s="9">
        <f>Table1[[#This Row],[Profit]]/Table1[[#This Row],[Revenue]]</f>
        <v>0.29126213592233019</v>
      </c>
      <c r="R151" s="31">
        <f>Table1[[#This Row],[Cost Price]]*Table1[[#This Row],[Quantity]]</f>
        <v>116.07</v>
      </c>
    </row>
    <row r="152" spans="1:18" x14ac:dyDescent="0.25">
      <c r="A152" t="s">
        <v>402</v>
      </c>
      <c r="B152" s="14">
        <v>46131</v>
      </c>
      <c r="C152" t="s">
        <v>403</v>
      </c>
      <c r="D152" t="str">
        <f>VLOOKUP(C152,Customers!A:E,5,FALSE)</f>
        <v>Mass Affluent</v>
      </c>
      <c r="E152" t="s">
        <v>83</v>
      </c>
      <c r="F152" t="str">
        <f>VLOOKUP(Table1[[#This Row],[Product_ID]],Products!A:D,4,FALSE)</f>
        <v>Televisions</v>
      </c>
      <c r="G152" t="str">
        <f>VLOOKUP(H152,Stores!A:E,5,FALSE)</f>
        <v>South America</v>
      </c>
      <c r="H152" t="s">
        <v>120</v>
      </c>
      <c r="I152" s="5" t="s">
        <v>25</v>
      </c>
      <c r="J152" s="7">
        <v>5</v>
      </c>
      <c r="K152" s="27">
        <v>2344.98</v>
      </c>
      <c r="L152" s="11">
        <v>0.1</v>
      </c>
      <c r="M152" t="s">
        <v>20</v>
      </c>
      <c r="N152" s="29">
        <v>1586.31</v>
      </c>
      <c r="O152" s="27">
        <f>Table1[[#This Row],[Unit_Price]]*Table1[[#This Row],[Quantity]]</f>
        <v>11724.9</v>
      </c>
      <c r="P152" s="29">
        <f>Table1[[#This Row],[Revenue]]-Table1[[#This Row],[COGS]]</f>
        <v>3793.3500000000004</v>
      </c>
      <c r="Q152" s="9">
        <f>Table1[[#This Row],[Profit]]/Table1[[#This Row],[Revenue]]</f>
        <v>0.3235294117647059</v>
      </c>
      <c r="R152" s="31">
        <f>Table1[[#This Row],[Cost Price]]*Table1[[#This Row],[Quantity]]</f>
        <v>7931.5499999999993</v>
      </c>
    </row>
    <row r="153" spans="1:18" x14ac:dyDescent="0.25">
      <c r="A153" t="s">
        <v>404</v>
      </c>
      <c r="B153" s="14">
        <v>46200</v>
      </c>
      <c r="C153" t="s">
        <v>405</v>
      </c>
      <c r="D153" t="str">
        <f>VLOOKUP(C153,Customers!A:E,5,FALSE)</f>
        <v>Mass Market</v>
      </c>
      <c r="E153" t="s">
        <v>126</v>
      </c>
      <c r="F153" t="str">
        <f>VLOOKUP(Table1[[#This Row],[Product_ID]],Products!A:D,4,FALSE)</f>
        <v>Smartphones</v>
      </c>
      <c r="G153" t="str">
        <f>VLOOKUP(H153,Stores!A:E,5,FALSE)</f>
        <v>Africa</v>
      </c>
      <c r="H153" t="s">
        <v>226</v>
      </c>
      <c r="I153" s="5" t="s">
        <v>25</v>
      </c>
      <c r="J153" s="7">
        <v>2</v>
      </c>
      <c r="K153" s="27">
        <v>705.99</v>
      </c>
      <c r="L153" s="11">
        <v>0</v>
      </c>
      <c r="M153" t="s">
        <v>20</v>
      </c>
      <c r="N153" s="29">
        <v>510.27</v>
      </c>
      <c r="O153" s="27">
        <f>Table1[[#This Row],[Unit_Price]]*Table1[[#This Row],[Quantity]]</f>
        <v>1411.98</v>
      </c>
      <c r="P153" s="29">
        <f>Table1[[#This Row],[Revenue]]-Table1[[#This Row],[COGS]]</f>
        <v>391.44000000000005</v>
      </c>
      <c r="Q153" s="9">
        <f>Table1[[#This Row],[Profit]]/Table1[[#This Row],[Revenue]]</f>
        <v>0.27722772277227725</v>
      </c>
      <c r="R153" s="31">
        <f>Table1[[#This Row],[Cost Price]]*Table1[[#This Row],[Quantity]]</f>
        <v>1020.54</v>
      </c>
    </row>
    <row r="154" spans="1:18" x14ac:dyDescent="0.25">
      <c r="A154" t="s">
        <v>406</v>
      </c>
      <c r="B154" s="14">
        <v>45948</v>
      </c>
      <c r="C154" t="s">
        <v>198</v>
      </c>
      <c r="D154" t="str">
        <f>VLOOKUP(C154,Customers!A:E,5,FALSE)</f>
        <v>Mass Affluent</v>
      </c>
      <c r="E154" t="s">
        <v>235</v>
      </c>
      <c r="F154" t="str">
        <f>VLOOKUP(Table1[[#This Row],[Product_ID]],Products!A:D,4,FALSE)</f>
        <v>Accessories</v>
      </c>
      <c r="G154" t="str">
        <f>VLOOKUP(H154,Stores!A:E,5,FALSE)</f>
        <v>Africa</v>
      </c>
      <c r="H154" t="s">
        <v>19</v>
      </c>
      <c r="I154" s="5" t="s">
        <v>25</v>
      </c>
      <c r="J154" s="7">
        <v>6</v>
      </c>
      <c r="K154" s="27">
        <v>67.62</v>
      </c>
      <c r="L154" s="11">
        <v>0.2</v>
      </c>
      <c r="M154" t="s">
        <v>20</v>
      </c>
      <c r="N154" s="29">
        <v>44.85</v>
      </c>
      <c r="O154" s="27">
        <f>Table1[[#This Row],[Unit_Price]]*Table1[[#This Row],[Quantity]]</f>
        <v>405.72</v>
      </c>
      <c r="P154" s="29">
        <f>Table1[[#This Row],[Revenue]]-Table1[[#This Row],[COGS]]</f>
        <v>136.62</v>
      </c>
      <c r="Q154" s="9">
        <f>Table1[[#This Row],[Profit]]/Table1[[#This Row],[Revenue]]</f>
        <v>0.33673469387755101</v>
      </c>
      <c r="R154" s="31">
        <f>Table1[[#This Row],[Cost Price]]*Table1[[#This Row],[Quantity]]</f>
        <v>269.10000000000002</v>
      </c>
    </row>
    <row r="155" spans="1:18" x14ac:dyDescent="0.25">
      <c r="A155" t="s">
        <v>407</v>
      </c>
      <c r="B155" s="14">
        <v>46158</v>
      </c>
      <c r="C155" t="s">
        <v>198</v>
      </c>
      <c r="D155" t="str">
        <f>VLOOKUP(C155,Customers!A:E,5,FALSE)</f>
        <v>Mass Affluent</v>
      </c>
      <c r="E155" t="s">
        <v>61</v>
      </c>
      <c r="F155" t="str">
        <f>VLOOKUP(Table1[[#This Row],[Product_ID]],Products!A:D,4,FALSE)</f>
        <v>Audio</v>
      </c>
      <c r="G155" t="str">
        <f>VLOOKUP(H155,Stores!A:E,5,FALSE)</f>
        <v>North America</v>
      </c>
      <c r="H155" t="s">
        <v>39</v>
      </c>
      <c r="I155" s="5" t="s">
        <v>14</v>
      </c>
      <c r="J155" s="7">
        <v>5</v>
      </c>
      <c r="K155" s="27">
        <v>256.47000000000003</v>
      </c>
      <c r="L155" s="11">
        <v>0.1</v>
      </c>
      <c r="M155" t="s">
        <v>35</v>
      </c>
      <c r="N155" s="29">
        <v>171.81</v>
      </c>
      <c r="O155" s="27">
        <f>Table1[[#This Row],[Unit_Price]]*Table1[[#This Row],[Quantity]]</f>
        <v>1282.3500000000001</v>
      </c>
      <c r="P155" s="29">
        <f>Table1[[#This Row],[Revenue]]-Table1[[#This Row],[COGS]]</f>
        <v>423.30000000000018</v>
      </c>
      <c r="Q155" s="9">
        <f>Table1[[#This Row],[Profit]]/Table1[[#This Row],[Revenue]]</f>
        <v>0.33009708737864091</v>
      </c>
      <c r="R155" s="31">
        <f>Table1[[#This Row],[Cost Price]]*Table1[[#This Row],[Quantity]]</f>
        <v>859.05</v>
      </c>
    </row>
    <row r="156" spans="1:18" x14ac:dyDescent="0.25">
      <c r="A156" t="s">
        <v>408</v>
      </c>
      <c r="B156" s="14">
        <v>46095</v>
      </c>
      <c r="C156" t="s">
        <v>11</v>
      </c>
      <c r="D156" t="str">
        <f>VLOOKUP(C156,Customers!A:E,5,FALSE)</f>
        <v>Affluent</v>
      </c>
      <c r="E156" t="s">
        <v>177</v>
      </c>
      <c r="F156" t="str">
        <f>VLOOKUP(Table1[[#This Row],[Product_ID]],Products!A:D,4,FALSE)</f>
        <v>Laptops</v>
      </c>
      <c r="G156" t="str">
        <f>VLOOKUP(H156,Stores!A:E,5,FALSE)</f>
        <v>North America</v>
      </c>
      <c r="H156" t="s">
        <v>39</v>
      </c>
      <c r="I156" s="5" t="s">
        <v>14</v>
      </c>
      <c r="J156" s="7">
        <v>4</v>
      </c>
      <c r="K156" s="27">
        <v>1567.02</v>
      </c>
      <c r="L156" s="11">
        <v>0.05</v>
      </c>
      <c r="M156" t="s">
        <v>20</v>
      </c>
      <c r="N156" s="29">
        <v>991.38</v>
      </c>
      <c r="O156" s="27">
        <f>Table1[[#This Row],[Unit_Price]]*Table1[[#This Row],[Quantity]]</f>
        <v>6268.08</v>
      </c>
      <c r="P156" s="29">
        <f>Table1[[#This Row],[Revenue]]-Table1[[#This Row],[COGS]]</f>
        <v>2302.56</v>
      </c>
      <c r="Q156" s="9">
        <f>Table1[[#This Row],[Profit]]/Table1[[#This Row],[Revenue]]</f>
        <v>0.36734693877551022</v>
      </c>
      <c r="R156" s="31">
        <f>Table1[[#This Row],[Cost Price]]*Table1[[#This Row],[Quantity]]</f>
        <v>3965.52</v>
      </c>
    </row>
    <row r="157" spans="1:18" x14ac:dyDescent="0.25">
      <c r="A157" t="s">
        <v>410</v>
      </c>
      <c r="B157" s="14">
        <v>46129</v>
      </c>
      <c r="C157" t="s">
        <v>411</v>
      </c>
      <c r="D157" t="str">
        <f>VLOOKUP(C157,Customers!A:E,5,FALSE)</f>
        <v>mass market</v>
      </c>
      <c r="E157" t="s">
        <v>77</v>
      </c>
      <c r="F157" t="str">
        <f>VLOOKUP(Table1[[#This Row],[Product_ID]],Products!A:D,4,FALSE)</f>
        <v>Smartphones</v>
      </c>
      <c r="G157" t="str">
        <f>VLOOKUP(H157,Stores!A:E,5,FALSE)</f>
        <v>North America</v>
      </c>
      <c r="H157" t="s">
        <v>39</v>
      </c>
      <c r="I157" s="5" t="s">
        <v>14</v>
      </c>
      <c r="J157" s="7">
        <v>1</v>
      </c>
      <c r="K157" s="27">
        <v>399</v>
      </c>
      <c r="L157" s="11">
        <v>0.1</v>
      </c>
      <c r="M157" t="s">
        <v>20</v>
      </c>
      <c r="N157" s="29">
        <v>287.27999999999997</v>
      </c>
      <c r="O157" s="27">
        <f>Table1[[#This Row],[Unit_Price]]*Table1[[#This Row],[Quantity]]</f>
        <v>399</v>
      </c>
      <c r="P157" s="29">
        <f>Table1[[#This Row],[Revenue]]-Table1[[#This Row],[COGS]]</f>
        <v>111.72000000000003</v>
      </c>
      <c r="Q157" s="9">
        <f>Table1[[#This Row],[Profit]]/Table1[[#This Row],[Revenue]]</f>
        <v>0.28000000000000008</v>
      </c>
      <c r="R157" s="31">
        <f>Table1[[#This Row],[Cost Price]]*Table1[[#This Row],[Quantity]]</f>
        <v>287.27999999999997</v>
      </c>
    </row>
    <row r="158" spans="1:18" x14ac:dyDescent="0.25">
      <c r="A158" t="s">
        <v>412</v>
      </c>
      <c r="B158" s="14">
        <v>45909</v>
      </c>
      <c r="C158" t="s">
        <v>413</v>
      </c>
      <c r="D158" t="str">
        <f>VLOOKUP(C158,Customers!A:E,5,FALSE)</f>
        <v>Affluent</v>
      </c>
      <c r="E158" t="s">
        <v>80</v>
      </c>
      <c r="F158" t="str">
        <f>VLOOKUP(Table1[[#This Row],[Product_ID]],Products!A:D,4,FALSE)</f>
        <v>Accessories</v>
      </c>
      <c r="G158" t="str">
        <f>VLOOKUP(H158,Stores!A:E,5,FALSE)</f>
        <v>Africa</v>
      </c>
      <c r="H158" t="s">
        <v>19</v>
      </c>
      <c r="I158" s="5" t="s">
        <v>14</v>
      </c>
      <c r="J158" s="7">
        <v>2</v>
      </c>
      <c r="K158" s="27">
        <v>162.18</v>
      </c>
      <c r="L158" s="11">
        <v>0</v>
      </c>
      <c r="M158" t="s">
        <v>20</v>
      </c>
      <c r="N158" s="29">
        <v>116.07</v>
      </c>
      <c r="O158" s="27">
        <f>Table1[[#This Row],[Unit_Price]]*Table1[[#This Row],[Quantity]]</f>
        <v>324.36</v>
      </c>
      <c r="P158" s="29">
        <f>Table1[[#This Row],[Revenue]]-Table1[[#This Row],[COGS]]</f>
        <v>92.220000000000027</v>
      </c>
      <c r="Q158" s="9">
        <f>Table1[[#This Row],[Profit]]/Table1[[#This Row],[Revenue]]</f>
        <v>0.28431372549019612</v>
      </c>
      <c r="R158" s="31">
        <f>Table1[[#This Row],[Cost Price]]*Table1[[#This Row],[Quantity]]</f>
        <v>232.14</v>
      </c>
    </row>
    <row r="159" spans="1:18" x14ac:dyDescent="0.25">
      <c r="A159" t="s">
        <v>414</v>
      </c>
      <c r="B159" s="14">
        <v>46162</v>
      </c>
      <c r="C159" t="s">
        <v>415</v>
      </c>
      <c r="D159" t="str">
        <f>VLOOKUP(C159,Customers!A:E,5,FALSE)</f>
        <v>Mass Market</v>
      </c>
      <c r="E159" t="s">
        <v>416</v>
      </c>
      <c r="F159" t="str">
        <f>VLOOKUP(Table1[[#This Row],[Product_ID]],Products!A:D,4,FALSE)</f>
        <v>Smartphones</v>
      </c>
      <c r="G159" t="str">
        <f>VLOOKUP(H159,Stores!A:E,5,FALSE)</f>
        <v>Europe</v>
      </c>
      <c r="H159" t="s">
        <v>24</v>
      </c>
      <c r="I159" s="5" t="s">
        <v>14</v>
      </c>
      <c r="J159" s="7">
        <v>3</v>
      </c>
      <c r="K159" s="27">
        <v>241.53</v>
      </c>
      <c r="L159" s="11">
        <v>0</v>
      </c>
      <c r="M159" t="s">
        <v>20</v>
      </c>
      <c r="N159" s="29">
        <v>159.36000000000001</v>
      </c>
      <c r="O159" s="27">
        <f>Table1[[#This Row],[Unit_Price]]*Table1[[#This Row],[Quantity]]</f>
        <v>724.59</v>
      </c>
      <c r="P159" s="29">
        <f>Table1[[#This Row],[Revenue]]-Table1[[#This Row],[COGS]]</f>
        <v>246.51</v>
      </c>
      <c r="Q159" s="9">
        <f>Table1[[#This Row],[Profit]]/Table1[[#This Row],[Revenue]]</f>
        <v>0.34020618556701027</v>
      </c>
      <c r="R159" s="31">
        <f>Table1[[#This Row],[Cost Price]]*Table1[[#This Row],[Quantity]]</f>
        <v>478.08000000000004</v>
      </c>
    </row>
    <row r="160" spans="1:18" x14ac:dyDescent="0.25">
      <c r="A160" t="s">
        <v>417</v>
      </c>
      <c r="B160" s="14">
        <v>45922</v>
      </c>
      <c r="C160" t="s">
        <v>418</v>
      </c>
      <c r="D160" t="str">
        <f>VLOOKUP(C160,Customers!A:E,5,FALSE)</f>
        <v>Premium</v>
      </c>
      <c r="E160" t="s">
        <v>23</v>
      </c>
      <c r="F160" t="str">
        <f>VLOOKUP(Table1[[#This Row],[Product_ID]],Products!A:D,4,FALSE)</f>
        <v>Audio</v>
      </c>
      <c r="G160" t="str">
        <f>VLOOKUP(H160,Stores!A:E,5,FALSE)</f>
        <v>Africa</v>
      </c>
      <c r="H160" t="s">
        <v>19</v>
      </c>
      <c r="I160" s="5" t="s">
        <v>25</v>
      </c>
      <c r="J160" s="7">
        <v>1</v>
      </c>
      <c r="K160" s="27">
        <v>79</v>
      </c>
      <c r="L160" s="11">
        <v>0.2</v>
      </c>
      <c r="M160" t="s">
        <v>20</v>
      </c>
      <c r="N160" s="29">
        <v>57.67</v>
      </c>
      <c r="O160" s="27">
        <f>Table1[[#This Row],[Unit_Price]]*Table1[[#This Row],[Quantity]]</f>
        <v>79</v>
      </c>
      <c r="P160" s="29">
        <f>Table1[[#This Row],[Revenue]]-Table1[[#This Row],[COGS]]</f>
        <v>21.33</v>
      </c>
      <c r="Q160" s="9">
        <f>Table1[[#This Row],[Profit]]/Table1[[#This Row],[Revenue]]</f>
        <v>0.26999999999999996</v>
      </c>
      <c r="R160" s="31">
        <f>Table1[[#This Row],[Cost Price]]*Table1[[#This Row],[Quantity]]</f>
        <v>57.67</v>
      </c>
    </row>
    <row r="161" spans="1:18" x14ac:dyDescent="0.25">
      <c r="A161" t="s">
        <v>419</v>
      </c>
      <c r="B161" s="14">
        <v>46138</v>
      </c>
      <c r="C161" t="s">
        <v>420</v>
      </c>
      <c r="D161" t="str">
        <f>VLOOKUP(C161,Customers!A:E,5,FALSE)</f>
        <v>Affluent</v>
      </c>
      <c r="E161" t="s">
        <v>18</v>
      </c>
      <c r="F161" t="str">
        <f>VLOOKUP(Table1[[#This Row],[Product_ID]],Products!A:D,4,FALSE)</f>
        <v>Audio</v>
      </c>
      <c r="G161" t="str">
        <f>VLOOKUP(H161,Stores!A:E,5,FALSE)</f>
        <v>Africa</v>
      </c>
      <c r="H161" t="s">
        <v>196</v>
      </c>
      <c r="I161" s="5" t="s">
        <v>14</v>
      </c>
      <c r="J161" s="7">
        <v>2</v>
      </c>
      <c r="K161" s="27">
        <v>96.03</v>
      </c>
      <c r="L161" s="11">
        <v>0.05</v>
      </c>
      <c r="M161" t="s">
        <v>20</v>
      </c>
      <c r="N161" s="29">
        <v>71.28</v>
      </c>
      <c r="O161" s="27">
        <f>Table1[[#This Row],[Unit_Price]]*Table1[[#This Row],[Quantity]]</f>
        <v>192.06</v>
      </c>
      <c r="P161" s="29">
        <f>Table1[[#This Row],[Revenue]]-Table1[[#This Row],[COGS]]</f>
        <v>49.5</v>
      </c>
      <c r="Q161" s="9">
        <f>Table1[[#This Row],[Profit]]/Table1[[#This Row],[Revenue]]</f>
        <v>0.25773195876288657</v>
      </c>
      <c r="R161" s="31">
        <f>Table1[[#This Row],[Cost Price]]*Table1[[#This Row],[Quantity]]</f>
        <v>142.56</v>
      </c>
    </row>
    <row r="162" spans="1:18" x14ac:dyDescent="0.25">
      <c r="A162" t="s">
        <v>421</v>
      </c>
      <c r="B162" s="14">
        <v>46079</v>
      </c>
      <c r="C162" t="s">
        <v>176</v>
      </c>
      <c r="D162" t="str">
        <f>VLOOKUP(C162,Customers!A:E,5,FALSE)</f>
        <v>Mass Affluent</v>
      </c>
      <c r="E162" t="s">
        <v>171</v>
      </c>
      <c r="F162" t="str">
        <f>VLOOKUP(Table1[[#This Row],[Product_ID]],Products!A:D,4,FALSE)</f>
        <v>Smartphones</v>
      </c>
      <c r="G162" t="str">
        <f>VLOOKUP(H162,Stores!A:E,5,FALSE)</f>
        <v>oceania</v>
      </c>
      <c r="H162" t="s">
        <v>48</v>
      </c>
      <c r="I162" s="5" t="s">
        <v>25</v>
      </c>
      <c r="J162" s="7">
        <v>4</v>
      </c>
      <c r="K162" s="27">
        <v>1299</v>
      </c>
      <c r="L162" s="11">
        <v>0.1</v>
      </c>
      <c r="M162" t="s">
        <v>30</v>
      </c>
      <c r="N162" s="29">
        <v>883.32</v>
      </c>
      <c r="O162" s="27">
        <f>Table1[[#This Row],[Unit_Price]]*Table1[[#This Row],[Quantity]]</f>
        <v>5196</v>
      </c>
      <c r="P162" s="29">
        <f>Table1[[#This Row],[Revenue]]-Table1[[#This Row],[COGS]]</f>
        <v>1662.7199999999998</v>
      </c>
      <c r="Q162" s="9">
        <f>Table1[[#This Row],[Profit]]/Table1[[#This Row],[Revenue]]</f>
        <v>0.31999999999999995</v>
      </c>
      <c r="R162" s="31">
        <f>Table1[[#This Row],[Cost Price]]*Table1[[#This Row],[Quantity]]</f>
        <v>3533.28</v>
      </c>
    </row>
    <row r="163" spans="1:18" x14ac:dyDescent="0.25">
      <c r="A163" t="s">
        <v>422</v>
      </c>
      <c r="B163" s="14">
        <v>46038</v>
      </c>
      <c r="C163" t="s">
        <v>423</v>
      </c>
      <c r="D163" t="str">
        <f>VLOOKUP(C163,Customers!A:E,5,FALSE)</f>
        <v>Mass Market</v>
      </c>
      <c r="E163" t="s">
        <v>57</v>
      </c>
      <c r="F163" t="str">
        <f>VLOOKUP(Table1[[#This Row],[Product_ID]],Products!A:D,4,FALSE)</f>
        <v>Laptops</v>
      </c>
      <c r="G163" t="str">
        <f>VLOOKUP(H163,Stores!A:E,5,FALSE)</f>
        <v>EUROPE</v>
      </c>
      <c r="H163" t="s">
        <v>74</v>
      </c>
      <c r="I163" s="5" t="s">
        <v>14</v>
      </c>
      <c r="J163" s="7">
        <v>2</v>
      </c>
      <c r="K163" s="27">
        <v>1187.01</v>
      </c>
      <c r="L163" s="11">
        <v>0</v>
      </c>
      <c r="M163" t="s">
        <v>20</v>
      </c>
      <c r="N163" s="29">
        <v>875.27</v>
      </c>
      <c r="O163" s="27">
        <f>Table1[[#This Row],[Unit_Price]]*Table1[[#This Row],[Quantity]]</f>
        <v>2374.02</v>
      </c>
      <c r="P163" s="29">
        <f>Table1[[#This Row],[Revenue]]-Table1[[#This Row],[COGS]]</f>
        <v>623.48</v>
      </c>
      <c r="Q163" s="9">
        <f>Table1[[#This Row],[Profit]]/Table1[[#This Row],[Revenue]]</f>
        <v>0.26262626262626265</v>
      </c>
      <c r="R163" s="31">
        <f>Table1[[#This Row],[Cost Price]]*Table1[[#This Row],[Quantity]]</f>
        <v>1750.54</v>
      </c>
    </row>
    <row r="164" spans="1:18" x14ac:dyDescent="0.25">
      <c r="A164" t="s">
        <v>426</v>
      </c>
      <c r="B164" s="14">
        <v>46028</v>
      </c>
      <c r="C164" t="s">
        <v>427</v>
      </c>
      <c r="D164" t="str">
        <f>VLOOKUP(C164,Customers!A:E,5,FALSE)</f>
        <v>VIP</v>
      </c>
      <c r="E164" t="s">
        <v>286</v>
      </c>
      <c r="F164" t="str">
        <f>VLOOKUP(Table1[[#This Row],[Product_ID]],Products!A:D,4,FALSE)</f>
        <v>Televisions</v>
      </c>
      <c r="G164" t="str">
        <f>VLOOKUP(H164,Stores!A:E,5,FALSE)</f>
        <v>Asia</v>
      </c>
      <c r="H164" t="s">
        <v>101</v>
      </c>
      <c r="I164" s="5" t="s">
        <v>14</v>
      </c>
      <c r="J164" s="7">
        <v>3</v>
      </c>
      <c r="K164" s="27">
        <v>1273.02</v>
      </c>
      <c r="L164" s="11">
        <v>0.1</v>
      </c>
      <c r="M164" t="s">
        <v>35</v>
      </c>
      <c r="N164" s="29">
        <v>948.27</v>
      </c>
      <c r="O164" s="27">
        <f>Table1[[#This Row],[Unit_Price]]*Table1[[#This Row],[Quantity]]</f>
        <v>3819.06</v>
      </c>
      <c r="P164" s="29">
        <f>Table1[[#This Row],[Revenue]]-Table1[[#This Row],[COGS]]</f>
        <v>974.25</v>
      </c>
      <c r="Q164" s="9">
        <f>Table1[[#This Row],[Profit]]/Table1[[#This Row],[Revenue]]</f>
        <v>0.25510204081632654</v>
      </c>
      <c r="R164" s="31">
        <f>Table1[[#This Row],[Cost Price]]*Table1[[#This Row],[Quantity]]</f>
        <v>2844.81</v>
      </c>
    </row>
    <row r="165" spans="1:18" x14ac:dyDescent="0.25">
      <c r="A165" t="s">
        <v>428</v>
      </c>
      <c r="B165" s="14">
        <v>46302</v>
      </c>
      <c r="C165" t="s">
        <v>429</v>
      </c>
      <c r="D165" t="str">
        <f>VLOOKUP(C165,Customers!A:E,5,FALSE)</f>
        <v>Mass Affluent</v>
      </c>
      <c r="E165" t="s">
        <v>123</v>
      </c>
      <c r="F165" t="str">
        <f>VLOOKUP(Table1[[#This Row],[Product_ID]],Products!A:D,4,FALSE)</f>
        <v>Accessories</v>
      </c>
      <c r="G165" t="str">
        <f>VLOOKUP(H165,Stores!A:E,5,FALSE)</f>
        <v>South America</v>
      </c>
      <c r="H165" t="s">
        <v>120</v>
      </c>
      <c r="I165" s="5" t="s">
        <v>25</v>
      </c>
      <c r="J165" s="7">
        <v>3</v>
      </c>
      <c r="K165" s="27">
        <v>53.35</v>
      </c>
      <c r="L165" s="11">
        <v>0.15</v>
      </c>
      <c r="M165" t="s">
        <v>20</v>
      </c>
      <c r="N165" s="29">
        <v>39.049999999999997</v>
      </c>
      <c r="O165" s="27">
        <f>Table1[[#This Row],[Unit_Price]]*Table1[[#This Row],[Quantity]]</f>
        <v>160.05000000000001</v>
      </c>
      <c r="P165" s="29">
        <f>Table1[[#This Row],[Revenue]]-Table1[[#This Row],[COGS]]</f>
        <v>42.90000000000002</v>
      </c>
      <c r="Q165" s="9">
        <f>Table1[[#This Row],[Profit]]/Table1[[#This Row],[Revenue]]</f>
        <v>0.26804123711340216</v>
      </c>
      <c r="R165" s="31">
        <f>Table1[[#This Row],[Cost Price]]*Table1[[#This Row],[Quantity]]</f>
        <v>117.14999999999999</v>
      </c>
    </row>
    <row r="166" spans="1:18" x14ac:dyDescent="0.25">
      <c r="A166" t="s">
        <v>430</v>
      </c>
      <c r="B166" s="14">
        <v>46055</v>
      </c>
      <c r="C166" t="s">
        <v>431</v>
      </c>
      <c r="D166" t="str">
        <f>VLOOKUP(C166,Customers!A:E,5,FALSE)</f>
        <v>Affluent</v>
      </c>
      <c r="E166" t="s">
        <v>321</v>
      </c>
      <c r="F166" t="str">
        <f>VLOOKUP(Table1[[#This Row],[Product_ID]],Products!A:D,4,FALSE)</f>
        <v>Smartphones</v>
      </c>
      <c r="G166" t="str">
        <f>VLOOKUP(H166,Stores!A:E,5,FALSE)</f>
        <v>Asia</v>
      </c>
      <c r="H166" t="s">
        <v>101</v>
      </c>
      <c r="I166" s="5" t="s">
        <v>25</v>
      </c>
      <c r="J166" s="7">
        <v>6</v>
      </c>
      <c r="K166" s="27">
        <v>1385.01</v>
      </c>
      <c r="L166" s="11">
        <v>0.1</v>
      </c>
      <c r="M166" t="s">
        <v>20</v>
      </c>
      <c r="N166" s="29">
        <v>993.29</v>
      </c>
      <c r="O166" s="27">
        <f>Table1[[#This Row],[Unit_Price]]*Table1[[#This Row],[Quantity]]</f>
        <v>8310.06</v>
      </c>
      <c r="P166" s="29">
        <f>Table1[[#This Row],[Revenue]]-Table1[[#This Row],[COGS]]</f>
        <v>2350.3199999999997</v>
      </c>
      <c r="Q166" s="9">
        <f>Table1[[#This Row],[Profit]]/Table1[[#This Row],[Revenue]]</f>
        <v>0.28282828282828282</v>
      </c>
      <c r="R166" s="31">
        <f>Table1[[#This Row],[Cost Price]]*Table1[[#This Row],[Quantity]]</f>
        <v>5959.74</v>
      </c>
    </row>
    <row r="167" spans="1:18" x14ac:dyDescent="0.25">
      <c r="A167" t="s">
        <v>432</v>
      </c>
      <c r="B167" s="14">
        <v>45849</v>
      </c>
      <c r="C167" t="s">
        <v>433</v>
      </c>
      <c r="D167" t="str">
        <f>VLOOKUP(C167,Customers!A:E,5,FALSE)</f>
        <v>Mass Market</v>
      </c>
      <c r="E167" t="s">
        <v>251</v>
      </c>
      <c r="F167" t="str">
        <f>VLOOKUP(Table1[[#This Row],[Product_ID]],Products!A:D,4,FALSE)</f>
        <v>Televisions</v>
      </c>
      <c r="G167" t="str">
        <f>VLOOKUP(H167,Stores!A:E,5,FALSE)</f>
        <v>Africa</v>
      </c>
      <c r="H167" t="s">
        <v>44</v>
      </c>
      <c r="I167" s="5" t="s">
        <v>25</v>
      </c>
      <c r="J167" s="7">
        <v>2</v>
      </c>
      <c r="K167" s="27">
        <v>1999</v>
      </c>
      <c r="L167" s="11">
        <v>0</v>
      </c>
      <c r="M167" t="s">
        <v>20</v>
      </c>
      <c r="N167" s="29">
        <v>1299.3499999999999</v>
      </c>
      <c r="O167" s="27">
        <f>Table1[[#This Row],[Unit_Price]]*Table1[[#This Row],[Quantity]]</f>
        <v>3998</v>
      </c>
      <c r="P167" s="29">
        <f>Table1[[#This Row],[Revenue]]-Table1[[#This Row],[COGS]]</f>
        <v>1399.3000000000002</v>
      </c>
      <c r="Q167" s="9">
        <f>Table1[[#This Row],[Profit]]/Table1[[#This Row],[Revenue]]</f>
        <v>0.35000000000000003</v>
      </c>
      <c r="R167" s="31">
        <f>Table1[[#This Row],[Cost Price]]*Table1[[#This Row],[Quantity]]</f>
        <v>2598.6999999999998</v>
      </c>
    </row>
    <row r="168" spans="1:18" x14ac:dyDescent="0.25">
      <c r="A168" t="s">
        <v>434</v>
      </c>
      <c r="B168" s="14">
        <v>46117</v>
      </c>
      <c r="C168" t="s">
        <v>435</v>
      </c>
      <c r="D168" t="str">
        <f>VLOOKUP(C168,Customers!A:E,5,FALSE)</f>
        <v>Premium</v>
      </c>
      <c r="E168" t="s">
        <v>153</v>
      </c>
      <c r="F168" t="str">
        <f>VLOOKUP(Table1[[#This Row],[Product_ID]],Products!A:D,4,FALSE)</f>
        <v>Accessories</v>
      </c>
      <c r="G168" t="str">
        <f>VLOOKUP(H168,Stores!A:E,5,FALSE)</f>
        <v>South America</v>
      </c>
      <c r="H168" t="s">
        <v>120</v>
      </c>
      <c r="I168" s="5" t="s">
        <v>25</v>
      </c>
      <c r="J168" s="7">
        <v>3</v>
      </c>
      <c r="K168" s="27">
        <v>125.13</v>
      </c>
      <c r="L168" s="11">
        <v>0</v>
      </c>
      <c r="M168" t="s">
        <v>20</v>
      </c>
      <c r="N168" s="29">
        <v>78.69</v>
      </c>
      <c r="O168" s="27">
        <f>Table1[[#This Row],[Unit_Price]]*Table1[[#This Row],[Quantity]]</f>
        <v>375.39</v>
      </c>
      <c r="P168" s="29">
        <f>Table1[[#This Row],[Revenue]]-Table1[[#This Row],[COGS]]</f>
        <v>139.32</v>
      </c>
      <c r="Q168" s="9">
        <f>Table1[[#This Row],[Profit]]/Table1[[#This Row],[Revenue]]</f>
        <v>0.37113402061855671</v>
      </c>
      <c r="R168" s="31">
        <f>Table1[[#This Row],[Cost Price]]*Table1[[#This Row],[Quantity]]</f>
        <v>236.07</v>
      </c>
    </row>
    <row r="169" spans="1:18" x14ac:dyDescent="0.25">
      <c r="A169" t="s">
        <v>436</v>
      </c>
      <c r="B169" s="14">
        <v>46267</v>
      </c>
      <c r="C169" t="s">
        <v>437</v>
      </c>
      <c r="D169" t="str">
        <f>VLOOKUP(C169,Customers!A:E,5,FALSE)</f>
        <v>Mass Market</v>
      </c>
      <c r="E169" t="s">
        <v>38</v>
      </c>
      <c r="F169" t="str">
        <f>VLOOKUP(Table1[[#This Row],[Product_ID]],Products!A:D,4,FALSE)</f>
        <v>Televisions</v>
      </c>
      <c r="G169" t="str">
        <f>VLOOKUP(H169,Stores!A:E,5,FALSE)</f>
        <v>Africa</v>
      </c>
      <c r="H169" t="s">
        <v>196</v>
      </c>
      <c r="I169" s="5" t="s">
        <v>25</v>
      </c>
      <c r="J169" s="7">
        <v>4</v>
      </c>
      <c r="K169" s="27">
        <v>1899</v>
      </c>
      <c r="L169" s="11">
        <v>0</v>
      </c>
      <c r="M169" t="s">
        <v>20</v>
      </c>
      <c r="N169" s="29">
        <v>1177.3800000000001</v>
      </c>
      <c r="O169" s="27">
        <f>Table1[[#This Row],[Unit_Price]]*Table1[[#This Row],[Quantity]]</f>
        <v>7596</v>
      </c>
      <c r="P169" s="29">
        <f>Table1[[#This Row],[Revenue]]-Table1[[#This Row],[COGS]]</f>
        <v>2886.4799999999996</v>
      </c>
      <c r="Q169" s="9">
        <f>Table1[[#This Row],[Profit]]/Table1[[#This Row],[Revenue]]</f>
        <v>0.37999999999999995</v>
      </c>
      <c r="R169" s="31">
        <f>Table1[[#This Row],[Cost Price]]*Table1[[#This Row],[Quantity]]</f>
        <v>4709.5200000000004</v>
      </c>
    </row>
    <row r="170" spans="1:18" x14ac:dyDescent="0.25">
      <c r="A170" t="s">
        <v>438</v>
      </c>
      <c r="B170" s="14">
        <v>46083</v>
      </c>
      <c r="C170" t="s">
        <v>439</v>
      </c>
      <c r="D170" t="str">
        <f>VLOOKUP(C170,Customers!A:E,5,FALSE)</f>
        <v>Mass Affluent</v>
      </c>
      <c r="E170" t="s">
        <v>440</v>
      </c>
      <c r="F170" t="str">
        <f>VLOOKUP(Table1[[#This Row],[Product_ID]],Products!A:D,4,FALSE)</f>
        <v>Audio</v>
      </c>
      <c r="G170" t="str">
        <f>VLOOKUP(H170,Stores!A:E,5,FALSE)</f>
        <v>Asia</v>
      </c>
      <c r="H170" t="s">
        <v>13</v>
      </c>
      <c r="I170" s="5" t="s">
        <v>14</v>
      </c>
      <c r="J170" s="7">
        <v>3</v>
      </c>
      <c r="K170" s="27">
        <v>146.02000000000001</v>
      </c>
      <c r="L170" s="11">
        <v>0.2</v>
      </c>
      <c r="M170" t="s">
        <v>35</v>
      </c>
      <c r="N170" s="29">
        <v>90.89</v>
      </c>
      <c r="O170" s="27">
        <f>Table1[[#This Row],[Unit_Price]]*Table1[[#This Row],[Quantity]]</f>
        <v>438.06000000000006</v>
      </c>
      <c r="P170" s="29">
        <f>Table1[[#This Row],[Revenue]]-Table1[[#This Row],[COGS]]</f>
        <v>165.39000000000004</v>
      </c>
      <c r="Q170" s="9">
        <f>Table1[[#This Row],[Profit]]/Table1[[#This Row],[Revenue]]</f>
        <v>0.3775510204081633</v>
      </c>
      <c r="R170" s="31">
        <f>Table1[[#This Row],[Cost Price]]*Table1[[#This Row],[Quantity]]</f>
        <v>272.67</v>
      </c>
    </row>
    <row r="171" spans="1:18" x14ac:dyDescent="0.25">
      <c r="A171" t="s">
        <v>441</v>
      </c>
      <c r="B171" s="14">
        <v>46027</v>
      </c>
      <c r="C171" t="s">
        <v>267</v>
      </c>
      <c r="D171" t="str">
        <f>VLOOKUP(C171,Customers!A:E,5,FALSE)</f>
        <v>Mass Affluent</v>
      </c>
      <c r="E171" t="s">
        <v>77</v>
      </c>
      <c r="F171" t="str">
        <f>VLOOKUP(Table1[[#This Row],[Product_ID]],Products!A:D,4,FALSE)</f>
        <v>Smartphones</v>
      </c>
      <c r="G171" t="str">
        <f>VLOOKUP(H171,Stores!A:E,5,FALSE)</f>
        <v>North America</v>
      </c>
      <c r="H171" t="s">
        <v>187</v>
      </c>
      <c r="I171" s="5" t="s">
        <v>25</v>
      </c>
      <c r="J171" s="7">
        <v>2</v>
      </c>
      <c r="K171" s="27">
        <v>395.01</v>
      </c>
      <c r="L171" s="11">
        <v>0.2</v>
      </c>
      <c r="M171" t="s">
        <v>20</v>
      </c>
      <c r="N171" s="29">
        <v>287.27999999999997</v>
      </c>
      <c r="O171" s="27">
        <f>Table1[[#This Row],[Unit_Price]]*Table1[[#This Row],[Quantity]]</f>
        <v>790.02</v>
      </c>
      <c r="P171" s="29">
        <f>Table1[[#This Row],[Revenue]]-Table1[[#This Row],[COGS]]</f>
        <v>215.46000000000004</v>
      </c>
      <c r="Q171" s="9">
        <f>Table1[[#This Row],[Profit]]/Table1[[#This Row],[Revenue]]</f>
        <v>0.27272727272727276</v>
      </c>
      <c r="R171" s="31">
        <f>Table1[[#This Row],[Cost Price]]*Table1[[#This Row],[Quantity]]</f>
        <v>574.55999999999995</v>
      </c>
    </row>
    <row r="172" spans="1:18" x14ac:dyDescent="0.25">
      <c r="A172" t="s">
        <v>442</v>
      </c>
      <c r="B172" s="14">
        <v>46014</v>
      </c>
      <c r="C172" t="s">
        <v>443</v>
      </c>
      <c r="D172" t="str">
        <f>VLOOKUP(C172,Customers!A:E,5,FALSE)</f>
        <v>Mass Market</v>
      </c>
      <c r="E172" t="s">
        <v>132</v>
      </c>
      <c r="F172" t="str">
        <f>VLOOKUP(Table1[[#This Row],[Product_ID]],Products!A:D,4,FALSE)</f>
        <v>Laptops</v>
      </c>
      <c r="G172" t="str">
        <f>VLOOKUP(H172,Stores!A:E,5,FALSE)</f>
        <v>South America</v>
      </c>
      <c r="H172" t="s">
        <v>120</v>
      </c>
      <c r="I172" s="5" t="s">
        <v>14</v>
      </c>
      <c r="J172" s="7">
        <v>6</v>
      </c>
      <c r="K172" s="27">
        <v>1163.03</v>
      </c>
      <c r="L172" s="11">
        <v>0.02</v>
      </c>
      <c r="M172" t="s">
        <v>20</v>
      </c>
      <c r="N172" s="29">
        <v>791.34</v>
      </c>
      <c r="O172" s="27">
        <f>Table1[[#This Row],[Unit_Price]]*Table1[[#This Row],[Quantity]]</f>
        <v>6978.18</v>
      </c>
      <c r="P172" s="29">
        <f>Table1[[#This Row],[Revenue]]-Table1[[#This Row],[COGS]]</f>
        <v>2230.1400000000003</v>
      </c>
      <c r="Q172" s="9">
        <f>Table1[[#This Row],[Profit]]/Table1[[#This Row],[Revenue]]</f>
        <v>0.31958762886597941</v>
      </c>
      <c r="R172" s="31">
        <f>Table1[[#This Row],[Cost Price]]*Table1[[#This Row],[Quantity]]</f>
        <v>4748.04</v>
      </c>
    </row>
    <row r="173" spans="1:18" x14ac:dyDescent="0.25">
      <c r="A173" t="s">
        <v>444</v>
      </c>
      <c r="B173" s="14">
        <v>45940</v>
      </c>
      <c r="C173" t="s">
        <v>298</v>
      </c>
      <c r="D173" t="str">
        <f>VLOOKUP(C173,Customers!A:E,5,FALSE)</f>
        <v>Mass Market</v>
      </c>
      <c r="E173" t="s">
        <v>150</v>
      </c>
      <c r="F173" t="str">
        <f>VLOOKUP(Table1[[#This Row],[Product_ID]],Products!A:D,4,FALSE)</f>
        <v>Televisions</v>
      </c>
      <c r="G173" t="str">
        <f>VLOOKUP(H173,Stores!A:E,5,FALSE)</f>
        <v>North America</v>
      </c>
      <c r="H173" t="s">
        <v>187</v>
      </c>
      <c r="I173" s="5" t="s">
        <v>14</v>
      </c>
      <c r="J173" s="7">
        <v>3</v>
      </c>
      <c r="K173" s="27">
        <v>1484.01</v>
      </c>
      <c r="L173" s="11">
        <v>0</v>
      </c>
      <c r="M173" t="s">
        <v>20</v>
      </c>
      <c r="N173" s="29">
        <v>1064.29</v>
      </c>
      <c r="O173" s="27">
        <f>Table1[[#This Row],[Unit_Price]]*Table1[[#This Row],[Quantity]]</f>
        <v>4452.03</v>
      </c>
      <c r="P173" s="29">
        <f>Table1[[#This Row],[Revenue]]-Table1[[#This Row],[COGS]]</f>
        <v>1259.1599999999999</v>
      </c>
      <c r="Q173" s="9">
        <f>Table1[[#This Row],[Profit]]/Table1[[#This Row],[Revenue]]</f>
        <v>0.28282828282828282</v>
      </c>
      <c r="R173" s="31">
        <f>Table1[[#This Row],[Cost Price]]*Table1[[#This Row],[Quantity]]</f>
        <v>3192.87</v>
      </c>
    </row>
    <row r="174" spans="1:18" x14ac:dyDescent="0.25">
      <c r="A174" t="s">
        <v>445</v>
      </c>
      <c r="B174" s="14">
        <v>45726</v>
      </c>
      <c r="C174" t="s">
        <v>37</v>
      </c>
      <c r="D174" t="str">
        <f>VLOOKUP(C174,Customers!A:E,5,FALSE)</f>
        <v>Mass Market</v>
      </c>
      <c r="E174" t="s">
        <v>286</v>
      </c>
      <c r="F174" t="str">
        <f>VLOOKUP(Table1[[#This Row],[Product_ID]],Products!A:D,4,FALSE)</f>
        <v>Televisions</v>
      </c>
      <c r="G174" t="str">
        <f>VLOOKUP(H174,Stores!A:E,5,FALSE)</f>
        <v>Africa</v>
      </c>
      <c r="H174" t="s">
        <v>196</v>
      </c>
      <c r="I174" s="5" t="s">
        <v>14</v>
      </c>
      <c r="J174" s="7">
        <v>2</v>
      </c>
      <c r="K174" s="27">
        <v>1324.98</v>
      </c>
      <c r="L174" s="11">
        <v>0</v>
      </c>
      <c r="M174" t="s">
        <v>20</v>
      </c>
      <c r="N174" s="29">
        <v>948.27</v>
      </c>
      <c r="O174" s="27">
        <f>Table1[[#This Row],[Unit_Price]]*Table1[[#This Row],[Quantity]]</f>
        <v>2649.96</v>
      </c>
      <c r="P174" s="29">
        <f>Table1[[#This Row],[Revenue]]-Table1[[#This Row],[COGS]]</f>
        <v>753.42000000000007</v>
      </c>
      <c r="Q174" s="9">
        <f>Table1[[#This Row],[Profit]]/Table1[[#This Row],[Revenue]]</f>
        <v>0.28431372549019612</v>
      </c>
      <c r="R174" s="31">
        <f>Table1[[#This Row],[Cost Price]]*Table1[[#This Row],[Quantity]]</f>
        <v>1896.54</v>
      </c>
    </row>
    <row r="175" spans="1:18" x14ac:dyDescent="0.25">
      <c r="A175" t="s">
        <v>446</v>
      </c>
      <c r="B175" s="14">
        <v>45916</v>
      </c>
      <c r="C175" t="s">
        <v>447</v>
      </c>
      <c r="D175" t="str">
        <f>VLOOKUP(C175,Customers!A:E,5,FALSE)</f>
        <v>Mass Market</v>
      </c>
      <c r="E175" t="s">
        <v>243</v>
      </c>
      <c r="F175" t="str">
        <f>VLOOKUP(Table1[[#This Row],[Product_ID]],Products!A:D,4,FALSE)</f>
        <v>Accessories</v>
      </c>
      <c r="G175" t="str">
        <f>VLOOKUP(H175,Stores!A:E,5,FALSE)</f>
        <v>North America</v>
      </c>
      <c r="H175" t="s">
        <v>39</v>
      </c>
      <c r="I175" s="5" t="s">
        <v>14</v>
      </c>
      <c r="J175" s="7">
        <v>6</v>
      </c>
      <c r="K175" s="27">
        <v>70.38</v>
      </c>
      <c r="L175" s="11">
        <v>0.15</v>
      </c>
      <c r="M175" t="s">
        <v>30</v>
      </c>
      <c r="N175" s="29">
        <v>44.16</v>
      </c>
      <c r="O175" s="27">
        <f>Table1[[#This Row],[Unit_Price]]*Table1[[#This Row],[Quantity]]</f>
        <v>422.28</v>
      </c>
      <c r="P175" s="29">
        <f>Table1[[#This Row],[Revenue]]-Table1[[#This Row],[COGS]]</f>
        <v>157.32</v>
      </c>
      <c r="Q175" s="9">
        <f>Table1[[#This Row],[Profit]]/Table1[[#This Row],[Revenue]]</f>
        <v>0.37254901960784315</v>
      </c>
      <c r="R175" s="31">
        <f>Table1[[#This Row],[Cost Price]]*Table1[[#This Row],[Quantity]]</f>
        <v>264.95999999999998</v>
      </c>
    </row>
    <row r="176" spans="1:18" x14ac:dyDescent="0.25">
      <c r="A176" t="s">
        <v>448</v>
      </c>
      <c r="B176" s="14">
        <v>46072</v>
      </c>
      <c r="C176" t="s">
        <v>449</v>
      </c>
      <c r="D176" t="str">
        <f>VLOOKUP(C176,Customers!A:E,5,FALSE)</f>
        <v>Affluent</v>
      </c>
      <c r="E176" t="s">
        <v>321</v>
      </c>
      <c r="F176" t="str">
        <f>VLOOKUP(Table1[[#This Row],[Product_ID]],Products!A:D,4,FALSE)</f>
        <v>Smartphones</v>
      </c>
      <c r="G176" t="str">
        <f>VLOOKUP(H176,Stores!A:E,5,FALSE)</f>
        <v>Asia</v>
      </c>
      <c r="H176" t="s">
        <v>13</v>
      </c>
      <c r="I176" s="5" t="s">
        <v>14</v>
      </c>
      <c r="J176" s="7">
        <v>10</v>
      </c>
      <c r="K176" s="27">
        <v>1371.02</v>
      </c>
      <c r="L176" s="11">
        <v>0.1</v>
      </c>
      <c r="M176" t="s">
        <v>35</v>
      </c>
      <c r="N176" s="29">
        <v>993.29</v>
      </c>
      <c r="O176" s="27">
        <f>Table1[[#This Row],[Unit_Price]]*Table1[[#This Row],[Quantity]]</f>
        <v>13710.2</v>
      </c>
      <c r="P176" s="29">
        <f>Table1[[#This Row],[Revenue]]-Table1[[#This Row],[COGS]]</f>
        <v>3777.3000000000011</v>
      </c>
      <c r="Q176" s="9">
        <f>Table1[[#This Row],[Profit]]/Table1[[#This Row],[Revenue]]</f>
        <v>0.27551020408163274</v>
      </c>
      <c r="R176" s="31">
        <f>Table1[[#This Row],[Cost Price]]*Table1[[#This Row],[Quantity]]</f>
        <v>9932.9</v>
      </c>
    </row>
    <row r="177" spans="1:18" x14ac:dyDescent="0.25">
      <c r="A177" t="s">
        <v>450</v>
      </c>
      <c r="B177" s="14">
        <v>45884</v>
      </c>
      <c r="C177" t="s">
        <v>451</v>
      </c>
      <c r="D177" t="str">
        <f>VLOOKUP(C177,Customers!A:E,5,FALSE)</f>
        <v>Mass Market</v>
      </c>
      <c r="E177" t="s">
        <v>29</v>
      </c>
      <c r="F177" t="str">
        <f>VLOOKUP(Table1[[#This Row],[Product_ID]],Products!A:D,4,FALSE)</f>
        <v>Accessories</v>
      </c>
      <c r="G177" t="str">
        <f>VLOOKUP(H177,Stores!A:E,5,FALSE)</f>
        <v>Africa</v>
      </c>
      <c r="H177" t="s">
        <v>226</v>
      </c>
      <c r="I177" s="5" t="s">
        <v>14</v>
      </c>
      <c r="J177" s="7">
        <v>4</v>
      </c>
      <c r="K177" s="27">
        <v>106.82</v>
      </c>
      <c r="L177" s="11">
        <v>0</v>
      </c>
      <c r="M177" t="s">
        <v>30</v>
      </c>
      <c r="N177" s="29">
        <v>78.48</v>
      </c>
      <c r="O177" s="27">
        <f>Table1[[#This Row],[Unit_Price]]*Table1[[#This Row],[Quantity]]</f>
        <v>427.28</v>
      </c>
      <c r="P177" s="29">
        <f>Table1[[#This Row],[Revenue]]-Table1[[#This Row],[COGS]]</f>
        <v>113.35999999999996</v>
      </c>
      <c r="Q177" s="9">
        <f>Table1[[#This Row],[Profit]]/Table1[[#This Row],[Revenue]]</f>
        <v>0.2653061224489795</v>
      </c>
      <c r="R177" s="31">
        <f>Table1[[#This Row],[Cost Price]]*Table1[[#This Row],[Quantity]]</f>
        <v>313.92</v>
      </c>
    </row>
    <row r="178" spans="1:18" x14ac:dyDescent="0.25">
      <c r="A178" t="s">
        <v>452</v>
      </c>
      <c r="B178" s="14">
        <v>46016</v>
      </c>
      <c r="C178" t="s">
        <v>453</v>
      </c>
      <c r="D178" t="str">
        <f>VLOOKUP(C178,Customers!A:E,5,FALSE)</f>
        <v>Mass Market</v>
      </c>
      <c r="E178" t="s">
        <v>223</v>
      </c>
      <c r="F178" t="str">
        <f>VLOOKUP(Table1[[#This Row],[Product_ID]],Products!A:D,4,FALSE)</f>
        <v>Audio</v>
      </c>
      <c r="G178" t="str">
        <f>VLOOKUP(H178,Stores!A:E,5,FALSE)</f>
        <v>Africa</v>
      </c>
      <c r="H178" t="s">
        <v>44</v>
      </c>
      <c r="I178" s="5" t="s">
        <v>14</v>
      </c>
      <c r="J178" s="7">
        <v>2</v>
      </c>
      <c r="K178" s="27">
        <v>395.01</v>
      </c>
      <c r="L178" s="11">
        <v>0</v>
      </c>
      <c r="M178" t="s">
        <v>30</v>
      </c>
      <c r="N178" s="29">
        <v>263.33999999999997</v>
      </c>
      <c r="O178" s="27">
        <f>Table1[[#This Row],[Unit_Price]]*Table1[[#This Row],[Quantity]]</f>
        <v>790.02</v>
      </c>
      <c r="P178" s="29">
        <f>Table1[[#This Row],[Revenue]]-Table1[[#This Row],[COGS]]</f>
        <v>263.34000000000003</v>
      </c>
      <c r="Q178" s="9">
        <f>Table1[[#This Row],[Profit]]/Table1[[#This Row],[Revenue]]</f>
        <v>0.33333333333333337</v>
      </c>
      <c r="R178" s="31">
        <f>Table1[[#This Row],[Cost Price]]*Table1[[#This Row],[Quantity]]</f>
        <v>526.67999999999995</v>
      </c>
    </row>
    <row r="179" spans="1:18" x14ac:dyDescent="0.25">
      <c r="A179" t="s">
        <v>454</v>
      </c>
      <c r="B179" s="14">
        <v>45938</v>
      </c>
      <c r="C179" t="s">
        <v>161</v>
      </c>
      <c r="D179" t="str">
        <f>VLOOKUP(C179,Customers!A:E,5,FALSE)</f>
        <v>Mass Affluent</v>
      </c>
      <c r="E179" t="s">
        <v>332</v>
      </c>
      <c r="F179" t="str">
        <f>VLOOKUP(Table1[[#This Row],[Product_ID]],Products!A:D,4,FALSE)</f>
        <v>Smartphones</v>
      </c>
      <c r="G179" t="str">
        <f>VLOOKUP(H179,Stores!A:E,5,FALSE)</f>
        <v>Africa</v>
      </c>
      <c r="H179" t="s">
        <v>44</v>
      </c>
      <c r="I179" s="5" t="s">
        <v>14</v>
      </c>
      <c r="J179" s="7">
        <v>1</v>
      </c>
      <c r="K179" s="27">
        <v>756.49</v>
      </c>
      <c r="L179" s="11">
        <v>0.05</v>
      </c>
      <c r="M179" t="s">
        <v>35</v>
      </c>
      <c r="N179" s="29">
        <v>531.79</v>
      </c>
      <c r="O179" s="27">
        <f>Table1[[#This Row],[Unit_Price]]*Table1[[#This Row],[Quantity]]</f>
        <v>756.49</v>
      </c>
      <c r="P179" s="29">
        <f>Table1[[#This Row],[Revenue]]-Table1[[#This Row],[COGS]]</f>
        <v>224.70000000000005</v>
      </c>
      <c r="Q179" s="9">
        <f>Table1[[#This Row],[Profit]]/Table1[[#This Row],[Revenue]]</f>
        <v>0.29702970297029707</v>
      </c>
      <c r="R179" s="31">
        <f>Table1[[#This Row],[Cost Price]]*Table1[[#This Row],[Quantity]]</f>
        <v>531.79</v>
      </c>
    </row>
    <row r="180" spans="1:18" x14ac:dyDescent="0.25">
      <c r="A180" t="s">
        <v>456</v>
      </c>
      <c r="B180" s="14">
        <v>46054</v>
      </c>
      <c r="C180" t="s">
        <v>457</v>
      </c>
      <c r="D180" t="str">
        <f>VLOOKUP(C180,Customers!A:E,5,FALSE)</f>
        <v>Mass Affluent</v>
      </c>
      <c r="E180" t="s">
        <v>150</v>
      </c>
      <c r="F180" t="str">
        <f>VLOOKUP(Table1[[#This Row],[Product_ID]],Products!A:D,4,FALSE)</f>
        <v>Televisions</v>
      </c>
      <c r="G180" t="str">
        <f>VLOOKUP(H180,Stores!A:E,5,FALSE)</f>
        <v>Asia</v>
      </c>
      <c r="H180" t="s">
        <v>13</v>
      </c>
      <c r="I180" s="5" t="s">
        <v>14</v>
      </c>
      <c r="J180" s="7">
        <v>3</v>
      </c>
      <c r="K180" s="27">
        <v>1528.98</v>
      </c>
      <c r="L180" s="11">
        <v>0.2</v>
      </c>
      <c r="M180" t="s">
        <v>30</v>
      </c>
      <c r="N180" s="29">
        <v>1064.29</v>
      </c>
      <c r="O180" s="27">
        <f>Table1[[#This Row],[Unit_Price]]*Table1[[#This Row],[Quantity]]</f>
        <v>4586.9400000000005</v>
      </c>
      <c r="P180" s="29">
        <f>Table1[[#This Row],[Revenue]]-Table1[[#This Row],[COGS]]</f>
        <v>1394.0700000000006</v>
      </c>
      <c r="Q180" s="9">
        <f>Table1[[#This Row],[Profit]]/Table1[[#This Row],[Revenue]]</f>
        <v>0.30392156862745107</v>
      </c>
      <c r="R180" s="31">
        <f>Table1[[#This Row],[Cost Price]]*Table1[[#This Row],[Quantity]]</f>
        <v>3192.87</v>
      </c>
    </row>
    <row r="181" spans="1:18" x14ac:dyDescent="0.25">
      <c r="A181" t="s">
        <v>458</v>
      </c>
      <c r="B181" s="14">
        <v>45926</v>
      </c>
      <c r="C181" t="s">
        <v>459</v>
      </c>
      <c r="D181" t="str">
        <f>VLOOKUP(C181,Customers!A:E,5,FALSE)</f>
        <v>Mass Affluent</v>
      </c>
      <c r="E181" t="s">
        <v>254</v>
      </c>
      <c r="F181" t="str">
        <f>VLOOKUP(Table1[[#This Row],[Product_ID]],Products!A:D,4,FALSE)</f>
        <v>Audio</v>
      </c>
      <c r="G181" t="str">
        <f>VLOOKUP(H181,Stores!A:E,5,FALSE)</f>
        <v>South America</v>
      </c>
      <c r="H181" t="s">
        <v>62</v>
      </c>
      <c r="I181" s="5" t="s">
        <v>25</v>
      </c>
      <c r="J181" s="7">
        <v>3</v>
      </c>
      <c r="K181" s="27">
        <v>200.99</v>
      </c>
      <c r="L181" s="11">
        <v>0.02</v>
      </c>
      <c r="M181" t="s">
        <v>35</v>
      </c>
      <c r="N181" s="29">
        <v>129.35</v>
      </c>
      <c r="O181" s="27">
        <f>Table1[[#This Row],[Unit_Price]]*Table1[[#This Row],[Quantity]]</f>
        <v>602.97</v>
      </c>
      <c r="P181" s="29">
        <f>Table1[[#This Row],[Revenue]]-Table1[[#This Row],[COGS]]</f>
        <v>214.92000000000007</v>
      </c>
      <c r="Q181" s="9">
        <f>Table1[[#This Row],[Profit]]/Table1[[#This Row],[Revenue]]</f>
        <v>0.35643564356435653</v>
      </c>
      <c r="R181" s="31">
        <f>Table1[[#This Row],[Cost Price]]*Table1[[#This Row],[Quantity]]</f>
        <v>388.04999999999995</v>
      </c>
    </row>
    <row r="182" spans="1:18" x14ac:dyDescent="0.25">
      <c r="A182" t="s">
        <v>460</v>
      </c>
      <c r="B182" s="14">
        <v>46019</v>
      </c>
      <c r="C182" t="s">
        <v>215</v>
      </c>
      <c r="D182" t="str">
        <f>VLOOKUP(C182,Customers!A:E,5,FALSE)</f>
        <v>Mass Market</v>
      </c>
      <c r="E182" t="s">
        <v>277</v>
      </c>
      <c r="F182" t="str">
        <f>VLOOKUP(Table1[[#This Row],[Product_ID]],Products!A:D,4,FALSE)</f>
        <v>Televisions</v>
      </c>
      <c r="G182" t="str">
        <f>VLOOKUP(H182,Stores!A:E,5,FALSE)</f>
        <v>oceania</v>
      </c>
      <c r="H182" t="s">
        <v>48</v>
      </c>
      <c r="I182" s="5" t="s">
        <v>14</v>
      </c>
      <c r="J182" s="7">
        <v>2</v>
      </c>
      <c r="K182" s="27">
        <v>685.02</v>
      </c>
      <c r="L182" s="11">
        <v>0.15</v>
      </c>
      <c r="M182" t="s">
        <v>35</v>
      </c>
      <c r="N182" s="29">
        <v>433.38</v>
      </c>
      <c r="O182" s="27">
        <f>Table1[[#This Row],[Unit_Price]]*Table1[[#This Row],[Quantity]]</f>
        <v>1370.04</v>
      </c>
      <c r="P182" s="29">
        <f>Table1[[#This Row],[Revenue]]-Table1[[#This Row],[COGS]]</f>
        <v>503.28</v>
      </c>
      <c r="Q182" s="9">
        <f>Table1[[#This Row],[Profit]]/Table1[[#This Row],[Revenue]]</f>
        <v>0.36734693877551017</v>
      </c>
      <c r="R182" s="31">
        <f>Table1[[#This Row],[Cost Price]]*Table1[[#This Row],[Quantity]]</f>
        <v>866.76</v>
      </c>
    </row>
    <row r="183" spans="1:18" x14ac:dyDescent="0.25">
      <c r="A183" t="s">
        <v>461</v>
      </c>
      <c r="B183" s="14">
        <v>46210</v>
      </c>
      <c r="C183" t="s">
        <v>462</v>
      </c>
      <c r="D183" t="str">
        <f>VLOOKUP(C183,Customers!A:E,5,FALSE)</f>
        <v>Mass Market</v>
      </c>
      <c r="E183" t="s">
        <v>286</v>
      </c>
      <c r="F183" t="str">
        <f>VLOOKUP(Table1[[#This Row],[Product_ID]],Products!A:D,4,FALSE)</f>
        <v>Televisions</v>
      </c>
      <c r="G183" t="str">
        <f>VLOOKUP(H183,Stores!A:E,5,FALSE)</f>
        <v>South America</v>
      </c>
      <c r="H183" t="s">
        <v>120</v>
      </c>
      <c r="I183" s="5" t="s">
        <v>14</v>
      </c>
      <c r="J183" s="7">
        <v>1</v>
      </c>
      <c r="K183" s="27">
        <v>1273.02</v>
      </c>
      <c r="L183" s="11">
        <v>0</v>
      </c>
      <c r="M183" t="s">
        <v>20</v>
      </c>
      <c r="N183" s="29">
        <v>948.27</v>
      </c>
      <c r="O183" s="27">
        <f>Table1[[#This Row],[Unit_Price]]*Table1[[#This Row],[Quantity]]</f>
        <v>1273.02</v>
      </c>
      <c r="P183" s="29">
        <f>Table1[[#This Row],[Revenue]]-Table1[[#This Row],[COGS]]</f>
        <v>324.75</v>
      </c>
      <c r="Q183" s="9">
        <f>Table1[[#This Row],[Profit]]/Table1[[#This Row],[Revenue]]</f>
        <v>0.25510204081632654</v>
      </c>
      <c r="R183" s="31">
        <f>Table1[[#This Row],[Cost Price]]*Table1[[#This Row],[Quantity]]</f>
        <v>948.27</v>
      </c>
    </row>
    <row r="184" spans="1:18" x14ac:dyDescent="0.25">
      <c r="A184" t="s">
        <v>463</v>
      </c>
      <c r="B184" s="14">
        <v>46110</v>
      </c>
      <c r="C184" t="s">
        <v>464</v>
      </c>
      <c r="D184" t="str">
        <f>VLOOKUP(C184,Customers!A:E,5,FALSE)</f>
        <v>Mass Affluent</v>
      </c>
      <c r="E184" t="s">
        <v>282</v>
      </c>
      <c r="F184" t="str">
        <f>VLOOKUP(Table1[[#This Row],[Product_ID]],Products!A:D,4,FALSE)</f>
        <v>Audio</v>
      </c>
      <c r="G184" t="str">
        <f>VLOOKUP(H184,Stores!A:E,5,FALSE)</f>
        <v>EUROPE</v>
      </c>
      <c r="H184" t="s">
        <v>74</v>
      </c>
      <c r="I184" s="5" t="s">
        <v>14</v>
      </c>
      <c r="J184" s="7">
        <v>2</v>
      </c>
      <c r="K184" s="27">
        <v>182.58</v>
      </c>
      <c r="L184" s="11">
        <v>0</v>
      </c>
      <c r="M184" t="s">
        <v>20</v>
      </c>
      <c r="N184" s="29">
        <v>110.98</v>
      </c>
      <c r="O184" s="27">
        <f>Table1[[#This Row],[Unit_Price]]*Table1[[#This Row],[Quantity]]</f>
        <v>365.16</v>
      </c>
      <c r="P184" s="29">
        <f>Table1[[#This Row],[Revenue]]-Table1[[#This Row],[COGS]]</f>
        <v>143.20000000000002</v>
      </c>
      <c r="Q184" s="9">
        <f>Table1[[#This Row],[Profit]]/Table1[[#This Row],[Revenue]]</f>
        <v>0.39215686274509803</v>
      </c>
      <c r="R184" s="31">
        <f>Table1[[#This Row],[Cost Price]]*Table1[[#This Row],[Quantity]]</f>
        <v>221.96</v>
      </c>
    </row>
    <row r="185" spans="1:18" x14ac:dyDescent="0.25">
      <c r="A185" t="s">
        <v>465</v>
      </c>
      <c r="B185" s="14">
        <v>45756</v>
      </c>
      <c r="C185" t="s">
        <v>265</v>
      </c>
      <c r="D185" t="str">
        <f>VLOOKUP(C185,Customers!A:E,5,FALSE)</f>
        <v>Mass Market</v>
      </c>
      <c r="E185" t="s">
        <v>126</v>
      </c>
      <c r="F185" t="str">
        <f>VLOOKUP(Table1[[#This Row],[Product_ID]],Products!A:D,4,FALSE)</f>
        <v>Smartphones</v>
      </c>
      <c r="G185" t="str">
        <f>VLOOKUP(H185,Stores!A:E,5,FALSE)</f>
        <v>Africa</v>
      </c>
      <c r="H185" t="s">
        <v>226</v>
      </c>
      <c r="I185" s="5" t="s">
        <v>14</v>
      </c>
      <c r="J185" s="7">
        <v>1</v>
      </c>
      <c r="K185" s="27">
        <v>699</v>
      </c>
      <c r="L185" s="11">
        <v>0.1</v>
      </c>
      <c r="M185" t="s">
        <v>20</v>
      </c>
      <c r="N185" s="29">
        <v>510.27</v>
      </c>
      <c r="O185" s="27">
        <f>Table1[[#This Row],[Unit_Price]]*Table1[[#This Row],[Quantity]]</f>
        <v>699</v>
      </c>
      <c r="P185" s="29">
        <f>Table1[[#This Row],[Revenue]]-Table1[[#This Row],[COGS]]</f>
        <v>188.73000000000002</v>
      </c>
      <c r="Q185" s="9">
        <f>Table1[[#This Row],[Profit]]/Table1[[#This Row],[Revenue]]</f>
        <v>0.27</v>
      </c>
      <c r="R185" s="31">
        <f>Table1[[#This Row],[Cost Price]]*Table1[[#This Row],[Quantity]]</f>
        <v>510.27</v>
      </c>
    </row>
    <row r="186" spans="1:18" x14ac:dyDescent="0.25">
      <c r="A186" t="s">
        <v>466</v>
      </c>
      <c r="B186" s="14">
        <v>46043</v>
      </c>
      <c r="C186" t="s">
        <v>467</v>
      </c>
      <c r="D186" t="str">
        <f>VLOOKUP(C186,Customers!A:E,5,FALSE)</f>
        <v>Mass Market</v>
      </c>
      <c r="E186" t="s">
        <v>202</v>
      </c>
      <c r="F186" t="str">
        <f>VLOOKUP(Table1[[#This Row],[Product_ID]],Products!A:D,4,FALSE)</f>
        <v>Televisions</v>
      </c>
      <c r="G186" t="str">
        <f>VLOOKUP(H186,Stores!A:E,5,FALSE)</f>
        <v>North America</v>
      </c>
      <c r="H186" t="s">
        <v>39</v>
      </c>
      <c r="I186" s="5" t="s">
        <v>14</v>
      </c>
      <c r="J186" s="7">
        <v>3</v>
      </c>
      <c r="K186" s="27">
        <v>2078.0100000000002</v>
      </c>
      <c r="L186" s="11">
        <v>0</v>
      </c>
      <c r="M186" t="s">
        <v>30</v>
      </c>
      <c r="N186" s="29">
        <v>1427.32</v>
      </c>
      <c r="O186" s="27">
        <f>Table1[[#This Row],[Unit_Price]]*Table1[[#This Row],[Quantity]]</f>
        <v>6234.0300000000007</v>
      </c>
      <c r="P186" s="29">
        <f>Table1[[#This Row],[Revenue]]-Table1[[#This Row],[COGS]]</f>
        <v>1952.0700000000006</v>
      </c>
      <c r="Q186" s="9">
        <f>Table1[[#This Row],[Profit]]/Table1[[#This Row],[Revenue]]</f>
        <v>0.3131313131313132</v>
      </c>
      <c r="R186" s="31">
        <f>Table1[[#This Row],[Cost Price]]*Table1[[#This Row],[Quantity]]</f>
        <v>4281.96</v>
      </c>
    </row>
    <row r="187" spans="1:18" x14ac:dyDescent="0.25">
      <c r="A187" t="s">
        <v>469</v>
      </c>
      <c r="B187" s="14">
        <v>46104</v>
      </c>
      <c r="C187" t="s">
        <v>470</v>
      </c>
      <c r="D187" t="str">
        <f>VLOOKUP(C187,Customers!A:E,5,FALSE)</f>
        <v>Mass Market</v>
      </c>
      <c r="E187" t="s">
        <v>47</v>
      </c>
      <c r="F187" t="str">
        <f>VLOOKUP(Table1[[#This Row],[Product_ID]],Products!A:D,4,FALSE)</f>
        <v>Smartphones</v>
      </c>
      <c r="G187" t="str">
        <f>VLOOKUP(H187,Stores!A:E,5,FALSE)</f>
        <v xml:space="preserve">Asia </v>
      </c>
      <c r="H187" t="s">
        <v>104</v>
      </c>
      <c r="I187" s="5" t="s">
        <v>25</v>
      </c>
      <c r="J187" s="7">
        <v>4</v>
      </c>
      <c r="K187" s="27">
        <v>296.01</v>
      </c>
      <c r="L187" s="11">
        <v>0</v>
      </c>
      <c r="M187" t="s">
        <v>20</v>
      </c>
      <c r="N187" s="29">
        <v>194.35</v>
      </c>
      <c r="O187" s="27">
        <f>Table1[[#This Row],[Unit_Price]]*Table1[[#This Row],[Quantity]]</f>
        <v>1184.04</v>
      </c>
      <c r="P187" s="29">
        <f>Table1[[#This Row],[Revenue]]-Table1[[#This Row],[COGS]]</f>
        <v>406.64</v>
      </c>
      <c r="Q187" s="9">
        <f>Table1[[#This Row],[Profit]]/Table1[[#This Row],[Revenue]]</f>
        <v>0.34343434343434343</v>
      </c>
      <c r="R187" s="31">
        <f>Table1[[#This Row],[Cost Price]]*Table1[[#This Row],[Quantity]]</f>
        <v>777.4</v>
      </c>
    </row>
    <row r="188" spans="1:18" x14ac:dyDescent="0.25">
      <c r="A188" t="s">
        <v>471</v>
      </c>
      <c r="B188" s="14">
        <v>46174</v>
      </c>
      <c r="C188" t="s">
        <v>106</v>
      </c>
      <c r="D188" t="str">
        <f>VLOOKUP(C188,Customers!A:E,5,FALSE)</f>
        <v>Mass Market</v>
      </c>
      <c r="E188" t="s">
        <v>376</v>
      </c>
      <c r="F188" t="str">
        <f>VLOOKUP(Table1[[#This Row],[Product_ID]],Products!A:D,4,FALSE)</f>
        <v>Laptops</v>
      </c>
      <c r="G188" t="str">
        <f>VLOOKUP(H188,Stores!A:E,5,FALSE)</f>
        <v>South America</v>
      </c>
      <c r="H188" t="s">
        <v>62</v>
      </c>
      <c r="I188" s="5" t="s">
        <v>14</v>
      </c>
      <c r="J188" s="7">
        <v>2</v>
      </c>
      <c r="K188" s="27">
        <v>1665.02</v>
      </c>
      <c r="L188" s="11">
        <v>0.02</v>
      </c>
      <c r="M188" t="s">
        <v>20</v>
      </c>
      <c r="N188" s="29">
        <v>1240.27</v>
      </c>
      <c r="O188" s="27">
        <f>Table1[[#This Row],[Unit_Price]]*Table1[[#This Row],[Quantity]]</f>
        <v>3330.04</v>
      </c>
      <c r="P188" s="29">
        <f>Table1[[#This Row],[Revenue]]-Table1[[#This Row],[COGS]]</f>
        <v>849.5</v>
      </c>
      <c r="Q188" s="9">
        <f>Table1[[#This Row],[Profit]]/Table1[[#This Row],[Revenue]]</f>
        <v>0.25510204081632654</v>
      </c>
      <c r="R188" s="31">
        <f>Table1[[#This Row],[Cost Price]]*Table1[[#This Row],[Quantity]]</f>
        <v>2480.54</v>
      </c>
    </row>
    <row r="189" spans="1:18" x14ac:dyDescent="0.25">
      <c r="A189" t="s">
        <v>472</v>
      </c>
      <c r="B189" s="14">
        <v>46052</v>
      </c>
      <c r="C189" t="s">
        <v>473</v>
      </c>
      <c r="D189" t="str">
        <f>VLOOKUP(C189,Customers!A:E,5,FALSE)</f>
        <v>Mass Market</v>
      </c>
      <c r="E189" t="s">
        <v>150</v>
      </c>
      <c r="F189" t="str">
        <f>VLOOKUP(Table1[[#This Row],[Product_ID]],Products!A:D,4,FALSE)</f>
        <v>Televisions</v>
      </c>
      <c r="G189" t="str">
        <f>VLOOKUP(H189,Stores!A:E,5,FALSE)</f>
        <v>Europe</v>
      </c>
      <c r="H189" t="s">
        <v>24</v>
      </c>
      <c r="I189" s="5" t="s">
        <v>14</v>
      </c>
      <c r="J189" s="7">
        <v>1</v>
      </c>
      <c r="K189" s="27">
        <v>1499</v>
      </c>
      <c r="L189" s="11">
        <v>0.1</v>
      </c>
      <c r="M189" t="s">
        <v>20</v>
      </c>
      <c r="N189" s="29">
        <v>1064.29</v>
      </c>
      <c r="O189" s="27">
        <f>Table1[[#This Row],[Unit_Price]]*Table1[[#This Row],[Quantity]]</f>
        <v>1499</v>
      </c>
      <c r="P189" s="29">
        <f>Table1[[#This Row],[Revenue]]-Table1[[#This Row],[COGS]]</f>
        <v>434.71000000000004</v>
      </c>
      <c r="Q189" s="9">
        <f>Table1[[#This Row],[Profit]]/Table1[[#This Row],[Revenue]]</f>
        <v>0.29000000000000004</v>
      </c>
      <c r="R189" s="31">
        <f>Table1[[#This Row],[Cost Price]]*Table1[[#This Row],[Quantity]]</f>
        <v>1064.29</v>
      </c>
    </row>
    <row r="190" spans="1:18" x14ac:dyDescent="0.25">
      <c r="A190" t="s">
        <v>474</v>
      </c>
      <c r="B190" s="14">
        <v>46074</v>
      </c>
      <c r="C190" t="s">
        <v>475</v>
      </c>
      <c r="D190" t="str">
        <f>VLOOKUP(C190,Customers!A:E,5,FALSE)</f>
        <v>Mass Market</v>
      </c>
      <c r="E190" t="s">
        <v>220</v>
      </c>
      <c r="F190" t="str">
        <f>VLOOKUP(Table1[[#This Row],[Product_ID]],Products!A:D,4,FALSE)</f>
        <v>Laptops</v>
      </c>
      <c r="G190" t="str">
        <f>VLOOKUP(H190,Stores!A:E,5,FALSE)</f>
        <v>EUROPE</v>
      </c>
      <c r="H190" t="s">
        <v>74</v>
      </c>
      <c r="I190" s="5" t="s">
        <v>14</v>
      </c>
      <c r="J190" s="7">
        <v>8</v>
      </c>
      <c r="K190" s="27">
        <v>1484.01</v>
      </c>
      <c r="L190" s="11">
        <v>0.2</v>
      </c>
      <c r="M190" t="s">
        <v>20</v>
      </c>
      <c r="N190" s="29">
        <v>974.35</v>
      </c>
      <c r="O190" s="27">
        <f>Table1[[#This Row],[Unit_Price]]*Table1[[#This Row],[Quantity]]</f>
        <v>11872.08</v>
      </c>
      <c r="P190" s="29">
        <f>Table1[[#This Row],[Revenue]]-Table1[[#This Row],[COGS]]</f>
        <v>4077.2799999999997</v>
      </c>
      <c r="Q190" s="9">
        <f>Table1[[#This Row],[Profit]]/Table1[[#This Row],[Revenue]]</f>
        <v>0.34343434343434343</v>
      </c>
      <c r="R190" s="31">
        <f>Table1[[#This Row],[Cost Price]]*Table1[[#This Row],[Quantity]]</f>
        <v>7794.8</v>
      </c>
    </row>
    <row r="191" spans="1:18" x14ac:dyDescent="0.25">
      <c r="A191" t="s">
        <v>476</v>
      </c>
      <c r="B191" s="14">
        <v>46144</v>
      </c>
      <c r="C191" t="s">
        <v>477</v>
      </c>
      <c r="D191" t="str">
        <f>VLOOKUP(C191,Customers!A:E,5,FALSE)</f>
        <v>Mass Affluent</v>
      </c>
      <c r="E191" t="s">
        <v>180</v>
      </c>
      <c r="F191" t="str">
        <f>VLOOKUP(Table1[[#This Row],[Product_ID]],Products!A:D,4,FALSE)</f>
        <v>Smartphones</v>
      </c>
      <c r="G191" t="str">
        <f>VLOOKUP(H191,Stores!A:E,5,FALSE)</f>
        <v>Africa</v>
      </c>
      <c r="H191" t="s">
        <v>19</v>
      </c>
      <c r="I191" s="5" t="s">
        <v>14</v>
      </c>
      <c r="J191" s="7">
        <v>1</v>
      </c>
      <c r="K191" s="27">
        <v>865.98</v>
      </c>
      <c r="L191" s="11">
        <v>0</v>
      </c>
      <c r="M191" t="s">
        <v>20</v>
      </c>
      <c r="N191" s="29">
        <v>585.80999999999995</v>
      </c>
      <c r="O191" s="27">
        <f>Table1[[#This Row],[Unit_Price]]*Table1[[#This Row],[Quantity]]</f>
        <v>865.98</v>
      </c>
      <c r="P191" s="29">
        <f>Table1[[#This Row],[Revenue]]-Table1[[#This Row],[COGS]]</f>
        <v>280.17000000000007</v>
      </c>
      <c r="Q191" s="9">
        <f>Table1[[#This Row],[Profit]]/Table1[[#This Row],[Revenue]]</f>
        <v>0.32352941176470595</v>
      </c>
      <c r="R191" s="31">
        <f>Table1[[#This Row],[Cost Price]]*Table1[[#This Row],[Quantity]]</f>
        <v>585.80999999999995</v>
      </c>
    </row>
    <row r="192" spans="1:18" x14ac:dyDescent="0.25">
      <c r="A192" t="s">
        <v>478</v>
      </c>
      <c r="B192" s="14">
        <v>46020</v>
      </c>
      <c r="C192" t="s">
        <v>479</v>
      </c>
      <c r="D192" t="str">
        <f>VLOOKUP(C192,Customers!A:E,5,FALSE)</f>
        <v>VIP</v>
      </c>
      <c r="E192" t="s">
        <v>43</v>
      </c>
      <c r="F192" t="str">
        <f>VLOOKUP(Table1[[#This Row],[Product_ID]],Products!A:D,4,FALSE)</f>
        <v>Televisions</v>
      </c>
      <c r="G192" t="str">
        <f>VLOOKUP(H192,Stores!A:E,5,FALSE)</f>
        <v>Africa</v>
      </c>
      <c r="H192" t="s">
        <v>19</v>
      </c>
      <c r="I192" s="5" t="s">
        <v>14</v>
      </c>
      <c r="J192" s="7">
        <v>3</v>
      </c>
      <c r="K192" s="27">
        <v>1781.01</v>
      </c>
      <c r="L192" s="11">
        <v>0.05</v>
      </c>
      <c r="M192" t="s">
        <v>20</v>
      </c>
      <c r="N192" s="29">
        <v>1097.3900000000001</v>
      </c>
      <c r="O192" s="27">
        <f>Table1[[#This Row],[Unit_Price]]*Table1[[#This Row],[Quantity]]</f>
        <v>5343.03</v>
      </c>
      <c r="P192" s="29">
        <f>Table1[[#This Row],[Revenue]]-Table1[[#This Row],[COGS]]</f>
        <v>2050.8599999999997</v>
      </c>
      <c r="Q192" s="9">
        <f>Table1[[#This Row],[Profit]]/Table1[[#This Row],[Revenue]]</f>
        <v>0.38383838383838381</v>
      </c>
      <c r="R192" s="31">
        <f>Table1[[#This Row],[Cost Price]]*Table1[[#This Row],[Quantity]]</f>
        <v>3292.17</v>
      </c>
    </row>
    <row r="193" spans="1:18" x14ac:dyDescent="0.25">
      <c r="A193" t="s">
        <v>480</v>
      </c>
      <c r="B193" s="14">
        <v>46148</v>
      </c>
      <c r="C193" t="s">
        <v>481</v>
      </c>
      <c r="D193" t="str">
        <f>VLOOKUP(C193,Customers!A:E,5,FALSE)</f>
        <v>Mass Affluent</v>
      </c>
      <c r="E193" t="s">
        <v>87</v>
      </c>
      <c r="F193" t="str">
        <f>VLOOKUP(Table1[[#This Row],[Product_ID]],Products!A:D,4,FALSE)</f>
        <v>Laptops</v>
      </c>
      <c r="G193" t="str">
        <f>VLOOKUP(H193,Stores!A:E,5,FALSE)</f>
        <v>Africa</v>
      </c>
      <c r="H193" t="s">
        <v>196</v>
      </c>
      <c r="I193" s="5" t="s">
        <v>14</v>
      </c>
      <c r="J193" s="7">
        <v>2</v>
      </c>
      <c r="K193" s="27">
        <v>979.02</v>
      </c>
      <c r="L193" s="11">
        <v>0</v>
      </c>
      <c r="M193" t="s">
        <v>20</v>
      </c>
      <c r="N193" s="29">
        <v>689.31</v>
      </c>
      <c r="O193" s="27">
        <f>Table1[[#This Row],[Unit_Price]]*Table1[[#This Row],[Quantity]]</f>
        <v>1958.04</v>
      </c>
      <c r="P193" s="29">
        <f>Table1[[#This Row],[Revenue]]-Table1[[#This Row],[COGS]]</f>
        <v>579.42000000000007</v>
      </c>
      <c r="Q193" s="9">
        <f>Table1[[#This Row],[Profit]]/Table1[[#This Row],[Revenue]]</f>
        <v>0.29591836734693883</v>
      </c>
      <c r="R193" s="31">
        <f>Table1[[#This Row],[Cost Price]]*Table1[[#This Row],[Quantity]]</f>
        <v>1378.62</v>
      </c>
    </row>
    <row r="194" spans="1:18" x14ac:dyDescent="0.25">
      <c r="A194" t="s">
        <v>482</v>
      </c>
      <c r="B194" s="14">
        <v>46332</v>
      </c>
      <c r="C194" t="s">
        <v>483</v>
      </c>
      <c r="D194" t="str">
        <f>VLOOKUP(C194,Customers!A:E,5,FALSE)</f>
        <v>Mass Market</v>
      </c>
      <c r="E194" t="s">
        <v>180</v>
      </c>
      <c r="F194" t="str">
        <f>VLOOKUP(Table1[[#This Row],[Product_ID]],Products!A:D,4,FALSE)</f>
        <v>Smartphones</v>
      </c>
      <c r="G194" t="str">
        <f>VLOOKUP(H194,Stores!A:E,5,FALSE)</f>
        <v>Africa</v>
      </c>
      <c r="H194" t="s">
        <v>52</v>
      </c>
      <c r="I194" s="5" t="s">
        <v>25</v>
      </c>
      <c r="J194" s="7">
        <v>3</v>
      </c>
      <c r="K194" s="27">
        <v>840.51</v>
      </c>
      <c r="L194" s="11">
        <v>0.15</v>
      </c>
      <c r="M194" t="s">
        <v>20</v>
      </c>
      <c r="N194" s="29">
        <v>585.80999999999995</v>
      </c>
      <c r="O194" s="27">
        <f>Table1[[#This Row],[Unit_Price]]*Table1[[#This Row],[Quantity]]</f>
        <v>2521.5299999999997</v>
      </c>
      <c r="P194" s="29">
        <f>Table1[[#This Row],[Revenue]]-Table1[[#This Row],[COGS]]</f>
        <v>764.09999999999991</v>
      </c>
      <c r="Q194" s="9">
        <f>Table1[[#This Row],[Profit]]/Table1[[#This Row],[Revenue]]</f>
        <v>0.30303030303030304</v>
      </c>
      <c r="R194" s="31">
        <f>Table1[[#This Row],[Cost Price]]*Table1[[#This Row],[Quantity]]</f>
        <v>1757.4299999999998</v>
      </c>
    </row>
    <row r="195" spans="1:18" x14ac:dyDescent="0.25">
      <c r="A195" t="s">
        <v>485</v>
      </c>
      <c r="B195" s="14">
        <v>46132</v>
      </c>
      <c r="C195" t="s">
        <v>486</v>
      </c>
      <c r="D195" t="str">
        <f>VLOOKUP(C195,Customers!A:E,5,FALSE)</f>
        <v>VIP</v>
      </c>
      <c r="E195" t="s">
        <v>12</v>
      </c>
      <c r="F195" t="str">
        <f>VLOOKUP(Table1[[#This Row],[Product_ID]],Products!A:D,4,FALSE)</f>
        <v>Audio</v>
      </c>
      <c r="G195" t="str">
        <f>VLOOKUP(H195,Stores!A:E,5,FALSE)</f>
        <v>Africa</v>
      </c>
      <c r="H195" t="s">
        <v>196</v>
      </c>
      <c r="I195" s="5" t="s">
        <v>25</v>
      </c>
      <c r="J195" s="7">
        <v>1</v>
      </c>
      <c r="K195" s="27">
        <v>508.98</v>
      </c>
      <c r="L195" s="11">
        <v>0.2</v>
      </c>
      <c r="M195" t="s">
        <v>30</v>
      </c>
      <c r="N195" s="29">
        <v>354.29</v>
      </c>
      <c r="O195" s="27">
        <f>Table1[[#This Row],[Unit_Price]]*Table1[[#This Row],[Quantity]]</f>
        <v>508.98</v>
      </c>
      <c r="P195" s="29">
        <f>Table1[[#This Row],[Revenue]]-Table1[[#This Row],[COGS]]</f>
        <v>154.69</v>
      </c>
      <c r="Q195" s="9">
        <f>Table1[[#This Row],[Profit]]/Table1[[#This Row],[Revenue]]</f>
        <v>0.30392156862745096</v>
      </c>
      <c r="R195" s="31">
        <f>Table1[[#This Row],[Cost Price]]*Table1[[#This Row],[Quantity]]</f>
        <v>354.29</v>
      </c>
    </row>
    <row r="196" spans="1:18" x14ac:dyDescent="0.25">
      <c r="A196" t="s">
        <v>487</v>
      </c>
      <c r="B196" s="14">
        <v>45757</v>
      </c>
      <c r="C196" t="s">
        <v>488</v>
      </c>
      <c r="D196" t="str">
        <f>VLOOKUP(C196,Customers!A:E,5,FALSE)</f>
        <v>Affluent</v>
      </c>
      <c r="E196" t="s">
        <v>126</v>
      </c>
      <c r="F196" t="str">
        <f>VLOOKUP(Table1[[#This Row],[Product_ID]],Products!A:D,4,FALSE)</f>
        <v>Smartphones</v>
      </c>
      <c r="G196" t="str">
        <f>VLOOKUP(H196,Stores!A:E,5,FALSE)</f>
        <v>Europe</v>
      </c>
      <c r="H196" t="s">
        <v>64</v>
      </c>
      <c r="I196" s="5" t="s">
        <v>14</v>
      </c>
      <c r="J196" s="7">
        <v>2</v>
      </c>
      <c r="K196" s="27">
        <v>699</v>
      </c>
      <c r="L196" s="11">
        <v>0</v>
      </c>
      <c r="M196" t="s">
        <v>20</v>
      </c>
      <c r="N196" s="29">
        <v>510.27</v>
      </c>
      <c r="O196" s="27">
        <f>Table1[[#This Row],[Unit_Price]]*Table1[[#This Row],[Quantity]]</f>
        <v>1398</v>
      </c>
      <c r="P196" s="29">
        <f>Table1[[#This Row],[Revenue]]-Table1[[#This Row],[COGS]]</f>
        <v>377.46000000000004</v>
      </c>
      <c r="Q196" s="9">
        <f>Table1[[#This Row],[Profit]]/Table1[[#This Row],[Revenue]]</f>
        <v>0.27</v>
      </c>
      <c r="R196" s="31">
        <f>Table1[[#This Row],[Cost Price]]*Table1[[#This Row],[Quantity]]</f>
        <v>1020.54</v>
      </c>
    </row>
    <row r="197" spans="1:18" x14ac:dyDescent="0.25">
      <c r="A197" t="s">
        <v>489</v>
      </c>
      <c r="B197" s="14">
        <v>45948</v>
      </c>
      <c r="C197" t="s">
        <v>490</v>
      </c>
      <c r="D197" t="str">
        <f>VLOOKUP(C197,Customers!A:E,5,FALSE)</f>
        <v>Premium</v>
      </c>
      <c r="E197" t="s">
        <v>220</v>
      </c>
      <c r="F197" t="str">
        <f>VLOOKUP(Table1[[#This Row],[Product_ID]],Products!A:D,4,FALSE)</f>
        <v>Laptops</v>
      </c>
      <c r="G197" t="str">
        <f>VLOOKUP(H197,Stores!A:E,5,FALSE)</f>
        <v>Europe</v>
      </c>
      <c r="H197" t="s">
        <v>64</v>
      </c>
      <c r="I197" s="5" t="s">
        <v>14</v>
      </c>
      <c r="J197" s="7">
        <v>2</v>
      </c>
      <c r="K197" s="27">
        <v>1499</v>
      </c>
      <c r="L197" s="11">
        <v>0</v>
      </c>
      <c r="M197" t="s">
        <v>20</v>
      </c>
      <c r="N197" s="29">
        <v>974.35</v>
      </c>
      <c r="O197" s="27">
        <f>Table1[[#This Row],[Unit_Price]]*Table1[[#This Row],[Quantity]]</f>
        <v>2998</v>
      </c>
      <c r="P197" s="29">
        <f>Table1[[#This Row],[Revenue]]-Table1[[#This Row],[COGS]]</f>
        <v>1049.3</v>
      </c>
      <c r="Q197" s="9">
        <f>Table1[[#This Row],[Profit]]/Table1[[#This Row],[Revenue]]</f>
        <v>0.35</v>
      </c>
      <c r="R197" s="31">
        <f>Table1[[#This Row],[Cost Price]]*Table1[[#This Row],[Quantity]]</f>
        <v>1948.7</v>
      </c>
    </row>
    <row r="198" spans="1:18" x14ac:dyDescent="0.25">
      <c r="A198" t="s">
        <v>491</v>
      </c>
      <c r="B198" s="14">
        <v>45940</v>
      </c>
      <c r="C198" t="s">
        <v>492</v>
      </c>
      <c r="D198" t="str">
        <f>VLOOKUP(C198,Customers!A:E,5,FALSE)</f>
        <v>Mass Affluent</v>
      </c>
      <c r="E198" t="s">
        <v>321</v>
      </c>
      <c r="F198" t="str">
        <f>VLOOKUP(Table1[[#This Row],[Product_ID]],Products!A:D,4,FALSE)</f>
        <v>Smartphones</v>
      </c>
      <c r="G198" t="str">
        <f>VLOOKUP(H198,Stores!A:E,5,FALSE)</f>
        <v>EUROPE</v>
      </c>
      <c r="H198" t="s">
        <v>74</v>
      </c>
      <c r="I198" s="5" t="s">
        <v>14</v>
      </c>
      <c r="J198" s="7">
        <v>3</v>
      </c>
      <c r="K198" s="27">
        <v>1385.01</v>
      </c>
      <c r="L198" s="11">
        <v>0.02</v>
      </c>
      <c r="M198" t="s">
        <v>30</v>
      </c>
      <c r="N198" s="29">
        <v>993.29</v>
      </c>
      <c r="O198" s="27">
        <f>Table1[[#This Row],[Unit_Price]]*Table1[[#This Row],[Quantity]]</f>
        <v>4155.03</v>
      </c>
      <c r="P198" s="29">
        <f>Table1[[#This Row],[Revenue]]-Table1[[#This Row],[COGS]]</f>
        <v>1175.1599999999999</v>
      </c>
      <c r="Q198" s="9">
        <f>Table1[[#This Row],[Profit]]/Table1[[#This Row],[Revenue]]</f>
        <v>0.28282828282828282</v>
      </c>
      <c r="R198" s="31">
        <f>Table1[[#This Row],[Cost Price]]*Table1[[#This Row],[Quantity]]</f>
        <v>2979.87</v>
      </c>
    </row>
    <row r="199" spans="1:18" x14ac:dyDescent="0.25">
      <c r="A199" t="s">
        <v>493</v>
      </c>
      <c r="B199" s="14">
        <v>45883</v>
      </c>
      <c r="C199" t="s">
        <v>494</v>
      </c>
      <c r="D199" t="str">
        <f>VLOOKUP(C199,Customers!A:E,5,FALSE)</f>
        <v>Mass Market</v>
      </c>
      <c r="E199" t="s">
        <v>202</v>
      </c>
      <c r="F199" t="str">
        <f>VLOOKUP(Table1[[#This Row],[Product_ID]],Products!A:D,4,FALSE)</f>
        <v>Televisions</v>
      </c>
      <c r="G199" t="str">
        <f>VLOOKUP(H199,Stores!A:E,5,FALSE)</f>
        <v>North America</v>
      </c>
      <c r="H199" t="s">
        <v>187</v>
      </c>
      <c r="I199" s="5" t="s">
        <v>14</v>
      </c>
      <c r="J199" s="7">
        <v>5</v>
      </c>
      <c r="K199" s="27">
        <v>2078.0100000000002</v>
      </c>
      <c r="L199" s="11">
        <v>0</v>
      </c>
      <c r="M199" t="s">
        <v>20</v>
      </c>
      <c r="N199" s="29">
        <v>1427.32</v>
      </c>
      <c r="O199" s="27">
        <f>Table1[[#This Row],[Unit_Price]]*Table1[[#This Row],[Quantity]]</f>
        <v>10390.050000000001</v>
      </c>
      <c r="P199" s="29">
        <f>Table1[[#This Row],[Revenue]]-Table1[[#This Row],[COGS]]</f>
        <v>3253.4500000000016</v>
      </c>
      <c r="Q199" s="9">
        <f>Table1[[#This Row],[Profit]]/Table1[[#This Row],[Revenue]]</f>
        <v>0.31313131313131326</v>
      </c>
      <c r="R199" s="31">
        <f>Table1[[#This Row],[Cost Price]]*Table1[[#This Row],[Quantity]]</f>
        <v>7136.5999999999995</v>
      </c>
    </row>
    <row r="200" spans="1:18" x14ac:dyDescent="0.25">
      <c r="A200" t="s">
        <v>495</v>
      </c>
      <c r="B200" s="14">
        <v>46003</v>
      </c>
      <c r="C200" t="s">
        <v>496</v>
      </c>
      <c r="D200" t="str">
        <f>VLOOKUP(C200,Customers!A:E,5,FALSE)</f>
        <v>Mass Market</v>
      </c>
      <c r="E200" t="s">
        <v>220</v>
      </c>
      <c r="F200" t="str">
        <f>VLOOKUP(Table1[[#This Row],[Product_ID]],Products!A:D,4,FALSE)</f>
        <v>Laptops</v>
      </c>
      <c r="G200" t="str">
        <f>VLOOKUP(H200,Stores!A:E,5,FALSE)</f>
        <v xml:space="preserve">Asia </v>
      </c>
      <c r="H200" t="s">
        <v>104</v>
      </c>
      <c r="I200" s="5" t="s">
        <v>14</v>
      </c>
      <c r="J200" s="7">
        <v>3</v>
      </c>
      <c r="K200" s="27">
        <v>1469.02</v>
      </c>
      <c r="L200" s="11">
        <v>0.2</v>
      </c>
      <c r="M200" t="s">
        <v>35</v>
      </c>
      <c r="N200" s="29">
        <v>974.35</v>
      </c>
      <c r="O200" s="27">
        <f>Table1[[#This Row],[Unit_Price]]*Table1[[#This Row],[Quantity]]</f>
        <v>4407.0599999999995</v>
      </c>
      <c r="P200" s="29">
        <f>Table1[[#This Row],[Revenue]]-Table1[[#This Row],[COGS]]</f>
        <v>1484.0099999999993</v>
      </c>
      <c r="Q200" s="9">
        <f>Table1[[#This Row],[Profit]]/Table1[[#This Row],[Revenue]]</f>
        <v>0.33673469387755089</v>
      </c>
      <c r="R200" s="31">
        <f>Table1[[#This Row],[Cost Price]]*Table1[[#This Row],[Quantity]]</f>
        <v>2923.05</v>
      </c>
    </row>
    <row r="201" spans="1:18" x14ac:dyDescent="0.25">
      <c r="A201" t="s">
        <v>497</v>
      </c>
      <c r="B201" s="14">
        <v>45698</v>
      </c>
      <c r="C201" t="s">
        <v>498</v>
      </c>
      <c r="D201" t="str">
        <f>VLOOKUP(C201,Customers!A:E,5,FALSE)</f>
        <v>Mass Affluent</v>
      </c>
      <c r="E201" t="s">
        <v>137</v>
      </c>
      <c r="F201" t="str">
        <f>VLOOKUP(Table1[[#This Row],[Product_ID]],Products!A:D,4,FALSE)</f>
        <v>Accessories</v>
      </c>
      <c r="G201" t="str">
        <f>VLOOKUP(H201,Stores!A:E,5,FALSE)</f>
        <v>Africa</v>
      </c>
      <c r="H201" t="s">
        <v>19</v>
      </c>
      <c r="I201" s="5" t="s">
        <v>14</v>
      </c>
      <c r="J201" s="7">
        <v>1</v>
      </c>
      <c r="K201" s="27">
        <v>101.97</v>
      </c>
      <c r="L201" s="11">
        <v>0.2</v>
      </c>
      <c r="M201" t="s">
        <v>30</v>
      </c>
      <c r="N201" s="29">
        <v>65.34</v>
      </c>
      <c r="O201" s="27">
        <f>Table1[[#This Row],[Unit_Price]]*Table1[[#This Row],[Quantity]]</f>
        <v>101.97</v>
      </c>
      <c r="P201" s="29">
        <f>Table1[[#This Row],[Revenue]]-Table1[[#This Row],[COGS]]</f>
        <v>36.629999999999995</v>
      </c>
      <c r="Q201" s="9">
        <f>Table1[[#This Row],[Profit]]/Table1[[#This Row],[Revenue]]</f>
        <v>0.35922330097087374</v>
      </c>
      <c r="R201" s="31">
        <f>Table1[[#This Row],[Cost Price]]*Table1[[#This Row],[Quantity]]</f>
        <v>65.34</v>
      </c>
    </row>
    <row r="202" spans="1:18" x14ac:dyDescent="0.25">
      <c r="A202" t="s">
        <v>499</v>
      </c>
      <c r="B202" s="14">
        <v>46219</v>
      </c>
      <c r="C202" t="s">
        <v>500</v>
      </c>
      <c r="D202" t="str">
        <f>VLOOKUP(C202,Customers!A:E,5,FALSE)</f>
        <v>Mass Market</v>
      </c>
      <c r="E202" t="s">
        <v>92</v>
      </c>
      <c r="F202" t="str">
        <f>VLOOKUP(Table1[[#This Row],[Product_ID]],Products!A:D,4,FALSE)</f>
        <v>Audio</v>
      </c>
      <c r="G202" t="str">
        <f>VLOOKUP(H202,Stores!A:E,5,FALSE)</f>
        <v>Europe</v>
      </c>
      <c r="H202" t="s">
        <v>64</v>
      </c>
      <c r="I202" s="5" t="s">
        <v>25</v>
      </c>
      <c r="J202" s="7">
        <v>3</v>
      </c>
      <c r="K202" s="27">
        <v>296.01</v>
      </c>
      <c r="L202" s="11">
        <v>0.05</v>
      </c>
      <c r="M202" t="s">
        <v>20</v>
      </c>
      <c r="N202" s="29">
        <v>191.36</v>
      </c>
      <c r="O202" s="27">
        <f>Table1[[#This Row],[Unit_Price]]*Table1[[#This Row],[Quantity]]</f>
        <v>888.03</v>
      </c>
      <c r="P202" s="29">
        <f>Table1[[#This Row],[Revenue]]-Table1[[#This Row],[COGS]]</f>
        <v>313.94999999999993</v>
      </c>
      <c r="Q202" s="9">
        <f>Table1[[#This Row],[Profit]]/Table1[[#This Row],[Revenue]]</f>
        <v>0.35353535353535348</v>
      </c>
      <c r="R202" s="31">
        <f>Table1[[#This Row],[Cost Price]]*Table1[[#This Row],[Quantity]]</f>
        <v>574.08000000000004</v>
      </c>
    </row>
    <row r="203" spans="1:18" x14ac:dyDescent="0.25">
      <c r="A203" t="s">
        <v>501</v>
      </c>
      <c r="B203" s="14">
        <v>45950</v>
      </c>
      <c r="C203" t="s">
        <v>502</v>
      </c>
      <c r="D203" t="str">
        <f>VLOOKUP(C203,Customers!A:E,5,FALSE)</f>
        <v xml:space="preserve">Mass Market </v>
      </c>
      <c r="E203" t="s">
        <v>23</v>
      </c>
      <c r="F203" t="str">
        <f>VLOOKUP(Table1[[#This Row],[Product_ID]],Products!A:D,4,FALSE)</f>
        <v>Audio</v>
      </c>
      <c r="G203" t="str">
        <f>VLOOKUP(H203,Stores!A:E,5,FALSE)</f>
        <v>Africa</v>
      </c>
      <c r="H203" t="s">
        <v>196</v>
      </c>
      <c r="I203" s="5" t="s">
        <v>14</v>
      </c>
      <c r="J203" s="7">
        <v>3</v>
      </c>
      <c r="K203" s="27">
        <v>81.37</v>
      </c>
      <c r="L203" s="11">
        <v>0</v>
      </c>
      <c r="M203" t="s">
        <v>35</v>
      </c>
      <c r="N203" s="29">
        <v>57.67</v>
      </c>
      <c r="O203" s="27">
        <f>Table1[[#This Row],[Unit_Price]]*Table1[[#This Row],[Quantity]]</f>
        <v>244.11</v>
      </c>
      <c r="P203" s="29">
        <f>Table1[[#This Row],[Revenue]]-Table1[[#This Row],[COGS]]</f>
        <v>71.100000000000023</v>
      </c>
      <c r="Q203" s="9">
        <f>Table1[[#This Row],[Profit]]/Table1[[#This Row],[Revenue]]</f>
        <v>0.29126213592233019</v>
      </c>
      <c r="R203" s="31">
        <f>Table1[[#This Row],[Cost Price]]*Table1[[#This Row],[Quantity]]</f>
        <v>173.01</v>
      </c>
    </row>
    <row r="204" spans="1:18" x14ac:dyDescent="0.25">
      <c r="A204" t="s">
        <v>503</v>
      </c>
      <c r="B204" s="14">
        <v>45971</v>
      </c>
      <c r="C204" t="s">
        <v>504</v>
      </c>
      <c r="D204" t="str">
        <f>VLOOKUP(C204,Customers!A:E,5,FALSE)</f>
        <v>Mass Affluent</v>
      </c>
      <c r="E204" t="s">
        <v>168</v>
      </c>
      <c r="F204" t="str">
        <f>VLOOKUP(Table1[[#This Row],[Product_ID]],Products!A:D,4,FALSE)</f>
        <v>Accessories</v>
      </c>
      <c r="G204" t="str">
        <f>VLOOKUP(H204,Stores!A:E,5,FALSE)</f>
        <v>North America</v>
      </c>
      <c r="H204" t="s">
        <v>187</v>
      </c>
      <c r="I204" s="5" t="s">
        <v>25</v>
      </c>
      <c r="J204" s="7">
        <v>2</v>
      </c>
      <c r="K204" s="27">
        <v>91.67</v>
      </c>
      <c r="L204" s="11">
        <v>0.1</v>
      </c>
      <c r="M204" t="s">
        <v>20</v>
      </c>
      <c r="N204" s="29">
        <v>55.18</v>
      </c>
      <c r="O204" s="27">
        <f>Table1[[#This Row],[Unit_Price]]*Table1[[#This Row],[Quantity]]</f>
        <v>183.34</v>
      </c>
      <c r="P204" s="29">
        <f>Table1[[#This Row],[Revenue]]-Table1[[#This Row],[COGS]]</f>
        <v>72.98</v>
      </c>
      <c r="Q204" s="9">
        <f>Table1[[#This Row],[Profit]]/Table1[[#This Row],[Revenue]]</f>
        <v>0.39805825242718446</v>
      </c>
      <c r="R204" s="31">
        <f>Table1[[#This Row],[Cost Price]]*Table1[[#This Row],[Quantity]]</f>
        <v>110.36</v>
      </c>
    </row>
    <row r="205" spans="1:18" x14ac:dyDescent="0.25">
      <c r="A205" t="s">
        <v>505</v>
      </c>
      <c r="B205" s="14">
        <v>46300</v>
      </c>
      <c r="C205" t="s">
        <v>506</v>
      </c>
      <c r="D205" t="str">
        <f>VLOOKUP(C205,Customers!A:E,5,FALSE)</f>
        <v>Mass Market</v>
      </c>
      <c r="E205" t="s">
        <v>18</v>
      </c>
      <c r="F205" t="str">
        <f>VLOOKUP(Table1[[#This Row],[Product_ID]],Products!A:D,4,FALSE)</f>
        <v>Audio</v>
      </c>
      <c r="G205" t="str">
        <f>VLOOKUP(H205,Stores!A:E,5,FALSE)</f>
        <v>Africa</v>
      </c>
      <c r="H205" t="s">
        <v>19</v>
      </c>
      <c r="I205" s="5" t="s">
        <v>25</v>
      </c>
      <c r="J205" s="7">
        <v>2</v>
      </c>
      <c r="K205" s="27">
        <v>100.98</v>
      </c>
      <c r="L205" s="11">
        <v>0.2</v>
      </c>
      <c r="M205" t="s">
        <v>20</v>
      </c>
      <c r="N205" s="29">
        <v>71.28</v>
      </c>
      <c r="O205" s="27">
        <f>Table1[[#This Row],[Unit_Price]]*Table1[[#This Row],[Quantity]]</f>
        <v>201.96</v>
      </c>
      <c r="P205" s="29">
        <f>Table1[[#This Row],[Revenue]]-Table1[[#This Row],[COGS]]</f>
        <v>59.400000000000006</v>
      </c>
      <c r="Q205" s="9">
        <f>Table1[[#This Row],[Profit]]/Table1[[#This Row],[Revenue]]</f>
        <v>0.29411764705882354</v>
      </c>
      <c r="R205" s="31">
        <f>Table1[[#This Row],[Cost Price]]*Table1[[#This Row],[Quantity]]</f>
        <v>142.56</v>
      </c>
    </row>
    <row r="206" spans="1:18" x14ac:dyDescent="0.25">
      <c r="A206" t="s">
        <v>507</v>
      </c>
      <c r="B206" s="14">
        <v>46080</v>
      </c>
      <c r="C206" t="s">
        <v>508</v>
      </c>
      <c r="D206" t="str">
        <f>VLOOKUP(C206,Customers!A:E,5,FALSE)</f>
        <v>MASS MARKET</v>
      </c>
      <c r="E206" t="s">
        <v>98</v>
      </c>
      <c r="F206" t="str">
        <f>VLOOKUP(Table1[[#This Row],[Product_ID]],Products!A:D,4,FALSE)</f>
        <v>Laptops</v>
      </c>
      <c r="G206" t="str">
        <f>VLOOKUP(H206,Stores!A:E,5,FALSE)</f>
        <v>Oceania</v>
      </c>
      <c r="H206" t="s">
        <v>112</v>
      </c>
      <c r="I206" s="5" t="s">
        <v>25</v>
      </c>
      <c r="J206" s="7">
        <v>1</v>
      </c>
      <c r="K206" s="27">
        <v>1440.97</v>
      </c>
      <c r="L206" s="11">
        <v>0.1</v>
      </c>
      <c r="M206" t="s">
        <v>30</v>
      </c>
      <c r="N206" s="29">
        <v>853.39</v>
      </c>
      <c r="O206" s="27">
        <f>Table1[[#This Row],[Unit_Price]]*Table1[[#This Row],[Quantity]]</f>
        <v>1440.97</v>
      </c>
      <c r="P206" s="29">
        <f>Table1[[#This Row],[Revenue]]-Table1[[#This Row],[COGS]]</f>
        <v>587.58000000000004</v>
      </c>
      <c r="Q206" s="9">
        <f>Table1[[#This Row],[Profit]]/Table1[[#This Row],[Revenue]]</f>
        <v>0.40776699029126218</v>
      </c>
      <c r="R206" s="31">
        <f>Table1[[#This Row],[Cost Price]]*Table1[[#This Row],[Quantity]]</f>
        <v>853.39</v>
      </c>
    </row>
    <row r="207" spans="1:18" x14ac:dyDescent="0.25">
      <c r="A207" t="s">
        <v>509</v>
      </c>
      <c r="B207" s="14">
        <v>46100</v>
      </c>
      <c r="C207" t="s">
        <v>134</v>
      </c>
      <c r="D207" t="str">
        <f>VLOOKUP(C207,Customers!A:E,5,FALSE)</f>
        <v>Premium</v>
      </c>
      <c r="E207" t="s">
        <v>12</v>
      </c>
      <c r="F207" t="str">
        <f>VLOOKUP(Table1[[#This Row],[Product_ID]],Products!A:D,4,FALSE)</f>
        <v>Audio</v>
      </c>
      <c r="G207" t="str">
        <f>VLOOKUP(H207,Stores!A:E,5,FALSE)</f>
        <v>South America</v>
      </c>
      <c r="H207" t="s">
        <v>120</v>
      </c>
      <c r="I207" s="5" t="s">
        <v>14</v>
      </c>
      <c r="J207" s="7">
        <v>1</v>
      </c>
      <c r="K207" s="27">
        <v>508.98</v>
      </c>
      <c r="L207" s="11">
        <v>0</v>
      </c>
      <c r="M207" t="s">
        <v>35</v>
      </c>
      <c r="N207" s="29">
        <v>354.29</v>
      </c>
      <c r="O207" s="27">
        <f>Table1[[#This Row],[Unit_Price]]*Table1[[#This Row],[Quantity]]</f>
        <v>508.98</v>
      </c>
      <c r="P207" s="29">
        <f>Table1[[#This Row],[Revenue]]-Table1[[#This Row],[COGS]]</f>
        <v>154.69</v>
      </c>
      <c r="Q207" s="9">
        <f>Table1[[#This Row],[Profit]]/Table1[[#This Row],[Revenue]]</f>
        <v>0.30392156862745096</v>
      </c>
      <c r="R207" s="31">
        <f>Table1[[#This Row],[Cost Price]]*Table1[[#This Row],[Quantity]]</f>
        <v>354.29</v>
      </c>
    </row>
    <row r="208" spans="1:18" x14ac:dyDescent="0.25">
      <c r="A208" t="s">
        <v>510</v>
      </c>
      <c r="B208" s="14">
        <v>46298</v>
      </c>
      <c r="C208" t="s">
        <v>449</v>
      </c>
      <c r="D208" t="str">
        <f>VLOOKUP(C208,Customers!A:E,5,FALSE)</f>
        <v>Affluent</v>
      </c>
      <c r="E208" t="s">
        <v>511</v>
      </c>
      <c r="F208" t="e">
        <f>VLOOKUP(Table1[[#This Row],[Product_ID]],Products!A:D,4,FALSE)</f>
        <v>#N/A</v>
      </c>
      <c r="G208" t="str">
        <f>VLOOKUP(H208,Stores!A:E,5,FALSE)</f>
        <v>Africa</v>
      </c>
      <c r="H208" t="s">
        <v>52</v>
      </c>
      <c r="I208" s="5" t="s">
        <v>25</v>
      </c>
      <c r="J208" s="7">
        <v>3</v>
      </c>
      <c r="K208" s="27">
        <v>149</v>
      </c>
      <c r="L208" s="11">
        <v>0.05</v>
      </c>
      <c r="M208" t="s">
        <v>35</v>
      </c>
      <c r="N208" s="29">
        <v>0</v>
      </c>
      <c r="O208" s="27">
        <v>0</v>
      </c>
      <c r="P208" s="29">
        <f>Table1[[#This Row],[Revenue]]-Table1[[#This Row],[COGS]]</f>
        <v>0</v>
      </c>
      <c r="Q208" s="9">
        <v>0</v>
      </c>
      <c r="R208" s="31">
        <f>Table1[[#This Row],[Cost Price]]*Table1[[#This Row],[Quantity]]</f>
        <v>0</v>
      </c>
    </row>
    <row r="209" spans="1:18" x14ac:dyDescent="0.25">
      <c r="A209" t="s">
        <v>512</v>
      </c>
      <c r="B209" s="14">
        <v>45952</v>
      </c>
      <c r="C209" t="s">
        <v>513</v>
      </c>
      <c r="D209" t="str">
        <f>VLOOKUP(C209,Customers!A:E,5,FALSE)</f>
        <v>Premium</v>
      </c>
      <c r="E209" t="s">
        <v>29</v>
      </c>
      <c r="F209" t="str">
        <f>VLOOKUP(Table1[[#This Row],[Product_ID]],Products!A:D,4,FALSE)</f>
        <v>Accessories</v>
      </c>
      <c r="G209" t="str">
        <f>VLOOKUP(H209,Stores!A:E,5,FALSE)</f>
        <v>Asia</v>
      </c>
      <c r="H209" t="s">
        <v>13</v>
      </c>
      <c r="I209" s="5" t="s">
        <v>14</v>
      </c>
      <c r="J209" s="7">
        <v>6</v>
      </c>
      <c r="K209" s="27">
        <v>106.82</v>
      </c>
      <c r="L209" s="11">
        <v>0.05</v>
      </c>
      <c r="M209" t="s">
        <v>30</v>
      </c>
      <c r="N209" s="29">
        <v>78.48</v>
      </c>
      <c r="O209" s="27">
        <f>Table1[[#This Row],[Unit_Price]]*Table1[[#This Row],[Quantity]]</f>
        <v>640.91999999999996</v>
      </c>
      <c r="P209" s="29">
        <f>Table1[[#This Row],[Revenue]]-Table1[[#This Row],[COGS]]</f>
        <v>170.03999999999996</v>
      </c>
      <c r="Q209" s="9">
        <f>Table1[[#This Row],[Profit]]/Table1[[#This Row],[Revenue]]</f>
        <v>0.26530612244897955</v>
      </c>
      <c r="R209" s="31">
        <f>Table1[[#This Row],[Cost Price]]*Table1[[#This Row],[Quantity]]</f>
        <v>470.88</v>
      </c>
    </row>
    <row r="210" spans="1:18" x14ac:dyDescent="0.25">
      <c r="A210" t="s">
        <v>514</v>
      </c>
      <c r="B210" s="14">
        <v>45850</v>
      </c>
      <c r="C210" t="s">
        <v>515</v>
      </c>
      <c r="D210" t="str">
        <f>VLOOKUP(C210,Customers!A:E,5,FALSE)</f>
        <v>Affluent</v>
      </c>
      <c r="E210" t="s">
        <v>282</v>
      </c>
      <c r="F210" t="str">
        <f>VLOOKUP(Table1[[#This Row],[Product_ID]],Products!A:D,4,FALSE)</f>
        <v>Audio</v>
      </c>
      <c r="G210" t="str">
        <f>VLOOKUP(H210,Stores!A:E,5,FALSE)</f>
        <v>South America</v>
      </c>
      <c r="H210" t="s">
        <v>62</v>
      </c>
      <c r="I210" s="5" t="s">
        <v>14</v>
      </c>
      <c r="J210" s="7">
        <v>1</v>
      </c>
      <c r="K210" s="27">
        <v>175.42</v>
      </c>
      <c r="L210" s="11">
        <v>0.05</v>
      </c>
      <c r="M210" t="s">
        <v>20</v>
      </c>
      <c r="N210" s="29">
        <v>110.98</v>
      </c>
      <c r="O210" s="27">
        <f>Table1[[#This Row],[Unit_Price]]*Table1[[#This Row],[Quantity]]</f>
        <v>175.42</v>
      </c>
      <c r="P210" s="29">
        <f>Table1[[#This Row],[Revenue]]-Table1[[#This Row],[COGS]]</f>
        <v>64.439999999999984</v>
      </c>
      <c r="Q210" s="9">
        <f>Table1[[#This Row],[Profit]]/Table1[[#This Row],[Revenue]]</f>
        <v>0.36734693877551011</v>
      </c>
      <c r="R210" s="31">
        <f>Table1[[#This Row],[Cost Price]]*Table1[[#This Row],[Quantity]]</f>
        <v>110.98</v>
      </c>
    </row>
    <row r="211" spans="1:18" x14ac:dyDescent="0.25">
      <c r="A211" t="s">
        <v>516</v>
      </c>
      <c r="B211" s="14">
        <v>46027</v>
      </c>
      <c r="C211" t="s">
        <v>189</v>
      </c>
      <c r="D211" t="str">
        <f>VLOOKUP(C211,Customers!A:E,5,FALSE)</f>
        <v>MASS MARKET</v>
      </c>
      <c r="E211" t="s">
        <v>33</v>
      </c>
      <c r="F211" t="str">
        <f>VLOOKUP(Table1[[#This Row],[Product_ID]],Products!A:D,4,FALSE)</f>
        <v>Laptops</v>
      </c>
      <c r="G211" t="str">
        <f>VLOOKUP(H211,Stores!A:E,5,FALSE)</f>
        <v>Africa</v>
      </c>
      <c r="H211" t="s">
        <v>196</v>
      </c>
      <c r="I211" s="5" t="s">
        <v>25</v>
      </c>
      <c r="J211" s="7">
        <v>1</v>
      </c>
      <c r="K211" s="27">
        <v>2424.0300000000002</v>
      </c>
      <c r="L211" s="11">
        <v>0.1</v>
      </c>
      <c r="M211" t="s">
        <v>20</v>
      </c>
      <c r="N211" s="29">
        <v>1599.36</v>
      </c>
      <c r="O211" s="27">
        <f>Table1[[#This Row],[Unit_Price]]*Table1[[#This Row],[Quantity]]</f>
        <v>2424.0300000000002</v>
      </c>
      <c r="P211" s="29">
        <f>Table1[[#This Row],[Revenue]]-Table1[[#This Row],[COGS]]</f>
        <v>824.6700000000003</v>
      </c>
      <c r="Q211" s="9">
        <f>Table1[[#This Row],[Profit]]/Table1[[#This Row],[Revenue]]</f>
        <v>0.34020618556701038</v>
      </c>
      <c r="R211" s="31">
        <f>Table1[[#This Row],[Cost Price]]*Table1[[#This Row],[Quantity]]</f>
        <v>1599.36</v>
      </c>
    </row>
    <row r="212" spans="1:18" x14ac:dyDescent="0.25">
      <c r="A212" t="s">
        <v>517</v>
      </c>
      <c r="B212" s="14">
        <v>45891</v>
      </c>
      <c r="C212" t="s">
        <v>143</v>
      </c>
      <c r="D212" t="str">
        <f>VLOOKUP(C212,Customers!A:E,5,FALSE)</f>
        <v>Mass Market</v>
      </c>
      <c r="E212" t="s">
        <v>286</v>
      </c>
      <c r="F212" t="str">
        <f>VLOOKUP(Table1[[#This Row],[Product_ID]],Products!A:D,4,FALSE)</f>
        <v>Televisions</v>
      </c>
      <c r="G212" t="str">
        <f>VLOOKUP(H212,Stores!A:E,5,FALSE)</f>
        <v>Africa</v>
      </c>
      <c r="H212" t="s">
        <v>52</v>
      </c>
      <c r="I212" s="5" t="s">
        <v>14</v>
      </c>
      <c r="J212" s="7">
        <v>3</v>
      </c>
      <c r="K212" s="27">
        <v>1286.01</v>
      </c>
      <c r="L212" s="11">
        <v>0.15</v>
      </c>
      <c r="M212" t="s">
        <v>20</v>
      </c>
      <c r="N212" s="29">
        <v>948.27</v>
      </c>
      <c r="O212" s="27">
        <f>Table1[[#This Row],[Unit_Price]]*Table1[[#This Row],[Quantity]]</f>
        <v>3858.0299999999997</v>
      </c>
      <c r="P212" s="29">
        <f>Table1[[#This Row],[Revenue]]-Table1[[#This Row],[COGS]]</f>
        <v>1013.2199999999998</v>
      </c>
      <c r="Q212" s="9">
        <f>Table1[[#This Row],[Profit]]/Table1[[#This Row],[Revenue]]</f>
        <v>0.2626262626262626</v>
      </c>
      <c r="R212" s="31">
        <f>Table1[[#This Row],[Cost Price]]*Table1[[#This Row],[Quantity]]</f>
        <v>2844.81</v>
      </c>
    </row>
    <row r="213" spans="1:18" x14ac:dyDescent="0.25">
      <c r="A213" t="s">
        <v>518</v>
      </c>
      <c r="B213" s="14">
        <v>46197</v>
      </c>
      <c r="C213" t="s">
        <v>519</v>
      </c>
      <c r="D213" t="str">
        <f>VLOOKUP(C213,Customers!A:E,5,FALSE)</f>
        <v>Mass Affluent</v>
      </c>
      <c r="E213" t="s">
        <v>520</v>
      </c>
      <c r="F213" t="str">
        <f>VLOOKUP(Table1[[#This Row],[Product_ID]],Products!A:D,4,FALSE)</f>
        <v>Laptops</v>
      </c>
      <c r="G213" t="str">
        <f>VLOOKUP(H213,Stores!A:E,5,FALSE)</f>
        <v>South America</v>
      </c>
      <c r="H213" t="s">
        <v>62</v>
      </c>
      <c r="I213" s="5" t="s">
        <v>14</v>
      </c>
      <c r="J213" s="7">
        <v>3</v>
      </c>
      <c r="K213" s="27">
        <v>2220.9899999999998</v>
      </c>
      <c r="L213" s="11">
        <v>0</v>
      </c>
      <c r="M213" t="s">
        <v>20</v>
      </c>
      <c r="N213" s="29">
        <v>1495.32</v>
      </c>
      <c r="O213" s="27">
        <f>Table1[[#This Row],[Unit_Price]]*Table1[[#This Row],[Quantity]]</f>
        <v>6662.9699999999993</v>
      </c>
      <c r="P213" s="29">
        <f>Table1[[#This Row],[Revenue]]-Table1[[#This Row],[COGS]]</f>
        <v>2177.0099999999993</v>
      </c>
      <c r="Q213" s="9">
        <f>Table1[[#This Row],[Profit]]/Table1[[#This Row],[Revenue]]</f>
        <v>0.32673267326732663</v>
      </c>
      <c r="R213" s="31">
        <f>Table1[[#This Row],[Cost Price]]*Table1[[#This Row],[Quantity]]</f>
        <v>4485.96</v>
      </c>
    </row>
    <row r="214" spans="1:18" x14ac:dyDescent="0.25">
      <c r="A214" t="s">
        <v>521</v>
      </c>
      <c r="B214" s="14">
        <v>45759</v>
      </c>
      <c r="C214" t="s">
        <v>522</v>
      </c>
      <c r="D214" t="str">
        <f>VLOOKUP(C214,Customers!A:E,5,FALSE)</f>
        <v>Affluent</v>
      </c>
      <c r="E214" t="s">
        <v>376</v>
      </c>
      <c r="F214" t="str">
        <f>VLOOKUP(Table1[[#This Row],[Product_ID]],Products!A:D,4,FALSE)</f>
        <v>Laptops</v>
      </c>
      <c r="G214" t="str">
        <f>VLOOKUP(H214,Stores!A:E,5,FALSE)</f>
        <v>Asia</v>
      </c>
      <c r="H214" t="s">
        <v>101</v>
      </c>
      <c r="I214" s="5" t="s">
        <v>14</v>
      </c>
      <c r="J214" s="7">
        <v>1</v>
      </c>
      <c r="K214" s="27">
        <v>1648.03</v>
      </c>
      <c r="L214" s="11">
        <v>0</v>
      </c>
      <c r="M214" t="s">
        <v>35</v>
      </c>
      <c r="N214" s="29">
        <v>1240.27</v>
      </c>
      <c r="O214" s="27">
        <f>Table1[[#This Row],[Unit_Price]]*Table1[[#This Row],[Quantity]]</f>
        <v>1648.03</v>
      </c>
      <c r="P214" s="29">
        <f>Table1[[#This Row],[Revenue]]-Table1[[#This Row],[COGS]]</f>
        <v>407.76</v>
      </c>
      <c r="Q214" s="9">
        <f>Table1[[#This Row],[Profit]]/Table1[[#This Row],[Revenue]]</f>
        <v>0.24742268041237114</v>
      </c>
      <c r="R214" s="31">
        <f>Table1[[#This Row],[Cost Price]]*Table1[[#This Row],[Quantity]]</f>
        <v>1240.27</v>
      </c>
    </row>
    <row r="215" spans="1:18" x14ac:dyDescent="0.25">
      <c r="A215" t="s">
        <v>523</v>
      </c>
      <c r="B215" s="14">
        <v>46095</v>
      </c>
      <c r="C215" t="s">
        <v>524</v>
      </c>
      <c r="D215" t="str">
        <f>VLOOKUP(C215,Customers!A:E,5,FALSE)</f>
        <v>Mass Market</v>
      </c>
      <c r="E215" t="s">
        <v>177</v>
      </c>
      <c r="F215" t="str">
        <f>VLOOKUP(Table1[[#This Row],[Product_ID]],Products!A:D,4,FALSE)</f>
        <v>Laptops</v>
      </c>
      <c r="G215" t="str">
        <f>VLOOKUP(H215,Stores!A:E,5,FALSE)</f>
        <v>North America</v>
      </c>
      <c r="H215" t="s">
        <v>39</v>
      </c>
      <c r="I215" s="5" t="s">
        <v>25</v>
      </c>
      <c r="J215" s="7">
        <v>2</v>
      </c>
      <c r="K215" s="27">
        <v>1630.98</v>
      </c>
      <c r="L215" s="11">
        <v>0</v>
      </c>
      <c r="M215" t="s">
        <v>20</v>
      </c>
      <c r="N215" s="29">
        <v>991.38</v>
      </c>
      <c r="O215" s="27">
        <f>Table1[[#This Row],[Unit_Price]]*Table1[[#This Row],[Quantity]]</f>
        <v>3261.96</v>
      </c>
      <c r="P215" s="29">
        <f>Table1[[#This Row],[Revenue]]-Table1[[#This Row],[COGS]]</f>
        <v>1279.2</v>
      </c>
      <c r="Q215" s="9">
        <f>Table1[[#This Row],[Profit]]/Table1[[#This Row],[Revenue]]</f>
        <v>0.39215686274509803</v>
      </c>
      <c r="R215" s="31">
        <f>Table1[[#This Row],[Cost Price]]*Table1[[#This Row],[Quantity]]</f>
        <v>1982.76</v>
      </c>
    </row>
    <row r="216" spans="1:18" x14ac:dyDescent="0.25">
      <c r="A216" t="s">
        <v>525</v>
      </c>
      <c r="B216" s="14">
        <v>46327</v>
      </c>
      <c r="C216" t="s">
        <v>526</v>
      </c>
      <c r="D216" t="str">
        <f>VLOOKUP(C216,Customers!A:E,5,FALSE)</f>
        <v>Mass Affluent</v>
      </c>
      <c r="E216" t="s">
        <v>80</v>
      </c>
      <c r="F216" t="str">
        <f>VLOOKUP(Table1[[#This Row],[Product_ID]],Products!A:D,4,FALSE)</f>
        <v>Accessories</v>
      </c>
      <c r="G216" t="str">
        <f>VLOOKUP(H216,Stores!A:E,5,FALSE)</f>
        <v>Europe</v>
      </c>
      <c r="H216" t="s">
        <v>64</v>
      </c>
      <c r="I216" s="5" t="s">
        <v>14</v>
      </c>
      <c r="J216" s="7">
        <v>1</v>
      </c>
      <c r="K216" s="27">
        <v>154.22999999999999</v>
      </c>
      <c r="L216" s="11">
        <v>0.1</v>
      </c>
      <c r="M216" t="s">
        <v>20</v>
      </c>
      <c r="N216" s="29">
        <v>116.07</v>
      </c>
      <c r="O216" s="27">
        <f>Table1[[#This Row],[Unit_Price]]*Table1[[#This Row],[Quantity]]</f>
        <v>154.22999999999999</v>
      </c>
      <c r="P216" s="29">
        <f>Table1[[#This Row],[Revenue]]-Table1[[#This Row],[COGS]]</f>
        <v>38.159999999999997</v>
      </c>
      <c r="Q216" s="9">
        <f>Table1[[#This Row],[Profit]]/Table1[[#This Row],[Revenue]]</f>
        <v>0.24742268041237112</v>
      </c>
      <c r="R216" s="31">
        <f>Table1[[#This Row],[Cost Price]]*Table1[[#This Row],[Quantity]]</f>
        <v>116.07</v>
      </c>
    </row>
    <row r="217" spans="1:18" x14ac:dyDescent="0.25">
      <c r="A217" t="s">
        <v>527</v>
      </c>
      <c r="B217" s="14">
        <v>46157</v>
      </c>
      <c r="C217" t="s">
        <v>528</v>
      </c>
      <c r="D217" t="str">
        <f>VLOOKUP(C217,Customers!A:E,5,FALSE)</f>
        <v>Mass Market</v>
      </c>
      <c r="E217" t="s">
        <v>390</v>
      </c>
      <c r="F217" t="str">
        <f>VLOOKUP(Table1[[#This Row],[Product_ID]],Products!A:D,4,FALSE)</f>
        <v>Smartphones</v>
      </c>
      <c r="G217" t="str">
        <f>VLOOKUP(H217,Stores!A:E,5,FALSE)</f>
        <v>Asia</v>
      </c>
      <c r="H217" t="s">
        <v>13</v>
      </c>
      <c r="I217" s="5" t="s">
        <v>14</v>
      </c>
      <c r="J217" s="7">
        <v>1</v>
      </c>
      <c r="K217" s="27">
        <v>453.49</v>
      </c>
      <c r="L217" s="11">
        <v>0.2</v>
      </c>
      <c r="M217" t="s">
        <v>35</v>
      </c>
      <c r="N217" s="29">
        <v>278.38</v>
      </c>
      <c r="O217" s="27">
        <f>Table1[[#This Row],[Unit_Price]]*Table1[[#This Row],[Quantity]]</f>
        <v>453.49</v>
      </c>
      <c r="P217" s="29">
        <f>Table1[[#This Row],[Revenue]]-Table1[[#This Row],[COGS]]</f>
        <v>175.11</v>
      </c>
      <c r="Q217" s="9">
        <f>Table1[[#This Row],[Profit]]/Table1[[#This Row],[Revenue]]</f>
        <v>0.38613861386138615</v>
      </c>
      <c r="R217" s="31">
        <f>Table1[[#This Row],[Cost Price]]*Table1[[#This Row],[Quantity]]</f>
        <v>278.38</v>
      </c>
    </row>
    <row r="218" spans="1:18" x14ac:dyDescent="0.25">
      <c r="A218" t="s">
        <v>529</v>
      </c>
      <c r="B218" s="14">
        <v>46001</v>
      </c>
      <c r="C218" t="s">
        <v>5124</v>
      </c>
      <c r="D218" t="s">
        <v>5124</v>
      </c>
      <c r="E218" t="s">
        <v>150</v>
      </c>
      <c r="F218" t="str">
        <f>VLOOKUP(Table1[[#This Row],[Product_ID]],Products!A:D,4,FALSE)</f>
        <v>Televisions</v>
      </c>
      <c r="G218" t="str">
        <f>VLOOKUP(H218,Stores!A:E,5,FALSE)</f>
        <v>Asia</v>
      </c>
      <c r="H218" t="s">
        <v>101</v>
      </c>
      <c r="I218" s="5" t="s">
        <v>14</v>
      </c>
      <c r="J218" s="7">
        <v>5</v>
      </c>
      <c r="K218" s="27">
        <v>1454.03</v>
      </c>
      <c r="L218" s="11">
        <v>0.15</v>
      </c>
      <c r="M218" t="s">
        <v>35</v>
      </c>
      <c r="N218" s="29">
        <v>1064.29</v>
      </c>
      <c r="O218" s="27">
        <f>Table1[[#This Row],[Unit_Price]]*Table1[[#This Row],[Quantity]]</f>
        <v>7270.15</v>
      </c>
      <c r="P218" s="29">
        <f>Table1[[#This Row],[Revenue]]-Table1[[#This Row],[COGS]]</f>
        <v>1948.6999999999998</v>
      </c>
      <c r="Q218" s="9">
        <f>Table1[[#This Row],[Profit]]/Table1[[#This Row],[Revenue]]</f>
        <v>0.26804123711340205</v>
      </c>
      <c r="R218" s="31">
        <f>Table1[[#This Row],[Cost Price]]*Table1[[#This Row],[Quantity]]</f>
        <v>5321.45</v>
      </c>
    </row>
    <row r="219" spans="1:18" x14ac:dyDescent="0.25">
      <c r="A219" t="s">
        <v>530</v>
      </c>
      <c r="B219" s="14">
        <v>45951</v>
      </c>
      <c r="C219" t="s">
        <v>531</v>
      </c>
      <c r="D219" t="str">
        <f>VLOOKUP(C219,Customers!A:E,5,FALSE)</f>
        <v>Mass Market</v>
      </c>
      <c r="E219" t="s">
        <v>29</v>
      </c>
      <c r="F219" t="str">
        <f>VLOOKUP(Table1[[#This Row],[Product_ID]],Products!A:D,4,FALSE)</f>
        <v>Accessories</v>
      </c>
      <c r="G219" t="str">
        <f>VLOOKUP(H219,Stores!A:E,5,FALSE)</f>
        <v>Oceania</v>
      </c>
      <c r="H219" t="s">
        <v>112</v>
      </c>
      <c r="I219" s="5" t="s">
        <v>14</v>
      </c>
      <c r="J219" s="7">
        <v>1</v>
      </c>
      <c r="K219" s="27">
        <v>110.09</v>
      </c>
      <c r="L219" s="11">
        <v>0</v>
      </c>
      <c r="M219" t="s">
        <v>20</v>
      </c>
      <c r="N219" s="29">
        <v>78.48</v>
      </c>
      <c r="O219" s="27">
        <f>Table1[[#This Row],[Unit_Price]]*Table1[[#This Row],[Quantity]]</f>
        <v>110.09</v>
      </c>
      <c r="P219" s="29">
        <f>Table1[[#This Row],[Revenue]]-Table1[[#This Row],[COGS]]</f>
        <v>31.61</v>
      </c>
      <c r="Q219" s="9">
        <f>Table1[[#This Row],[Profit]]/Table1[[#This Row],[Revenue]]</f>
        <v>0.28712871287128711</v>
      </c>
      <c r="R219" s="31">
        <f>Table1[[#This Row],[Cost Price]]*Table1[[#This Row],[Quantity]]</f>
        <v>78.48</v>
      </c>
    </row>
    <row r="220" spans="1:18" x14ac:dyDescent="0.25">
      <c r="A220" t="s">
        <v>532</v>
      </c>
      <c r="B220" s="14">
        <v>46133</v>
      </c>
      <c r="C220" t="s">
        <v>533</v>
      </c>
      <c r="D220" t="str">
        <f>VLOOKUP(C220,Customers!A:E,5,FALSE)</f>
        <v>Affluent</v>
      </c>
      <c r="E220" t="s">
        <v>520</v>
      </c>
      <c r="F220" t="str">
        <f>VLOOKUP(Table1[[#This Row],[Product_ID]],Products!A:D,4,FALSE)</f>
        <v>Laptops</v>
      </c>
      <c r="G220" t="str">
        <f>VLOOKUP(H220,Stores!A:E,5,FALSE)</f>
        <v>Asia</v>
      </c>
      <c r="H220" t="s">
        <v>101</v>
      </c>
      <c r="I220" s="5" t="s">
        <v>14</v>
      </c>
      <c r="J220" s="7">
        <v>1</v>
      </c>
      <c r="K220" s="27">
        <v>2177.0100000000002</v>
      </c>
      <c r="L220" s="11">
        <v>0.15</v>
      </c>
      <c r="M220" t="s">
        <v>20</v>
      </c>
      <c r="N220" s="29">
        <v>1495.32</v>
      </c>
      <c r="O220" s="27">
        <f>Table1[[#This Row],[Unit_Price]]*Table1[[#This Row],[Quantity]]</f>
        <v>2177.0100000000002</v>
      </c>
      <c r="P220" s="29">
        <f>Table1[[#This Row],[Revenue]]-Table1[[#This Row],[COGS]]</f>
        <v>681.69000000000028</v>
      </c>
      <c r="Q220" s="9">
        <f>Table1[[#This Row],[Profit]]/Table1[[#This Row],[Revenue]]</f>
        <v>0.3131313131313132</v>
      </c>
      <c r="R220" s="31">
        <f>Table1[[#This Row],[Cost Price]]*Table1[[#This Row],[Quantity]]</f>
        <v>1495.32</v>
      </c>
    </row>
    <row r="221" spans="1:18" x14ac:dyDescent="0.25">
      <c r="A221" t="s">
        <v>534</v>
      </c>
      <c r="B221" s="14">
        <v>46104</v>
      </c>
      <c r="C221" t="s">
        <v>535</v>
      </c>
      <c r="D221" t="str">
        <f>VLOOKUP(C221,Customers!A:E,5,FALSE)</f>
        <v>Mass Market</v>
      </c>
      <c r="E221" t="s">
        <v>332</v>
      </c>
      <c r="F221" t="str">
        <f>VLOOKUP(Table1[[#This Row],[Product_ID]],Products!A:D,4,FALSE)</f>
        <v>Smartphones</v>
      </c>
      <c r="G221" t="str">
        <f>VLOOKUP(H221,Stores!A:E,5,FALSE)</f>
        <v>Oceania</v>
      </c>
      <c r="H221" t="s">
        <v>112</v>
      </c>
      <c r="I221" s="5" t="s">
        <v>14</v>
      </c>
      <c r="J221" s="7">
        <v>1</v>
      </c>
      <c r="K221" s="27">
        <v>763.98</v>
      </c>
      <c r="L221" s="11">
        <v>0.05</v>
      </c>
      <c r="M221" t="s">
        <v>20</v>
      </c>
      <c r="N221" s="29">
        <v>531.79</v>
      </c>
      <c r="O221" s="27">
        <f>Table1[[#This Row],[Unit_Price]]*Table1[[#This Row],[Quantity]]</f>
        <v>763.98</v>
      </c>
      <c r="P221" s="29">
        <f>Table1[[#This Row],[Revenue]]-Table1[[#This Row],[COGS]]</f>
        <v>232.19000000000005</v>
      </c>
      <c r="Q221" s="9">
        <f>Table1[[#This Row],[Profit]]/Table1[[#This Row],[Revenue]]</f>
        <v>0.30392156862745107</v>
      </c>
      <c r="R221" s="31">
        <f>Table1[[#This Row],[Cost Price]]*Table1[[#This Row],[Quantity]]</f>
        <v>531.79</v>
      </c>
    </row>
    <row r="222" spans="1:18" x14ac:dyDescent="0.25">
      <c r="A222" t="s">
        <v>536</v>
      </c>
      <c r="B222" s="14">
        <v>46059</v>
      </c>
      <c r="C222" t="s">
        <v>537</v>
      </c>
      <c r="D222" t="str">
        <f>VLOOKUP(C222,Customers!A:E,5,FALSE)</f>
        <v>Mass Market</v>
      </c>
      <c r="E222" t="s">
        <v>12</v>
      </c>
      <c r="F222" t="str">
        <f>VLOOKUP(Table1[[#This Row],[Product_ID]],Products!A:D,4,FALSE)</f>
        <v>Audio</v>
      </c>
      <c r="G222" t="str">
        <f>VLOOKUP(H222,Stores!A:E,5,FALSE)</f>
        <v>North America</v>
      </c>
      <c r="H222" t="s">
        <v>187</v>
      </c>
      <c r="I222" s="5" t="s">
        <v>14</v>
      </c>
      <c r="J222" s="7">
        <v>3</v>
      </c>
      <c r="K222" s="27">
        <v>484.03</v>
      </c>
      <c r="L222" s="11">
        <v>0</v>
      </c>
      <c r="M222" t="s">
        <v>20</v>
      </c>
      <c r="N222" s="29">
        <v>354.29</v>
      </c>
      <c r="O222" s="27">
        <f>Table1[[#This Row],[Unit_Price]]*Table1[[#This Row],[Quantity]]</f>
        <v>1452.09</v>
      </c>
      <c r="P222" s="29">
        <f>Table1[[#This Row],[Revenue]]-Table1[[#This Row],[COGS]]</f>
        <v>389.2199999999998</v>
      </c>
      <c r="Q222" s="9">
        <f>Table1[[#This Row],[Profit]]/Table1[[#This Row],[Revenue]]</f>
        <v>0.26804123711340194</v>
      </c>
      <c r="R222" s="31">
        <f>Table1[[#This Row],[Cost Price]]*Table1[[#This Row],[Quantity]]</f>
        <v>1062.8700000000001</v>
      </c>
    </row>
    <row r="223" spans="1:18" x14ac:dyDescent="0.25">
      <c r="A223" t="s">
        <v>538</v>
      </c>
      <c r="B223" s="14">
        <v>45879</v>
      </c>
      <c r="C223" t="s">
        <v>539</v>
      </c>
      <c r="D223" t="str">
        <f>VLOOKUP(C223,Customers!A:E,5,FALSE)</f>
        <v>Mass Market</v>
      </c>
      <c r="E223" t="s">
        <v>440</v>
      </c>
      <c r="F223" t="str">
        <f>VLOOKUP(Table1[[#This Row],[Product_ID]],Products!A:D,4,FALSE)</f>
        <v>Audio</v>
      </c>
      <c r="G223" t="str">
        <f>VLOOKUP(H223,Stores!A:E,5,FALSE)</f>
        <v>Europe</v>
      </c>
      <c r="H223" t="s">
        <v>64</v>
      </c>
      <c r="I223" s="5" t="s">
        <v>14</v>
      </c>
      <c r="J223" s="7">
        <v>2</v>
      </c>
      <c r="K223" s="27">
        <v>146.02000000000001</v>
      </c>
      <c r="L223" s="11">
        <v>0.15</v>
      </c>
      <c r="M223" t="s">
        <v>30</v>
      </c>
      <c r="N223" s="29">
        <v>90.89</v>
      </c>
      <c r="O223" s="27">
        <f>Table1[[#This Row],[Unit_Price]]*Table1[[#This Row],[Quantity]]</f>
        <v>292.04000000000002</v>
      </c>
      <c r="P223" s="29">
        <f>Table1[[#This Row],[Revenue]]-Table1[[#This Row],[COGS]]</f>
        <v>110.26000000000002</v>
      </c>
      <c r="Q223" s="9">
        <f>Table1[[#This Row],[Profit]]/Table1[[#This Row],[Revenue]]</f>
        <v>0.3775510204081633</v>
      </c>
      <c r="R223" s="31">
        <f>Table1[[#This Row],[Cost Price]]*Table1[[#This Row],[Quantity]]</f>
        <v>181.78</v>
      </c>
    </row>
    <row r="224" spans="1:18" x14ac:dyDescent="0.25">
      <c r="A224" t="s">
        <v>540</v>
      </c>
      <c r="B224" s="14">
        <v>46161</v>
      </c>
      <c r="C224" t="s">
        <v>541</v>
      </c>
      <c r="D224" t="str">
        <f>VLOOKUP(C224,Customers!A:E,5,FALSE)</f>
        <v>Mass Market</v>
      </c>
      <c r="E224" t="s">
        <v>416</v>
      </c>
      <c r="F224" t="str">
        <f>VLOOKUP(Table1[[#This Row],[Product_ID]],Products!A:D,4,FALSE)</f>
        <v>Smartphones</v>
      </c>
      <c r="G224" t="str">
        <f>VLOOKUP(H224,Stores!A:E,5,FALSE)</f>
        <v>Europe</v>
      </c>
      <c r="H224" t="s">
        <v>64</v>
      </c>
      <c r="I224" s="5" t="s">
        <v>14</v>
      </c>
      <c r="J224" s="7">
        <v>1</v>
      </c>
      <c r="K224" s="27">
        <v>246.51</v>
      </c>
      <c r="L224" s="11">
        <v>0.2</v>
      </c>
      <c r="M224" t="s">
        <v>20</v>
      </c>
      <c r="N224" s="29">
        <v>159.36000000000001</v>
      </c>
      <c r="O224" s="27">
        <f>Table1[[#This Row],[Unit_Price]]*Table1[[#This Row],[Quantity]]</f>
        <v>246.51</v>
      </c>
      <c r="P224" s="29">
        <f>Table1[[#This Row],[Revenue]]-Table1[[#This Row],[COGS]]</f>
        <v>87.149999999999977</v>
      </c>
      <c r="Q224" s="9">
        <f>Table1[[#This Row],[Profit]]/Table1[[#This Row],[Revenue]]</f>
        <v>0.35353535353535348</v>
      </c>
      <c r="R224" s="31">
        <f>Table1[[#This Row],[Cost Price]]*Table1[[#This Row],[Quantity]]</f>
        <v>159.36000000000001</v>
      </c>
    </row>
    <row r="225" spans="1:18" x14ac:dyDescent="0.25">
      <c r="A225" t="s">
        <v>543</v>
      </c>
      <c r="B225" s="14">
        <v>46013</v>
      </c>
      <c r="C225" t="s">
        <v>544</v>
      </c>
      <c r="D225" t="str">
        <f>VLOOKUP(C225,Customers!A:E,5,FALSE)</f>
        <v>Mass Market</v>
      </c>
      <c r="E225" t="s">
        <v>12</v>
      </c>
      <c r="F225" t="str">
        <f>VLOOKUP(Table1[[#This Row],[Product_ID]],Products!A:D,4,FALSE)</f>
        <v>Audio</v>
      </c>
      <c r="G225" t="str">
        <f>VLOOKUP(H225,Stores!A:E,5,FALSE)</f>
        <v>oceania</v>
      </c>
      <c r="H225" t="s">
        <v>48</v>
      </c>
      <c r="I225" s="5" t="s">
        <v>25</v>
      </c>
      <c r="J225" s="7">
        <v>1</v>
      </c>
      <c r="K225" s="27">
        <v>499</v>
      </c>
      <c r="L225" s="11">
        <v>0</v>
      </c>
      <c r="M225" t="s">
        <v>20</v>
      </c>
      <c r="N225" s="29">
        <v>354.29</v>
      </c>
      <c r="O225" s="27">
        <f>Table1[[#This Row],[Unit_Price]]*Table1[[#This Row],[Quantity]]</f>
        <v>499</v>
      </c>
      <c r="P225" s="29">
        <f>Table1[[#This Row],[Revenue]]-Table1[[#This Row],[COGS]]</f>
        <v>144.70999999999998</v>
      </c>
      <c r="Q225" s="9">
        <f>Table1[[#This Row],[Profit]]/Table1[[#This Row],[Revenue]]</f>
        <v>0.28999999999999998</v>
      </c>
      <c r="R225" s="31">
        <f>Table1[[#This Row],[Cost Price]]*Table1[[#This Row],[Quantity]]</f>
        <v>354.29</v>
      </c>
    </row>
    <row r="226" spans="1:18" x14ac:dyDescent="0.25">
      <c r="A226" t="s">
        <v>545</v>
      </c>
      <c r="B226" s="14">
        <v>46236</v>
      </c>
      <c r="C226" t="s">
        <v>546</v>
      </c>
      <c r="D226" t="str">
        <f>VLOOKUP(C226,Customers!A:E,5,FALSE)</f>
        <v>Affluent</v>
      </c>
      <c r="E226" t="s">
        <v>57</v>
      </c>
      <c r="F226" t="str">
        <f>VLOOKUP(Table1[[#This Row],[Product_ID]],Products!A:D,4,FALSE)</f>
        <v>Laptops</v>
      </c>
      <c r="G226" t="str">
        <f>VLOOKUP(H226,Stores!A:E,5,FALSE)</f>
        <v>Europe</v>
      </c>
      <c r="H226" t="s">
        <v>64</v>
      </c>
      <c r="I226" s="5" t="s">
        <v>25</v>
      </c>
      <c r="J226" s="7">
        <v>1</v>
      </c>
      <c r="K226" s="27">
        <v>1222.98</v>
      </c>
      <c r="L226" s="11">
        <v>0.15</v>
      </c>
      <c r="M226" t="s">
        <v>20</v>
      </c>
      <c r="N226" s="29">
        <v>875.27</v>
      </c>
      <c r="O226" s="27">
        <f>Table1[[#This Row],[Unit_Price]]*Table1[[#This Row],[Quantity]]</f>
        <v>1222.98</v>
      </c>
      <c r="P226" s="29">
        <f>Table1[[#This Row],[Revenue]]-Table1[[#This Row],[COGS]]</f>
        <v>347.71000000000004</v>
      </c>
      <c r="Q226" s="9">
        <f>Table1[[#This Row],[Profit]]/Table1[[#This Row],[Revenue]]</f>
        <v>0.28431372549019612</v>
      </c>
      <c r="R226" s="31">
        <f>Table1[[#This Row],[Cost Price]]*Table1[[#This Row],[Quantity]]</f>
        <v>875.27</v>
      </c>
    </row>
    <row r="227" spans="1:18" x14ac:dyDescent="0.25">
      <c r="A227" t="s">
        <v>547</v>
      </c>
      <c r="B227" s="14">
        <v>45890</v>
      </c>
      <c r="C227" t="s">
        <v>548</v>
      </c>
      <c r="D227" t="str">
        <f>VLOOKUP(C227,Customers!A:E,5,FALSE)</f>
        <v>Affluent</v>
      </c>
      <c r="E227" t="s">
        <v>549</v>
      </c>
      <c r="F227" t="str">
        <f>VLOOKUP(Table1[[#This Row],[Product_ID]],Products!A:D,4,FALSE)</f>
        <v>Televisions</v>
      </c>
      <c r="G227" t="str">
        <f>VLOOKUP(H227,Stores!A:E,5,FALSE)</f>
        <v>Africa</v>
      </c>
      <c r="H227" t="s">
        <v>44</v>
      </c>
      <c r="I227" s="5" t="s">
        <v>14</v>
      </c>
      <c r="J227" s="7">
        <v>4</v>
      </c>
      <c r="K227" s="27">
        <v>1175.02</v>
      </c>
      <c r="L227" s="11">
        <v>0.2</v>
      </c>
      <c r="M227" t="s">
        <v>35</v>
      </c>
      <c r="N227" s="29">
        <v>767.36</v>
      </c>
      <c r="O227" s="27">
        <f>Table1[[#This Row],[Unit_Price]]*Table1[[#This Row],[Quantity]]</f>
        <v>4700.08</v>
      </c>
      <c r="P227" s="29">
        <f>Table1[[#This Row],[Revenue]]-Table1[[#This Row],[COGS]]</f>
        <v>1630.6399999999999</v>
      </c>
      <c r="Q227" s="9">
        <f>Table1[[#This Row],[Profit]]/Table1[[#This Row],[Revenue]]</f>
        <v>0.34693877551020408</v>
      </c>
      <c r="R227" s="31">
        <f>Table1[[#This Row],[Cost Price]]*Table1[[#This Row],[Quantity]]</f>
        <v>3069.44</v>
      </c>
    </row>
    <row r="228" spans="1:18" x14ac:dyDescent="0.25">
      <c r="A228" t="s">
        <v>550</v>
      </c>
      <c r="B228" s="14">
        <v>46209</v>
      </c>
      <c r="C228" t="s">
        <v>106</v>
      </c>
      <c r="D228" t="str">
        <f>VLOOKUP(C228,Customers!A:E,5,FALSE)</f>
        <v>Mass Market</v>
      </c>
      <c r="E228" t="s">
        <v>251</v>
      </c>
      <c r="F228" t="str">
        <f>VLOOKUP(Table1[[#This Row],[Product_ID]],Products!A:D,4,FALSE)</f>
        <v>Televisions</v>
      </c>
      <c r="G228" t="str">
        <f>VLOOKUP(H228,Stores!A:E,5,FALSE)</f>
        <v>Europe</v>
      </c>
      <c r="H228" t="s">
        <v>24</v>
      </c>
      <c r="I228" s="5" t="s">
        <v>14</v>
      </c>
      <c r="J228" s="7">
        <v>1</v>
      </c>
      <c r="K228" s="27">
        <v>2038.98</v>
      </c>
      <c r="L228" s="11">
        <v>0.05</v>
      </c>
      <c r="M228" t="s">
        <v>20</v>
      </c>
      <c r="N228" s="29">
        <v>1299.3499999999999</v>
      </c>
      <c r="O228" s="27">
        <f>Table1[[#This Row],[Unit_Price]]*Table1[[#This Row],[Quantity]]</f>
        <v>2038.98</v>
      </c>
      <c r="P228" s="29">
        <f>Table1[[#This Row],[Revenue]]-Table1[[#This Row],[COGS]]</f>
        <v>739.63000000000011</v>
      </c>
      <c r="Q228" s="9">
        <f>Table1[[#This Row],[Profit]]/Table1[[#This Row],[Revenue]]</f>
        <v>0.36274509803921573</v>
      </c>
      <c r="R228" s="31">
        <f>Table1[[#This Row],[Cost Price]]*Table1[[#This Row],[Quantity]]</f>
        <v>1299.3499999999999</v>
      </c>
    </row>
    <row r="229" spans="1:18" x14ac:dyDescent="0.25">
      <c r="A229" t="s">
        <v>551</v>
      </c>
      <c r="B229" s="14">
        <v>46042</v>
      </c>
      <c r="C229" t="s">
        <v>552</v>
      </c>
      <c r="D229" t="str">
        <f>VLOOKUP(C229,Customers!A:E,5,FALSE)</f>
        <v>Mass Affluent</v>
      </c>
      <c r="E229" t="s">
        <v>123</v>
      </c>
      <c r="F229" t="str">
        <f>VLOOKUP(Table1[[#This Row],[Product_ID]],Products!A:D,4,FALSE)</f>
        <v>Accessories</v>
      </c>
      <c r="G229" t="str">
        <f>VLOOKUP(H229,Stores!A:E,5,FALSE)</f>
        <v>South America</v>
      </c>
      <c r="H229" t="s">
        <v>120</v>
      </c>
      <c r="I229" s="5" t="s">
        <v>14</v>
      </c>
      <c r="J229" s="7">
        <v>4</v>
      </c>
      <c r="K229" s="27">
        <v>56.65</v>
      </c>
      <c r="L229" s="11">
        <v>0.05</v>
      </c>
      <c r="M229" t="s">
        <v>20</v>
      </c>
      <c r="N229" s="29">
        <v>39.049999999999997</v>
      </c>
      <c r="O229" s="27">
        <f>Table1[[#This Row],[Unit_Price]]*Table1[[#This Row],[Quantity]]</f>
        <v>226.6</v>
      </c>
      <c r="P229" s="29">
        <f>Table1[[#This Row],[Revenue]]-Table1[[#This Row],[COGS]]</f>
        <v>70.400000000000006</v>
      </c>
      <c r="Q229" s="9">
        <f>Table1[[#This Row],[Profit]]/Table1[[#This Row],[Revenue]]</f>
        <v>0.31067961165048547</v>
      </c>
      <c r="R229" s="31">
        <f>Table1[[#This Row],[Cost Price]]*Table1[[#This Row],[Quantity]]</f>
        <v>156.19999999999999</v>
      </c>
    </row>
    <row r="230" spans="1:18" x14ac:dyDescent="0.25">
      <c r="A230" t="s">
        <v>553</v>
      </c>
      <c r="B230" s="14">
        <v>45908</v>
      </c>
      <c r="C230" t="s">
        <v>554</v>
      </c>
      <c r="D230" t="str">
        <f>VLOOKUP(C230,Customers!A:E,5,FALSE)</f>
        <v>Affluent</v>
      </c>
      <c r="E230" t="s">
        <v>171</v>
      </c>
      <c r="F230" t="str">
        <f>VLOOKUP(Table1[[#This Row],[Product_ID]],Products!A:D,4,FALSE)</f>
        <v>Smartphones</v>
      </c>
      <c r="G230" t="str">
        <f>VLOOKUP(H230,Stores!A:E,5,FALSE)</f>
        <v>Africa</v>
      </c>
      <c r="H230" t="s">
        <v>226</v>
      </c>
      <c r="I230" s="5" t="s">
        <v>14</v>
      </c>
      <c r="J230" s="7">
        <v>3</v>
      </c>
      <c r="K230" s="27">
        <v>1337.97</v>
      </c>
      <c r="L230" s="11">
        <v>0</v>
      </c>
      <c r="M230" t="s">
        <v>20</v>
      </c>
      <c r="N230" s="29">
        <v>883.32</v>
      </c>
      <c r="O230" s="27">
        <f>Table1[[#This Row],[Unit_Price]]*Table1[[#This Row],[Quantity]]</f>
        <v>4013.91</v>
      </c>
      <c r="P230" s="29">
        <f>Table1[[#This Row],[Revenue]]-Table1[[#This Row],[COGS]]</f>
        <v>1363.9499999999998</v>
      </c>
      <c r="Q230" s="9">
        <f>Table1[[#This Row],[Profit]]/Table1[[#This Row],[Revenue]]</f>
        <v>0.33980582524271841</v>
      </c>
      <c r="R230" s="31">
        <f>Table1[[#This Row],[Cost Price]]*Table1[[#This Row],[Quantity]]</f>
        <v>2649.96</v>
      </c>
    </row>
    <row r="231" spans="1:18" x14ac:dyDescent="0.25">
      <c r="A231" t="s">
        <v>555</v>
      </c>
      <c r="B231" s="14">
        <v>46112</v>
      </c>
      <c r="C231" t="s">
        <v>279</v>
      </c>
      <c r="D231" t="str">
        <f>VLOOKUP(C231,Customers!A:E,5,FALSE)</f>
        <v>Mass Affluent</v>
      </c>
      <c r="E231" t="s">
        <v>556</v>
      </c>
      <c r="F231" t="str">
        <f>VLOOKUP(Table1[[#This Row],[Product_ID]],Products!A:D,4,FALSE)</f>
        <v>Audio</v>
      </c>
      <c r="G231" t="str">
        <f>VLOOKUP(H231,Stores!A:E,5,FALSE)</f>
        <v>Oceania</v>
      </c>
      <c r="H231" t="s">
        <v>112</v>
      </c>
      <c r="I231" s="5" t="s">
        <v>25</v>
      </c>
      <c r="J231" s="7">
        <v>4</v>
      </c>
      <c r="K231" s="27">
        <v>132.87</v>
      </c>
      <c r="L231" s="11">
        <v>0.2</v>
      </c>
      <c r="M231" t="s">
        <v>35</v>
      </c>
      <c r="N231" s="29">
        <v>87.72</v>
      </c>
      <c r="O231" s="27">
        <f>Table1[[#This Row],[Unit_Price]]*Table1[[#This Row],[Quantity]]</f>
        <v>531.48</v>
      </c>
      <c r="P231" s="29">
        <f>Table1[[#This Row],[Revenue]]-Table1[[#This Row],[COGS]]</f>
        <v>180.60000000000002</v>
      </c>
      <c r="Q231" s="9">
        <f>Table1[[#This Row],[Profit]]/Table1[[#This Row],[Revenue]]</f>
        <v>0.33980582524271846</v>
      </c>
      <c r="R231" s="31">
        <f>Table1[[#This Row],[Cost Price]]*Table1[[#This Row],[Quantity]]</f>
        <v>350.88</v>
      </c>
    </row>
    <row r="232" spans="1:18" x14ac:dyDescent="0.25">
      <c r="A232" t="s">
        <v>557</v>
      </c>
      <c r="B232" s="14">
        <v>46138</v>
      </c>
      <c r="C232" t="s">
        <v>558</v>
      </c>
      <c r="D232" t="str">
        <f>VLOOKUP(C232,Customers!A:E,5,FALSE)</f>
        <v>Mass Affluent</v>
      </c>
      <c r="E232" t="s">
        <v>440</v>
      </c>
      <c r="F232" t="str">
        <f>VLOOKUP(Table1[[#This Row],[Product_ID]],Products!A:D,4,FALSE)</f>
        <v>Audio</v>
      </c>
      <c r="G232" t="str">
        <f>VLOOKUP(H232,Stores!A:E,5,FALSE)</f>
        <v>oceania</v>
      </c>
      <c r="H232" t="s">
        <v>48</v>
      </c>
      <c r="I232" s="5" t="s">
        <v>14</v>
      </c>
      <c r="J232" s="7">
        <v>1</v>
      </c>
      <c r="K232" s="27">
        <v>151.97999999999999</v>
      </c>
      <c r="L232" s="11">
        <v>0.02</v>
      </c>
      <c r="M232" t="s">
        <v>30</v>
      </c>
      <c r="N232" s="29">
        <v>90.89</v>
      </c>
      <c r="O232" s="27">
        <f>Table1[[#This Row],[Unit_Price]]*Table1[[#This Row],[Quantity]]</f>
        <v>151.97999999999999</v>
      </c>
      <c r="P232" s="29">
        <f>Table1[[#This Row],[Revenue]]-Table1[[#This Row],[COGS]]</f>
        <v>61.089999999999989</v>
      </c>
      <c r="Q232" s="9">
        <f>Table1[[#This Row],[Profit]]/Table1[[#This Row],[Revenue]]</f>
        <v>0.40196078431372545</v>
      </c>
      <c r="R232" s="31">
        <f>Table1[[#This Row],[Cost Price]]*Table1[[#This Row],[Quantity]]</f>
        <v>90.89</v>
      </c>
    </row>
    <row r="233" spans="1:18" x14ac:dyDescent="0.25">
      <c r="A233" t="s">
        <v>559</v>
      </c>
      <c r="B233" s="14">
        <v>46163</v>
      </c>
      <c r="C233" t="s">
        <v>560</v>
      </c>
      <c r="D233" t="str">
        <f>VLOOKUP(C233,Customers!A:E,5,FALSE)</f>
        <v>Mass Market</v>
      </c>
      <c r="E233" t="s">
        <v>83</v>
      </c>
      <c r="F233" t="str">
        <f>VLOOKUP(Table1[[#This Row],[Product_ID]],Products!A:D,4,FALSE)</f>
        <v>Televisions</v>
      </c>
      <c r="G233" t="str">
        <f>VLOOKUP(H233,Stores!A:E,5,FALSE)</f>
        <v xml:space="preserve">Asia </v>
      </c>
      <c r="H233" t="s">
        <v>104</v>
      </c>
      <c r="I233" s="5" t="s">
        <v>25</v>
      </c>
      <c r="J233" s="7">
        <v>2</v>
      </c>
      <c r="K233" s="27">
        <v>2299</v>
      </c>
      <c r="L233" s="11">
        <v>0.15</v>
      </c>
      <c r="M233" t="s">
        <v>35</v>
      </c>
      <c r="N233" s="29">
        <v>1586.31</v>
      </c>
      <c r="O233" s="27">
        <f>Table1[[#This Row],[Unit_Price]]*Table1[[#This Row],[Quantity]]</f>
        <v>4598</v>
      </c>
      <c r="P233" s="29">
        <f>Table1[[#This Row],[Revenue]]-Table1[[#This Row],[COGS]]</f>
        <v>1425.38</v>
      </c>
      <c r="Q233" s="9">
        <f>Table1[[#This Row],[Profit]]/Table1[[#This Row],[Revenue]]</f>
        <v>0.31</v>
      </c>
      <c r="R233" s="31">
        <f>Table1[[#This Row],[Cost Price]]*Table1[[#This Row],[Quantity]]</f>
        <v>3172.62</v>
      </c>
    </row>
    <row r="234" spans="1:18" x14ac:dyDescent="0.25">
      <c r="A234" t="s">
        <v>561</v>
      </c>
      <c r="B234" s="14">
        <v>46081</v>
      </c>
      <c r="C234" t="s">
        <v>562</v>
      </c>
      <c r="D234" t="str">
        <f>VLOOKUP(C234,Customers!A:E,5,FALSE)</f>
        <v>Mass Affluent</v>
      </c>
      <c r="E234" t="s">
        <v>332</v>
      </c>
      <c r="F234" t="str">
        <f>VLOOKUP(Table1[[#This Row],[Product_ID]],Products!A:D,4,FALSE)</f>
        <v>Smartphones</v>
      </c>
      <c r="G234" t="str">
        <f>VLOOKUP(H234,Stores!A:E,5,FALSE)</f>
        <v>North America</v>
      </c>
      <c r="H234" t="s">
        <v>95</v>
      </c>
      <c r="I234" s="5" t="s">
        <v>14</v>
      </c>
      <c r="J234" s="7">
        <v>5</v>
      </c>
      <c r="K234" s="27">
        <v>763.98</v>
      </c>
      <c r="L234" s="11">
        <v>0</v>
      </c>
      <c r="M234" t="s">
        <v>35</v>
      </c>
      <c r="N234" s="29">
        <v>531.79</v>
      </c>
      <c r="O234" s="27">
        <f>Table1[[#This Row],[Unit_Price]]*Table1[[#This Row],[Quantity]]</f>
        <v>3819.9</v>
      </c>
      <c r="P234" s="29">
        <f>Table1[[#This Row],[Revenue]]-Table1[[#This Row],[COGS]]</f>
        <v>1160.9500000000003</v>
      </c>
      <c r="Q234" s="9">
        <f>Table1[[#This Row],[Profit]]/Table1[[#This Row],[Revenue]]</f>
        <v>0.30392156862745107</v>
      </c>
      <c r="R234" s="31">
        <f>Table1[[#This Row],[Cost Price]]*Table1[[#This Row],[Quantity]]</f>
        <v>2658.95</v>
      </c>
    </row>
    <row r="235" spans="1:18" x14ac:dyDescent="0.25">
      <c r="A235" t="s">
        <v>563</v>
      </c>
      <c r="B235" s="14">
        <v>46135</v>
      </c>
      <c r="C235" t="s">
        <v>564</v>
      </c>
      <c r="D235" t="str">
        <f>VLOOKUP(C235,Customers!A:E,5,FALSE)</f>
        <v>Mass Affluent</v>
      </c>
      <c r="E235" t="s">
        <v>57</v>
      </c>
      <c r="F235" t="str">
        <f>VLOOKUP(Table1[[#This Row],[Product_ID]],Products!A:D,4,FALSE)</f>
        <v>Laptops</v>
      </c>
      <c r="G235" t="str">
        <f>VLOOKUP(H235,Stores!A:E,5,FALSE)</f>
        <v>Europe</v>
      </c>
      <c r="H235" t="s">
        <v>24</v>
      </c>
      <c r="I235" s="5" t="s">
        <v>14</v>
      </c>
      <c r="J235" s="7">
        <v>3</v>
      </c>
      <c r="K235" s="27">
        <v>1199</v>
      </c>
      <c r="L235" s="11">
        <v>0.1</v>
      </c>
      <c r="M235" t="s">
        <v>35</v>
      </c>
      <c r="N235" s="29">
        <v>875.27</v>
      </c>
      <c r="O235" s="27">
        <f>Table1[[#This Row],[Unit_Price]]*Table1[[#This Row],[Quantity]]</f>
        <v>3597</v>
      </c>
      <c r="P235" s="29">
        <f>Table1[[#This Row],[Revenue]]-Table1[[#This Row],[COGS]]</f>
        <v>971.19</v>
      </c>
      <c r="Q235" s="9">
        <f>Table1[[#This Row],[Profit]]/Table1[[#This Row],[Revenue]]</f>
        <v>0.27</v>
      </c>
      <c r="R235" s="31">
        <f>Table1[[#This Row],[Cost Price]]*Table1[[#This Row],[Quantity]]</f>
        <v>2625.81</v>
      </c>
    </row>
    <row r="236" spans="1:18" x14ac:dyDescent="0.25">
      <c r="A236" t="s">
        <v>565</v>
      </c>
      <c r="B236" s="14">
        <v>46105</v>
      </c>
      <c r="C236" t="s">
        <v>566</v>
      </c>
      <c r="D236" t="str">
        <f>VLOOKUP(C236,Customers!A:E,5,FALSE)</f>
        <v>Mass Market</v>
      </c>
      <c r="E236" t="s">
        <v>171</v>
      </c>
      <c r="F236" t="str">
        <f>VLOOKUP(Table1[[#This Row],[Product_ID]],Products!A:D,4,FALSE)</f>
        <v>Smartphones</v>
      </c>
      <c r="G236" t="str">
        <f>VLOOKUP(H236,Stores!A:E,5,FALSE)</f>
        <v>South America</v>
      </c>
      <c r="H236" t="s">
        <v>62</v>
      </c>
      <c r="I236" s="5" t="s">
        <v>14</v>
      </c>
      <c r="J236" s="7">
        <v>3</v>
      </c>
      <c r="K236" s="27">
        <v>1273.02</v>
      </c>
      <c r="L236" s="11">
        <v>0.05</v>
      </c>
      <c r="M236" t="s">
        <v>20</v>
      </c>
      <c r="N236" s="29">
        <v>883.32</v>
      </c>
      <c r="O236" s="27">
        <f>Table1[[#This Row],[Unit_Price]]*Table1[[#This Row],[Quantity]]</f>
        <v>3819.06</v>
      </c>
      <c r="P236" s="29">
        <f>Table1[[#This Row],[Revenue]]-Table1[[#This Row],[COGS]]</f>
        <v>1169.0999999999999</v>
      </c>
      <c r="Q236" s="9">
        <f>Table1[[#This Row],[Profit]]/Table1[[#This Row],[Revenue]]</f>
        <v>0.30612244897959184</v>
      </c>
      <c r="R236" s="31">
        <f>Table1[[#This Row],[Cost Price]]*Table1[[#This Row],[Quantity]]</f>
        <v>2649.96</v>
      </c>
    </row>
    <row r="237" spans="1:18" x14ac:dyDescent="0.25">
      <c r="A237" t="s">
        <v>567</v>
      </c>
      <c r="B237" s="14">
        <v>46146</v>
      </c>
      <c r="C237" t="s">
        <v>97</v>
      </c>
      <c r="D237" t="str">
        <f>VLOOKUP(C237,Customers!A:E,5,FALSE)</f>
        <v>Mass Market</v>
      </c>
      <c r="E237" t="s">
        <v>126</v>
      </c>
      <c r="F237" t="str">
        <f>VLOOKUP(Table1[[#This Row],[Product_ID]],Products!A:D,4,FALSE)</f>
        <v>Smartphones</v>
      </c>
      <c r="G237" t="str">
        <f>VLOOKUP(H237,Stores!A:E,5,FALSE)</f>
        <v>Asia</v>
      </c>
      <c r="H237" t="s">
        <v>34</v>
      </c>
      <c r="I237" s="5" t="s">
        <v>14</v>
      </c>
      <c r="J237" s="7">
        <v>1</v>
      </c>
      <c r="K237" s="27">
        <v>699</v>
      </c>
      <c r="L237" s="11">
        <v>0.05</v>
      </c>
      <c r="M237" t="s">
        <v>20</v>
      </c>
      <c r="N237" s="29">
        <v>510.27</v>
      </c>
      <c r="O237" s="27">
        <f>Table1[[#This Row],[Unit_Price]]*Table1[[#This Row],[Quantity]]</f>
        <v>699</v>
      </c>
      <c r="P237" s="29">
        <f>Table1[[#This Row],[Revenue]]-Table1[[#This Row],[COGS]]</f>
        <v>188.73000000000002</v>
      </c>
      <c r="Q237" s="9">
        <f>Table1[[#This Row],[Profit]]/Table1[[#This Row],[Revenue]]</f>
        <v>0.27</v>
      </c>
      <c r="R237" s="31">
        <f>Table1[[#This Row],[Cost Price]]*Table1[[#This Row],[Quantity]]</f>
        <v>510.27</v>
      </c>
    </row>
    <row r="238" spans="1:18" x14ac:dyDescent="0.25">
      <c r="A238" t="s">
        <v>568</v>
      </c>
      <c r="B238" s="14">
        <v>46230</v>
      </c>
      <c r="C238" t="s">
        <v>564</v>
      </c>
      <c r="D238" t="str">
        <f>VLOOKUP(C238,Customers!A:E,5,FALSE)</f>
        <v>Mass Affluent</v>
      </c>
      <c r="E238" t="s">
        <v>223</v>
      </c>
      <c r="F238" t="str">
        <f>VLOOKUP(Table1[[#This Row],[Product_ID]],Products!A:D,4,FALSE)</f>
        <v>Audio</v>
      </c>
      <c r="G238" t="str">
        <f>VLOOKUP(H238,Stores!A:E,5,FALSE)</f>
        <v>North America</v>
      </c>
      <c r="H238" t="s">
        <v>187</v>
      </c>
      <c r="I238" s="5" t="s">
        <v>14</v>
      </c>
      <c r="J238" s="7">
        <v>2</v>
      </c>
      <c r="K238" s="27">
        <v>395.01</v>
      </c>
      <c r="L238" s="11">
        <v>0.05</v>
      </c>
      <c r="M238" t="s">
        <v>20</v>
      </c>
      <c r="N238" s="29">
        <v>263.33999999999997</v>
      </c>
      <c r="O238" s="27">
        <f>Table1[[#This Row],[Unit_Price]]*Table1[[#This Row],[Quantity]]</f>
        <v>790.02</v>
      </c>
      <c r="P238" s="29">
        <f>Table1[[#This Row],[Revenue]]-Table1[[#This Row],[COGS]]</f>
        <v>263.34000000000003</v>
      </c>
      <c r="Q238" s="9">
        <f>Table1[[#This Row],[Profit]]/Table1[[#This Row],[Revenue]]</f>
        <v>0.33333333333333337</v>
      </c>
      <c r="R238" s="31">
        <f>Table1[[#This Row],[Cost Price]]*Table1[[#This Row],[Quantity]]</f>
        <v>526.67999999999995</v>
      </c>
    </row>
    <row r="239" spans="1:18" x14ac:dyDescent="0.25">
      <c r="A239" t="s">
        <v>569</v>
      </c>
      <c r="B239" s="14">
        <v>45698</v>
      </c>
      <c r="C239" t="s">
        <v>206</v>
      </c>
      <c r="D239" t="str">
        <f>VLOOKUP(C239,Customers!A:E,5,FALSE)</f>
        <v>Mass Affluent</v>
      </c>
      <c r="E239" t="s">
        <v>12</v>
      </c>
      <c r="F239" t="str">
        <f>VLOOKUP(Table1[[#This Row],[Product_ID]],Products!A:D,4,FALSE)</f>
        <v>Audio</v>
      </c>
      <c r="G239" t="str">
        <f>VLOOKUP(H239,Stores!A:E,5,FALSE)</f>
        <v>South America</v>
      </c>
      <c r="H239" t="s">
        <v>62</v>
      </c>
      <c r="I239" s="5" t="s">
        <v>14</v>
      </c>
      <c r="J239" s="7">
        <v>5</v>
      </c>
      <c r="K239" s="27">
        <v>503.99</v>
      </c>
      <c r="L239" s="11">
        <v>0.15</v>
      </c>
      <c r="M239" t="s">
        <v>20</v>
      </c>
      <c r="N239" s="29">
        <v>354.29</v>
      </c>
      <c r="O239" s="27">
        <f>Table1[[#This Row],[Unit_Price]]*Table1[[#This Row],[Quantity]]</f>
        <v>2519.9499999999998</v>
      </c>
      <c r="P239" s="29">
        <f>Table1[[#This Row],[Revenue]]-Table1[[#This Row],[COGS]]</f>
        <v>748.49999999999977</v>
      </c>
      <c r="Q239" s="9">
        <f>Table1[[#This Row],[Profit]]/Table1[[#This Row],[Revenue]]</f>
        <v>0.29702970297029696</v>
      </c>
      <c r="R239" s="31">
        <f>Table1[[#This Row],[Cost Price]]*Table1[[#This Row],[Quantity]]</f>
        <v>1771.45</v>
      </c>
    </row>
    <row r="240" spans="1:18" x14ac:dyDescent="0.25">
      <c r="A240" t="s">
        <v>570</v>
      </c>
      <c r="B240" s="14">
        <v>45944</v>
      </c>
      <c r="C240" t="s">
        <v>571</v>
      </c>
      <c r="D240" t="str">
        <f>VLOOKUP(C240,Customers!A:E,5,FALSE)</f>
        <v>Mass Market</v>
      </c>
      <c r="E240" t="s">
        <v>549</v>
      </c>
      <c r="F240" t="str">
        <f>VLOOKUP(Table1[[#This Row],[Product_ID]],Products!A:D,4,FALSE)</f>
        <v>Televisions</v>
      </c>
      <c r="G240" t="str">
        <f>VLOOKUP(H240,Stores!A:E,5,FALSE)</f>
        <v>Asia</v>
      </c>
      <c r="H240" t="s">
        <v>101</v>
      </c>
      <c r="I240" s="5" t="s">
        <v>25</v>
      </c>
      <c r="J240" s="7">
        <v>2</v>
      </c>
      <c r="K240" s="27">
        <v>1234.97</v>
      </c>
      <c r="L240" s="11">
        <v>0.2</v>
      </c>
      <c r="M240" t="s">
        <v>20</v>
      </c>
      <c r="N240" s="29">
        <v>767.36</v>
      </c>
      <c r="O240" s="27">
        <f>Table1[[#This Row],[Unit_Price]]*Table1[[#This Row],[Quantity]]</f>
        <v>2469.94</v>
      </c>
      <c r="P240" s="29">
        <f>Table1[[#This Row],[Revenue]]-Table1[[#This Row],[COGS]]</f>
        <v>935.22</v>
      </c>
      <c r="Q240" s="9">
        <f>Table1[[#This Row],[Profit]]/Table1[[#This Row],[Revenue]]</f>
        <v>0.37864077669902912</v>
      </c>
      <c r="R240" s="31">
        <f>Table1[[#This Row],[Cost Price]]*Table1[[#This Row],[Quantity]]</f>
        <v>1534.72</v>
      </c>
    </row>
    <row r="241" spans="1:18" x14ac:dyDescent="0.25">
      <c r="A241" t="s">
        <v>572</v>
      </c>
      <c r="B241" s="14">
        <v>46085</v>
      </c>
      <c r="C241" t="s">
        <v>573</v>
      </c>
      <c r="D241" t="str">
        <f>VLOOKUP(C241,Customers!A:E,5,FALSE)</f>
        <v>Mass Market</v>
      </c>
      <c r="E241" t="s">
        <v>416</v>
      </c>
      <c r="F241" t="str">
        <f>VLOOKUP(Table1[[#This Row],[Product_ID]],Products!A:D,4,FALSE)</f>
        <v>Smartphones</v>
      </c>
      <c r="G241" t="str">
        <f>VLOOKUP(H241,Stores!A:E,5,FALSE)</f>
        <v>South America</v>
      </c>
      <c r="H241" t="s">
        <v>62</v>
      </c>
      <c r="I241" s="5" t="s">
        <v>14</v>
      </c>
      <c r="J241" s="7">
        <v>6</v>
      </c>
      <c r="K241" s="27">
        <v>244.02</v>
      </c>
      <c r="L241" s="11">
        <v>0.05</v>
      </c>
      <c r="M241" t="s">
        <v>35</v>
      </c>
      <c r="N241" s="29">
        <v>159.36000000000001</v>
      </c>
      <c r="O241" s="27">
        <f>Table1[[#This Row],[Unit_Price]]*Table1[[#This Row],[Quantity]]</f>
        <v>1464.1200000000001</v>
      </c>
      <c r="P241" s="29">
        <f>Table1[[#This Row],[Revenue]]-Table1[[#This Row],[COGS]]</f>
        <v>507.96000000000004</v>
      </c>
      <c r="Q241" s="9">
        <f>Table1[[#This Row],[Profit]]/Table1[[#This Row],[Revenue]]</f>
        <v>0.34693877551020408</v>
      </c>
      <c r="R241" s="31">
        <f>Table1[[#This Row],[Cost Price]]*Table1[[#This Row],[Quantity]]</f>
        <v>956.16000000000008</v>
      </c>
    </row>
    <row r="242" spans="1:18" x14ac:dyDescent="0.25">
      <c r="A242" t="s">
        <v>574</v>
      </c>
      <c r="B242" s="14">
        <v>45925</v>
      </c>
      <c r="C242" t="s">
        <v>575</v>
      </c>
      <c r="D242" t="str">
        <f>VLOOKUP(C242,Customers!A:E,5,FALSE)</f>
        <v>Mass Market</v>
      </c>
      <c r="E242" t="s">
        <v>71</v>
      </c>
      <c r="F242" t="str">
        <f>VLOOKUP(Table1[[#This Row],[Product_ID]],Products!A:D,4,FALSE)</f>
        <v>Audio</v>
      </c>
      <c r="G242" t="str">
        <f>VLOOKUP(H242,Stores!A:E,5,FALSE)</f>
        <v>Oceania</v>
      </c>
      <c r="H242" t="s">
        <v>112</v>
      </c>
      <c r="I242" s="5" t="s">
        <v>25</v>
      </c>
      <c r="J242" s="7">
        <v>2</v>
      </c>
      <c r="K242" s="27">
        <v>119</v>
      </c>
      <c r="L242" s="11">
        <v>0.02</v>
      </c>
      <c r="M242" t="s">
        <v>35</v>
      </c>
      <c r="N242" s="29">
        <v>82.11</v>
      </c>
      <c r="O242" s="27">
        <f>Table1[[#This Row],[Unit_Price]]*Table1[[#This Row],[Quantity]]</f>
        <v>238</v>
      </c>
      <c r="P242" s="29">
        <f>Table1[[#This Row],[Revenue]]-Table1[[#This Row],[COGS]]</f>
        <v>73.78</v>
      </c>
      <c r="Q242" s="9">
        <f>Table1[[#This Row],[Profit]]/Table1[[#This Row],[Revenue]]</f>
        <v>0.31</v>
      </c>
      <c r="R242" s="31">
        <f>Table1[[#This Row],[Cost Price]]*Table1[[#This Row],[Quantity]]</f>
        <v>164.22</v>
      </c>
    </row>
    <row r="243" spans="1:18" x14ac:dyDescent="0.25">
      <c r="A243" t="s">
        <v>576</v>
      </c>
      <c r="B243" s="14">
        <v>45896</v>
      </c>
      <c r="C243" t="s">
        <v>577</v>
      </c>
      <c r="D243" t="str">
        <f>VLOOKUP(C243,Customers!A:E,5,FALSE)</f>
        <v>Mass Affluent</v>
      </c>
      <c r="E243" t="s">
        <v>98</v>
      </c>
      <c r="F243" t="str">
        <f>VLOOKUP(Table1[[#This Row],[Product_ID]],Products!A:D,4,FALSE)</f>
        <v>Laptops</v>
      </c>
      <c r="G243" t="str">
        <f>VLOOKUP(H243,Stores!A:E,5,FALSE)</f>
        <v>Europe</v>
      </c>
      <c r="H243" t="s">
        <v>24</v>
      </c>
      <c r="I243" s="5" t="s">
        <v>14</v>
      </c>
      <c r="J243" s="7">
        <v>1</v>
      </c>
      <c r="K243" s="27">
        <v>1440.97</v>
      </c>
      <c r="L243" s="11">
        <v>0</v>
      </c>
      <c r="M243" t="s">
        <v>30</v>
      </c>
      <c r="N243" s="29">
        <v>853.39</v>
      </c>
      <c r="O243" s="27">
        <f>Table1[[#This Row],[Unit_Price]]*Table1[[#This Row],[Quantity]]</f>
        <v>1440.97</v>
      </c>
      <c r="P243" s="29">
        <f>Table1[[#This Row],[Revenue]]-Table1[[#This Row],[COGS]]</f>
        <v>587.58000000000004</v>
      </c>
      <c r="Q243" s="9">
        <f>Table1[[#This Row],[Profit]]/Table1[[#This Row],[Revenue]]</f>
        <v>0.40776699029126218</v>
      </c>
      <c r="R243" s="31">
        <f>Table1[[#This Row],[Cost Price]]*Table1[[#This Row],[Quantity]]</f>
        <v>853.39</v>
      </c>
    </row>
    <row r="244" spans="1:18" x14ac:dyDescent="0.25">
      <c r="A244" t="s">
        <v>578</v>
      </c>
      <c r="B244" s="14">
        <v>46270</v>
      </c>
      <c r="C244" t="s">
        <v>579</v>
      </c>
      <c r="D244" t="str">
        <f>VLOOKUP(C244,Customers!A:E,5,FALSE)</f>
        <v>Premium</v>
      </c>
      <c r="E244" t="s">
        <v>98</v>
      </c>
      <c r="F244" t="str">
        <f>VLOOKUP(Table1[[#This Row],[Product_ID]],Products!A:D,4,FALSE)</f>
        <v>Laptops</v>
      </c>
      <c r="G244" t="str">
        <f>VLOOKUP(H244,Stores!A:E,5,FALSE)</f>
        <v>North America</v>
      </c>
      <c r="H244" t="s">
        <v>187</v>
      </c>
      <c r="I244" s="5" t="s">
        <v>14</v>
      </c>
      <c r="J244" s="7">
        <v>3</v>
      </c>
      <c r="K244" s="27">
        <v>1412.99</v>
      </c>
      <c r="L244" s="11">
        <v>0.05</v>
      </c>
      <c r="M244" t="s">
        <v>20</v>
      </c>
      <c r="N244" s="29">
        <v>853.39</v>
      </c>
      <c r="O244" s="27">
        <f>Table1[[#This Row],[Unit_Price]]*Table1[[#This Row],[Quantity]]</f>
        <v>4238.97</v>
      </c>
      <c r="P244" s="29">
        <f>Table1[[#This Row],[Revenue]]-Table1[[#This Row],[COGS]]</f>
        <v>1678.8000000000002</v>
      </c>
      <c r="Q244" s="9">
        <f>Table1[[#This Row],[Profit]]/Table1[[#This Row],[Revenue]]</f>
        <v>0.39603960396039606</v>
      </c>
      <c r="R244" s="31">
        <f>Table1[[#This Row],[Cost Price]]*Table1[[#This Row],[Quantity]]</f>
        <v>2560.17</v>
      </c>
    </row>
    <row r="245" spans="1:18" x14ac:dyDescent="0.25">
      <c r="A245" t="s">
        <v>580</v>
      </c>
      <c r="B245" s="14">
        <v>46016</v>
      </c>
      <c r="C245" t="s">
        <v>581</v>
      </c>
      <c r="D245" t="str">
        <f>VLOOKUP(C245,Customers!A:E,5,FALSE)</f>
        <v>Affluent</v>
      </c>
      <c r="E245" t="s">
        <v>150</v>
      </c>
      <c r="F245" t="str">
        <f>VLOOKUP(Table1[[#This Row],[Product_ID]],Products!A:D,4,FALSE)</f>
        <v>Televisions</v>
      </c>
      <c r="G245" t="str">
        <f>VLOOKUP(H245,Stores!A:E,5,FALSE)</f>
        <v>Africa</v>
      </c>
      <c r="H245" t="s">
        <v>19</v>
      </c>
      <c r="I245" s="5" t="s">
        <v>25</v>
      </c>
      <c r="J245" s="7">
        <v>3</v>
      </c>
      <c r="K245" s="27">
        <v>1469.02</v>
      </c>
      <c r="L245" s="11">
        <v>0</v>
      </c>
      <c r="M245" t="s">
        <v>35</v>
      </c>
      <c r="N245" s="29">
        <v>1064.29</v>
      </c>
      <c r="O245" s="27">
        <f>Table1[[#This Row],[Unit_Price]]*Table1[[#This Row],[Quantity]]</f>
        <v>4407.0599999999995</v>
      </c>
      <c r="P245" s="29">
        <f>Table1[[#This Row],[Revenue]]-Table1[[#This Row],[COGS]]</f>
        <v>1214.1899999999996</v>
      </c>
      <c r="Q245" s="9">
        <f>Table1[[#This Row],[Profit]]/Table1[[#This Row],[Revenue]]</f>
        <v>0.27551020408163257</v>
      </c>
      <c r="R245" s="31">
        <f>Table1[[#This Row],[Cost Price]]*Table1[[#This Row],[Quantity]]</f>
        <v>3192.87</v>
      </c>
    </row>
    <row r="246" spans="1:18" x14ac:dyDescent="0.25">
      <c r="A246" t="s">
        <v>582</v>
      </c>
      <c r="B246" s="14">
        <v>46056</v>
      </c>
      <c r="C246" t="s">
        <v>583</v>
      </c>
      <c r="D246" t="str">
        <f>VLOOKUP(C246,Customers!A:E,5,FALSE)</f>
        <v>Mass Affluent</v>
      </c>
      <c r="E246" t="s">
        <v>29</v>
      </c>
      <c r="F246" t="str">
        <f>VLOOKUP(Table1[[#This Row],[Product_ID]],Products!A:D,4,FALSE)</f>
        <v>Accessories</v>
      </c>
      <c r="G246" t="str">
        <f>VLOOKUP(H246,Stores!A:E,5,FALSE)</f>
        <v>Africa</v>
      </c>
      <c r="H246" t="s">
        <v>52</v>
      </c>
      <c r="I246" s="5" t="s">
        <v>14</v>
      </c>
      <c r="J246" s="7">
        <v>4</v>
      </c>
      <c r="K246" s="27">
        <v>105.73</v>
      </c>
      <c r="L246" s="11">
        <v>0</v>
      </c>
      <c r="M246" t="s">
        <v>20</v>
      </c>
      <c r="N246" s="29">
        <v>78.48</v>
      </c>
      <c r="O246" s="27">
        <f>Table1[[#This Row],[Unit_Price]]*Table1[[#This Row],[Quantity]]</f>
        <v>422.92</v>
      </c>
      <c r="P246" s="29">
        <f>Table1[[#This Row],[Revenue]]-Table1[[#This Row],[COGS]]</f>
        <v>109</v>
      </c>
      <c r="Q246" s="9">
        <f>Table1[[#This Row],[Profit]]/Table1[[#This Row],[Revenue]]</f>
        <v>0.25773195876288657</v>
      </c>
      <c r="R246" s="31">
        <f>Table1[[#This Row],[Cost Price]]*Table1[[#This Row],[Quantity]]</f>
        <v>313.92</v>
      </c>
    </row>
    <row r="247" spans="1:18" x14ac:dyDescent="0.25">
      <c r="A247" t="s">
        <v>584</v>
      </c>
      <c r="B247" s="14">
        <v>45889</v>
      </c>
      <c r="C247" t="s">
        <v>585</v>
      </c>
      <c r="D247" t="str">
        <f>VLOOKUP(C247,Customers!A:E,5,FALSE)</f>
        <v>Affluent</v>
      </c>
      <c r="E247" t="s">
        <v>77</v>
      </c>
      <c r="F247" t="str">
        <f>VLOOKUP(Table1[[#This Row],[Product_ID]],Products!A:D,4,FALSE)</f>
        <v>Smartphones</v>
      </c>
      <c r="G247" t="str">
        <f>VLOOKUP(H247,Stores!A:E,5,FALSE)</f>
        <v>Oceania</v>
      </c>
      <c r="H247" t="s">
        <v>112</v>
      </c>
      <c r="I247" s="5" t="s">
        <v>25</v>
      </c>
      <c r="J247" s="7">
        <v>6</v>
      </c>
      <c r="K247" s="27">
        <v>387.03</v>
      </c>
      <c r="L247" s="11">
        <v>0.1</v>
      </c>
      <c r="M247" t="s">
        <v>20</v>
      </c>
      <c r="N247" s="29">
        <v>287.27999999999997</v>
      </c>
      <c r="O247" s="27">
        <f>Table1[[#This Row],[Unit_Price]]*Table1[[#This Row],[Quantity]]</f>
        <v>2322.1799999999998</v>
      </c>
      <c r="P247" s="29">
        <f>Table1[[#This Row],[Revenue]]-Table1[[#This Row],[COGS]]</f>
        <v>598.5</v>
      </c>
      <c r="Q247" s="9">
        <f>Table1[[#This Row],[Profit]]/Table1[[#This Row],[Revenue]]</f>
        <v>0.25773195876288663</v>
      </c>
      <c r="R247" s="31">
        <f>Table1[[#This Row],[Cost Price]]*Table1[[#This Row],[Quantity]]</f>
        <v>1723.6799999999998</v>
      </c>
    </row>
    <row r="248" spans="1:18" x14ac:dyDescent="0.25">
      <c r="A248" t="s">
        <v>586</v>
      </c>
      <c r="B248" s="14">
        <v>46102</v>
      </c>
      <c r="C248" t="s">
        <v>587</v>
      </c>
      <c r="D248" t="str">
        <f>VLOOKUP(C248,Customers!A:E,5,FALSE)</f>
        <v>Affluent</v>
      </c>
      <c r="E248" t="s">
        <v>140</v>
      </c>
      <c r="F248" t="str">
        <f>VLOOKUP(Table1[[#This Row],[Product_ID]],Products!A:D,4,FALSE)</f>
        <v>Laptops</v>
      </c>
      <c r="G248" t="str">
        <f>VLOOKUP(H248,Stores!A:E,5,FALSE)</f>
        <v>South America</v>
      </c>
      <c r="H248" t="s">
        <v>120</v>
      </c>
      <c r="I248" s="5" t="s">
        <v>14</v>
      </c>
      <c r="J248" s="7">
        <v>5</v>
      </c>
      <c r="K248" s="27">
        <v>1008.99</v>
      </c>
      <c r="L248" s="11">
        <v>0</v>
      </c>
      <c r="M248" t="s">
        <v>20</v>
      </c>
      <c r="N248" s="29">
        <v>659.34</v>
      </c>
      <c r="O248" s="27">
        <f>Table1[[#This Row],[Unit_Price]]*Table1[[#This Row],[Quantity]]</f>
        <v>5044.95</v>
      </c>
      <c r="P248" s="29">
        <f>Table1[[#This Row],[Revenue]]-Table1[[#This Row],[COGS]]</f>
        <v>1748.2499999999995</v>
      </c>
      <c r="Q248" s="9">
        <f>Table1[[#This Row],[Profit]]/Table1[[#This Row],[Revenue]]</f>
        <v>0.34653465346534645</v>
      </c>
      <c r="R248" s="31">
        <f>Table1[[#This Row],[Cost Price]]*Table1[[#This Row],[Quantity]]</f>
        <v>3296.7000000000003</v>
      </c>
    </row>
    <row r="249" spans="1:18" x14ac:dyDescent="0.25">
      <c r="A249" t="s">
        <v>588</v>
      </c>
      <c r="B249" s="14">
        <v>46109</v>
      </c>
      <c r="C249" t="s">
        <v>373</v>
      </c>
      <c r="D249" t="str">
        <f>VLOOKUP(C249,Customers!A:E,5,FALSE)</f>
        <v>Mass Market</v>
      </c>
      <c r="E249" t="s">
        <v>416</v>
      </c>
      <c r="F249" t="str">
        <f>VLOOKUP(Table1[[#This Row],[Product_ID]],Products!A:D,4,FALSE)</f>
        <v>Smartphones</v>
      </c>
      <c r="G249" t="str">
        <f>VLOOKUP(H249,Stores!A:E,5,FALSE)</f>
        <v>Africa</v>
      </c>
      <c r="H249" t="s">
        <v>226</v>
      </c>
      <c r="I249" s="5" t="s">
        <v>14</v>
      </c>
      <c r="J249" s="7">
        <v>1</v>
      </c>
      <c r="K249" s="27">
        <v>241.53</v>
      </c>
      <c r="L249" s="11">
        <v>0.2</v>
      </c>
      <c r="M249" t="s">
        <v>20</v>
      </c>
      <c r="N249" s="29">
        <v>159.36000000000001</v>
      </c>
      <c r="O249" s="27">
        <f>Table1[[#This Row],[Unit_Price]]*Table1[[#This Row],[Quantity]]</f>
        <v>241.53</v>
      </c>
      <c r="P249" s="29">
        <f>Table1[[#This Row],[Revenue]]-Table1[[#This Row],[COGS]]</f>
        <v>82.169999999999987</v>
      </c>
      <c r="Q249" s="9">
        <f>Table1[[#This Row],[Profit]]/Table1[[#This Row],[Revenue]]</f>
        <v>0.34020618556701027</v>
      </c>
      <c r="R249" s="31">
        <f>Table1[[#This Row],[Cost Price]]*Table1[[#This Row],[Quantity]]</f>
        <v>159.36000000000001</v>
      </c>
    </row>
    <row r="250" spans="1:18" x14ac:dyDescent="0.25">
      <c r="A250" t="s">
        <v>589</v>
      </c>
      <c r="B250" s="14">
        <v>45965</v>
      </c>
      <c r="C250" t="s">
        <v>591</v>
      </c>
      <c r="D250" t="str">
        <f>VLOOKUP(C250,Customers!A:E,5,FALSE)</f>
        <v>Mass Market</v>
      </c>
      <c r="E250" t="s">
        <v>71</v>
      </c>
      <c r="F250" t="str">
        <f>VLOOKUP(Table1[[#This Row],[Product_ID]],Products!A:D,4,FALSE)</f>
        <v>Audio</v>
      </c>
      <c r="G250" t="str">
        <f>VLOOKUP(H250,Stores!A:E,5,FALSE)</f>
        <v>Europe</v>
      </c>
      <c r="H250" t="s">
        <v>24</v>
      </c>
      <c r="I250" s="5" t="s">
        <v>14</v>
      </c>
      <c r="J250" s="7" t="s">
        <v>592</v>
      </c>
      <c r="K250" s="27">
        <v>117.81</v>
      </c>
      <c r="L250" s="11">
        <v>0.02</v>
      </c>
      <c r="M250" t="s">
        <v>35</v>
      </c>
      <c r="N250" s="29">
        <v>82.11</v>
      </c>
      <c r="O250" s="27">
        <f>Table1[[#This Row],[Unit_Price]]*Table1[[#This Row],[Quantity]]</f>
        <v>353.43</v>
      </c>
      <c r="P250" s="29">
        <f>Table1[[#This Row],[Revenue]]-Table1[[#This Row],[COGS]]</f>
        <v>107.10000000000002</v>
      </c>
      <c r="Q250" s="9">
        <f>Table1[[#This Row],[Profit]]/Table1[[#This Row],[Revenue]]</f>
        <v>0.30303030303030309</v>
      </c>
      <c r="R250" s="31">
        <f>Table1[[#This Row],[Cost Price]]*Table1[[#This Row],[Quantity]]</f>
        <v>246.32999999999998</v>
      </c>
    </row>
    <row r="251" spans="1:18" x14ac:dyDescent="0.25">
      <c r="A251" t="s">
        <v>593</v>
      </c>
      <c r="B251" s="14">
        <v>46271</v>
      </c>
      <c r="C251" t="s">
        <v>594</v>
      </c>
      <c r="D251" t="str">
        <f>VLOOKUP(C251,Customers!A:E,5,FALSE)</f>
        <v>Affluent</v>
      </c>
      <c r="E251" t="s">
        <v>174</v>
      </c>
      <c r="F251" t="str">
        <f>VLOOKUP(Table1[[#This Row],[Product_ID]],Products!A:D,4,FALSE)</f>
        <v>Accessories</v>
      </c>
      <c r="G251" t="str">
        <f>VLOOKUP(H251,Stores!A:E,5,FALSE)</f>
        <v>EUROPE</v>
      </c>
      <c r="H251" t="s">
        <v>74</v>
      </c>
      <c r="I251" s="5" t="s">
        <v>14</v>
      </c>
      <c r="J251" s="7">
        <v>3</v>
      </c>
      <c r="K251" s="27">
        <v>80.58</v>
      </c>
      <c r="L251" s="11">
        <v>0</v>
      </c>
      <c r="M251" t="s">
        <v>20</v>
      </c>
      <c r="N251" s="29">
        <v>54.51</v>
      </c>
      <c r="O251" s="27">
        <f>Table1[[#This Row],[Unit_Price]]*Table1[[#This Row],[Quantity]]</f>
        <v>241.74</v>
      </c>
      <c r="P251" s="29">
        <f>Table1[[#This Row],[Revenue]]-Table1[[#This Row],[COGS]]</f>
        <v>78.210000000000008</v>
      </c>
      <c r="Q251" s="9">
        <f>Table1[[#This Row],[Profit]]/Table1[[#This Row],[Revenue]]</f>
        <v>0.3235294117647059</v>
      </c>
      <c r="R251" s="31">
        <f>Table1[[#This Row],[Cost Price]]*Table1[[#This Row],[Quantity]]</f>
        <v>163.53</v>
      </c>
    </row>
    <row r="252" spans="1:18" x14ac:dyDescent="0.25">
      <c r="A252" t="s">
        <v>595</v>
      </c>
      <c r="B252" s="14">
        <v>46272</v>
      </c>
      <c r="C252" t="s">
        <v>596</v>
      </c>
      <c r="D252" t="str">
        <f>VLOOKUP(C252,Customers!A:E,5,FALSE)</f>
        <v>Mass Market</v>
      </c>
      <c r="E252" t="s">
        <v>202</v>
      </c>
      <c r="F252" t="str">
        <f>VLOOKUP(Table1[[#This Row],[Product_ID]],Products!A:D,4,FALSE)</f>
        <v>Televisions</v>
      </c>
      <c r="G252" t="str">
        <f>VLOOKUP(H252,Stores!A:E,5,FALSE)</f>
        <v>Africa</v>
      </c>
      <c r="H252" t="s">
        <v>44</v>
      </c>
      <c r="I252" s="5" t="s">
        <v>14</v>
      </c>
      <c r="J252" s="7">
        <v>2</v>
      </c>
      <c r="K252" s="27">
        <v>2036.03</v>
      </c>
      <c r="L252" s="11">
        <v>0.02</v>
      </c>
      <c r="M252" t="s">
        <v>30</v>
      </c>
      <c r="N252" s="29">
        <v>1427.32</v>
      </c>
      <c r="O252" s="27">
        <f>Table1[[#This Row],[Unit_Price]]*Table1[[#This Row],[Quantity]]</f>
        <v>4072.06</v>
      </c>
      <c r="P252" s="29">
        <f>Table1[[#This Row],[Revenue]]-Table1[[#This Row],[COGS]]</f>
        <v>1217.42</v>
      </c>
      <c r="Q252" s="9">
        <f>Table1[[#This Row],[Profit]]/Table1[[#This Row],[Revenue]]</f>
        <v>0.2989690721649485</v>
      </c>
      <c r="R252" s="31">
        <f>Table1[[#This Row],[Cost Price]]*Table1[[#This Row],[Quantity]]</f>
        <v>2854.64</v>
      </c>
    </row>
    <row r="253" spans="1:18" x14ac:dyDescent="0.25">
      <c r="A253" t="s">
        <v>597</v>
      </c>
      <c r="B253" s="14">
        <v>46003</v>
      </c>
      <c r="C253" t="s">
        <v>598</v>
      </c>
      <c r="D253" t="str">
        <f>VLOOKUP(C253,Customers!A:E,5,FALSE)</f>
        <v>Premium</v>
      </c>
      <c r="E253" t="s">
        <v>126</v>
      </c>
      <c r="F253" t="str">
        <f>VLOOKUP(Table1[[#This Row],[Product_ID]],Products!A:D,4,FALSE)</f>
        <v>Smartphones</v>
      </c>
      <c r="G253" t="str">
        <f>VLOOKUP(H253,Stores!A:E,5,FALSE)</f>
        <v>North America</v>
      </c>
      <c r="H253" t="s">
        <v>39</v>
      </c>
      <c r="I253" s="5" t="s">
        <v>14</v>
      </c>
      <c r="J253" s="7">
        <v>6</v>
      </c>
      <c r="K253" s="27">
        <v>712.98</v>
      </c>
      <c r="L253" s="11">
        <v>0.05</v>
      </c>
      <c r="M253" t="s">
        <v>20</v>
      </c>
      <c r="N253" s="29">
        <v>510.27</v>
      </c>
      <c r="O253" s="27">
        <f>Table1[[#This Row],[Unit_Price]]*Table1[[#This Row],[Quantity]]</f>
        <v>4277.88</v>
      </c>
      <c r="P253" s="29">
        <f>Table1[[#This Row],[Revenue]]-Table1[[#This Row],[COGS]]</f>
        <v>1216.2600000000002</v>
      </c>
      <c r="Q253" s="9">
        <f>Table1[[#This Row],[Profit]]/Table1[[#This Row],[Revenue]]</f>
        <v>0.28431372549019612</v>
      </c>
      <c r="R253" s="31">
        <f>Table1[[#This Row],[Cost Price]]*Table1[[#This Row],[Quantity]]</f>
        <v>3061.62</v>
      </c>
    </row>
    <row r="254" spans="1:18" x14ac:dyDescent="0.25">
      <c r="A254" t="s">
        <v>599</v>
      </c>
      <c r="B254" s="14">
        <v>46163</v>
      </c>
      <c r="C254" t="s">
        <v>600</v>
      </c>
      <c r="D254" t="str">
        <f>VLOOKUP(C254,Customers!A:E,5,FALSE)</f>
        <v>Mass Affluent</v>
      </c>
      <c r="E254" t="s">
        <v>51</v>
      </c>
      <c r="F254" t="str">
        <f>VLOOKUP(Table1[[#This Row],[Product_ID]],Products!A:D,4,FALSE)</f>
        <v>Smartphones</v>
      </c>
      <c r="G254" t="str">
        <f>VLOOKUP(H254,Stores!A:E,5,FALSE)</f>
        <v>Europe</v>
      </c>
      <c r="H254" t="s">
        <v>64</v>
      </c>
      <c r="I254" s="5" t="s">
        <v>25</v>
      </c>
      <c r="J254" s="7">
        <v>1</v>
      </c>
      <c r="K254" s="27">
        <v>1018.98</v>
      </c>
      <c r="L254" s="11">
        <v>0</v>
      </c>
      <c r="M254" t="s">
        <v>20</v>
      </c>
      <c r="N254" s="29">
        <v>609.39</v>
      </c>
      <c r="O254" s="27">
        <f>Table1[[#This Row],[Unit_Price]]*Table1[[#This Row],[Quantity]]</f>
        <v>1018.98</v>
      </c>
      <c r="P254" s="29">
        <f>Table1[[#This Row],[Revenue]]-Table1[[#This Row],[COGS]]</f>
        <v>409.59000000000003</v>
      </c>
      <c r="Q254" s="9">
        <f>Table1[[#This Row],[Profit]]/Table1[[#This Row],[Revenue]]</f>
        <v>0.40196078431372551</v>
      </c>
      <c r="R254" s="31">
        <f>Table1[[#This Row],[Cost Price]]*Table1[[#This Row],[Quantity]]</f>
        <v>609.39</v>
      </c>
    </row>
    <row r="255" spans="1:18" x14ac:dyDescent="0.25">
      <c r="A255" t="s">
        <v>601</v>
      </c>
      <c r="B255" s="14">
        <v>46143</v>
      </c>
      <c r="C255" t="s">
        <v>602</v>
      </c>
      <c r="D255" t="str">
        <f>VLOOKUP(C255,Customers!A:E,5,FALSE)</f>
        <v>Mass Market</v>
      </c>
      <c r="E255" t="s">
        <v>376</v>
      </c>
      <c r="F255" t="str">
        <f>VLOOKUP(Table1[[#This Row],[Product_ID]],Products!A:D,4,FALSE)</f>
        <v>Laptops</v>
      </c>
      <c r="G255" t="str">
        <f>VLOOKUP(H255,Stores!A:E,5,FALSE)</f>
        <v>South America</v>
      </c>
      <c r="H255" t="s">
        <v>120</v>
      </c>
      <c r="I255" s="5" t="s">
        <v>14</v>
      </c>
      <c r="J255" s="7">
        <v>3</v>
      </c>
      <c r="K255" s="27">
        <v>1665.02</v>
      </c>
      <c r="L255" s="11">
        <v>0.05</v>
      </c>
      <c r="M255" t="s">
        <v>20</v>
      </c>
      <c r="N255" s="29">
        <v>1240.27</v>
      </c>
      <c r="O255" s="27">
        <f>Table1[[#This Row],[Unit_Price]]*Table1[[#This Row],[Quantity]]</f>
        <v>4995.0599999999995</v>
      </c>
      <c r="P255" s="29">
        <f>Table1[[#This Row],[Revenue]]-Table1[[#This Row],[COGS]]</f>
        <v>1274.2499999999995</v>
      </c>
      <c r="Q255" s="9">
        <f>Table1[[#This Row],[Profit]]/Table1[[#This Row],[Revenue]]</f>
        <v>0.25510204081632648</v>
      </c>
      <c r="R255" s="31">
        <f>Table1[[#This Row],[Cost Price]]*Table1[[#This Row],[Quantity]]</f>
        <v>3720.81</v>
      </c>
    </row>
    <row r="256" spans="1:18" x14ac:dyDescent="0.25">
      <c r="A256" t="s">
        <v>603</v>
      </c>
      <c r="B256" s="14">
        <v>46332</v>
      </c>
      <c r="C256" t="s">
        <v>348</v>
      </c>
      <c r="D256" t="str">
        <f>VLOOKUP(C256,Customers!A:E,5,FALSE)</f>
        <v>Mass Market</v>
      </c>
      <c r="E256" t="s">
        <v>213</v>
      </c>
      <c r="F256" t="str">
        <f>VLOOKUP(Table1[[#This Row],[Product_ID]],Products!A:D,4,FALSE)</f>
        <v>Smartphones</v>
      </c>
      <c r="G256" t="str">
        <f>VLOOKUP(H256,Stores!A:E,5,FALSE)</f>
        <v>Africa</v>
      </c>
      <c r="H256" t="s">
        <v>44</v>
      </c>
      <c r="I256" s="5" t="s">
        <v>14</v>
      </c>
      <c r="J256" s="7">
        <v>1</v>
      </c>
      <c r="K256" s="27">
        <v>554.49</v>
      </c>
      <c r="L256" s="11">
        <v>0.1</v>
      </c>
      <c r="M256" t="s">
        <v>20</v>
      </c>
      <c r="N256" s="29">
        <v>362.34</v>
      </c>
      <c r="O256" s="27">
        <f>Table1[[#This Row],[Unit_Price]]*Table1[[#This Row],[Quantity]]</f>
        <v>554.49</v>
      </c>
      <c r="P256" s="29">
        <f>Table1[[#This Row],[Revenue]]-Table1[[#This Row],[COGS]]</f>
        <v>192.15000000000003</v>
      </c>
      <c r="Q256" s="9">
        <f>Table1[[#This Row],[Profit]]/Table1[[#This Row],[Revenue]]</f>
        <v>0.34653465346534656</v>
      </c>
      <c r="R256" s="31">
        <f>Table1[[#This Row],[Cost Price]]*Table1[[#This Row],[Quantity]]</f>
        <v>362.34</v>
      </c>
    </row>
    <row r="257" spans="1:18" x14ac:dyDescent="0.25">
      <c r="A257" t="s">
        <v>604</v>
      </c>
      <c r="B257" s="14">
        <v>46229</v>
      </c>
      <c r="C257" t="s">
        <v>250</v>
      </c>
      <c r="D257" t="str">
        <f>VLOOKUP(C257,Customers!A:E,5,FALSE)</f>
        <v>Mass Market</v>
      </c>
      <c r="E257" t="s">
        <v>395</v>
      </c>
      <c r="F257" t="str">
        <f>VLOOKUP(Table1[[#This Row],[Product_ID]],Products!A:D,4,FALSE)</f>
        <v>Accessories</v>
      </c>
      <c r="G257" t="str">
        <f>VLOOKUP(H257,Stores!A:E,5,FALSE)</f>
        <v>North America</v>
      </c>
      <c r="H257" t="s">
        <v>187</v>
      </c>
      <c r="I257" s="5" t="s">
        <v>25</v>
      </c>
      <c r="J257" s="7">
        <v>4</v>
      </c>
      <c r="K257" s="27">
        <v>146.02000000000001</v>
      </c>
      <c r="L257" s="11">
        <v>0</v>
      </c>
      <c r="M257" t="s">
        <v>20</v>
      </c>
      <c r="N257" s="29">
        <v>96.85</v>
      </c>
      <c r="O257" s="27">
        <f>Table1[[#This Row],[Unit_Price]]*Table1[[#This Row],[Quantity]]</f>
        <v>584.08000000000004</v>
      </c>
      <c r="P257" s="29">
        <f>Table1[[#This Row],[Revenue]]-Table1[[#This Row],[COGS]]</f>
        <v>196.68000000000006</v>
      </c>
      <c r="Q257" s="9">
        <f>Table1[[#This Row],[Profit]]/Table1[[#This Row],[Revenue]]</f>
        <v>0.33673469387755112</v>
      </c>
      <c r="R257" s="31">
        <f>Table1[[#This Row],[Cost Price]]*Table1[[#This Row],[Quantity]]</f>
        <v>387.4</v>
      </c>
    </row>
    <row r="258" spans="1:18" x14ac:dyDescent="0.25">
      <c r="A258" t="s">
        <v>605</v>
      </c>
      <c r="B258" s="14">
        <v>46098</v>
      </c>
      <c r="C258" t="s">
        <v>606</v>
      </c>
      <c r="D258" t="str">
        <f>VLOOKUP(C258,Customers!A:E,5,FALSE)</f>
        <v>Mass Market</v>
      </c>
      <c r="E258" t="s">
        <v>607</v>
      </c>
      <c r="F258" t="e">
        <f>VLOOKUP(Table1[[#This Row],[Product_ID]],Products!A:D,4,FALSE)</f>
        <v>#N/A</v>
      </c>
      <c r="G258" t="str">
        <f>VLOOKUP(H258,Stores!A:E,5,FALSE)</f>
        <v>Europe</v>
      </c>
      <c r="H258" t="s">
        <v>64</v>
      </c>
      <c r="I258" s="5" t="s">
        <v>25</v>
      </c>
      <c r="J258" s="7">
        <v>6</v>
      </c>
      <c r="K258" s="27">
        <v>77.42</v>
      </c>
      <c r="L258" s="11">
        <v>0</v>
      </c>
      <c r="M258" t="s">
        <v>30</v>
      </c>
      <c r="N258" s="29">
        <v>0</v>
      </c>
      <c r="O258" s="27">
        <v>0</v>
      </c>
      <c r="P258" s="29">
        <f>Table1[[#This Row],[Revenue]]-Table1[[#This Row],[COGS]]</f>
        <v>0</v>
      </c>
      <c r="Q258" s="9">
        <v>0</v>
      </c>
      <c r="R258" s="31">
        <f>Table1[[#This Row],[Cost Price]]*Table1[[#This Row],[Quantity]]</f>
        <v>0</v>
      </c>
    </row>
    <row r="259" spans="1:18" x14ac:dyDescent="0.25">
      <c r="A259" t="s">
        <v>608</v>
      </c>
      <c r="B259" s="14">
        <v>46239</v>
      </c>
      <c r="C259" t="s">
        <v>609</v>
      </c>
      <c r="D259" t="str">
        <f>VLOOKUP(C259,Customers!A:E,5,FALSE)</f>
        <v>Mass Market</v>
      </c>
      <c r="E259" t="s">
        <v>416</v>
      </c>
      <c r="F259" t="str">
        <f>VLOOKUP(Table1[[#This Row],[Product_ID]],Products!A:D,4,FALSE)</f>
        <v>Smartphones</v>
      </c>
      <c r="G259" t="str">
        <f>VLOOKUP(H259,Stores!A:E,5,FALSE)</f>
        <v>Oceania</v>
      </c>
      <c r="H259" t="s">
        <v>112</v>
      </c>
      <c r="I259" s="5" t="s">
        <v>25</v>
      </c>
      <c r="J259" s="7">
        <v>1</v>
      </c>
      <c r="K259" s="27">
        <v>251.49</v>
      </c>
      <c r="L259" s="11">
        <v>0.2</v>
      </c>
      <c r="M259" t="s">
        <v>30</v>
      </c>
      <c r="N259" s="29">
        <v>159.36000000000001</v>
      </c>
      <c r="O259" s="27">
        <f>Table1[[#This Row],[Unit_Price]]*Table1[[#This Row],[Quantity]]</f>
        <v>251.49</v>
      </c>
      <c r="P259" s="29">
        <f>Table1[[#This Row],[Revenue]]-Table1[[#This Row],[COGS]]</f>
        <v>92.13</v>
      </c>
      <c r="Q259" s="9">
        <f>Table1[[#This Row],[Profit]]/Table1[[#This Row],[Revenue]]</f>
        <v>0.36633663366336633</v>
      </c>
      <c r="R259" s="31">
        <f>Table1[[#This Row],[Cost Price]]*Table1[[#This Row],[Quantity]]</f>
        <v>159.36000000000001</v>
      </c>
    </row>
    <row r="260" spans="1:18" x14ac:dyDescent="0.25">
      <c r="A260" t="s">
        <v>610</v>
      </c>
      <c r="B260" s="14">
        <v>46218</v>
      </c>
      <c r="C260" t="s">
        <v>611</v>
      </c>
      <c r="D260" t="str">
        <f>VLOOKUP(C260,Customers!A:E,5,FALSE)</f>
        <v>Premium</v>
      </c>
      <c r="E260" t="s">
        <v>23</v>
      </c>
      <c r="F260" t="str">
        <f>VLOOKUP(Table1[[#This Row],[Product_ID]],Products!A:D,4,FALSE)</f>
        <v>Audio</v>
      </c>
      <c r="G260" t="str">
        <f>VLOOKUP(H260,Stores!A:E,5,FALSE)</f>
        <v>Oceania</v>
      </c>
      <c r="H260" t="s">
        <v>112</v>
      </c>
      <c r="I260" s="5" t="s">
        <v>14</v>
      </c>
      <c r="J260" s="7">
        <v>1</v>
      </c>
      <c r="K260" s="27">
        <v>79.790000000000006</v>
      </c>
      <c r="L260" s="11">
        <v>0.2</v>
      </c>
      <c r="M260" t="s">
        <v>30</v>
      </c>
      <c r="N260" s="29">
        <v>57.67</v>
      </c>
      <c r="O260" s="27">
        <f>Table1[[#This Row],[Unit_Price]]*Table1[[#This Row],[Quantity]]</f>
        <v>79.790000000000006</v>
      </c>
      <c r="P260" s="29">
        <f>Table1[[#This Row],[Revenue]]-Table1[[#This Row],[COGS]]</f>
        <v>22.120000000000005</v>
      </c>
      <c r="Q260" s="9">
        <f>Table1[[#This Row],[Profit]]/Table1[[#This Row],[Revenue]]</f>
        <v>0.27722772277227725</v>
      </c>
      <c r="R260" s="31">
        <f>Table1[[#This Row],[Cost Price]]*Table1[[#This Row],[Quantity]]</f>
        <v>57.67</v>
      </c>
    </row>
    <row r="261" spans="1:18" x14ac:dyDescent="0.25">
      <c r="A261" t="s">
        <v>612</v>
      </c>
      <c r="B261" s="14">
        <v>46102</v>
      </c>
      <c r="C261" t="s">
        <v>312</v>
      </c>
      <c r="D261" t="str">
        <f>VLOOKUP(C261,Customers!A:E,5,FALSE)</f>
        <v>Mass Market</v>
      </c>
      <c r="E261" t="s">
        <v>33</v>
      </c>
      <c r="F261" t="str">
        <f>VLOOKUP(Table1[[#This Row],[Product_ID]],Products!A:D,4,FALSE)</f>
        <v>Laptops</v>
      </c>
      <c r="G261" t="str">
        <f>VLOOKUP(H261,Stores!A:E,5,FALSE)</f>
        <v>North America</v>
      </c>
      <c r="H261" t="s">
        <v>95</v>
      </c>
      <c r="I261" s="5" t="s">
        <v>14</v>
      </c>
      <c r="J261" s="7">
        <v>3</v>
      </c>
      <c r="K261" s="27">
        <v>2449.02</v>
      </c>
      <c r="L261" s="11">
        <v>0.2</v>
      </c>
      <c r="M261" t="s">
        <v>20</v>
      </c>
      <c r="N261" s="29">
        <v>1599.36</v>
      </c>
      <c r="O261" s="27">
        <f>Table1[[#This Row],[Unit_Price]]*Table1[[#This Row],[Quantity]]</f>
        <v>7347.0599999999995</v>
      </c>
      <c r="P261" s="29">
        <f>Table1[[#This Row],[Revenue]]-Table1[[#This Row],[COGS]]</f>
        <v>2548.9799999999996</v>
      </c>
      <c r="Q261" s="9">
        <f>Table1[[#This Row],[Profit]]/Table1[[#This Row],[Revenue]]</f>
        <v>0.34693877551020402</v>
      </c>
      <c r="R261" s="31">
        <f>Table1[[#This Row],[Cost Price]]*Table1[[#This Row],[Quantity]]</f>
        <v>4798.08</v>
      </c>
    </row>
    <row r="262" spans="1:18" x14ac:dyDescent="0.25">
      <c r="A262" t="s">
        <v>613</v>
      </c>
      <c r="B262" s="14">
        <v>45999</v>
      </c>
      <c r="C262" t="s">
        <v>302</v>
      </c>
      <c r="D262" t="str">
        <f>VLOOKUP(C262,Customers!A:E,5,FALSE)</f>
        <v>Mass Market</v>
      </c>
      <c r="E262" t="s">
        <v>51</v>
      </c>
      <c r="F262" t="str">
        <f>VLOOKUP(Table1[[#This Row],[Product_ID]],Products!A:D,4,FALSE)</f>
        <v>Smartphones</v>
      </c>
      <c r="G262" t="str">
        <f>VLOOKUP(H262,Stores!A:E,5,FALSE)</f>
        <v>Africa</v>
      </c>
      <c r="H262" t="s">
        <v>58</v>
      </c>
      <c r="I262" s="5" t="s">
        <v>25</v>
      </c>
      <c r="J262" s="7">
        <v>3</v>
      </c>
      <c r="K262" s="27">
        <v>989.01</v>
      </c>
      <c r="L262" s="11">
        <v>0</v>
      </c>
      <c r="M262" t="s">
        <v>20</v>
      </c>
      <c r="N262" s="29">
        <v>609.39</v>
      </c>
      <c r="O262" s="27">
        <f>Table1[[#This Row],[Unit_Price]]*Table1[[#This Row],[Quantity]]</f>
        <v>2967.0299999999997</v>
      </c>
      <c r="P262" s="29">
        <f>Table1[[#This Row],[Revenue]]-Table1[[#This Row],[COGS]]</f>
        <v>1138.8599999999997</v>
      </c>
      <c r="Q262" s="9">
        <f>Table1[[#This Row],[Profit]]/Table1[[#This Row],[Revenue]]</f>
        <v>0.38383838383838376</v>
      </c>
      <c r="R262" s="31">
        <f>Table1[[#This Row],[Cost Price]]*Table1[[#This Row],[Quantity]]</f>
        <v>1828.17</v>
      </c>
    </row>
    <row r="263" spans="1:18" x14ac:dyDescent="0.25">
      <c r="A263" t="s">
        <v>615</v>
      </c>
      <c r="B263" s="14">
        <v>46046</v>
      </c>
      <c r="C263" t="s">
        <v>560</v>
      </c>
      <c r="D263" t="str">
        <f>VLOOKUP(C263,Customers!A:E,5,FALSE)</f>
        <v>Mass Market</v>
      </c>
      <c r="E263" t="s">
        <v>323</v>
      </c>
      <c r="F263" t="str">
        <f>VLOOKUP(Table1[[#This Row],[Product_ID]],Products!A:D,4,FALSE)</f>
        <v>Televisions</v>
      </c>
      <c r="G263" t="str">
        <f>VLOOKUP(H263,Stores!A:E,5,FALSE)</f>
        <v>South America</v>
      </c>
      <c r="H263" t="s">
        <v>62</v>
      </c>
      <c r="I263" s="5" t="s">
        <v>25</v>
      </c>
      <c r="J263" s="7">
        <v>6</v>
      </c>
      <c r="K263" s="27">
        <v>1543.97</v>
      </c>
      <c r="L263" s="11">
        <v>0</v>
      </c>
      <c r="M263" t="s">
        <v>20</v>
      </c>
      <c r="N263" s="29">
        <v>989.34</v>
      </c>
      <c r="O263" s="27">
        <f>Table1[[#This Row],[Unit_Price]]*Table1[[#This Row],[Quantity]]</f>
        <v>9263.82</v>
      </c>
      <c r="P263" s="29">
        <f>Table1[[#This Row],[Revenue]]-Table1[[#This Row],[COGS]]</f>
        <v>3327.7799999999997</v>
      </c>
      <c r="Q263" s="9">
        <f>Table1[[#This Row],[Profit]]/Table1[[#This Row],[Revenue]]</f>
        <v>0.35922330097087379</v>
      </c>
      <c r="R263" s="31">
        <f>Table1[[#This Row],[Cost Price]]*Table1[[#This Row],[Quantity]]</f>
        <v>5936.04</v>
      </c>
    </row>
    <row r="264" spans="1:18" x14ac:dyDescent="0.25">
      <c r="A264" t="s">
        <v>616</v>
      </c>
      <c r="B264" s="14">
        <v>45886</v>
      </c>
      <c r="C264" t="s">
        <v>618</v>
      </c>
      <c r="D264" t="str">
        <f>VLOOKUP(C264,Customers!A:E,5,FALSE)</f>
        <v>Premium</v>
      </c>
      <c r="E264" t="s">
        <v>98</v>
      </c>
      <c r="F264" t="str">
        <f>VLOOKUP(Table1[[#This Row],[Product_ID]],Products!A:D,4,FALSE)</f>
        <v>Laptops</v>
      </c>
      <c r="G264" t="str">
        <f>VLOOKUP(H264,Stores!A:E,5,FALSE)</f>
        <v>Africa</v>
      </c>
      <c r="H264" t="s">
        <v>196</v>
      </c>
      <c r="I264" s="5" t="s">
        <v>25</v>
      </c>
      <c r="J264" s="7">
        <v>4</v>
      </c>
      <c r="K264" s="27">
        <v>1440.97</v>
      </c>
      <c r="L264" s="11">
        <v>0.15</v>
      </c>
      <c r="M264" t="s">
        <v>20</v>
      </c>
      <c r="N264" s="29">
        <v>853.39</v>
      </c>
      <c r="O264" s="27">
        <f>Table1[[#This Row],[Unit_Price]]*Table1[[#This Row],[Quantity]]</f>
        <v>5763.88</v>
      </c>
      <c r="P264" s="29">
        <f>Table1[[#This Row],[Revenue]]-Table1[[#This Row],[COGS]]</f>
        <v>2350.3200000000002</v>
      </c>
      <c r="Q264" s="9">
        <f>Table1[[#This Row],[Profit]]/Table1[[#This Row],[Revenue]]</f>
        <v>0.40776699029126218</v>
      </c>
      <c r="R264" s="31">
        <f>Table1[[#This Row],[Cost Price]]*Table1[[#This Row],[Quantity]]</f>
        <v>3413.56</v>
      </c>
    </row>
    <row r="265" spans="1:18" x14ac:dyDescent="0.25">
      <c r="A265" t="s">
        <v>619</v>
      </c>
      <c r="B265" s="14">
        <v>46358</v>
      </c>
      <c r="C265" t="s">
        <v>620</v>
      </c>
      <c r="D265" t="str">
        <f>VLOOKUP(C265,Customers!A:E,5,FALSE)</f>
        <v>Mass Affluent</v>
      </c>
      <c r="E265" t="s">
        <v>80</v>
      </c>
      <c r="F265" t="str">
        <f>VLOOKUP(Table1[[#This Row],[Product_ID]],Products!A:D,4,FALSE)</f>
        <v>Accessories</v>
      </c>
      <c r="G265" t="str">
        <f>VLOOKUP(H265,Stores!A:E,5,FALSE)</f>
        <v>EUROPE</v>
      </c>
      <c r="H265" t="s">
        <v>74</v>
      </c>
      <c r="I265" s="5" t="s">
        <v>14</v>
      </c>
      <c r="J265" s="7">
        <v>1</v>
      </c>
      <c r="K265" s="27">
        <v>159</v>
      </c>
      <c r="L265" s="11">
        <v>0</v>
      </c>
      <c r="M265" t="s">
        <v>20</v>
      </c>
      <c r="N265" s="29">
        <v>116.07</v>
      </c>
      <c r="O265" s="27">
        <f>Table1[[#This Row],[Unit_Price]]*Table1[[#This Row],[Quantity]]</f>
        <v>159</v>
      </c>
      <c r="P265" s="29">
        <f>Table1[[#This Row],[Revenue]]-Table1[[#This Row],[COGS]]</f>
        <v>42.930000000000007</v>
      </c>
      <c r="Q265" s="9">
        <f>Table1[[#This Row],[Profit]]/Table1[[#This Row],[Revenue]]</f>
        <v>0.27</v>
      </c>
      <c r="R265" s="31">
        <f>Table1[[#This Row],[Cost Price]]*Table1[[#This Row],[Quantity]]</f>
        <v>116.07</v>
      </c>
    </row>
    <row r="266" spans="1:18" x14ac:dyDescent="0.25">
      <c r="A266" t="s">
        <v>621</v>
      </c>
      <c r="B266" s="14">
        <v>45930</v>
      </c>
      <c r="C266" t="s">
        <v>622</v>
      </c>
      <c r="D266" t="str">
        <f>VLOOKUP(C266,Customers!A:E,5,FALSE)</f>
        <v>Mass Market</v>
      </c>
      <c r="E266" t="s">
        <v>140</v>
      </c>
      <c r="F266" t="str">
        <f>VLOOKUP(Table1[[#This Row],[Product_ID]],Products!A:D,4,FALSE)</f>
        <v>Laptops</v>
      </c>
      <c r="G266" t="str">
        <f>VLOOKUP(H266,Stores!A:E,5,FALSE)</f>
        <v>EUROPE</v>
      </c>
      <c r="H266" t="s">
        <v>74</v>
      </c>
      <c r="I266" s="5" t="s">
        <v>25</v>
      </c>
      <c r="J266" s="7">
        <v>4</v>
      </c>
      <c r="K266" s="27">
        <v>979.02</v>
      </c>
      <c r="L266" s="11">
        <v>0.02</v>
      </c>
      <c r="M266" t="s">
        <v>30</v>
      </c>
      <c r="N266" s="29">
        <v>659.34</v>
      </c>
      <c r="O266" s="27">
        <f>Table1[[#This Row],[Unit_Price]]*Table1[[#This Row],[Quantity]]</f>
        <v>3916.08</v>
      </c>
      <c r="P266" s="29">
        <f>Table1[[#This Row],[Revenue]]-Table1[[#This Row],[COGS]]</f>
        <v>1278.7199999999998</v>
      </c>
      <c r="Q266" s="9">
        <f>Table1[[#This Row],[Profit]]/Table1[[#This Row],[Revenue]]</f>
        <v>0.32653061224489793</v>
      </c>
      <c r="R266" s="31">
        <f>Table1[[#This Row],[Cost Price]]*Table1[[#This Row],[Quantity]]</f>
        <v>2637.36</v>
      </c>
    </row>
    <row r="267" spans="1:18" x14ac:dyDescent="0.25">
      <c r="A267" t="s">
        <v>623</v>
      </c>
      <c r="B267" s="14">
        <v>45999</v>
      </c>
      <c r="C267" t="s">
        <v>624</v>
      </c>
      <c r="D267" t="str">
        <f>VLOOKUP(C267,Customers!A:E,5,FALSE)</f>
        <v>Mass Market</v>
      </c>
      <c r="E267" t="s">
        <v>117</v>
      </c>
      <c r="F267" t="str">
        <f>VLOOKUP(Table1[[#This Row],[Product_ID]],Products!A:D,4,FALSE)</f>
        <v>Laptops</v>
      </c>
      <c r="G267" t="str">
        <f>VLOOKUP(H267,Stores!A:E,5,FALSE)</f>
        <v>South America</v>
      </c>
      <c r="H267" t="s">
        <v>62</v>
      </c>
      <c r="I267" s="5" t="s">
        <v>14</v>
      </c>
      <c r="J267" s="7">
        <v>3</v>
      </c>
      <c r="K267" s="27">
        <v>1834.98</v>
      </c>
      <c r="L267" s="11">
        <v>0.02</v>
      </c>
      <c r="M267" t="s">
        <v>35</v>
      </c>
      <c r="N267" s="29">
        <v>1295.28</v>
      </c>
      <c r="O267" s="27">
        <f>Table1[[#This Row],[Unit_Price]]*Table1[[#This Row],[Quantity]]</f>
        <v>5504.9400000000005</v>
      </c>
      <c r="P267" s="29">
        <f>Table1[[#This Row],[Revenue]]-Table1[[#This Row],[COGS]]</f>
        <v>1619.1000000000004</v>
      </c>
      <c r="Q267" s="9">
        <f>Table1[[#This Row],[Profit]]/Table1[[#This Row],[Revenue]]</f>
        <v>0.29411764705882359</v>
      </c>
      <c r="R267" s="31">
        <f>Table1[[#This Row],[Cost Price]]*Table1[[#This Row],[Quantity]]</f>
        <v>3885.84</v>
      </c>
    </row>
    <row r="268" spans="1:18" x14ac:dyDescent="0.25">
      <c r="A268" t="s">
        <v>625</v>
      </c>
      <c r="B268" s="14">
        <v>46105</v>
      </c>
      <c r="C268" t="s">
        <v>626</v>
      </c>
      <c r="D268" t="str">
        <f>VLOOKUP(C268,Customers!A:E,5,FALSE)</f>
        <v>Mass Market</v>
      </c>
      <c r="E268" t="s">
        <v>109</v>
      </c>
      <c r="F268" t="str">
        <f>VLOOKUP(Table1[[#This Row],[Product_ID]],Products!A:D,4,FALSE)</f>
        <v>Televisions</v>
      </c>
      <c r="G268" t="str">
        <f>VLOOKUP(H268,Stores!A:E,5,FALSE)</f>
        <v>Asia</v>
      </c>
      <c r="H268" t="s">
        <v>34</v>
      </c>
      <c r="I268" s="5" t="s">
        <v>25</v>
      </c>
      <c r="J268" s="7">
        <v>6</v>
      </c>
      <c r="K268" s="27">
        <v>1385.01</v>
      </c>
      <c r="L268" s="11">
        <v>0</v>
      </c>
      <c r="M268" t="s">
        <v>30</v>
      </c>
      <c r="N268" s="29">
        <v>1007.28</v>
      </c>
      <c r="O268" s="27">
        <f>Table1[[#This Row],[Unit_Price]]*Table1[[#This Row],[Quantity]]</f>
        <v>8310.06</v>
      </c>
      <c r="P268" s="29">
        <f>Table1[[#This Row],[Revenue]]-Table1[[#This Row],[COGS]]</f>
        <v>2266.3799999999992</v>
      </c>
      <c r="Q268" s="9">
        <f>Table1[[#This Row],[Profit]]/Table1[[#This Row],[Revenue]]</f>
        <v>0.27272727272727265</v>
      </c>
      <c r="R268" s="31">
        <f>Table1[[#This Row],[Cost Price]]*Table1[[#This Row],[Quantity]]</f>
        <v>6043.68</v>
      </c>
    </row>
    <row r="269" spans="1:18" x14ac:dyDescent="0.25">
      <c r="A269" t="s">
        <v>627</v>
      </c>
      <c r="B269" s="14">
        <v>46149</v>
      </c>
      <c r="C269" t="s">
        <v>139</v>
      </c>
      <c r="D269" t="str">
        <f>VLOOKUP(C269,Customers!A:E,5,FALSE)</f>
        <v>Affluent</v>
      </c>
      <c r="E269" t="s">
        <v>18</v>
      </c>
      <c r="F269" t="str">
        <f>VLOOKUP(Table1[[#This Row],[Product_ID]],Products!A:D,4,FALSE)</f>
        <v>Audio</v>
      </c>
      <c r="G269" t="str">
        <f>VLOOKUP(H269,Stores!A:E,5,FALSE)</f>
        <v>Africa</v>
      </c>
      <c r="H269" t="s">
        <v>58</v>
      </c>
      <c r="I269" s="5" t="s">
        <v>25</v>
      </c>
      <c r="J269" s="7">
        <v>1</v>
      </c>
      <c r="K269" s="27">
        <v>100.98</v>
      </c>
      <c r="L269" s="11">
        <v>0</v>
      </c>
      <c r="M269" t="s">
        <v>20</v>
      </c>
      <c r="N269" s="29">
        <v>71.28</v>
      </c>
      <c r="O269" s="27">
        <f>Table1[[#This Row],[Unit_Price]]*Table1[[#This Row],[Quantity]]</f>
        <v>100.98</v>
      </c>
      <c r="P269" s="29">
        <f>Table1[[#This Row],[Revenue]]-Table1[[#This Row],[COGS]]</f>
        <v>29.700000000000003</v>
      </c>
      <c r="Q269" s="9">
        <f>Table1[[#This Row],[Profit]]/Table1[[#This Row],[Revenue]]</f>
        <v>0.29411764705882354</v>
      </c>
      <c r="R269" s="31">
        <f>Table1[[#This Row],[Cost Price]]*Table1[[#This Row],[Quantity]]</f>
        <v>71.28</v>
      </c>
    </row>
    <row r="270" spans="1:18" x14ac:dyDescent="0.25">
      <c r="A270" t="s">
        <v>628</v>
      </c>
      <c r="B270" s="14">
        <v>45887</v>
      </c>
      <c r="C270" t="s">
        <v>629</v>
      </c>
      <c r="D270" t="str">
        <f>VLOOKUP(C270,Customers!A:E,5,FALSE)</f>
        <v>Mass Market</v>
      </c>
      <c r="E270" t="s">
        <v>254</v>
      </c>
      <c r="F270" t="str">
        <f>VLOOKUP(Table1[[#This Row],[Product_ID]],Products!A:D,4,FALSE)</f>
        <v>Audio</v>
      </c>
      <c r="G270" t="str">
        <f>VLOOKUP(H270,Stores!A:E,5,FALSE)</f>
        <v>Africa</v>
      </c>
      <c r="H270" t="s">
        <v>52</v>
      </c>
      <c r="I270" s="5" t="s">
        <v>25</v>
      </c>
      <c r="J270" s="7">
        <v>4</v>
      </c>
      <c r="K270" s="27">
        <v>197.01</v>
      </c>
      <c r="L270" s="11">
        <v>0.15</v>
      </c>
      <c r="M270" t="s">
        <v>20</v>
      </c>
      <c r="N270" s="29">
        <v>129.35</v>
      </c>
      <c r="O270" s="27">
        <f>Table1[[#This Row],[Unit_Price]]*Table1[[#This Row],[Quantity]]</f>
        <v>788.04</v>
      </c>
      <c r="P270" s="29">
        <f>Table1[[#This Row],[Revenue]]-Table1[[#This Row],[COGS]]</f>
        <v>270.64</v>
      </c>
      <c r="Q270" s="9">
        <f>Table1[[#This Row],[Profit]]/Table1[[#This Row],[Revenue]]</f>
        <v>0.34343434343434343</v>
      </c>
      <c r="R270" s="31">
        <f>Table1[[#This Row],[Cost Price]]*Table1[[#This Row],[Quantity]]</f>
        <v>517.4</v>
      </c>
    </row>
    <row r="271" spans="1:18" x14ac:dyDescent="0.25">
      <c r="A271" t="s">
        <v>630</v>
      </c>
      <c r="B271" s="14">
        <v>45989</v>
      </c>
      <c r="C271" t="s">
        <v>631</v>
      </c>
      <c r="D271" t="str">
        <f>VLOOKUP(C271,Customers!A:E,5,FALSE)</f>
        <v>Mass Market</v>
      </c>
      <c r="E271" t="s">
        <v>332</v>
      </c>
      <c r="F271" t="str">
        <f>VLOOKUP(Table1[[#This Row],[Product_ID]],Products!A:D,4,FALSE)</f>
        <v>Smartphones</v>
      </c>
      <c r="G271" t="str">
        <f>VLOOKUP(H271,Stores!A:E,5,FALSE)</f>
        <v>Africa</v>
      </c>
      <c r="H271" t="s">
        <v>52</v>
      </c>
      <c r="I271" s="5" t="s">
        <v>25</v>
      </c>
      <c r="J271" s="7">
        <v>3</v>
      </c>
      <c r="K271" s="27">
        <v>771.47</v>
      </c>
      <c r="L271" s="11">
        <v>0.05</v>
      </c>
      <c r="M271" t="s">
        <v>35</v>
      </c>
      <c r="N271" s="29">
        <v>531.79</v>
      </c>
      <c r="O271" s="27">
        <f>Table1[[#This Row],[Unit_Price]]*Table1[[#This Row],[Quantity]]</f>
        <v>2314.41</v>
      </c>
      <c r="P271" s="29">
        <f>Table1[[#This Row],[Revenue]]-Table1[[#This Row],[COGS]]</f>
        <v>719.04</v>
      </c>
      <c r="Q271" s="9">
        <f>Table1[[#This Row],[Profit]]/Table1[[#This Row],[Revenue]]</f>
        <v>0.31067961165048547</v>
      </c>
      <c r="R271" s="31">
        <f>Table1[[#This Row],[Cost Price]]*Table1[[#This Row],[Quantity]]</f>
        <v>1595.37</v>
      </c>
    </row>
    <row r="272" spans="1:18" x14ac:dyDescent="0.25">
      <c r="A272" t="s">
        <v>632</v>
      </c>
      <c r="B272" s="14">
        <v>46164</v>
      </c>
      <c r="C272" t="s">
        <v>451</v>
      </c>
      <c r="D272" t="str">
        <f>VLOOKUP(C272,Customers!A:E,5,FALSE)</f>
        <v>Mass Market</v>
      </c>
      <c r="E272" t="s">
        <v>268</v>
      </c>
      <c r="F272" t="str">
        <f>VLOOKUP(Table1[[#This Row],[Product_ID]],Products!A:D,4,FALSE)</f>
        <v>Audio</v>
      </c>
      <c r="G272" t="str">
        <f>VLOOKUP(H272,Stores!A:E,5,FALSE)</f>
        <v>oceania</v>
      </c>
      <c r="H272" t="s">
        <v>48</v>
      </c>
      <c r="I272" s="5" t="s">
        <v>14</v>
      </c>
      <c r="J272" s="7">
        <v>2</v>
      </c>
      <c r="K272" s="27">
        <v>151.97999999999999</v>
      </c>
      <c r="L272" s="11">
        <v>0</v>
      </c>
      <c r="M272" t="s">
        <v>20</v>
      </c>
      <c r="N272" s="29">
        <v>90.89</v>
      </c>
      <c r="O272" s="27">
        <f>Table1[[#This Row],[Unit_Price]]*Table1[[#This Row],[Quantity]]</f>
        <v>303.95999999999998</v>
      </c>
      <c r="P272" s="29">
        <f>Table1[[#This Row],[Revenue]]-Table1[[#This Row],[COGS]]</f>
        <v>122.17999999999998</v>
      </c>
      <c r="Q272" s="9">
        <f>Table1[[#This Row],[Profit]]/Table1[[#This Row],[Revenue]]</f>
        <v>0.40196078431372545</v>
      </c>
      <c r="R272" s="31">
        <f>Table1[[#This Row],[Cost Price]]*Table1[[#This Row],[Quantity]]</f>
        <v>181.78</v>
      </c>
    </row>
    <row r="273" spans="1:18" x14ac:dyDescent="0.25">
      <c r="A273" t="s">
        <v>633</v>
      </c>
      <c r="B273" s="14">
        <v>45983</v>
      </c>
      <c r="C273" t="s">
        <v>634</v>
      </c>
      <c r="D273" t="str">
        <f>VLOOKUP(C273,Customers!A:E,5,FALSE)</f>
        <v>VIP</v>
      </c>
      <c r="E273" t="s">
        <v>77</v>
      </c>
      <c r="F273" t="str">
        <f>VLOOKUP(Table1[[#This Row],[Product_ID]],Products!A:D,4,FALSE)</f>
        <v>Smartphones</v>
      </c>
      <c r="G273" t="str">
        <f>VLOOKUP(H273,Stores!A:E,5,FALSE)</f>
        <v>Asia</v>
      </c>
      <c r="H273" t="s">
        <v>34</v>
      </c>
      <c r="I273" s="5" t="s">
        <v>25</v>
      </c>
      <c r="J273" s="7">
        <v>3</v>
      </c>
      <c r="K273" s="27">
        <v>406.98</v>
      </c>
      <c r="L273" s="11">
        <v>0</v>
      </c>
      <c r="M273" t="s">
        <v>20</v>
      </c>
      <c r="N273" s="29">
        <v>287.27999999999997</v>
      </c>
      <c r="O273" s="27">
        <f>Table1[[#This Row],[Unit_Price]]*Table1[[#This Row],[Quantity]]</f>
        <v>1220.94</v>
      </c>
      <c r="P273" s="29">
        <f>Table1[[#This Row],[Revenue]]-Table1[[#This Row],[COGS]]</f>
        <v>359.10000000000014</v>
      </c>
      <c r="Q273" s="9">
        <f>Table1[[#This Row],[Profit]]/Table1[[#This Row],[Revenue]]</f>
        <v>0.29411764705882365</v>
      </c>
      <c r="R273" s="31">
        <f>Table1[[#This Row],[Cost Price]]*Table1[[#This Row],[Quantity]]</f>
        <v>861.83999999999992</v>
      </c>
    </row>
    <row r="274" spans="1:18" x14ac:dyDescent="0.25">
      <c r="A274" t="s">
        <v>635</v>
      </c>
      <c r="B274" s="14">
        <v>46361</v>
      </c>
      <c r="C274" t="s">
        <v>636</v>
      </c>
      <c r="D274" t="str">
        <f>VLOOKUP(C274,Customers!A:E,5,FALSE)</f>
        <v>Affluent</v>
      </c>
      <c r="E274" t="s">
        <v>150</v>
      </c>
      <c r="F274" t="str">
        <f>VLOOKUP(Table1[[#This Row],[Product_ID]],Products!A:D,4,FALSE)</f>
        <v>Televisions</v>
      </c>
      <c r="G274" t="str">
        <f>VLOOKUP(H274,Stores!A:E,5,FALSE)</f>
        <v>Europe</v>
      </c>
      <c r="H274" t="s">
        <v>64</v>
      </c>
      <c r="I274" s="5" t="s">
        <v>14</v>
      </c>
      <c r="J274" s="7">
        <v>4</v>
      </c>
      <c r="K274" s="27">
        <v>1543.97</v>
      </c>
      <c r="L274" s="11">
        <v>0.1</v>
      </c>
      <c r="M274" t="s">
        <v>20</v>
      </c>
      <c r="N274" s="29">
        <v>1064.29</v>
      </c>
      <c r="O274" s="27">
        <f>Table1[[#This Row],[Unit_Price]]*Table1[[#This Row],[Quantity]]</f>
        <v>6175.88</v>
      </c>
      <c r="P274" s="29">
        <f>Table1[[#This Row],[Revenue]]-Table1[[#This Row],[COGS]]</f>
        <v>1918.7200000000003</v>
      </c>
      <c r="Q274" s="9">
        <f>Table1[[#This Row],[Profit]]/Table1[[#This Row],[Revenue]]</f>
        <v>0.31067961165048547</v>
      </c>
      <c r="R274" s="31">
        <f>Table1[[#This Row],[Cost Price]]*Table1[[#This Row],[Quantity]]</f>
        <v>4257.16</v>
      </c>
    </row>
    <row r="275" spans="1:18" x14ac:dyDescent="0.25">
      <c r="A275" t="s">
        <v>637</v>
      </c>
      <c r="B275" s="14">
        <v>46079</v>
      </c>
      <c r="C275" t="s">
        <v>638</v>
      </c>
      <c r="D275" t="str">
        <f>VLOOKUP(C275,Customers!A:E,5,FALSE)</f>
        <v>Affluent</v>
      </c>
      <c r="E275" t="s">
        <v>77</v>
      </c>
      <c r="F275" t="str">
        <f>VLOOKUP(Table1[[#This Row],[Product_ID]],Products!A:D,4,FALSE)</f>
        <v>Smartphones</v>
      </c>
      <c r="G275" t="str">
        <f>VLOOKUP(H275,Stores!A:E,5,FALSE)</f>
        <v>EUROPE</v>
      </c>
      <c r="H275" t="s">
        <v>74</v>
      </c>
      <c r="I275" s="5" t="s">
        <v>25</v>
      </c>
      <c r="J275" s="7">
        <v>4</v>
      </c>
      <c r="K275" s="27">
        <v>399</v>
      </c>
      <c r="L275" s="11">
        <v>0.2</v>
      </c>
      <c r="M275" t="s">
        <v>35</v>
      </c>
      <c r="N275" s="29">
        <v>287.27999999999997</v>
      </c>
      <c r="O275" s="27">
        <f>Table1[[#This Row],[Unit_Price]]*Table1[[#This Row],[Quantity]]</f>
        <v>1596</v>
      </c>
      <c r="P275" s="29">
        <f>Table1[[#This Row],[Revenue]]-Table1[[#This Row],[COGS]]</f>
        <v>446.88000000000011</v>
      </c>
      <c r="Q275" s="9">
        <f>Table1[[#This Row],[Profit]]/Table1[[#This Row],[Revenue]]</f>
        <v>0.28000000000000008</v>
      </c>
      <c r="R275" s="31">
        <f>Table1[[#This Row],[Cost Price]]*Table1[[#This Row],[Quantity]]</f>
        <v>1149.1199999999999</v>
      </c>
    </row>
    <row r="276" spans="1:18" x14ac:dyDescent="0.25">
      <c r="A276" t="s">
        <v>639</v>
      </c>
      <c r="B276" s="14">
        <v>45985</v>
      </c>
      <c r="C276" t="s">
        <v>640</v>
      </c>
      <c r="D276" t="str">
        <f>VLOOKUP(C276,Customers!A:E,5,FALSE)</f>
        <v>Mass Affluent</v>
      </c>
      <c r="E276" t="s">
        <v>137</v>
      </c>
      <c r="F276" t="str">
        <f>VLOOKUP(Table1[[#This Row],[Product_ID]],Products!A:D,4,FALSE)</f>
        <v>Accessories</v>
      </c>
      <c r="G276" t="str">
        <f>VLOOKUP(H276,Stores!A:E,5,FALSE)</f>
        <v>Africa</v>
      </c>
      <c r="H276" t="s">
        <v>44</v>
      </c>
      <c r="I276" s="5" t="s">
        <v>14</v>
      </c>
      <c r="J276" s="7">
        <v>0</v>
      </c>
      <c r="K276" s="27">
        <v>97.02</v>
      </c>
      <c r="L276" s="11">
        <v>0.15</v>
      </c>
      <c r="M276" t="s">
        <v>20</v>
      </c>
      <c r="N276" s="29">
        <v>65.34</v>
      </c>
      <c r="O276" s="27">
        <f>Table1[[#This Row],[Unit_Price]]*Table1[[#This Row],[Quantity]]</f>
        <v>0</v>
      </c>
      <c r="P276" s="29">
        <f>Table1[[#This Row],[Revenue]]-Table1[[#This Row],[COGS]]</f>
        <v>0</v>
      </c>
      <c r="Q276" s="9">
        <v>0</v>
      </c>
      <c r="R276" s="31">
        <f>Table1[[#This Row],[Cost Price]]*Table1[[#This Row],[Quantity]]</f>
        <v>0</v>
      </c>
    </row>
    <row r="277" spans="1:18" x14ac:dyDescent="0.25">
      <c r="A277" t="s">
        <v>641</v>
      </c>
      <c r="B277" s="14">
        <v>46155</v>
      </c>
      <c r="C277" t="s">
        <v>492</v>
      </c>
      <c r="D277" t="str">
        <f>VLOOKUP(C277,Customers!A:E,5,FALSE)</f>
        <v>Mass Affluent</v>
      </c>
      <c r="E277" t="s">
        <v>251</v>
      </c>
      <c r="F277" t="str">
        <f>VLOOKUP(Table1[[#This Row],[Product_ID]],Products!A:D,4,FALSE)</f>
        <v>Televisions</v>
      </c>
      <c r="G277" t="str">
        <f>VLOOKUP(H277,Stores!A:E,5,FALSE)</f>
        <v>EUROPE</v>
      </c>
      <c r="H277" t="s">
        <v>74</v>
      </c>
      <c r="I277" s="5" t="s">
        <v>25</v>
      </c>
      <c r="J277" s="7">
        <v>2</v>
      </c>
      <c r="K277" s="27">
        <v>2038.98</v>
      </c>
      <c r="L277" s="11">
        <v>0.1</v>
      </c>
      <c r="M277" t="s">
        <v>30</v>
      </c>
      <c r="N277" s="29">
        <v>1299.3499999999999</v>
      </c>
      <c r="O277" s="27">
        <f>Table1[[#This Row],[Unit_Price]]*Table1[[#This Row],[Quantity]]</f>
        <v>4077.96</v>
      </c>
      <c r="P277" s="29">
        <f>Table1[[#This Row],[Revenue]]-Table1[[#This Row],[COGS]]</f>
        <v>1479.2600000000002</v>
      </c>
      <c r="Q277" s="9">
        <f>Table1[[#This Row],[Profit]]/Table1[[#This Row],[Revenue]]</f>
        <v>0.36274509803921573</v>
      </c>
      <c r="R277" s="31">
        <f>Table1[[#This Row],[Cost Price]]*Table1[[#This Row],[Quantity]]</f>
        <v>2598.6999999999998</v>
      </c>
    </row>
    <row r="278" spans="1:18" x14ac:dyDescent="0.25">
      <c r="A278" t="s">
        <v>642</v>
      </c>
      <c r="B278" s="14">
        <v>46100</v>
      </c>
      <c r="C278" t="s">
        <v>327</v>
      </c>
      <c r="D278" t="str">
        <f>VLOOKUP(C278,Customers!A:E,5,FALSE)</f>
        <v>Premium</v>
      </c>
      <c r="E278" t="s">
        <v>286</v>
      </c>
      <c r="F278" t="str">
        <f>VLOOKUP(Table1[[#This Row],[Product_ID]],Products!A:D,4,FALSE)</f>
        <v>Televisions</v>
      </c>
      <c r="G278" t="str">
        <f>VLOOKUP(H278,Stores!A:E,5,FALSE)</f>
        <v>South America</v>
      </c>
      <c r="H278" t="s">
        <v>62</v>
      </c>
      <c r="I278" s="5" t="s">
        <v>25</v>
      </c>
      <c r="J278" s="7">
        <v>1</v>
      </c>
      <c r="K278" s="27">
        <v>1299</v>
      </c>
      <c r="L278" s="11">
        <v>0.15</v>
      </c>
      <c r="M278" t="s">
        <v>20</v>
      </c>
      <c r="N278" s="29">
        <v>948.27</v>
      </c>
      <c r="O278" s="27">
        <f>Table1[[#This Row],[Unit_Price]]*Table1[[#This Row],[Quantity]]</f>
        <v>1299</v>
      </c>
      <c r="P278" s="29">
        <f>Table1[[#This Row],[Revenue]]-Table1[[#This Row],[COGS]]</f>
        <v>350.73</v>
      </c>
      <c r="Q278" s="9">
        <f>Table1[[#This Row],[Profit]]/Table1[[#This Row],[Revenue]]</f>
        <v>0.27</v>
      </c>
      <c r="R278" s="31">
        <f>Table1[[#This Row],[Cost Price]]*Table1[[#This Row],[Quantity]]</f>
        <v>948.27</v>
      </c>
    </row>
    <row r="279" spans="1:18" x14ac:dyDescent="0.25">
      <c r="A279" t="s">
        <v>643</v>
      </c>
      <c r="B279" s="14">
        <v>46148</v>
      </c>
      <c r="C279" t="s">
        <v>17</v>
      </c>
      <c r="D279" t="str">
        <f>VLOOKUP(C279,Customers!A:E,5,FALSE)</f>
        <v>Mass Market</v>
      </c>
      <c r="E279" t="s">
        <v>80</v>
      </c>
      <c r="F279" t="str">
        <f>VLOOKUP(Table1[[#This Row],[Product_ID]],Products!A:D,4,FALSE)</f>
        <v>Accessories</v>
      </c>
      <c r="G279" t="str">
        <f>VLOOKUP(H279,Stores!A:E,5,FALSE)</f>
        <v>Africa</v>
      </c>
      <c r="H279" t="s">
        <v>19</v>
      </c>
      <c r="I279" s="5" t="s">
        <v>25</v>
      </c>
      <c r="J279" s="7">
        <v>4</v>
      </c>
      <c r="K279" s="27">
        <v>159</v>
      </c>
      <c r="L279" s="11">
        <v>0.02</v>
      </c>
      <c r="M279" t="s">
        <v>20</v>
      </c>
      <c r="N279" s="29">
        <v>116.07</v>
      </c>
      <c r="O279" s="27">
        <f>Table1[[#This Row],[Unit_Price]]*Table1[[#This Row],[Quantity]]</f>
        <v>636</v>
      </c>
      <c r="P279" s="29">
        <f>Table1[[#This Row],[Revenue]]-Table1[[#This Row],[COGS]]</f>
        <v>171.72000000000003</v>
      </c>
      <c r="Q279" s="9">
        <f>Table1[[#This Row],[Profit]]/Table1[[#This Row],[Revenue]]</f>
        <v>0.27</v>
      </c>
      <c r="R279" s="31">
        <f>Table1[[#This Row],[Cost Price]]*Table1[[#This Row],[Quantity]]</f>
        <v>464.28</v>
      </c>
    </row>
    <row r="280" spans="1:18" x14ac:dyDescent="0.25">
      <c r="A280" t="s">
        <v>644</v>
      </c>
      <c r="B280" s="14">
        <v>45976</v>
      </c>
      <c r="C280" t="s">
        <v>645</v>
      </c>
      <c r="D280" t="str">
        <f>VLOOKUP(C280,Customers!A:E,5,FALSE)</f>
        <v>Mass Market</v>
      </c>
      <c r="E280" t="s">
        <v>77</v>
      </c>
      <c r="F280" t="str">
        <f>VLOOKUP(Table1[[#This Row],[Product_ID]],Products!A:D,4,FALSE)</f>
        <v>Smartphones</v>
      </c>
      <c r="G280" t="str">
        <f>VLOOKUP(H280,Stores!A:E,5,FALSE)</f>
        <v>Africa</v>
      </c>
      <c r="H280" t="s">
        <v>58</v>
      </c>
      <c r="I280" s="5" t="s">
        <v>25</v>
      </c>
      <c r="J280" s="7">
        <v>6</v>
      </c>
      <c r="K280" s="27">
        <v>402.99</v>
      </c>
      <c r="L280" s="11">
        <v>0</v>
      </c>
      <c r="M280" t="s">
        <v>20</v>
      </c>
      <c r="N280" s="29">
        <v>287.27999999999997</v>
      </c>
      <c r="O280" s="27">
        <f>Table1[[#This Row],[Unit_Price]]*Table1[[#This Row],[Quantity]]</f>
        <v>2417.94</v>
      </c>
      <c r="P280" s="29">
        <f>Table1[[#This Row],[Revenue]]-Table1[[#This Row],[COGS]]</f>
        <v>694.26000000000022</v>
      </c>
      <c r="Q280" s="9">
        <f>Table1[[#This Row],[Profit]]/Table1[[#This Row],[Revenue]]</f>
        <v>0.28712871287128722</v>
      </c>
      <c r="R280" s="31">
        <f>Table1[[#This Row],[Cost Price]]*Table1[[#This Row],[Quantity]]</f>
        <v>1723.6799999999998</v>
      </c>
    </row>
    <row r="281" spans="1:18" x14ac:dyDescent="0.25">
      <c r="A281" t="s">
        <v>646</v>
      </c>
      <c r="B281" s="14">
        <v>45728</v>
      </c>
      <c r="C281" t="s">
        <v>647</v>
      </c>
      <c r="D281" t="str">
        <f>VLOOKUP(C281,Customers!A:E,5,FALSE)</f>
        <v xml:space="preserve">Mass Market </v>
      </c>
      <c r="E281" t="s">
        <v>254</v>
      </c>
      <c r="F281" t="str">
        <f>VLOOKUP(Table1[[#This Row],[Product_ID]],Products!A:D,4,FALSE)</f>
        <v>Audio</v>
      </c>
      <c r="G281" t="str">
        <f>VLOOKUP(H281,Stores!A:E,5,FALSE)</f>
        <v xml:space="preserve">Asia </v>
      </c>
      <c r="H281" t="s">
        <v>104</v>
      </c>
      <c r="I281" s="5" t="s">
        <v>14</v>
      </c>
      <c r="J281" s="7">
        <v>5</v>
      </c>
      <c r="K281" s="27">
        <v>202.98</v>
      </c>
      <c r="L281" s="11">
        <v>0.1</v>
      </c>
      <c r="M281" t="s">
        <v>20</v>
      </c>
      <c r="N281" s="29">
        <v>129.35</v>
      </c>
      <c r="O281" s="27">
        <f>Table1[[#This Row],[Unit_Price]]*Table1[[#This Row],[Quantity]]</f>
        <v>1014.9</v>
      </c>
      <c r="P281" s="29">
        <f>Table1[[#This Row],[Revenue]]-Table1[[#This Row],[COGS]]</f>
        <v>368.15</v>
      </c>
      <c r="Q281" s="9">
        <f>Table1[[#This Row],[Profit]]/Table1[[#This Row],[Revenue]]</f>
        <v>0.36274509803921567</v>
      </c>
      <c r="R281" s="31">
        <f>Table1[[#This Row],[Cost Price]]*Table1[[#This Row],[Quantity]]</f>
        <v>646.75</v>
      </c>
    </row>
    <row r="282" spans="1:18" x14ac:dyDescent="0.25">
      <c r="A282" t="s">
        <v>648</v>
      </c>
      <c r="B282" s="14">
        <v>46328</v>
      </c>
      <c r="C282" t="s">
        <v>134</v>
      </c>
      <c r="D282" t="str">
        <f>VLOOKUP(C282,Customers!A:E,5,FALSE)</f>
        <v>Premium</v>
      </c>
      <c r="E282" t="s">
        <v>140</v>
      </c>
      <c r="F282" t="str">
        <f>VLOOKUP(Table1[[#This Row],[Product_ID]],Products!A:D,4,FALSE)</f>
        <v>Laptops</v>
      </c>
      <c r="G282" t="str">
        <f>VLOOKUP(H282,Stores!A:E,5,FALSE)</f>
        <v>Europe</v>
      </c>
      <c r="H282" t="s">
        <v>64</v>
      </c>
      <c r="I282" s="5" t="s">
        <v>14</v>
      </c>
      <c r="J282" s="7">
        <v>2</v>
      </c>
      <c r="K282" s="27">
        <v>979.02</v>
      </c>
      <c r="L282" s="11">
        <v>0.2</v>
      </c>
      <c r="M282" t="s">
        <v>20</v>
      </c>
      <c r="N282" s="29">
        <v>659.34</v>
      </c>
      <c r="O282" s="27">
        <f>Table1[[#This Row],[Unit_Price]]*Table1[[#This Row],[Quantity]]</f>
        <v>1958.04</v>
      </c>
      <c r="P282" s="29">
        <f>Table1[[#This Row],[Revenue]]-Table1[[#This Row],[COGS]]</f>
        <v>639.3599999999999</v>
      </c>
      <c r="Q282" s="9">
        <f>Table1[[#This Row],[Profit]]/Table1[[#This Row],[Revenue]]</f>
        <v>0.32653061224489793</v>
      </c>
      <c r="R282" s="31">
        <f>Table1[[#This Row],[Cost Price]]*Table1[[#This Row],[Quantity]]</f>
        <v>1318.68</v>
      </c>
    </row>
    <row r="283" spans="1:18" x14ac:dyDescent="0.25">
      <c r="A283" t="s">
        <v>649</v>
      </c>
      <c r="B283" s="14">
        <v>45920</v>
      </c>
      <c r="C283" t="s">
        <v>650</v>
      </c>
      <c r="D283" t="str">
        <f>VLOOKUP(C283,Customers!A:E,5,FALSE)</f>
        <v>Affluent</v>
      </c>
      <c r="E283" t="s">
        <v>177</v>
      </c>
      <c r="F283" t="str">
        <f>VLOOKUP(Table1[[#This Row],[Product_ID]],Products!A:D,4,FALSE)</f>
        <v>Laptops</v>
      </c>
      <c r="G283" t="str">
        <f>VLOOKUP(H283,Stores!A:E,5,FALSE)</f>
        <v>Europe</v>
      </c>
      <c r="H283" t="s">
        <v>24</v>
      </c>
      <c r="I283" s="5" t="s">
        <v>25</v>
      </c>
      <c r="J283" s="7">
        <v>2</v>
      </c>
      <c r="K283" s="27">
        <v>1630.98</v>
      </c>
      <c r="L283" s="11">
        <v>0.15</v>
      </c>
      <c r="M283" t="s">
        <v>30</v>
      </c>
      <c r="N283" s="29">
        <v>991.38</v>
      </c>
      <c r="O283" s="27">
        <f>Table1[[#This Row],[Unit_Price]]*Table1[[#This Row],[Quantity]]</f>
        <v>3261.96</v>
      </c>
      <c r="P283" s="29">
        <f>Table1[[#This Row],[Revenue]]-Table1[[#This Row],[COGS]]</f>
        <v>1279.2</v>
      </c>
      <c r="Q283" s="9">
        <f>Table1[[#This Row],[Profit]]/Table1[[#This Row],[Revenue]]</f>
        <v>0.39215686274509803</v>
      </c>
      <c r="R283" s="31">
        <f>Table1[[#This Row],[Cost Price]]*Table1[[#This Row],[Quantity]]</f>
        <v>1982.76</v>
      </c>
    </row>
    <row r="284" spans="1:18" x14ac:dyDescent="0.25">
      <c r="A284" t="s">
        <v>651</v>
      </c>
      <c r="B284" s="14">
        <v>46158</v>
      </c>
      <c r="C284" t="s">
        <v>348</v>
      </c>
      <c r="D284" t="str">
        <f>VLOOKUP(C284,Customers!A:E,5,FALSE)</f>
        <v>Mass Market</v>
      </c>
      <c r="E284" t="s">
        <v>71</v>
      </c>
      <c r="F284" t="str">
        <f>VLOOKUP(Table1[[#This Row],[Product_ID]],Products!A:D,4,FALSE)</f>
        <v>Audio</v>
      </c>
      <c r="G284" t="str">
        <f>VLOOKUP(H284,Stores!A:E,5,FALSE)</f>
        <v>Africa</v>
      </c>
      <c r="H284" t="s">
        <v>44</v>
      </c>
      <c r="I284" s="5" t="s">
        <v>25</v>
      </c>
      <c r="J284" s="7">
        <v>2</v>
      </c>
      <c r="K284" s="27">
        <v>120.19</v>
      </c>
      <c r="L284" s="11">
        <v>0.15</v>
      </c>
      <c r="M284" t="s">
        <v>20</v>
      </c>
      <c r="N284" s="29">
        <v>82.11</v>
      </c>
      <c r="O284" s="27">
        <f>Table1[[#This Row],[Unit_Price]]*Table1[[#This Row],[Quantity]]</f>
        <v>240.38</v>
      </c>
      <c r="P284" s="29">
        <f>Table1[[#This Row],[Revenue]]-Table1[[#This Row],[COGS]]</f>
        <v>76.16</v>
      </c>
      <c r="Q284" s="9">
        <f>Table1[[#This Row],[Profit]]/Table1[[#This Row],[Revenue]]</f>
        <v>0.31683168316831684</v>
      </c>
      <c r="R284" s="31">
        <f>Table1[[#This Row],[Cost Price]]*Table1[[#This Row],[Quantity]]</f>
        <v>164.22</v>
      </c>
    </row>
    <row r="285" spans="1:18" x14ac:dyDescent="0.25">
      <c r="A285" t="s">
        <v>652</v>
      </c>
      <c r="B285" s="14">
        <v>45948</v>
      </c>
      <c r="C285" t="s">
        <v>654</v>
      </c>
      <c r="D285" t="str">
        <f>VLOOKUP(C285,Customers!A:E,5,FALSE)</f>
        <v>Affluent</v>
      </c>
      <c r="E285" t="s">
        <v>171</v>
      </c>
      <c r="F285" t="str">
        <f>VLOOKUP(Table1[[#This Row],[Product_ID]],Products!A:D,4,FALSE)</f>
        <v>Smartphones</v>
      </c>
      <c r="G285" t="str">
        <f>VLOOKUP(H285,Stores!A:E,5,FALSE)</f>
        <v>Asia</v>
      </c>
      <c r="H285" t="s">
        <v>13</v>
      </c>
      <c r="I285" s="5" t="s">
        <v>14</v>
      </c>
      <c r="J285" s="7">
        <v>3</v>
      </c>
      <c r="K285" s="27">
        <v>1324.98</v>
      </c>
      <c r="L285" s="11">
        <v>0.02</v>
      </c>
      <c r="M285" t="s">
        <v>20</v>
      </c>
      <c r="N285" s="29">
        <v>883.32</v>
      </c>
      <c r="O285" s="27">
        <f>Table1[[#This Row],[Unit_Price]]*Table1[[#This Row],[Quantity]]</f>
        <v>3974.94</v>
      </c>
      <c r="P285" s="29">
        <f>Table1[[#This Row],[Revenue]]-Table1[[#This Row],[COGS]]</f>
        <v>1324.98</v>
      </c>
      <c r="Q285" s="9">
        <f>Table1[[#This Row],[Profit]]/Table1[[#This Row],[Revenue]]</f>
        <v>0.33333333333333331</v>
      </c>
      <c r="R285" s="31">
        <f>Table1[[#This Row],[Cost Price]]*Table1[[#This Row],[Quantity]]</f>
        <v>2649.96</v>
      </c>
    </row>
    <row r="286" spans="1:18" x14ac:dyDescent="0.25">
      <c r="A286" t="s">
        <v>655</v>
      </c>
      <c r="B286" s="14">
        <v>46270</v>
      </c>
      <c r="C286" t="s">
        <v>656</v>
      </c>
      <c r="D286" t="str">
        <f>VLOOKUP(C286,Customers!A:E,5,FALSE)</f>
        <v>Mass Market</v>
      </c>
      <c r="E286" t="s">
        <v>12</v>
      </c>
      <c r="F286" t="str">
        <f>VLOOKUP(Table1[[#This Row],[Product_ID]],Products!A:D,4,FALSE)</f>
        <v>Audio</v>
      </c>
      <c r="G286" t="str">
        <f>VLOOKUP(H286,Stores!A:E,5,FALSE)</f>
        <v>Europe</v>
      </c>
      <c r="H286" t="s">
        <v>24</v>
      </c>
      <c r="I286" s="5" t="s">
        <v>14</v>
      </c>
      <c r="J286" s="7">
        <v>4</v>
      </c>
      <c r="K286" s="27">
        <v>489.02</v>
      </c>
      <c r="L286" s="11">
        <v>0.2</v>
      </c>
      <c r="M286" t="s">
        <v>20</v>
      </c>
      <c r="N286" s="29">
        <v>354.29</v>
      </c>
      <c r="O286" s="27">
        <f>Table1[[#This Row],[Unit_Price]]*Table1[[#This Row],[Quantity]]</f>
        <v>1956.08</v>
      </c>
      <c r="P286" s="29">
        <f>Table1[[#This Row],[Revenue]]-Table1[[#This Row],[COGS]]</f>
        <v>538.91999999999985</v>
      </c>
      <c r="Q286" s="9">
        <f>Table1[[#This Row],[Profit]]/Table1[[#This Row],[Revenue]]</f>
        <v>0.27551020408163257</v>
      </c>
      <c r="R286" s="31">
        <f>Table1[[#This Row],[Cost Price]]*Table1[[#This Row],[Quantity]]</f>
        <v>1417.16</v>
      </c>
    </row>
    <row r="287" spans="1:18" x14ac:dyDescent="0.25">
      <c r="A287" t="s">
        <v>657</v>
      </c>
      <c r="B287" s="14">
        <v>46105</v>
      </c>
      <c r="C287" t="s">
        <v>658</v>
      </c>
      <c r="D287" t="str">
        <f>VLOOKUP(C287,Customers!A:E,5,FALSE)</f>
        <v>Mass Market</v>
      </c>
      <c r="E287" t="s">
        <v>440</v>
      </c>
      <c r="F287" t="str">
        <f>VLOOKUP(Table1[[#This Row],[Product_ID]],Products!A:D,4,FALSE)</f>
        <v>Audio</v>
      </c>
      <c r="G287" t="str">
        <f>VLOOKUP(H287,Stores!A:E,5,FALSE)</f>
        <v>Europe</v>
      </c>
      <c r="H287" t="s">
        <v>64</v>
      </c>
      <c r="I287" s="5" t="s">
        <v>25</v>
      </c>
      <c r="J287" s="7">
        <v>1</v>
      </c>
      <c r="K287" s="27">
        <v>147.51</v>
      </c>
      <c r="L287" s="11">
        <v>0.2</v>
      </c>
      <c r="M287" t="s">
        <v>35</v>
      </c>
      <c r="N287" s="29">
        <v>90.89</v>
      </c>
      <c r="O287" s="27">
        <f>Table1[[#This Row],[Unit_Price]]*Table1[[#This Row],[Quantity]]</f>
        <v>147.51</v>
      </c>
      <c r="P287" s="29">
        <f>Table1[[#This Row],[Revenue]]-Table1[[#This Row],[COGS]]</f>
        <v>56.61999999999999</v>
      </c>
      <c r="Q287" s="9">
        <f>Table1[[#This Row],[Profit]]/Table1[[#This Row],[Revenue]]</f>
        <v>0.38383838383838381</v>
      </c>
      <c r="R287" s="31">
        <f>Table1[[#This Row],[Cost Price]]*Table1[[#This Row],[Quantity]]</f>
        <v>90.89</v>
      </c>
    </row>
    <row r="288" spans="1:18" x14ac:dyDescent="0.25">
      <c r="A288" t="s">
        <v>659</v>
      </c>
      <c r="B288" s="14">
        <v>46147</v>
      </c>
      <c r="C288" t="s">
        <v>660</v>
      </c>
      <c r="D288" t="str">
        <f>VLOOKUP(C288,Customers!A:E,5,FALSE)</f>
        <v>Mass Market</v>
      </c>
      <c r="E288" t="s">
        <v>150</v>
      </c>
      <c r="F288" t="str">
        <f>VLOOKUP(Table1[[#This Row],[Product_ID]],Products!A:D,4,FALSE)</f>
        <v>Televisions</v>
      </c>
      <c r="G288" t="str">
        <f>VLOOKUP(Table1[[#This Row],[Customer_ID]],Customers!A:G,7,FALSE)</f>
        <v>Europe</v>
      </c>
      <c r="H288" t="s">
        <v>5151</v>
      </c>
      <c r="I288" s="5" t="s">
        <v>25</v>
      </c>
      <c r="J288" s="7">
        <v>5</v>
      </c>
      <c r="K288" s="27">
        <v>1543.97</v>
      </c>
      <c r="L288" s="11">
        <v>0</v>
      </c>
      <c r="M288" t="s">
        <v>30</v>
      </c>
      <c r="N288" s="29">
        <v>1064.29</v>
      </c>
      <c r="O288" s="27">
        <f>Table1[[#This Row],[Unit_Price]]*Table1[[#This Row],[Quantity]]</f>
        <v>7719.85</v>
      </c>
      <c r="P288" s="29">
        <f>Table1[[#This Row],[Revenue]]-Table1[[#This Row],[COGS]]</f>
        <v>2398.4000000000005</v>
      </c>
      <c r="Q288" s="9">
        <f>Table1[[#This Row],[Profit]]/Table1[[#This Row],[Revenue]]</f>
        <v>0.31067961165048547</v>
      </c>
      <c r="R288" s="31">
        <f>Table1[[#This Row],[Cost Price]]*Table1[[#This Row],[Quantity]]</f>
        <v>5321.45</v>
      </c>
    </row>
    <row r="289" spans="1:18" x14ac:dyDescent="0.25">
      <c r="A289" t="s">
        <v>661</v>
      </c>
      <c r="B289" s="14">
        <v>45755</v>
      </c>
      <c r="C289" t="s">
        <v>662</v>
      </c>
      <c r="D289" t="str">
        <f>VLOOKUP(C289,Customers!A:E,5,FALSE)</f>
        <v>Mass Affluent</v>
      </c>
      <c r="E289" t="s">
        <v>251</v>
      </c>
      <c r="F289" t="str">
        <f>VLOOKUP(Table1[[#This Row],[Product_ID]],Products!A:D,4,FALSE)</f>
        <v>Televisions</v>
      </c>
      <c r="G289" t="str">
        <f>VLOOKUP(H289,Stores!A:E,5,FALSE)</f>
        <v>Asia</v>
      </c>
      <c r="H289" t="s">
        <v>13</v>
      </c>
      <c r="I289" s="5" t="s">
        <v>25</v>
      </c>
      <c r="J289" s="7">
        <v>4</v>
      </c>
      <c r="K289" s="27">
        <v>2058.9699999999998</v>
      </c>
      <c r="L289" s="11">
        <v>0</v>
      </c>
      <c r="M289" t="s">
        <v>35</v>
      </c>
      <c r="N289" s="29">
        <v>1299.3499999999999</v>
      </c>
      <c r="O289" s="27">
        <f>Table1[[#This Row],[Unit_Price]]*Table1[[#This Row],[Quantity]]</f>
        <v>8235.8799999999992</v>
      </c>
      <c r="P289" s="29">
        <f>Table1[[#This Row],[Revenue]]-Table1[[#This Row],[COGS]]</f>
        <v>3038.4799999999996</v>
      </c>
      <c r="Q289" s="9">
        <f>Table1[[#This Row],[Profit]]/Table1[[#This Row],[Revenue]]</f>
        <v>0.36893203883495146</v>
      </c>
      <c r="R289" s="31">
        <f>Table1[[#This Row],[Cost Price]]*Table1[[#This Row],[Quantity]]</f>
        <v>5197.3999999999996</v>
      </c>
    </row>
    <row r="290" spans="1:18" x14ac:dyDescent="0.25">
      <c r="A290" t="s">
        <v>663</v>
      </c>
      <c r="B290" s="14">
        <v>46128</v>
      </c>
      <c r="C290" t="s">
        <v>111</v>
      </c>
      <c r="D290" t="str">
        <f>VLOOKUP(C290,Customers!A:E,5,FALSE)</f>
        <v>Mass Affluent</v>
      </c>
      <c r="E290" t="s">
        <v>321</v>
      </c>
      <c r="F290" t="str">
        <f>VLOOKUP(Table1[[#This Row],[Product_ID]],Products!A:D,4,FALSE)</f>
        <v>Smartphones</v>
      </c>
      <c r="G290" t="str">
        <f>VLOOKUP(H290,Stores!A:E,5,FALSE)</f>
        <v>Africa</v>
      </c>
      <c r="H290" t="s">
        <v>52</v>
      </c>
      <c r="I290" s="5" t="s">
        <v>14</v>
      </c>
      <c r="J290" s="7">
        <v>3</v>
      </c>
      <c r="K290" s="27">
        <v>1385.01</v>
      </c>
      <c r="L290" s="11">
        <v>0</v>
      </c>
      <c r="M290" t="s">
        <v>30</v>
      </c>
      <c r="N290" s="29">
        <v>993.29</v>
      </c>
      <c r="O290" s="27">
        <f>Table1[[#This Row],[Unit_Price]]*Table1[[#This Row],[Quantity]]</f>
        <v>4155.03</v>
      </c>
      <c r="P290" s="29">
        <f>Table1[[#This Row],[Revenue]]-Table1[[#This Row],[COGS]]</f>
        <v>1175.1599999999999</v>
      </c>
      <c r="Q290" s="9">
        <f>Table1[[#This Row],[Profit]]/Table1[[#This Row],[Revenue]]</f>
        <v>0.28282828282828282</v>
      </c>
      <c r="R290" s="31">
        <f>Table1[[#This Row],[Cost Price]]*Table1[[#This Row],[Quantity]]</f>
        <v>2979.87</v>
      </c>
    </row>
    <row r="291" spans="1:18" x14ac:dyDescent="0.25">
      <c r="A291" t="s">
        <v>665</v>
      </c>
      <c r="B291" s="14">
        <v>46142</v>
      </c>
      <c r="C291" t="s">
        <v>259</v>
      </c>
      <c r="D291" t="str">
        <f>VLOOKUP(C291,Customers!A:E,5,FALSE)</f>
        <v>Mass Market</v>
      </c>
      <c r="E291" t="s">
        <v>98</v>
      </c>
      <c r="F291" t="str">
        <f>VLOOKUP(Table1[[#This Row],[Product_ID]],Products!A:D,4,FALSE)</f>
        <v>Laptops</v>
      </c>
      <c r="G291" t="str">
        <f>VLOOKUP(H291,Stores!A:E,5,FALSE)</f>
        <v>Africa</v>
      </c>
      <c r="H291" t="s">
        <v>58</v>
      </c>
      <c r="I291" s="5" t="s">
        <v>25</v>
      </c>
      <c r="J291" s="7">
        <v>3</v>
      </c>
      <c r="K291" s="27">
        <v>1357.03</v>
      </c>
      <c r="L291" s="11">
        <v>0.05</v>
      </c>
      <c r="M291" t="s">
        <v>20</v>
      </c>
      <c r="N291" s="29">
        <v>853.39</v>
      </c>
      <c r="O291" s="27">
        <f>Table1[[#This Row],[Unit_Price]]*Table1[[#This Row],[Quantity]]</f>
        <v>4071.09</v>
      </c>
      <c r="P291" s="29">
        <f>Table1[[#This Row],[Revenue]]-Table1[[#This Row],[COGS]]</f>
        <v>1510.92</v>
      </c>
      <c r="Q291" s="9">
        <f>Table1[[#This Row],[Profit]]/Table1[[#This Row],[Revenue]]</f>
        <v>0.37113402061855671</v>
      </c>
      <c r="R291" s="31">
        <f>Table1[[#This Row],[Cost Price]]*Table1[[#This Row],[Quantity]]</f>
        <v>2560.17</v>
      </c>
    </row>
    <row r="292" spans="1:18" x14ac:dyDescent="0.25">
      <c r="A292" t="s">
        <v>666</v>
      </c>
      <c r="B292" s="14">
        <v>46016</v>
      </c>
      <c r="C292" t="s">
        <v>667</v>
      </c>
      <c r="D292" t="str">
        <f>VLOOKUP(C292,Customers!A:E,5,FALSE)</f>
        <v>Mass Market</v>
      </c>
      <c r="E292" t="s">
        <v>33</v>
      </c>
      <c r="F292" t="str">
        <f>VLOOKUP(Table1[[#This Row],[Product_ID]],Products!A:D,4,FALSE)</f>
        <v>Laptops</v>
      </c>
      <c r="G292" t="str">
        <f>VLOOKUP(H292,Stores!A:E,5,FALSE)</f>
        <v>North America</v>
      </c>
      <c r="H292" t="s">
        <v>95</v>
      </c>
      <c r="I292" s="5" t="s">
        <v>25</v>
      </c>
      <c r="J292" s="7">
        <v>1</v>
      </c>
      <c r="K292" s="27">
        <v>2499</v>
      </c>
      <c r="L292" s="11">
        <v>0</v>
      </c>
      <c r="M292" t="s">
        <v>20</v>
      </c>
      <c r="N292" s="29">
        <v>1599.36</v>
      </c>
      <c r="O292" s="27">
        <f>Table1[[#This Row],[Unit_Price]]*Table1[[#This Row],[Quantity]]</f>
        <v>2499</v>
      </c>
      <c r="P292" s="29">
        <f>Table1[[#This Row],[Revenue]]-Table1[[#This Row],[COGS]]</f>
        <v>899.6400000000001</v>
      </c>
      <c r="Q292" s="9">
        <f>Table1[[#This Row],[Profit]]/Table1[[#This Row],[Revenue]]</f>
        <v>0.36000000000000004</v>
      </c>
      <c r="R292" s="31">
        <f>Table1[[#This Row],[Cost Price]]*Table1[[#This Row],[Quantity]]</f>
        <v>1599.36</v>
      </c>
    </row>
    <row r="293" spans="1:18" x14ac:dyDescent="0.25">
      <c r="A293" t="s">
        <v>668</v>
      </c>
      <c r="B293" s="14">
        <v>45946</v>
      </c>
      <c r="C293" t="s">
        <v>535</v>
      </c>
      <c r="D293" t="str">
        <f>VLOOKUP(C293,Customers!A:E,5,FALSE)</f>
        <v>Mass Market</v>
      </c>
      <c r="E293" t="s">
        <v>416</v>
      </c>
      <c r="F293" t="str">
        <f>VLOOKUP(Table1[[#This Row],[Product_ID]],Products!A:D,4,FALSE)</f>
        <v>Smartphones</v>
      </c>
      <c r="G293" t="str">
        <f>VLOOKUP(H293,Stores!A:E,5,FALSE)</f>
        <v>oceania</v>
      </c>
      <c r="H293" t="s">
        <v>48</v>
      </c>
      <c r="I293" s="5" t="s">
        <v>14</v>
      </c>
      <c r="J293" s="7">
        <v>4</v>
      </c>
      <c r="K293" s="27">
        <v>249</v>
      </c>
      <c r="L293" s="11">
        <v>0.05</v>
      </c>
      <c r="M293" t="s">
        <v>20</v>
      </c>
      <c r="N293" s="29">
        <v>159.36000000000001</v>
      </c>
      <c r="O293" s="27">
        <f>Table1[[#This Row],[Unit_Price]]*Table1[[#This Row],[Quantity]]</f>
        <v>996</v>
      </c>
      <c r="P293" s="29">
        <f>Table1[[#This Row],[Revenue]]-Table1[[#This Row],[COGS]]</f>
        <v>358.55999999999995</v>
      </c>
      <c r="Q293" s="9">
        <f>Table1[[#This Row],[Profit]]/Table1[[#This Row],[Revenue]]</f>
        <v>0.35999999999999993</v>
      </c>
      <c r="R293" s="31">
        <f>Table1[[#This Row],[Cost Price]]*Table1[[#This Row],[Quantity]]</f>
        <v>637.44000000000005</v>
      </c>
    </row>
    <row r="294" spans="1:18" x14ac:dyDescent="0.25">
      <c r="A294" t="s">
        <v>670</v>
      </c>
      <c r="B294" s="14">
        <v>45939</v>
      </c>
      <c r="C294" t="s">
        <v>671</v>
      </c>
      <c r="D294" t="str">
        <f>VLOOKUP(C294,Customers!A:E,5,FALSE)</f>
        <v>Mass Market</v>
      </c>
      <c r="E294" t="s">
        <v>376</v>
      </c>
      <c r="F294" t="str">
        <f>VLOOKUP(Table1[[#This Row],[Product_ID]],Products!A:D,4,FALSE)</f>
        <v>Laptops</v>
      </c>
      <c r="G294" t="str">
        <f>VLOOKUP(H294,Stores!A:E,5,FALSE)</f>
        <v>North America</v>
      </c>
      <c r="H294" t="s">
        <v>39</v>
      </c>
      <c r="I294" s="5" t="s">
        <v>25</v>
      </c>
      <c r="J294" s="7">
        <v>10</v>
      </c>
      <c r="K294" s="27">
        <v>1699</v>
      </c>
      <c r="L294" s="11">
        <v>0.02</v>
      </c>
      <c r="M294" t="s">
        <v>20</v>
      </c>
      <c r="N294" s="29">
        <v>1240.27</v>
      </c>
      <c r="O294" s="27">
        <f>Table1[[#This Row],[Unit_Price]]*Table1[[#This Row],[Quantity]]</f>
        <v>16990</v>
      </c>
      <c r="P294" s="29">
        <f>Table1[[#This Row],[Revenue]]-Table1[[#This Row],[COGS]]</f>
        <v>4587.2999999999993</v>
      </c>
      <c r="Q294" s="9">
        <f>Table1[[#This Row],[Profit]]/Table1[[#This Row],[Revenue]]</f>
        <v>0.26999999999999996</v>
      </c>
      <c r="R294" s="31">
        <f>Table1[[#This Row],[Cost Price]]*Table1[[#This Row],[Quantity]]</f>
        <v>12402.7</v>
      </c>
    </row>
    <row r="295" spans="1:18" x14ac:dyDescent="0.25">
      <c r="A295" t="s">
        <v>672</v>
      </c>
      <c r="B295" s="14">
        <v>46220</v>
      </c>
      <c r="C295" t="s">
        <v>673</v>
      </c>
      <c r="D295" t="str">
        <f>VLOOKUP(C295,Customers!A:E,5,FALSE)</f>
        <v>Affluent</v>
      </c>
      <c r="E295" t="s">
        <v>556</v>
      </c>
      <c r="F295" t="str">
        <f>VLOOKUP(Table1[[#This Row],[Product_ID]],Products!A:D,4,FALSE)</f>
        <v>Audio</v>
      </c>
      <c r="G295" t="str">
        <f>VLOOKUP(H295,Stores!A:E,5,FALSE)</f>
        <v>Africa</v>
      </c>
      <c r="H295" t="s">
        <v>52</v>
      </c>
      <c r="I295" s="5" t="s">
        <v>25</v>
      </c>
      <c r="J295" s="7">
        <v>2</v>
      </c>
      <c r="K295" s="27">
        <v>125.13</v>
      </c>
      <c r="L295" s="11">
        <v>0.15</v>
      </c>
      <c r="M295" t="s">
        <v>20</v>
      </c>
      <c r="N295" s="29">
        <v>87.72</v>
      </c>
      <c r="O295" s="27">
        <f>Table1[[#This Row],[Unit_Price]]*Table1[[#This Row],[Quantity]]</f>
        <v>250.26</v>
      </c>
      <c r="P295" s="29">
        <f>Table1[[#This Row],[Revenue]]-Table1[[#This Row],[COGS]]</f>
        <v>74.819999999999993</v>
      </c>
      <c r="Q295" s="9">
        <f>Table1[[#This Row],[Profit]]/Table1[[#This Row],[Revenue]]</f>
        <v>0.29896907216494845</v>
      </c>
      <c r="R295" s="31">
        <f>Table1[[#This Row],[Cost Price]]*Table1[[#This Row],[Quantity]]</f>
        <v>175.44</v>
      </c>
    </row>
    <row r="296" spans="1:18" x14ac:dyDescent="0.25">
      <c r="A296" t="s">
        <v>674</v>
      </c>
      <c r="B296" s="14">
        <v>46026</v>
      </c>
      <c r="C296" t="s">
        <v>675</v>
      </c>
      <c r="D296" t="str">
        <f>VLOOKUP(C296,Customers!A:E,5,FALSE)</f>
        <v>Mass Affluent</v>
      </c>
      <c r="E296" t="s">
        <v>282</v>
      </c>
      <c r="F296" t="str">
        <f>VLOOKUP(Table1[[#This Row],[Product_ID]],Products!A:D,4,FALSE)</f>
        <v>Audio</v>
      </c>
      <c r="G296" t="str">
        <f>VLOOKUP(H296,Stores!A:E,5,FALSE)</f>
        <v>Africa</v>
      </c>
      <c r="H296" t="s">
        <v>58</v>
      </c>
      <c r="I296" s="5" t="s">
        <v>25</v>
      </c>
      <c r="J296" s="7">
        <v>1</v>
      </c>
      <c r="K296" s="27">
        <v>184.37</v>
      </c>
      <c r="L296" s="11">
        <v>0.15</v>
      </c>
      <c r="M296" t="s">
        <v>20</v>
      </c>
      <c r="N296" s="29">
        <v>110.98</v>
      </c>
      <c r="O296" s="27">
        <f>Table1[[#This Row],[Unit_Price]]*Table1[[#This Row],[Quantity]]</f>
        <v>184.37</v>
      </c>
      <c r="P296" s="29">
        <f>Table1[[#This Row],[Revenue]]-Table1[[#This Row],[COGS]]</f>
        <v>73.39</v>
      </c>
      <c r="Q296" s="9">
        <f>Table1[[#This Row],[Profit]]/Table1[[#This Row],[Revenue]]</f>
        <v>0.39805825242718446</v>
      </c>
      <c r="R296" s="31">
        <f>Table1[[#This Row],[Cost Price]]*Table1[[#This Row],[Quantity]]</f>
        <v>110.98</v>
      </c>
    </row>
    <row r="297" spans="1:18" x14ac:dyDescent="0.25">
      <c r="A297" t="s">
        <v>676</v>
      </c>
      <c r="B297" s="14">
        <v>46159</v>
      </c>
      <c r="C297" t="s">
        <v>596</v>
      </c>
      <c r="D297" t="str">
        <f>VLOOKUP(C297,Customers!A:E,5,FALSE)</f>
        <v>Mass Market</v>
      </c>
      <c r="E297" t="s">
        <v>174</v>
      </c>
      <c r="F297" t="str">
        <f>VLOOKUP(Table1[[#This Row],[Product_ID]],Products!A:D,4,FALSE)</f>
        <v>Accessories</v>
      </c>
      <c r="G297" t="str">
        <f>VLOOKUP(H297,Stores!A:E,5,FALSE)</f>
        <v>South America</v>
      </c>
      <c r="H297" t="s">
        <v>120</v>
      </c>
      <c r="I297" s="5" t="s">
        <v>25</v>
      </c>
      <c r="J297" s="7">
        <v>1</v>
      </c>
      <c r="K297" s="27">
        <v>77.42</v>
      </c>
      <c r="L297" s="11">
        <v>0.2</v>
      </c>
      <c r="M297" t="s">
        <v>20</v>
      </c>
      <c r="N297" s="29">
        <v>54.51</v>
      </c>
      <c r="O297" s="27">
        <f>Table1[[#This Row],[Unit_Price]]*Table1[[#This Row],[Quantity]]</f>
        <v>77.42</v>
      </c>
      <c r="P297" s="29">
        <f>Table1[[#This Row],[Revenue]]-Table1[[#This Row],[COGS]]</f>
        <v>22.910000000000004</v>
      </c>
      <c r="Q297" s="9">
        <f>Table1[[#This Row],[Profit]]/Table1[[#This Row],[Revenue]]</f>
        <v>0.29591836734693883</v>
      </c>
      <c r="R297" s="31">
        <f>Table1[[#This Row],[Cost Price]]*Table1[[#This Row],[Quantity]]</f>
        <v>54.51</v>
      </c>
    </row>
    <row r="298" spans="1:18" x14ac:dyDescent="0.25">
      <c r="A298" t="s">
        <v>678</v>
      </c>
      <c r="B298" s="14">
        <v>45893</v>
      </c>
      <c r="C298" t="s">
        <v>679</v>
      </c>
      <c r="D298" t="str">
        <f>VLOOKUP(C298,Customers!A:E,5,FALSE)</f>
        <v>Mass Market</v>
      </c>
      <c r="E298" t="s">
        <v>12</v>
      </c>
      <c r="F298" t="str">
        <f>VLOOKUP(Table1[[#This Row],[Product_ID]],Products!A:D,4,FALSE)</f>
        <v>Audio</v>
      </c>
      <c r="G298" t="str">
        <f>VLOOKUP(H298,Stores!A:E,5,FALSE)</f>
        <v>Asia</v>
      </c>
      <c r="H298" t="s">
        <v>34</v>
      </c>
      <c r="I298" s="5" t="s">
        <v>25</v>
      </c>
      <c r="J298" s="7">
        <v>1</v>
      </c>
      <c r="K298" s="27">
        <v>484.03</v>
      </c>
      <c r="L298" s="11">
        <v>0.1</v>
      </c>
      <c r="M298" t="s">
        <v>30</v>
      </c>
      <c r="N298" s="29">
        <v>354.29</v>
      </c>
      <c r="O298" s="27">
        <f>Table1[[#This Row],[Unit_Price]]*Table1[[#This Row],[Quantity]]</f>
        <v>484.03</v>
      </c>
      <c r="P298" s="29">
        <f>Table1[[#This Row],[Revenue]]-Table1[[#This Row],[COGS]]</f>
        <v>129.73999999999995</v>
      </c>
      <c r="Q298" s="9">
        <f>Table1[[#This Row],[Profit]]/Table1[[#This Row],[Revenue]]</f>
        <v>0.268041237113402</v>
      </c>
      <c r="R298" s="31">
        <f>Table1[[#This Row],[Cost Price]]*Table1[[#This Row],[Quantity]]</f>
        <v>354.29</v>
      </c>
    </row>
    <row r="299" spans="1:18" x14ac:dyDescent="0.25">
      <c r="A299" t="s">
        <v>680</v>
      </c>
      <c r="B299" s="14">
        <v>45976</v>
      </c>
      <c r="C299" t="s">
        <v>681</v>
      </c>
      <c r="D299" t="str">
        <f>VLOOKUP(C299,Customers!A:E,5,FALSE)</f>
        <v>Premium</v>
      </c>
      <c r="E299" t="s">
        <v>109</v>
      </c>
      <c r="F299" t="str">
        <f>VLOOKUP(Table1[[#This Row],[Product_ID]],Products!A:D,4,FALSE)</f>
        <v>Televisions</v>
      </c>
      <c r="G299" t="str">
        <f>VLOOKUP(H299,Stores!A:E,5,FALSE)</f>
        <v>EUROPE</v>
      </c>
      <c r="H299" t="s">
        <v>74</v>
      </c>
      <c r="I299" s="5" t="s">
        <v>25</v>
      </c>
      <c r="J299" s="7">
        <v>2</v>
      </c>
      <c r="K299" s="27">
        <v>1399</v>
      </c>
      <c r="L299" s="11">
        <v>0.02</v>
      </c>
      <c r="M299" t="s">
        <v>20</v>
      </c>
      <c r="N299" s="29">
        <v>1007.28</v>
      </c>
      <c r="O299" s="27">
        <f>Table1[[#This Row],[Unit_Price]]*Table1[[#This Row],[Quantity]]</f>
        <v>2798</v>
      </c>
      <c r="P299" s="29">
        <f>Table1[[#This Row],[Revenue]]-Table1[[#This Row],[COGS]]</f>
        <v>783.44</v>
      </c>
      <c r="Q299" s="9">
        <f>Table1[[#This Row],[Profit]]/Table1[[#This Row],[Revenue]]</f>
        <v>0.28000000000000003</v>
      </c>
      <c r="R299" s="31">
        <f>Table1[[#This Row],[Cost Price]]*Table1[[#This Row],[Quantity]]</f>
        <v>2014.56</v>
      </c>
    </row>
    <row r="300" spans="1:18" x14ac:dyDescent="0.25">
      <c r="A300" t="s">
        <v>682</v>
      </c>
      <c r="B300" s="14">
        <v>46069</v>
      </c>
      <c r="C300" t="s">
        <v>683</v>
      </c>
      <c r="D300" t="str">
        <f>VLOOKUP(C300,Customers!A:E,5,FALSE)</f>
        <v>Affluent</v>
      </c>
      <c r="E300" t="s">
        <v>174</v>
      </c>
      <c r="F300" t="str">
        <f>VLOOKUP(Table1[[#This Row],[Product_ID]],Products!A:D,4,FALSE)</f>
        <v>Accessories</v>
      </c>
      <c r="G300" t="str">
        <f>VLOOKUP(H300,Stores!A:E,5,FALSE)</f>
        <v>South America</v>
      </c>
      <c r="H300" t="s">
        <v>62</v>
      </c>
      <c r="I300" s="5" t="s">
        <v>14</v>
      </c>
      <c r="J300" s="7">
        <v>2</v>
      </c>
      <c r="K300" s="27">
        <v>77.42</v>
      </c>
      <c r="L300" s="11">
        <v>0</v>
      </c>
      <c r="M300" t="s">
        <v>30</v>
      </c>
      <c r="N300" s="29">
        <v>54.51</v>
      </c>
      <c r="O300" s="27">
        <f>Table1[[#This Row],[Unit_Price]]*Table1[[#This Row],[Quantity]]</f>
        <v>154.84</v>
      </c>
      <c r="P300" s="29">
        <f>Table1[[#This Row],[Revenue]]-Table1[[#This Row],[COGS]]</f>
        <v>45.820000000000007</v>
      </c>
      <c r="Q300" s="9">
        <f>Table1[[#This Row],[Profit]]/Table1[[#This Row],[Revenue]]</f>
        <v>0.29591836734693883</v>
      </c>
      <c r="R300" s="31">
        <f>Table1[[#This Row],[Cost Price]]*Table1[[#This Row],[Quantity]]</f>
        <v>109.02</v>
      </c>
    </row>
    <row r="301" spans="1:18" x14ac:dyDescent="0.25">
      <c r="A301" t="s">
        <v>684</v>
      </c>
      <c r="B301" s="14">
        <v>46126</v>
      </c>
      <c r="C301" t="s">
        <v>346</v>
      </c>
      <c r="D301" t="str">
        <f>VLOOKUP(C301,Customers!A:E,5,FALSE)</f>
        <v>Mass Affluent</v>
      </c>
      <c r="E301" t="s">
        <v>685</v>
      </c>
      <c r="F301" t="str">
        <f>VLOOKUP(Table1[[#This Row],[Product_ID]],Products!A:D,4,FALSE)</f>
        <v>Smartphones</v>
      </c>
      <c r="G301" t="str">
        <f>VLOOKUP(H301,Stores!A:E,5,FALSE)</f>
        <v>Africa</v>
      </c>
      <c r="H301" t="s">
        <v>52</v>
      </c>
      <c r="I301" s="5" t="s">
        <v>25</v>
      </c>
      <c r="J301" s="7">
        <v>2</v>
      </c>
      <c r="K301" s="27">
        <v>1599</v>
      </c>
      <c r="L301" s="11">
        <v>0</v>
      </c>
      <c r="M301" t="s">
        <v>20</v>
      </c>
      <c r="N301" s="29">
        <v>1023.36</v>
      </c>
      <c r="O301" s="27">
        <f>Table1[[#This Row],[Unit_Price]]*Table1[[#This Row],[Quantity]]</f>
        <v>3198</v>
      </c>
      <c r="P301" s="29">
        <f>Table1[[#This Row],[Revenue]]-Table1[[#This Row],[COGS]]</f>
        <v>1151.28</v>
      </c>
      <c r="Q301" s="9">
        <f>Table1[[#This Row],[Profit]]/Table1[[#This Row],[Revenue]]</f>
        <v>0.36</v>
      </c>
      <c r="R301" s="31">
        <f>Table1[[#This Row],[Cost Price]]*Table1[[#This Row],[Quantity]]</f>
        <v>2046.72</v>
      </c>
    </row>
    <row r="302" spans="1:18" x14ac:dyDescent="0.25">
      <c r="A302" t="s">
        <v>686</v>
      </c>
      <c r="B302" s="14">
        <v>46179</v>
      </c>
      <c r="C302" t="s">
        <v>508</v>
      </c>
      <c r="D302" t="str">
        <f>VLOOKUP(C302,Customers!A:E,5,FALSE)</f>
        <v>MASS MARKET</v>
      </c>
      <c r="E302" t="s">
        <v>18</v>
      </c>
      <c r="F302" t="str">
        <f>VLOOKUP(Table1[[#This Row],[Product_ID]],Products!A:D,4,FALSE)</f>
        <v>Audio</v>
      </c>
      <c r="G302" t="str">
        <f>VLOOKUP(H302,Stores!A:E,5,FALSE)</f>
        <v>oceania</v>
      </c>
      <c r="H302" t="s">
        <v>48</v>
      </c>
      <c r="I302" s="5" t="s">
        <v>14</v>
      </c>
      <c r="J302" s="7">
        <v>8</v>
      </c>
      <c r="K302" s="27">
        <v>100.98</v>
      </c>
      <c r="L302" s="11">
        <v>0.1</v>
      </c>
      <c r="M302" t="s">
        <v>30</v>
      </c>
      <c r="N302" s="29">
        <v>71.28</v>
      </c>
      <c r="O302" s="27">
        <f>Table1[[#This Row],[Unit_Price]]*Table1[[#This Row],[Quantity]]</f>
        <v>807.84</v>
      </c>
      <c r="P302" s="29">
        <f>Table1[[#This Row],[Revenue]]-Table1[[#This Row],[COGS]]</f>
        <v>237.60000000000002</v>
      </c>
      <c r="Q302" s="9">
        <f>Table1[[#This Row],[Profit]]/Table1[[#This Row],[Revenue]]</f>
        <v>0.29411764705882354</v>
      </c>
      <c r="R302" s="31">
        <f>Table1[[#This Row],[Cost Price]]*Table1[[#This Row],[Quantity]]</f>
        <v>570.24</v>
      </c>
    </row>
    <row r="303" spans="1:18" x14ac:dyDescent="0.25">
      <c r="A303" t="s">
        <v>687</v>
      </c>
      <c r="B303" s="14">
        <v>46194</v>
      </c>
      <c r="C303" t="s">
        <v>373</v>
      </c>
      <c r="D303" t="str">
        <f>VLOOKUP(C303,Customers!A:E,5,FALSE)</f>
        <v>Mass Market</v>
      </c>
      <c r="E303" t="s">
        <v>168</v>
      </c>
      <c r="F303" t="str">
        <f>VLOOKUP(Table1[[#This Row],[Product_ID]],Products!A:D,4,FALSE)</f>
        <v>Accessories</v>
      </c>
      <c r="G303" t="str">
        <f>VLOOKUP(H303,Stores!A:E,5,FALSE)</f>
        <v>North America</v>
      </c>
      <c r="H303" t="s">
        <v>39</v>
      </c>
      <c r="I303" s="5" t="s">
        <v>14</v>
      </c>
      <c r="J303" s="7">
        <v>1</v>
      </c>
      <c r="K303" s="27">
        <v>89</v>
      </c>
      <c r="L303" s="11">
        <v>0.15</v>
      </c>
      <c r="M303" t="s">
        <v>20</v>
      </c>
      <c r="N303" s="29">
        <v>55.18</v>
      </c>
      <c r="O303" s="27">
        <f>Table1[[#This Row],[Unit_Price]]*Table1[[#This Row],[Quantity]]</f>
        <v>89</v>
      </c>
      <c r="P303" s="29">
        <f>Table1[[#This Row],[Revenue]]-Table1[[#This Row],[COGS]]</f>
        <v>33.82</v>
      </c>
      <c r="Q303" s="9">
        <f>Table1[[#This Row],[Profit]]/Table1[[#This Row],[Revenue]]</f>
        <v>0.38</v>
      </c>
      <c r="R303" s="31">
        <f>Table1[[#This Row],[Cost Price]]*Table1[[#This Row],[Quantity]]</f>
        <v>55.18</v>
      </c>
    </row>
    <row r="304" spans="1:18" x14ac:dyDescent="0.25">
      <c r="A304" t="s">
        <v>688</v>
      </c>
      <c r="B304" s="14">
        <v>45758</v>
      </c>
      <c r="C304" t="s">
        <v>689</v>
      </c>
      <c r="D304" t="str">
        <f>VLOOKUP(C304,Customers!A:E,5,FALSE)</f>
        <v>Mass Market</v>
      </c>
      <c r="E304" t="s">
        <v>61</v>
      </c>
      <c r="F304" t="str">
        <f>VLOOKUP(Table1[[#This Row],[Product_ID]],Products!A:D,4,FALSE)</f>
        <v>Audio</v>
      </c>
      <c r="G304" t="str">
        <f>VLOOKUP(H304,Stores!A:E,5,FALSE)</f>
        <v>EUROPE</v>
      </c>
      <c r="H304" t="s">
        <v>74</v>
      </c>
      <c r="I304" s="5" t="s">
        <v>25</v>
      </c>
      <c r="J304" s="7">
        <v>4</v>
      </c>
      <c r="K304" s="27">
        <v>246.51</v>
      </c>
      <c r="L304" s="11">
        <v>0.05</v>
      </c>
      <c r="M304" t="s">
        <v>35</v>
      </c>
      <c r="N304" s="29">
        <v>171.81</v>
      </c>
      <c r="O304" s="27">
        <f>Table1[[#This Row],[Unit_Price]]*Table1[[#This Row],[Quantity]]</f>
        <v>986.04</v>
      </c>
      <c r="P304" s="29">
        <f>Table1[[#This Row],[Revenue]]-Table1[[#This Row],[COGS]]</f>
        <v>298.79999999999995</v>
      </c>
      <c r="Q304" s="9">
        <f>Table1[[#This Row],[Profit]]/Table1[[#This Row],[Revenue]]</f>
        <v>0.30303030303030298</v>
      </c>
      <c r="R304" s="31">
        <f>Table1[[#This Row],[Cost Price]]*Table1[[#This Row],[Quantity]]</f>
        <v>687.24</v>
      </c>
    </row>
    <row r="305" spans="1:18" x14ac:dyDescent="0.25">
      <c r="A305" t="s">
        <v>690</v>
      </c>
      <c r="B305" s="14">
        <v>45847</v>
      </c>
      <c r="C305" t="s">
        <v>691</v>
      </c>
      <c r="D305" t="str">
        <f>VLOOKUP(C305,Customers!A:E,5,FALSE)</f>
        <v>Affluent</v>
      </c>
      <c r="E305" t="s">
        <v>180</v>
      </c>
      <c r="F305" t="str">
        <f>VLOOKUP(Table1[[#This Row],[Product_ID]],Products!A:D,4,FALSE)</f>
        <v>Smartphones</v>
      </c>
      <c r="G305" t="str">
        <f>VLOOKUP(H305,Stores!A:E,5,FALSE)</f>
        <v>Africa</v>
      </c>
      <c r="H305" t="s">
        <v>44</v>
      </c>
      <c r="I305" s="5" t="s">
        <v>14</v>
      </c>
      <c r="J305" s="7">
        <v>4</v>
      </c>
      <c r="K305" s="27">
        <v>874.47</v>
      </c>
      <c r="L305" s="11">
        <v>0</v>
      </c>
      <c r="M305" t="s">
        <v>20</v>
      </c>
      <c r="N305" s="29">
        <v>585.80999999999995</v>
      </c>
      <c r="O305" s="27">
        <f>Table1[[#This Row],[Unit_Price]]*Table1[[#This Row],[Quantity]]</f>
        <v>3497.88</v>
      </c>
      <c r="P305" s="29">
        <f>Table1[[#This Row],[Revenue]]-Table1[[#This Row],[COGS]]</f>
        <v>1154.6400000000003</v>
      </c>
      <c r="Q305" s="9">
        <f>Table1[[#This Row],[Profit]]/Table1[[#This Row],[Revenue]]</f>
        <v>0.33009708737864085</v>
      </c>
      <c r="R305" s="31">
        <f>Table1[[#This Row],[Cost Price]]*Table1[[#This Row],[Quantity]]</f>
        <v>2343.2399999999998</v>
      </c>
    </row>
    <row r="306" spans="1:18" x14ac:dyDescent="0.25">
      <c r="A306" t="s">
        <v>692</v>
      </c>
      <c r="B306" s="14">
        <v>46296</v>
      </c>
      <c r="C306" t="s">
        <v>201</v>
      </c>
      <c r="D306" t="str">
        <f>VLOOKUP(C306,Customers!A:E,5,FALSE)</f>
        <v>Premium</v>
      </c>
      <c r="E306" t="s">
        <v>43</v>
      </c>
      <c r="F306" t="str">
        <f>VLOOKUP(Table1[[#This Row],[Product_ID]],Products!A:D,4,FALSE)</f>
        <v>Televisions</v>
      </c>
      <c r="G306" t="str">
        <f>VLOOKUP(H306,Stores!A:E,5,FALSE)</f>
        <v>Africa</v>
      </c>
      <c r="H306" t="s">
        <v>19</v>
      </c>
      <c r="I306" s="5" t="s">
        <v>25</v>
      </c>
      <c r="J306" s="7">
        <v>6</v>
      </c>
      <c r="K306" s="27">
        <v>1745.03</v>
      </c>
      <c r="L306" s="11">
        <v>0.2</v>
      </c>
      <c r="M306" t="s">
        <v>20</v>
      </c>
      <c r="N306" s="29">
        <v>1097.3900000000001</v>
      </c>
      <c r="O306" s="27">
        <f>Table1[[#This Row],[Unit_Price]]*Table1[[#This Row],[Quantity]]</f>
        <v>10470.18</v>
      </c>
      <c r="P306" s="29">
        <f>Table1[[#This Row],[Revenue]]-Table1[[#This Row],[COGS]]</f>
        <v>3885.84</v>
      </c>
      <c r="Q306" s="9">
        <f>Table1[[#This Row],[Profit]]/Table1[[#This Row],[Revenue]]</f>
        <v>0.37113402061855671</v>
      </c>
      <c r="R306" s="31">
        <f>Table1[[#This Row],[Cost Price]]*Table1[[#This Row],[Quantity]]</f>
        <v>6584.34</v>
      </c>
    </row>
    <row r="307" spans="1:18" x14ac:dyDescent="0.25">
      <c r="A307" t="s">
        <v>693</v>
      </c>
      <c r="B307" s="14">
        <v>46008</v>
      </c>
      <c r="C307" t="s">
        <v>694</v>
      </c>
      <c r="D307" t="str">
        <f>VLOOKUP(C307,Customers!A:E,5,FALSE)</f>
        <v>Mass Market</v>
      </c>
      <c r="E307" t="s">
        <v>251</v>
      </c>
      <c r="F307" t="str">
        <f>VLOOKUP(Table1[[#This Row],[Product_ID]],Products!A:D,4,FALSE)</f>
        <v>Televisions</v>
      </c>
      <c r="G307" t="str">
        <f>VLOOKUP(H307,Stores!A:E,5,FALSE)</f>
        <v>Africa</v>
      </c>
      <c r="H307" t="s">
        <v>19</v>
      </c>
      <c r="I307" s="5" t="s">
        <v>25</v>
      </c>
      <c r="J307" s="7">
        <v>2</v>
      </c>
      <c r="K307" s="27">
        <v>2038.98</v>
      </c>
      <c r="L307" s="11">
        <v>0.15</v>
      </c>
      <c r="M307" t="s">
        <v>30</v>
      </c>
      <c r="N307" s="29">
        <v>1299.3499999999999</v>
      </c>
      <c r="O307" s="27">
        <f>Table1[[#This Row],[Unit_Price]]*Table1[[#This Row],[Quantity]]</f>
        <v>4077.96</v>
      </c>
      <c r="P307" s="29">
        <f>Table1[[#This Row],[Revenue]]-Table1[[#This Row],[COGS]]</f>
        <v>1479.2600000000002</v>
      </c>
      <c r="Q307" s="9">
        <f>Table1[[#This Row],[Profit]]/Table1[[#This Row],[Revenue]]</f>
        <v>0.36274509803921573</v>
      </c>
      <c r="R307" s="31">
        <f>Table1[[#This Row],[Cost Price]]*Table1[[#This Row],[Quantity]]</f>
        <v>2598.6999999999998</v>
      </c>
    </row>
    <row r="308" spans="1:18" x14ac:dyDescent="0.25">
      <c r="A308" t="s">
        <v>695</v>
      </c>
      <c r="B308" s="14">
        <v>45883</v>
      </c>
      <c r="C308" t="s">
        <v>696</v>
      </c>
      <c r="D308" t="str">
        <f>VLOOKUP(C308,Customers!A:E,5,FALSE)</f>
        <v>Mass Market</v>
      </c>
      <c r="E308" t="s">
        <v>685</v>
      </c>
      <c r="F308" t="str">
        <f>VLOOKUP(Table1[[#This Row],[Product_ID]],Products!A:D,4,FALSE)</f>
        <v>Smartphones</v>
      </c>
      <c r="G308" t="str">
        <f>VLOOKUP(H308,Stores!A:E,5,FALSE)</f>
        <v>South America</v>
      </c>
      <c r="H308" t="s">
        <v>62</v>
      </c>
      <c r="I308" s="5" t="s">
        <v>25</v>
      </c>
      <c r="J308" s="7">
        <v>3</v>
      </c>
      <c r="K308" s="27">
        <v>1567.02</v>
      </c>
      <c r="L308" s="11">
        <v>0.1</v>
      </c>
      <c r="M308" t="s">
        <v>20</v>
      </c>
      <c r="N308" s="29">
        <v>1023.36</v>
      </c>
      <c r="O308" s="27">
        <f>Table1[[#This Row],[Unit_Price]]*Table1[[#This Row],[Quantity]]</f>
        <v>4701.0599999999995</v>
      </c>
      <c r="P308" s="29">
        <f>Table1[[#This Row],[Revenue]]-Table1[[#This Row],[COGS]]</f>
        <v>1630.9799999999996</v>
      </c>
      <c r="Q308" s="9">
        <f>Table1[[#This Row],[Profit]]/Table1[[#This Row],[Revenue]]</f>
        <v>0.34693877551020402</v>
      </c>
      <c r="R308" s="31">
        <f>Table1[[#This Row],[Cost Price]]*Table1[[#This Row],[Quantity]]</f>
        <v>3070.08</v>
      </c>
    </row>
    <row r="309" spans="1:18" x14ac:dyDescent="0.25">
      <c r="A309" t="s">
        <v>697</v>
      </c>
      <c r="B309" s="14">
        <v>45846</v>
      </c>
      <c r="C309" t="s">
        <v>698</v>
      </c>
      <c r="D309" t="str">
        <f>VLOOKUP(C309,Customers!A:E,5,FALSE)</f>
        <v>Mass Market</v>
      </c>
      <c r="E309" t="s">
        <v>98</v>
      </c>
      <c r="F309" t="str">
        <f>VLOOKUP(Table1[[#This Row],[Product_ID]],Products!A:D,4,FALSE)</f>
        <v>Laptops</v>
      </c>
      <c r="G309" t="str">
        <f>VLOOKUP(H309,Stores!A:E,5,FALSE)</f>
        <v>EUROPE</v>
      </c>
      <c r="H309" t="s">
        <v>74</v>
      </c>
      <c r="I309" s="5" t="s">
        <v>25</v>
      </c>
      <c r="J309" s="7">
        <v>4</v>
      </c>
      <c r="K309" s="27">
        <v>1385.01</v>
      </c>
      <c r="L309" s="11">
        <v>0.02</v>
      </c>
      <c r="M309" t="s">
        <v>20</v>
      </c>
      <c r="N309" s="29">
        <v>853.39</v>
      </c>
      <c r="O309" s="27">
        <f>Table1[[#This Row],[Unit_Price]]*Table1[[#This Row],[Quantity]]</f>
        <v>5540.04</v>
      </c>
      <c r="P309" s="29">
        <f>Table1[[#This Row],[Revenue]]-Table1[[#This Row],[COGS]]</f>
        <v>2126.48</v>
      </c>
      <c r="Q309" s="9">
        <f>Table1[[#This Row],[Profit]]/Table1[[#This Row],[Revenue]]</f>
        <v>0.38383838383838387</v>
      </c>
      <c r="R309" s="31">
        <f>Table1[[#This Row],[Cost Price]]*Table1[[#This Row],[Quantity]]</f>
        <v>3413.56</v>
      </c>
    </row>
    <row r="310" spans="1:18" x14ac:dyDescent="0.25">
      <c r="A310" t="s">
        <v>699</v>
      </c>
      <c r="B310" s="14">
        <v>46136</v>
      </c>
      <c r="C310" t="s">
        <v>700</v>
      </c>
      <c r="D310" t="str">
        <f>VLOOKUP(C310,Customers!A:E,5,FALSE)</f>
        <v>Mass Market</v>
      </c>
      <c r="E310" t="s">
        <v>12</v>
      </c>
      <c r="F310" t="str">
        <f>VLOOKUP(Table1[[#This Row],[Product_ID]],Products!A:D,4,FALSE)</f>
        <v>Audio</v>
      </c>
      <c r="G310" t="str">
        <f>VLOOKUP(H310,Stores!A:E,5,FALSE)</f>
        <v>EUROPE</v>
      </c>
      <c r="H310" t="s">
        <v>74</v>
      </c>
      <c r="I310" s="5" t="s">
        <v>25</v>
      </c>
      <c r="J310" s="7">
        <v>1</v>
      </c>
      <c r="K310" s="27">
        <v>499</v>
      </c>
      <c r="L310" s="11">
        <v>0.05</v>
      </c>
      <c r="M310" t="s">
        <v>20</v>
      </c>
      <c r="N310" s="29">
        <v>354.29</v>
      </c>
      <c r="O310" s="27">
        <f>Table1[[#This Row],[Unit_Price]]*Table1[[#This Row],[Quantity]]</f>
        <v>499</v>
      </c>
      <c r="P310" s="29">
        <f>Table1[[#This Row],[Revenue]]-Table1[[#This Row],[COGS]]</f>
        <v>144.70999999999998</v>
      </c>
      <c r="Q310" s="9">
        <f>Table1[[#This Row],[Profit]]/Table1[[#This Row],[Revenue]]</f>
        <v>0.28999999999999998</v>
      </c>
      <c r="R310" s="31">
        <f>Table1[[#This Row],[Cost Price]]*Table1[[#This Row],[Quantity]]</f>
        <v>354.29</v>
      </c>
    </row>
    <row r="311" spans="1:18" x14ac:dyDescent="0.25">
      <c r="A311" t="s">
        <v>701</v>
      </c>
      <c r="B311" s="14">
        <v>46299</v>
      </c>
      <c r="C311" t="s">
        <v>702</v>
      </c>
      <c r="D311" t="str">
        <f>VLOOKUP(C311,Customers!A:E,5,FALSE)</f>
        <v>Mass Market</v>
      </c>
      <c r="E311" t="s">
        <v>323</v>
      </c>
      <c r="F311" t="str">
        <f>VLOOKUP(Table1[[#This Row],[Product_ID]],Products!A:D,4,FALSE)</f>
        <v>Televisions</v>
      </c>
      <c r="G311" t="str">
        <f>VLOOKUP(H311,Stores!A:E,5,FALSE)</f>
        <v>Africa</v>
      </c>
      <c r="H311" t="s">
        <v>196</v>
      </c>
      <c r="I311" s="5" t="s">
        <v>14</v>
      </c>
      <c r="J311" s="7">
        <v>2</v>
      </c>
      <c r="K311" s="27">
        <v>1499</v>
      </c>
      <c r="L311" s="11">
        <v>0.05</v>
      </c>
      <c r="M311" t="s">
        <v>20</v>
      </c>
      <c r="N311" s="29">
        <v>989.34</v>
      </c>
      <c r="O311" s="27">
        <f>Table1[[#This Row],[Unit_Price]]*Table1[[#This Row],[Quantity]]</f>
        <v>2998</v>
      </c>
      <c r="P311" s="29">
        <f>Table1[[#This Row],[Revenue]]-Table1[[#This Row],[COGS]]</f>
        <v>1019.3199999999999</v>
      </c>
      <c r="Q311" s="9">
        <f>Table1[[#This Row],[Profit]]/Table1[[#This Row],[Revenue]]</f>
        <v>0.33999999999999997</v>
      </c>
      <c r="R311" s="31">
        <f>Table1[[#This Row],[Cost Price]]*Table1[[#This Row],[Quantity]]</f>
        <v>1978.68</v>
      </c>
    </row>
    <row r="312" spans="1:18" x14ac:dyDescent="0.25">
      <c r="A312" t="s">
        <v>703</v>
      </c>
      <c r="B312" s="14">
        <v>45909</v>
      </c>
      <c r="C312" t="s">
        <v>201</v>
      </c>
      <c r="D312" t="str">
        <f>VLOOKUP(C312,Customers!A:E,5,FALSE)</f>
        <v>Premium</v>
      </c>
      <c r="E312" t="s">
        <v>51</v>
      </c>
      <c r="F312" t="str">
        <f>VLOOKUP(Table1[[#This Row],[Product_ID]],Products!A:D,4,FALSE)</f>
        <v>Smartphones</v>
      </c>
      <c r="G312" t="str">
        <f>VLOOKUP(H312,Stores!A:E,5,FALSE)</f>
        <v>Asia</v>
      </c>
      <c r="H312" t="s">
        <v>13</v>
      </c>
      <c r="I312" s="5" t="s">
        <v>14</v>
      </c>
      <c r="J312" s="7">
        <v>3</v>
      </c>
      <c r="K312" s="27">
        <v>979.02</v>
      </c>
      <c r="L312" s="11">
        <v>0.02</v>
      </c>
      <c r="M312" t="s">
        <v>20</v>
      </c>
      <c r="N312" s="29">
        <v>609.39</v>
      </c>
      <c r="O312" s="27">
        <f>Table1[[#This Row],[Unit_Price]]*Table1[[#This Row],[Quantity]]</f>
        <v>2937.06</v>
      </c>
      <c r="P312" s="29">
        <f>Table1[[#This Row],[Revenue]]-Table1[[#This Row],[COGS]]</f>
        <v>1108.8899999999999</v>
      </c>
      <c r="Q312" s="9">
        <f>Table1[[#This Row],[Profit]]/Table1[[#This Row],[Revenue]]</f>
        <v>0.37755102040816324</v>
      </c>
      <c r="R312" s="31">
        <f>Table1[[#This Row],[Cost Price]]*Table1[[#This Row],[Quantity]]</f>
        <v>1828.17</v>
      </c>
    </row>
    <row r="313" spans="1:18" x14ac:dyDescent="0.25">
      <c r="A313" t="s">
        <v>704</v>
      </c>
      <c r="B313" s="14">
        <v>45924</v>
      </c>
      <c r="C313" t="s">
        <v>498</v>
      </c>
      <c r="D313" t="str">
        <f>VLOOKUP(C313,Customers!A:E,5,FALSE)</f>
        <v>Mass Affluent</v>
      </c>
      <c r="E313" t="s">
        <v>77</v>
      </c>
      <c r="F313" t="str">
        <f>VLOOKUP(Table1[[#This Row],[Product_ID]],Products!A:D,4,FALSE)</f>
        <v>Smartphones</v>
      </c>
      <c r="G313" t="str">
        <f>VLOOKUP(H313,Stores!A:E,5,FALSE)</f>
        <v>Africa</v>
      </c>
      <c r="H313" t="s">
        <v>58</v>
      </c>
      <c r="I313" s="5" t="s">
        <v>14</v>
      </c>
      <c r="J313" s="7">
        <v>2</v>
      </c>
      <c r="K313" s="27">
        <v>410.97</v>
      </c>
      <c r="L313" s="11">
        <v>0.15</v>
      </c>
      <c r="M313" t="s">
        <v>20</v>
      </c>
      <c r="N313" s="29">
        <v>287.27999999999997</v>
      </c>
      <c r="O313" s="27">
        <f>Table1[[#This Row],[Unit_Price]]*Table1[[#This Row],[Quantity]]</f>
        <v>821.94</v>
      </c>
      <c r="P313" s="29">
        <f>Table1[[#This Row],[Revenue]]-Table1[[#This Row],[COGS]]</f>
        <v>247.38000000000011</v>
      </c>
      <c r="Q313" s="9">
        <f>Table1[[#This Row],[Profit]]/Table1[[#This Row],[Revenue]]</f>
        <v>0.30097087378640786</v>
      </c>
      <c r="R313" s="31">
        <f>Table1[[#This Row],[Cost Price]]*Table1[[#This Row],[Quantity]]</f>
        <v>574.55999999999995</v>
      </c>
    </row>
    <row r="314" spans="1:18" x14ac:dyDescent="0.25">
      <c r="A314" t="s">
        <v>705</v>
      </c>
      <c r="B314" s="14">
        <v>46095</v>
      </c>
      <c r="C314" t="s">
        <v>707</v>
      </c>
      <c r="D314" t="str">
        <f>VLOOKUP(C314,Customers!A:E,5,FALSE)</f>
        <v>Premium</v>
      </c>
      <c r="E314" t="s">
        <v>87</v>
      </c>
      <c r="F314" t="str">
        <f>VLOOKUP(Table1[[#This Row],[Product_ID]],Products!A:D,4,FALSE)</f>
        <v>Laptops</v>
      </c>
      <c r="G314" t="str">
        <f>VLOOKUP(H314,Stores!A:E,5,FALSE)</f>
        <v>oceania</v>
      </c>
      <c r="H314" t="s">
        <v>48</v>
      </c>
      <c r="I314" s="5" t="s">
        <v>25</v>
      </c>
      <c r="J314" s="7">
        <v>2</v>
      </c>
      <c r="K314" s="27">
        <v>1028.97</v>
      </c>
      <c r="L314" s="11">
        <v>0.02</v>
      </c>
      <c r="M314" t="s">
        <v>20</v>
      </c>
      <c r="N314" s="29">
        <v>689.31</v>
      </c>
      <c r="O314" s="27">
        <f>Table1[[#This Row],[Unit_Price]]*Table1[[#This Row],[Quantity]]</f>
        <v>2057.94</v>
      </c>
      <c r="P314" s="29">
        <f>Table1[[#This Row],[Revenue]]-Table1[[#This Row],[COGS]]</f>
        <v>679.32000000000016</v>
      </c>
      <c r="Q314" s="9">
        <f>Table1[[#This Row],[Profit]]/Table1[[#This Row],[Revenue]]</f>
        <v>0.33009708737864085</v>
      </c>
      <c r="R314" s="31">
        <f>Table1[[#This Row],[Cost Price]]*Table1[[#This Row],[Quantity]]</f>
        <v>1378.62</v>
      </c>
    </row>
    <row r="315" spans="1:18" x14ac:dyDescent="0.25">
      <c r="A315" t="s">
        <v>708</v>
      </c>
      <c r="B315" s="14">
        <v>46235</v>
      </c>
      <c r="C315" t="s">
        <v>709</v>
      </c>
      <c r="D315" t="str">
        <f>VLOOKUP(C315,Customers!A:E,5,FALSE)</f>
        <v>Mass Affluent</v>
      </c>
      <c r="E315" t="s">
        <v>376</v>
      </c>
      <c r="F315" t="str">
        <f>VLOOKUP(Table1[[#This Row],[Product_ID]],Products!A:D,4,FALSE)</f>
        <v>Laptops</v>
      </c>
      <c r="G315" t="str">
        <f>VLOOKUP(H315,Stores!A:E,5,FALSE)</f>
        <v>Europe</v>
      </c>
      <c r="H315" t="s">
        <v>24</v>
      </c>
      <c r="I315" s="5" t="s">
        <v>14</v>
      </c>
      <c r="J315" s="7">
        <v>4</v>
      </c>
      <c r="K315" s="27">
        <v>1665.02</v>
      </c>
      <c r="L315" s="11">
        <v>0.2</v>
      </c>
      <c r="M315" t="s">
        <v>20</v>
      </c>
      <c r="N315" s="29">
        <v>1240.27</v>
      </c>
      <c r="O315" s="27">
        <f>Table1[[#This Row],[Unit_Price]]*Table1[[#This Row],[Quantity]]</f>
        <v>6660.08</v>
      </c>
      <c r="P315" s="29">
        <f>Table1[[#This Row],[Revenue]]-Table1[[#This Row],[COGS]]</f>
        <v>1699</v>
      </c>
      <c r="Q315" s="9">
        <f>Table1[[#This Row],[Profit]]/Table1[[#This Row],[Revenue]]</f>
        <v>0.25510204081632654</v>
      </c>
      <c r="R315" s="31">
        <f>Table1[[#This Row],[Cost Price]]*Table1[[#This Row],[Quantity]]</f>
        <v>4961.08</v>
      </c>
    </row>
    <row r="316" spans="1:18" x14ac:dyDescent="0.25">
      <c r="A316" t="s">
        <v>710</v>
      </c>
      <c r="B316" s="14">
        <v>45728</v>
      </c>
      <c r="C316" t="s">
        <v>711</v>
      </c>
      <c r="D316" t="str">
        <f>VLOOKUP(C316,Customers!A:E,5,FALSE)</f>
        <v>Mass Market</v>
      </c>
      <c r="E316" t="s">
        <v>132</v>
      </c>
      <c r="F316" t="str">
        <f>VLOOKUP(Table1[[#This Row],[Product_ID]],Products!A:D,4,FALSE)</f>
        <v>Laptops</v>
      </c>
      <c r="G316" t="str">
        <f>VLOOKUP(H316,Stores!A:E,5,FALSE)</f>
        <v>Asia</v>
      </c>
      <c r="H316" t="s">
        <v>34</v>
      </c>
      <c r="I316" s="5" t="s">
        <v>14</v>
      </c>
      <c r="J316" s="7">
        <v>2</v>
      </c>
      <c r="K316" s="27">
        <v>1187.01</v>
      </c>
      <c r="L316" s="11">
        <v>0.02</v>
      </c>
      <c r="M316" t="s">
        <v>20</v>
      </c>
      <c r="N316" s="29">
        <v>791.34</v>
      </c>
      <c r="O316" s="27">
        <f>Table1[[#This Row],[Unit_Price]]*Table1[[#This Row],[Quantity]]</f>
        <v>2374.02</v>
      </c>
      <c r="P316" s="29">
        <f>Table1[[#This Row],[Revenue]]-Table1[[#This Row],[COGS]]</f>
        <v>791.33999999999992</v>
      </c>
      <c r="Q316" s="9">
        <f>Table1[[#This Row],[Profit]]/Table1[[#This Row],[Revenue]]</f>
        <v>0.33333333333333331</v>
      </c>
      <c r="R316" s="31">
        <f>Table1[[#This Row],[Cost Price]]*Table1[[#This Row],[Quantity]]</f>
        <v>1582.68</v>
      </c>
    </row>
    <row r="317" spans="1:18" x14ac:dyDescent="0.25">
      <c r="A317" t="s">
        <v>714</v>
      </c>
      <c r="B317" s="14">
        <v>46094</v>
      </c>
      <c r="C317" t="s">
        <v>698</v>
      </c>
      <c r="D317" t="str">
        <f>VLOOKUP(C317,Customers!A:E,5,FALSE)</f>
        <v>Mass Market</v>
      </c>
      <c r="E317" t="s">
        <v>123</v>
      </c>
      <c r="F317" t="str">
        <f>VLOOKUP(Table1[[#This Row],[Product_ID]],Products!A:D,4,FALSE)</f>
        <v>Accessories</v>
      </c>
      <c r="G317" t="str">
        <f>VLOOKUP(H317,Stores!A:E,5,FALSE)</f>
        <v>Africa</v>
      </c>
      <c r="H317" t="s">
        <v>19</v>
      </c>
      <c r="I317" s="5" t="s">
        <v>14</v>
      </c>
      <c r="J317" s="7">
        <v>3</v>
      </c>
      <c r="K317" s="27">
        <v>55.55</v>
      </c>
      <c r="L317" s="11">
        <v>0</v>
      </c>
      <c r="M317" t="s">
        <v>20</v>
      </c>
      <c r="N317" s="29">
        <v>39.049999999999997</v>
      </c>
      <c r="O317" s="27">
        <f>Table1[[#This Row],[Unit_Price]]*Table1[[#This Row],[Quantity]]</f>
        <v>166.64999999999998</v>
      </c>
      <c r="P317" s="29">
        <f>Table1[[#This Row],[Revenue]]-Table1[[#This Row],[COGS]]</f>
        <v>49.499999999999986</v>
      </c>
      <c r="Q317" s="9">
        <f>Table1[[#This Row],[Profit]]/Table1[[#This Row],[Revenue]]</f>
        <v>0.29702970297029696</v>
      </c>
      <c r="R317" s="31">
        <f>Table1[[#This Row],[Cost Price]]*Table1[[#This Row],[Quantity]]</f>
        <v>117.14999999999999</v>
      </c>
    </row>
    <row r="318" spans="1:18" x14ac:dyDescent="0.25">
      <c r="A318" t="s">
        <v>715</v>
      </c>
      <c r="B318" s="14">
        <v>45700</v>
      </c>
      <c r="C318" t="s">
        <v>716</v>
      </c>
      <c r="D318" t="str">
        <f>VLOOKUP(C318,Customers!A:E,5,FALSE)</f>
        <v>Mass Market</v>
      </c>
      <c r="E318" t="s">
        <v>92</v>
      </c>
      <c r="F318" t="str">
        <f>VLOOKUP(Table1[[#This Row],[Product_ID]],Products!A:D,4,FALSE)</f>
        <v>Audio</v>
      </c>
      <c r="G318" t="str">
        <f>VLOOKUP(H318,Stores!A:E,5,FALSE)</f>
        <v>Africa</v>
      </c>
      <c r="H318" t="s">
        <v>44</v>
      </c>
      <c r="I318" s="5" t="s">
        <v>14</v>
      </c>
      <c r="J318" s="7">
        <v>4</v>
      </c>
      <c r="K318" s="27">
        <v>293.02</v>
      </c>
      <c r="L318" s="11">
        <v>0</v>
      </c>
      <c r="M318" t="s">
        <v>20</v>
      </c>
      <c r="N318" s="29">
        <v>191.36</v>
      </c>
      <c r="O318" s="27">
        <f>Table1[[#This Row],[Unit_Price]]*Table1[[#This Row],[Quantity]]</f>
        <v>1172.08</v>
      </c>
      <c r="P318" s="29">
        <f>Table1[[#This Row],[Revenue]]-Table1[[#This Row],[COGS]]</f>
        <v>406.63999999999987</v>
      </c>
      <c r="Q318" s="9">
        <f>Table1[[#This Row],[Profit]]/Table1[[#This Row],[Revenue]]</f>
        <v>0.34693877551020397</v>
      </c>
      <c r="R318" s="31">
        <f>Table1[[#This Row],[Cost Price]]*Table1[[#This Row],[Quantity]]</f>
        <v>765.44</v>
      </c>
    </row>
    <row r="319" spans="1:18" x14ac:dyDescent="0.25">
      <c r="A319" t="s">
        <v>717</v>
      </c>
      <c r="B319" s="14">
        <v>46087</v>
      </c>
      <c r="C319" t="s">
        <v>718</v>
      </c>
      <c r="D319" t="str">
        <f>VLOOKUP(C319,Customers!A:E,5,FALSE)</f>
        <v>Mass Affluent</v>
      </c>
      <c r="E319" t="s">
        <v>61</v>
      </c>
      <c r="F319" t="str">
        <f>VLOOKUP(Table1[[#This Row],[Product_ID]],Products!A:D,4,FALSE)</f>
        <v>Audio</v>
      </c>
      <c r="G319" t="str">
        <f>VLOOKUP(H319,Stores!A:E,5,FALSE)</f>
        <v>EUROPE</v>
      </c>
      <c r="H319" t="s">
        <v>74</v>
      </c>
      <c r="I319" s="5" t="s">
        <v>14</v>
      </c>
      <c r="J319" s="7">
        <v>3</v>
      </c>
      <c r="K319" s="27">
        <v>246.51</v>
      </c>
      <c r="L319" s="11">
        <v>0.1</v>
      </c>
      <c r="M319" t="s">
        <v>20</v>
      </c>
      <c r="N319" s="29">
        <v>171.81</v>
      </c>
      <c r="O319" s="27">
        <f>Table1[[#This Row],[Unit_Price]]*Table1[[#This Row],[Quantity]]</f>
        <v>739.53</v>
      </c>
      <c r="P319" s="29">
        <f>Table1[[#This Row],[Revenue]]-Table1[[#This Row],[COGS]]</f>
        <v>224.09999999999991</v>
      </c>
      <c r="Q319" s="9">
        <f>Table1[[#This Row],[Profit]]/Table1[[#This Row],[Revenue]]</f>
        <v>0.30303030303030293</v>
      </c>
      <c r="R319" s="31">
        <f>Table1[[#This Row],[Cost Price]]*Table1[[#This Row],[Quantity]]</f>
        <v>515.43000000000006</v>
      </c>
    </row>
    <row r="320" spans="1:18" x14ac:dyDescent="0.25">
      <c r="A320" t="s">
        <v>719</v>
      </c>
      <c r="B320" s="14">
        <v>46028</v>
      </c>
      <c r="C320" t="s">
        <v>294</v>
      </c>
      <c r="D320" t="str">
        <f>VLOOKUP(C320,Customers!A:E,5,FALSE)</f>
        <v>Mass Market</v>
      </c>
      <c r="E320" t="s">
        <v>395</v>
      </c>
      <c r="F320" t="str">
        <f>VLOOKUP(Table1[[#This Row],[Product_ID]],Products!A:D,4,FALSE)</f>
        <v>Accessories</v>
      </c>
      <c r="G320" t="str">
        <f>VLOOKUP(H320,Stores!A:E,5,FALSE)</f>
        <v>Africa</v>
      </c>
      <c r="H320" t="s">
        <v>19</v>
      </c>
      <c r="I320" s="5" t="s">
        <v>25</v>
      </c>
      <c r="J320" s="7">
        <v>4</v>
      </c>
      <c r="K320" s="27">
        <v>153.47</v>
      </c>
      <c r="L320" s="11">
        <v>0.1</v>
      </c>
      <c r="M320" t="s">
        <v>35</v>
      </c>
      <c r="N320" s="29">
        <v>96.85</v>
      </c>
      <c r="O320" s="27">
        <f>Table1[[#This Row],[Unit_Price]]*Table1[[#This Row],[Quantity]]</f>
        <v>613.88</v>
      </c>
      <c r="P320" s="29">
        <f>Table1[[#This Row],[Revenue]]-Table1[[#This Row],[COGS]]</f>
        <v>226.48000000000002</v>
      </c>
      <c r="Q320" s="9">
        <f>Table1[[#This Row],[Profit]]/Table1[[#This Row],[Revenue]]</f>
        <v>0.36893203883495151</v>
      </c>
      <c r="R320" s="31">
        <f>Table1[[#This Row],[Cost Price]]*Table1[[#This Row],[Quantity]]</f>
        <v>387.4</v>
      </c>
    </row>
    <row r="321" spans="1:18" x14ac:dyDescent="0.25">
      <c r="A321" t="s">
        <v>720</v>
      </c>
      <c r="B321" s="14">
        <v>46201</v>
      </c>
      <c r="C321" t="s">
        <v>721</v>
      </c>
      <c r="D321" t="str">
        <f>VLOOKUP(C321,Customers!A:E,5,FALSE)</f>
        <v>VIP</v>
      </c>
      <c r="E321" t="s">
        <v>549</v>
      </c>
      <c r="F321" t="str">
        <f>VLOOKUP(Table1[[#This Row],[Product_ID]],Products!A:D,4,FALSE)</f>
        <v>Televisions</v>
      </c>
      <c r="G321" t="str">
        <f>VLOOKUP(H321,Stores!A:E,5,FALSE)</f>
        <v>Oceania</v>
      </c>
      <c r="H321" t="s">
        <v>112</v>
      </c>
      <c r="I321" s="5" t="s">
        <v>14</v>
      </c>
      <c r="J321" s="7">
        <v>6</v>
      </c>
      <c r="K321" s="27">
        <v>1222.98</v>
      </c>
      <c r="L321" s="11">
        <v>0.1</v>
      </c>
      <c r="M321" t="s">
        <v>20</v>
      </c>
      <c r="N321" s="29">
        <v>767.36</v>
      </c>
      <c r="O321" s="27">
        <f>Table1[[#This Row],[Unit_Price]]*Table1[[#This Row],[Quantity]]</f>
        <v>7337.88</v>
      </c>
      <c r="P321" s="29">
        <f>Table1[[#This Row],[Revenue]]-Table1[[#This Row],[COGS]]</f>
        <v>2733.7200000000003</v>
      </c>
      <c r="Q321" s="9">
        <f>Table1[[#This Row],[Profit]]/Table1[[#This Row],[Revenue]]</f>
        <v>0.37254901960784315</v>
      </c>
      <c r="R321" s="31">
        <f>Table1[[#This Row],[Cost Price]]*Table1[[#This Row],[Quantity]]</f>
        <v>4604.16</v>
      </c>
    </row>
    <row r="322" spans="1:18" x14ac:dyDescent="0.25">
      <c r="A322" t="s">
        <v>722</v>
      </c>
      <c r="B322" s="14">
        <v>45924</v>
      </c>
      <c r="C322" t="s">
        <v>723</v>
      </c>
      <c r="D322" t="str">
        <f>VLOOKUP(C322,Customers!A:E,5,FALSE)</f>
        <v>Mass Affluent</v>
      </c>
      <c r="E322" t="s">
        <v>43</v>
      </c>
      <c r="F322" t="str">
        <f>VLOOKUP(Table1[[#This Row],[Product_ID]],Products!A:D,4,FALSE)</f>
        <v>Televisions</v>
      </c>
      <c r="G322" t="str">
        <f>VLOOKUP(H322,Stores!A:E,5,FALSE)</f>
        <v>Asia</v>
      </c>
      <c r="H322" t="s">
        <v>34</v>
      </c>
      <c r="I322" s="5" t="s">
        <v>25</v>
      </c>
      <c r="J322" s="7">
        <v>3</v>
      </c>
      <c r="K322" s="27">
        <v>1816.99</v>
      </c>
      <c r="L322" s="11">
        <v>0.02</v>
      </c>
      <c r="M322" t="s">
        <v>20</v>
      </c>
      <c r="N322" s="29">
        <v>1097.3900000000001</v>
      </c>
      <c r="O322" s="27">
        <f>Table1[[#This Row],[Unit_Price]]*Table1[[#This Row],[Quantity]]</f>
        <v>5450.97</v>
      </c>
      <c r="P322" s="29">
        <f>Table1[[#This Row],[Revenue]]-Table1[[#This Row],[COGS]]</f>
        <v>2158.8000000000002</v>
      </c>
      <c r="Q322" s="9">
        <f>Table1[[#This Row],[Profit]]/Table1[[#This Row],[Revenue]]</f>
        <v>0.39603960396039606</v>
      </c>
      <c r="R322" s="31">
        <f>Table1[[#This Row],[Cost Price]]*Table1[[#This Row],[Quantity]]</f>
        <v>3292.17</v>
      </c>
    </row>
    <row r="323" spans="1:18" x14ac:dyDescent="0.25">
      <c r="A323" t="s">
        <v>724</v>
      </c>
      <c r="B323" s="14">
        <v>46236</v>
      </c>
      <c r="C323" t="s">
        <v>725</v>
      </c>
      <c r="D323" t="str">
        <f>VLOOKUP(C323,Customers!A:E,5,FALSE)</f>
        <v>Mass Market</v>
      </c>
      <c r="E323" t="s">
        <v>117</v>
      </c>
      <c r="F323" t="str">
        <f>VLOOKUP(Table1[[#This Row],[Product_ID]],Products!A:D,4,FALSE)</f>
        <v>Laptops</v>
      </c>
      <c r="G323" t="str">
        <f>VLOOKUP(H323,Stores!A:E,5,FALSE)</f>
        <v>Oceania</v>
      </c>
      <c r="H323" t="s">
        <v>112</v>
      </c>
      <c r="I323" s="5" t="s">
        <v>25</v>
      </c>
      <c r="J323" s="7">
        <v>2</v>
      </c>
      <c r="K323" s="27">
        <v>1745.03</v>
      </c>
      <c r="L323" s="11">
        <v>0</v>
      </c>
      <c r="M323" t="s">
        <v>20</v>
      </c>
      <c r="N323" s="29">
        <v>1295.28</v>
      </c>
      <c r="O323" s="27">
        <f>Table1[[#This Row],[Unit_Price]]*Table1[[#This Row],[Quantity]]</f>
        <v>3490.06</v>
      </c>
      <c r="P323" s="29">
        <f>Table1[[#This Row],[Revenue]]-Table1[[#This Row],[COGS]]</f>
        <v>899.5</v>
      </c>
      <c r="Q323" s="9">
        <f>Table1[[#This Row],[Profit]]/Table1[[#This Row],[Revenue]]</f>
        <v>0.25773195876288663</v>
      </c>
      <c r="R323" s="31">
        <f>Table1[[#This Row],[Cost Price]]*Table1[[#This Row],[Quantity]]</f>
        <v>2590.56</v>
      </c>
    </row>
    <row r="324" spans="1:18" x14ac:dyDescent="0.25">
      <c r="A324" t="s">
        <v>726</v>
      </c>
      <c r="B324" s="14">
        <v>45923</v>
      </c>
      <c r="C324" t="s">
        <v>727</v>
      </c>
      <c r="D324" t="str">
        <f>VLOOKUP(C324,Customers!A:E,5,FALSE)</f>
        <v>Mass Affluent</v>
      </c>
      <c r="E324" t="s">
        <v>98</v>
      </c>
      <c r="F324" t="str">
        <f>VLOOKUP(Table1[[#This Row],[Product_ID]],Products!A:D,4,FALSE)</f>
        <v>Laptops</v>
      </c>
      <c r="G324" t="str">
        <f>VLOOKUP(H324,Stores!A:E,5,FALSE)</f>
        <v>Africa</v>
      </c>
      <c r="H324" t="s">
        <v>19</v>
      </c>
      <c r="I324" s="5" t="s">
        <v>25</v>
      </c>
      <c r="J324" s="7">
        <v>4</v>
      </c>
      <c r="K324" s="27">
        <v>1371.02</v>
      </c>
      <c r="L324" s="11">
        <v>0</v>
      </c>
      <c r="M324" t="s">
        <v>20</v>
      </c>
      <c r="N324" s="29">
        <v>853.39</v>
      </c>
      <c r="O324" s="27">
        <f>Table1[[#This Row],[Unit_Price]]*Table1[[#This Row],[Quantity]]</f>
        <v>5484.08</v>
      </c>
      <c r="P324" s="29">
        <f>Table1[[#This Row],[Revenue]]-Table1[[#This Row],[COGS]]</f>
        <v>2070.52</v>
      </c>
      <c r="Q324" s="9">
        <f>Table1[[#This Row],[Profit]]/Table1[[#This Row],[Revenue]]</f>
        <v>0.37755102040816324</v>
      </c>
      <c r="R324" s="31">
        <f>Table1[[#This Row],[Cost Price]]*Table1[[#This Row],[Quantity]]</f>
        <v>3413.56</v>
      </c>
    </row>
    <row r="325" spans="1:18" x14ac:dyDescent="0.25">
      <c r="A325" t="s">
        <v>728</v>
      </c>
      <c r="B325" s="14">
        <v>46204</v>
      </c>
      <c r="C325" t="s">
        <v>418</v>
      </c>
      <c r="D325" t="str">
        <f>VLOOKUP(C325,Customers!A:E,5,FALSE)</f>
        <v>Premium</v>
      </c>
      <c r="E325" t="s">
        <v>117</v>
      </c>
      <c r="F325" t="str">
        <f>VLOOKUP(Table1[[#This Row],[Product_ID]],Products!A:D,4,FALSE)</f>
        <v>Laptops</v>
      </c>
      <c r="G325" t="str">
        <f>VLOOKUP(H325,Stores!A:E,5,FALSE)</f>
        <v xml:space="preserve">Asia </v>
      </c>
      <c r="H325" t="s">
        <v>104</v>
      </c>
      <c r="I325" s="5" t="s">
        <v>14</v>
      </c>
      <c r="J325" s="7">
        <v>2</v>
      </c>
      <c r="K325" s="27">
        <v>1816.99</v>
      </c>
      <c r="L325" s="11">
        <v>0</v>
      </c>
      <c r="M325" t="s">
        <v>20</v>
      </c>
      <c r="N325" s="29">
        <v>1295.28</v>
      </c>
      <c r="O325" s="27">
        <f>Table1[[#This Row],[Unit_Price]]*Table1[[#This Row],[Quantity]]</f>
        <v>3633.98</v>
      </c>
      <c r="P325" s="29">
        <f>Table1[[#This Row],[Revenue]]-Table1[[#This Row],[COGS]]</f>
        <v>1043.42</v>
      </c>
      <c r="Q325" s="9">
        <f>Table1[[#This Row],[Profit]]/Table1[[#This Row],[Revenue]]</f>
        <v>0.28712871287128716</v>
      </c>
      <c r="R325" s="31">
        <f>Table1[[#This Row],[Cost Price]]*Table1[[#This Row],[Quantity]]</f>
        <v>2590.56</v>
      </c>
    </row>
    <row r="326" spans="1:18" x14ac:dyDescent="0.25">
      <c r="A326" t="s">
        <v>729</v>
      </c>
      <c r="B326" s="14">
        <v>46226</v>
      </c>
      <c r="C326" t="s">
        <v>730</v>
      </c>
      <c r="D326" t="str">
        <f>VLOOKUP(C326,Customers!A:E,5,FALSE)</f>
        <v>Mass Market</v>
      </c>
      <c r="E326" t="s">
        <v>390</v>
      </c>
      <c r="F326" t="str">
        <f>VLOOKUP(Table1[[#This Row],[Product_ID]],Products!A:D,4,FALSE)</f>
        <v>Smartphones</v>
      </c>
      <c r="G326" t="str">
        <f>VLOOKUP(H326,Stores!A:E,5,FALSE)</f>
        <v>Africa</v>
      </c>
      <c r="H326" t="s">
        <v>19</v>
      </c>
      <c r="I326" s="5" t="s">
        <v>14</v>
      </c>
      <c r="J326" s="7">
        <v>1</v>
      </c>
      <c r="K326" s="27">
        <v>453.49</v>
      </c>
      <c r="L326" s="11">
        <v>0</v>
      </c>
      <c r="M326" t="s">
        <v>30</v>
      </c>
      <c r="N326" s="29">
        <v>278.38</v>
      </c>
      <c r="O326" s="27">
        <f>Table1[[#This Row],[Unit_Price]]*Table1[[#This Row],[Quantity]]</f>
        <v>453.49</v>
      </c>
      <c r="P326" s="29">
        <f>Table1[[#This Row],[Revenue]]-Table1[[#This Row],[COGS]]</f>
        <v>175.11</v>
      </c>
      <c r="Q326" s="9">
        <f>Table1[[#This Row],[Profit]]/Table1[[#This Row],[Revenue]]</f>
        <v>0.38613861386138615</v>
      </c>
      <c r="R326" s="31">
        <f>Table1[[#This Row],[Cost Price]]*Table1[[#This Row],[Quantity]]</f>
        <v>278.38</v>
      </c>
    </row>
    <row r="327" spans="1:18" x14ac:dyDescent="0.25">
      <c r="A327" t="s">
        <v>731</v>
      </c>
      <c r="B327" s="14">
        <v>46045</v>
      </c>
      <c r="C327" t="s">
        <v>170</v>
      </c>
      <c r="D327" t="str">
        <f>VLOOKUP(C327,Customers!A:E,5,FALSE)</f>
        <v>Premium</v>
      </c>
      <c r="E327" t="s">
        <v>43</v>
      </c>
      <c r="F327" t="str">
        <f>VLOOKUP(Table1[[#This Row],[Product_ID]],Products!A:D,4,FALSE)</f>
        <v>Televisions</v>
      </c>
      <c r="G327" t="str">
        <f>VLOOKUP(H327,Stores!A:E,5,FALSE)</f>
        <v>Africa</v>
      </c>
      <c r="H327" t="s">
        <v>196</v>
      </c>
      <c r="I327" s="5" t="s">
        <v>25</v>
      </c>
      <c r="J327" s="7">
        <v>3</v>
      </c>
      <c r="K327" s="27">
        <v>1834.98</v>
      </c>
      <c r="L327" s="11">
        <v>0</v>
      </c>
      <c r="M327" t="s">
        <v>20</v>
      </c>
      <c r="N327" s="29">
        <v>1097.3900000000001</v>
      </c>
      <c r="O327" s="27">
        <f>Table1[[#This Row],[Unit_Price]]*Table1[[#This Row],[Quantity]]</f>
        <v>5504.9400000000005</v>
      </c>
      <c r="P327" s="29">
        <f>Table1[[#This Row],[Revenue]]-Table1[[#This Row],[COGS]]</f>
        <v>2212.7700000000004</v>
      </c>
      <c r="Q327" s="9">
        <f>Table1[[#This Row],[Profit]]/Table1[[#This Row],[Revenue]]</f>
        <v>0.40196078431372551</v>
      </c>
      <c r="R327" s="31">
        <f>Table1[[#This Row],[Cost Price]]*Table1[[#This Row],[Quantity]]</f>
        <v>3292.17</v>
      </c>
    </row>
    <row r="328" spans="1:18" x14ac:dyDescent="0.25">
      <c r="A328" t="s">
        <v>732</v>
      </c>
      <c r="B328" s="14">
        <v>46156</v>
      </c>
      <c r="C328" t="s">
        <v>122</v>
      </c>
      <c r="D328" t="str">
        <f>VLOOKUP(C328,Customers!A:E,5,FALSE)</f>
        <v>Mass Affluent</v>
      </c>
      <c r="E328" t="s">
        <v>117</v>
      </c>
      <c r="F328" t="str">
        <f>VLOOKUP(Table1[[#This Row],[Product_ID]],Products!A:D,4,FALSE)</f>
        <v>Laptops</v>
      </c>
      <c r="G328" t="str">
        <f>VLOOKUP(H328,Stores!A:E,5,FALSE)</f>
        <v>Asia</v>
      </c>
      <c r="H328" t="s">
        <v>13</v>
      </c>
      <c r="I328" s="5" t="s">
        <v>14</v>
      </c>
      <c r="J328" s="7">
        <v>3</v>
      </c>
      <c r="K328" s="27">
        <v>1816.99</v>
      </c>
      <c r="L328" s="11">
        <v>0</v>
      </c>
      <c r="M328" t="s">
        <v>20</v>
      </c>
      <c r="N328" s="29">
        <v>1295.28</v>
      </c>
      <c r="O328" s="27">
        <f>Table1[[#This Row],[Unit_Price]]*Table1[[#This Row],[Quantity]]</f>
        <v>5450.97</v>
      </c>
      <c r="P328" s="29">
        <f>Table1[[#This Row],[Revenue]]-Table1[[#This Row],[COGS]]</f>
        <v>1565.13</v>
      </c>
      <c r="Q328" s="9">
        <f>Table1[[#This Row],[Profit]]/Table1[[#This Row],[Revenue]]</f>
        <v>0.28712871287128716</v>
      </c>
      <c r="R328" s="31">
        <f>Table1[[#This Row],[Cost Price]]*Table1[[#This Row],[Quantity]]</f>
        <v>3885.84</v>
      </c>
    </row>
    <row r="329" spans="1:18" x14ac:dyDescent="0.25">
      <c r="A329" t="s">
        <v>733</v>
      </c>
      <c r="B329" s="14">
        <v>46072</v>
      </c>
      <c r="C329" t="s">
        <v>143</v>
      </c>
      <c r="D329" t="str">
        <f>VLOOKUP(C329,Customers!A:E,5,FALSE)</f>
        <v>Mass Market</v>
      </c>
      <c r="E329" t="s">
        <v>71</v>
      </c>
      <c r="F329" t="str">
        <f>VLOOKUP(Table1[[#This Row],[Product_ID]],Products!A:D,4,FALSE)</f>
        <v>Audio</v>
      </c>
      <c r="G329" t="str">
        <f>VLOOKUP(H329,Stores!A:E,5,FALSE)</f>
        <v>oceania</v>
      </c>
      <c r="H329" t="s">
        <v>48</v>
      </c>
      <c r="I329" s="5" t="s">
        <v>25</v>
      </c>
      <c r="J329" s="7">
        <v>2</v>
      </c>
      <c r="K329" s="27">
        <v>115.43</v>
      </c>
      <c r="L329" s="11">
        <v>0.15</v>
      </c>
      <c r="M329" t="s">
        <v>20</v>
      </c>
      <c r="N329" s="29">
        <v>82.11</v>
      </c>
      <c r="O329" s="27">
        <f>Table1[[#This Row],[Unit_Price]]*Table1[[#This Row],[Quantity]]</f>
        <v>230.86</v>
      </c>
      <c r="P329" s="29">
        <f>Table1[[#This Row],[Revenue]]-Table1[[#This Row],[COGS]]</f>
        <v>66.640000000000015</v>
      </c>
      <c r="Q329" s="9">
        <f>Table1[[#This Row],[Profit]]/Table1[[#This Row],[Revenue]]</f>
        <v>0.28865979381443302</v>
      </c>
      <c r="R329" s="31">
        <f>Table1[[#This Row],[Cost Price]]*Table1[[#This Row],[Quantity]]</f>
        <v>164.22</v>
      </c>
    </row>
    <row r="330" spans="1:18" x14ac:dyDescent="0.25">
      <c r="A330" t="s">
        <v>734</v>
      </c>
      <c r="B330" s="14">
        <v>45724</v>
      </c>
      <c r="C330" t="s">
        <v>735</v>
      </c>
      <c r="D330" t="str">
        <f>VLOOKUP(C330,Customers!A:E,5,FALSE)</f>
        <v>Mass Market</v>
      </c>
      <c r="E330" t="s">
        <v>332</v>
      </c>
      <c r="F330" t="str">
        <f>VLOOKUP(Table1[[#This Row],[Product_ID]],Products!A:D,4,FALSE)</f>
        <v>Smartphones</v>
      </c>
      <c r="G330" t="str">
        <f>VLOOKUP(H330,Stores!A:E,5,FALSE)</f>
        <v xml:space="preserve">Asia </v>
      </c>
      <c r="H330" t="s">
        <v>104</v>
      </c>
      <c r="I330" s="5" t="s">
        <v>14</v>
      </c>
      <c r="J330" s="7">
        <v>4</v>
      </c>
      <c r="K330" s="27">
        <v>734.02</v>
      </c>
      <c r="L330" s="11">
        <v>0</v>
      </c>
      <c r="M330" t="s">
        <v>20</v>
      </c>
      <c r="N330" s="29">
        <v>531.79</v>
      </c>
      <c r="O330" s="27">
        <f>Table1[[#This Row],[Unit_Price]]*Table1[[#This Row],[Quantity]]</f>
        <v>2936.08</v>
      </c>
      <c r="P330" s="29">
        <f>Table1[[#This Row],[Revenue]]-Table1[[#This Row],[COGS]]</f>
        <v>808.92000000000007</v>
      </c>
      <c r="Q330" s="9">
        <f>Table1[[#This Row],[Profit]]/Table1[[#This Row],[Revenue]]</f>
        <v>0.27551020408163268</v>
      </c>
      <c r="R330" s="31">
        <f>Table1[[#This Row],[Cost Price]]*Table1[[#This Row],[Quantity]]</f>
        <v>2127.16</v>
      </c>
    </row>
    <row r="331" spans="1:18" x14ac:dyDescent="0.25">
      <c r="A331" t="s">
        <v>736</v>
      </c>
      <c r="B331" s="14">
        <v>45922</v>
      </c>
      <c r="C331" t="s">
        <v>319</v>
      </c>
      <c r="D331" t="str">
        <f>VLOOKUP(C331,Customers!A:E,5,FALSE)</f>
        <v>Premium</v>
      </c>
      <c r="E331" t="s">
        <v>202</v>
      </c>
      <c r="F331" t="str">
        <f>VLOOKUP(Table1[[#This Row],[Product_ID]],Products!A:D,4,FALSE)</f>
        <v>Televisions</v>
      </c>
      <c r="G331" t="str">
        <f>VLOOKUP(H331,Stores!A:E,5,FALSE)</f>
        <v>Europe</v>
      </c>
      <c r="H331" t="s">
        <v>64</v>
      </c>
      <c r="I331" s="5" t="s">
        <v>14</v>
      </c>
      <c r="J331" s="7">
        <v>1</v>
      </c>
      <c r="K331" s="27">
        <v>2099</v>
      </c>
      <c r="L331" s="11">
        <v>0</v>
      </c>
      <c r="M331" t="s">
        <v>20</v>
      </c>
      <c r="N331" s="29">
        <v>1427.32</v>
      </c>
      <c r="O331" s="27">
        <f>Table1[[#This Row],[Unit_Price]]*Table1[[#This Row],[Quantity]]</f>
        <v>2099</v>
      </c>
      <c r="P331" s="29">
        <f>Table1[[#This Row],[Revenue]]-Table1[[#This Row],[COGS]]</f>
        <v>671.68000000000006</v>
      </c>
      <c r="Q331" s="9">
        <f>Table1[[#This Row],[Profit]]/Table1[[#This Row],[Revenue]]</f>
        <v>0.32</v>
      </c>
      <c r="R331" s="31">
        <f>Table1[[#This Row],[Cost Price]]*Table1[[#This Row],[Quantity]]</f>
        <v>1427.32</v>
      </c>
    </row>
    <row r="332" spans="1:18" x14ac:dyDescent="0.25">
      <c r="A332" t="s">
        <v>737</v>
      </c>
      <c r="B332" s="14">
        <v>46302</v>
      </c>
      <c r="C332" t="s">
        <v>738</v>
      </c>
      <c r="D332" t="str">
        <f>VLOOKUP(C332,Customers!A:E,5,FALSE)</f>
        <v>Mass Market</v>
      </c>
      <c r="E332" t="s">
        <v>199</v>
      </c>
      <c r="F332" t="str">
        <f>VLOOKUP(Table1[[#This Row],[Product_ID]],Products!A:D,4,FALSE)</f>
        <v>Laptops</v>
      </c>
      <c r="G332" t="str">
        <f>VLOOKUP(H332,Stores!A:E,5,FALSE)</f>
        <v>Europe</v>
      </c>
      <c r="H332" t="s">
        <v>24</v>
      </c>
      <c r="I332" s="5" t="s">
        <v>14</v>
      </c>
      <c r="J332" s="7">
        <v>3</v>
      </c>
      <c r="K332" s="27">
        <v>719.97</v>
      </c>
      <c r="L332" s="11">
        <v>0</v>
      </c>
      <c r="M332" t="s">
        <v>20</v>
      </c>
      <c r="N332" s="29">
        <v>496.29</v>
      </c>
      <c r="O332" s="27">
        <f>Table1[[#This Row],[Unit_Price]]*Table1[[#This Row],[Quantity]]</f>
        <v>2159.91</v>
      </c>
      <c r="P332" s="29">
        <f>Table1[[#This Row],[Revenue]]-Table1[[#This Row],[COGS]]</f>
        <v>671.03999999999974</v>
      </c>
      <c r="Q332" s="9">
        <f>Table1[[#This Row],[Profit]]/Table1[[#This Row],[Revenue]]</f>
        <v>0.31067961165048535</v>
      </c>
      <c r="R332" s="31">
        <f>Table1[[#This Row],[Cost Price]]*Table1[[#This Row],[Quantity]]</f>
        <v>1488.8700000000001</v>
      </c>
    </row>
    <row r="333" spans="1:18" x14ac:dyDescent="0.25">
      <c r="A333" t="s">
        <v>739</v>
      </c>
      <c r="B333" s="14">
        <v>46050</v>
      </c>
      <c r="C333" t="s">
        <v>740</v>
      </c>
      <c r="D333" t="str">
        <f>VLOOKUP(C333,Customers!A:E,5,FALSE)</f>
        <v>Mass Market</v>
      </c>
      <c r="E333" t="s">
        <v>18</v>
      </c>
      <c r="F333" t="str">
        <f>VLOOKUP(Table1[[#This Row],[Product_ID]],Products!A:D,4,FALSE)</f>
        <v>Audio</v>
      </c>
      <c r="G333" t="str">
        <f>VLOOKUP(H333,Stores!A:E,5,FALSE)</f>
        <v>Africa</v>
      </c>
      <c r="H333" t="s">
        <v>196</v>
      </c>
      <c r="I333" s="5" t="s">
        <v>14</v>
      </c>
      <c r="J333" s="7">
        <v>6</v>
      </c>
      <c r="K333" s="27">
        <v>99</v>
      </c>
      <c r="L333" s="11">
        <v>0</v>
      </c>
      <c r="M333" t="s">
        <v>35</v>
      </c>
      <c r="N333" s="29">
        <v>71.28</v>
      </c>
      <c r="O333" s="27">
        <f>Table1[[#This Row],[Unit_Price]]*Table1[[#This Row],[Quantity]]</f>
        <v>594</v>
      </c>
      <c r="P333" s="29">
        <f>Table1[[#This Row],[Revenue]]-Table1[[#This Row],[COGS]]</f>
        <v>166.32</v>
      </c>
      <c r="Q333" s="9">
        <f>Table1[[#This Row],[Profit]]/Table1[[#This Row],[Revenue]]</f>
        <v>0.27999999999999997</v>
      </c>
      <c r="R333" s="31">
        <f>Table1[[#This Row],[Cost Price]]*Table1[[#This Row],[Quantity]]</f>
        <v>427.68</v>
      </c>
    </row>
    <row r="334" spans="1:18" x14ac:dyDescent="0.25">
      <c r="A334" t="s">
        <v>741</v>
      </c>
      <c r="B334" s="14">
        <v>46235</v>
      </c>
      <c r="C334" t="s">
        <v>742</v>
      </c>
      <c r="D334" t="str">
        <f>VLOOKUP(C334,Customers!A:E,5,FALSE)</f>
        <v>Mass Market</v>
      </c>
      <c r="E334" t="s">
        <v>126</v>
      </c>
      <c r="F334" t="str">
        <f>VLOOKUP(Table1[[#This Row],[Product_ID]],Products!A:D,4,FALSE)</f>
        <v>Smartphones</v>
      </c>
      <c r="G334" t="str">
        <f>VLOOKUP(H334,Stores!A:E,5,FALSE)</f>
        <v>Asia</v>
      </c>
      <c r="H334" t="s">
        <v>101</v>
      </c>
      <c r="I334" s="5" t="s">
        <v>25</v>
      </c>
      <c r="J334" s="7">
        <v>1</v>
      </c>
      <c r="K334" s="27">
        <v>678.03</v>
      </c>
      <c r="L334" s="11">
        <v>0</v>
      </c>
      <c r="M334" t="s">
        <v>20</v>
      </c>
      <c r="N334" s="29">
        <v>510.27</v>
      </c>
      <c r="O334" s="27">
        <f>Table1[[#This Row],[Unit_Price]]*Table1[[#This Row],[Quantity]]</f>
        <v>678.03</v>
      </c>
      <c r="P334" s="29">
        <f>Table1[[#This Row],[Revenue]]-Table1[[#This Row],[COGS]]</f>
        <v>167.76</v>
      </c>
      <c r="Q334" s="9">
        <f>Table1[[#This Row],[Profit]]/Table1[[#This Row],[Revenue]]</f>
        <v>0.24742268041237114</v>
      </c>
      <c r="R334" s="31">
        <f>Table1[[#This Row],[Cost Price]]*Table1[[#This Row],[Quantity]]</f>
        <v>510.27</v>
      </c>
    </row>
    <row r="335" spans="1:18" x14ac:dyDescent="0.25">
      <c r="A335" t="s">
        <v>744</v>
      </c>
      <c r="B335" s="14">
        <v>46068</v>
      </c>
      <c r="C335" t="s">
        <v>745</v>
      </c>
      <c r="D335" t="str">
        <f>VLOOKUP(C335,Customers!A:E,5,FALSE)</f>
        <v>Mass Affluent</v>
      </c>
      <c r="E335" t="s">
        <v>254</v>
      </c>
      <c r="F335" t="str">
        <f>VLOOKUP(Table1[[#This Row],[Product_ID]],Products!A:D,4,FALSE)</f>
        <v>Audio</v>
      </c>
      <c r="G335" t="str">
        <f>VLOOKUP(H335,Stores!A:E,5,FALSE)</f>
        <v>Africa</v>
      </c>
      <c r="H335" t="s">
        <v>44</v>
      </c>
      <c r="I335" s="5" t="s">
        <v>14</v>
      </c>
      <c r="J335" s="7">
        <v>2</v>
      </c>
      <c r="K335" s="27">
        <v>197.01</v>
      </c>
      <c r="L335" s="11">
        <v>0.2</v>
      </c>
      <c r="M335" t="s">
        <v>20</v>
      </c>
      <c r="N335" s="29">
        <v>129.35</v>
      </c>
      <c r="O335" s="27">
        <f>Table1[[#This Row],[Unit_Price]]*Table1[[#This Row],[Quantity]]</f>
        <v>394.02</v>
      </c>
      <c r="P335" s="29">
        <f>Table1[[#This Row],[Revenue]]-Table1[[#This Row],[COGS]]</f>
        <v>135.32</v>
      </c>
      <c r="Q335" s="9">
        <f>Table1[[#This Row],[Profit]]/Table1[[#This Row],[Revenue]]</f>
        <v>0.34343434343434343</v>
      </c>
      <c r="R335" s="31">
        <f>Table1[[#This Row],[Cost Price]]*Table1[[#This Row],[Quantity]]</f>
        <v>258.7</v>
      </c>
    </row>
    <row r="336" spans="1:18" x14ac:dyDescent="0.25">
      <c r="A336" t="s">
        <v>747</v>
      </c>
      <c r="B336" s="14">
        <v>46225</v>
      </c>
      <c r="C336" t="s">
        <v>413</v>
      </c>
      <c r="D336" t="str">
        <f>VLOOKUP(C336,Customers!A:E,5,FALSE)</f>
        <v>Affluent</v>
      </c>
      <c r="E336" t="s">
        <v>29</v>
      </c>
      <c r="F336" t="str">
        <f>VLOOKUP(Table1[[#This Row],[Product_ID]],Products!A:D,4,FALSE)</f>
        <v>Accessories</v>
      </c>
      <c r="G336" t="str">
        <f>VLOOKUP(H336,Stores!A:E,5,FALSE)</f>
        <v>Africa</v>
      </c>
      <c r="H336" t="s">
        <v>196</v>
      </c>
      <c r="I336" s="5" t="s">
        <v>25</v>
      </c>
      <c r="J336" s="7">
        <v>2</v>
      </c>
      <c r="K336" s="27">
        <v>112.27</v>
      </c>
      <c r="L336" s="11">
        <v>0</v>
      </c>
      <c r="M336" t="s">
        <v>35</v>
      </c>
      <c r="N336" s="29">
        <v>78.48</v>
      </c>
      <c r="O336" s="27">
        <f>Table1[[#This Row],[Unit_Price]]*Table1[[#This Row],[Quantity]]</f>
        <v>224.54</v>
      </c>
      <c r="P336" s="29">
        <f>Table1[[#This Row],[Revenue]]-Table1[[#This Row],[COGS]]</f>
        <v>67.579999999999984</v>
      </c>
      <c r="Q336" s="9">
        <f>Table1[[#This Row],[Profit]]/Table1[[#This Row],[Revenue]]</f>
        <v>0.30097087378640769</v>
      </c>
      <c r="R336" s="31">
        <f>Table1[[#This Row],[Cost Price]]*Table1[[#This Row],[Quantity]]</f>
        <v>156.96</v>
      </c>
    </row>
    <row r="337" spans="1:18" x14ac:dyDescent="0.25">
      <c r="A337" t="s">
        <v>748</v>
      </c>
      <c r="B337" s="14">
        <v>46266</v>
      </c>
      <c r="C337" t="s">
        <v>749</v>
      </c>
      <c r="D337" t="str">
        <f>VLOOKUP(C337,Customers!A:E,5,FALSE)</f>
        <v>Mass Market</v>
      </c>
      <c r="E337" t="s">
        <v>18</v>
      </c>
      <c r="F337" t="str">
        <f>VLOOKUP(Table1[[#This Row],[Product_ID]],Products!A:D,4,FALSE)</f>
        <v>Audio</v>
      </c>
      <c r="G337" t="str">
        <f>VLOOKUP(H337,Stores!A:E,5,FALSE)</f>
        <v>Africa</v>
      </c>
      <c r="H337" t="s">
        <v>52</v>
      </c>
      <c r="I337" s="5" t="s">
        <v>14</v>
      </c>
      <c r="J337" s="7">
        <v>6</v>
      </c>
      <c r="K337" s="27">
        <v>97.02</v>
      </c>
      <c r="L337" s="11">
        <v>0.2</v>
      </c>
      <c r="M337" t="s">
        <v>35</v>
      </c>
      <c r="N337" s="29">
        <v>71.28</v>
      </c>
      <c r="O337" s="27">
        <f>Table1[[#This Row],[Unit_Price]]*Table1[[#This Row],[Quantity]]</f>
        <v>582.12</v>
      </c>
      <c r="P337" s="29">
        <f>Table1[[#This Row],[Revenue]]-Table1[[#This Row],[COGS]]</f>
        <v>154.44</v>
      </c>
      <c r="Q337" s="9">
        <f>Table1[[#This Row],[Profit]]/Table1[[#This Row],[Revenue]]</f>
        <v>0.26530612244897961</v>
      </c>
      <c r="R337" s="31">
        <f>Table1[[#This Row],[Cost Price]]*Table1[[#This Row],[Quantity]]</f>
        <v>427.68</v>
      </c>
    </row>
    <row r="338" spans="1:18" x14ac:dyDescent="0.25">
      <c r="A338" t="s">
        <v>750</v>
      </c>
      <c r="B338" s="14">
        <v>45880</v>
      </c>
      <c r="C338" t="s">
        <v>751</v>
      </c>
      <c r="D338" t="str">
        <f>VLOOKUP(C338,Customers!A:E,5,FALSE)</f>
        <v>Mass Market</v>
      </c>
      <c r="E338" t="s">
        <v>57</v>
      </c>
      <c r="F338" t="str">
        <f>VLOOKUP(Table1[[#This Row],[Product_ID]],Products!A:D,4,FALSE)</f>
        <v>Laptops</v>
      </c>
      <c r="G338" t="str">
        <f>VLOOKUP(H338,Stores!A:E,5,FALSE)</f>
        <v>South America</v>
      </c>
      <c r="H338" t="s">
        <v>120</v>
      </c>
      <c r="I338" s="5" t="s">
        <v>14</v>
      </c>
      <c r="J338" s="7">
        <v>2</v>
      </c>
      <c r="K338" s="27">
        <v>1163.03</v>
      </c>
      <c r="L338" s="11">
        <v>0.2</v>
      </c>
      <c r="M338" t="s">
        <v>20</v>
      </c>
      <c r="N338" s="29">
        <v>875.27</v>
      </c>
      <c r="O338" s="27">
        <f>Table1[[#This Row],[Unit_Price]]*Table1[[#This Row],[Quantity]]</f>
        <v>2326.06</v>
      </c>
      <c r="P338" s="29">
        <f>Table1[[#This Row],[Revenue]]-Table1[[#This Row],[COGS]]</f>
        <v>575.52</v>
      </c>
      <c r="Q338" s="9">
        <f>Table1[[#This Row],[Profit]]/Table1[[#This Row],[Revenue]]</f>
        <v>0.24742268041237114</v>
      </c>
      <c r="R338" s="31">
        <f>Table1[[#This Row],[Cost Price]]*Table1[[#This Row],[Quantity]]</f>
        <v>1750.54</v>
      </c>
    </row>
    <row r="339" spans="1:18" x14ac:dyDescent="0.25">
      <c r="A339" t="s">
        <v>752</v>
      </c>
      <c r="B339" s="14">
        <v>46233</v>
      </c>
      <c r="C339" t="s">
        <v>753</v>
      </c>
      <c r="D339" t="str">
        <f>VLOOKUP(C339,Customers!A:E,5,FALSE)</f>
        <v>Affluent</v>
      </c>
      <c r="E339" t="s">
        <v>520</v>
      </c>
      <c r="F339" t="str">
        <f>VLOOKUP(Table1[[#This Row],[Product_ID]],Products!A:D,4,FALSE)</f>
        <v>Laptops</v>
      </c>
      <c r="G339" t="str">
        <f>VLOOKUP(H339,Stores!A:E,5,FALSE)</f>
        <v>Africa</v>
      </c>
      <c r="H339" t="s">
        <v>196</v>
      </c>
      <c r="I339" s="5" t="s">
        <v>25</v>
      </c>
      <c r="J339" s="7">
        <v>3</v>
      </c>
      <c r="K339" s="27">
        <v>2133.0300000000002</v>
      </c>
      <c r="L339" s="11">
        <v>0.02</v>
      </c>
      <c r="M339" t="s">
        <v>20</v>
      </c>
      <c r="N339" s="29">
        <v>1495.32</v>
      </c>
      <c r="O339" s="27">
        <f>Table1[[#This Row],[Unit_Price]]*Table1[[#This Row],[Quantity]]</f>
        <v>6399.09</v>
      </c>
      <c r="P339" s="29">
        <f>Table1[[#This Row],[Revenue]]-Table1[[#This Row],[COGS]]</f>
        <v>1913.13</v>
      </c>
      <c r="Q339" s="9">
        <f>Table1[[#This Row],[Profit]]/Table1[[#This Row],[Revenue]]</f>
        <v>0.29896907216494845</v>
      </c>
      <c r="R339" s="31">
        <f>Table1[[#This Row],[Cost Price]]*Table1[[#This Row],[Quantity]]</f>
        <v>4485.96</v>
      </c>
    </row>
    <row r="340" spans="1:18" x14ac:dyDescent="0.25">
      <c r="A340" t="s">
        <v>754</v>
      </c>
      <c r="B340" s="14">
        <v>45886</v>
      </c>
      <c r="C340" t="s">
        <v>755</v>
      </c>
      <c r="D340" t="str">
        <f>VLOOKUP(C340,Customers!A:E,5,FALSE)</f>
        <v>Mass Market</v>
      </c>
      <c r="E340" t="s">
        <v>213</v>
      </c>
      <c r="F340" t="str">
        <f>VLOOKUP(Table1[[#This Row],[Product_ID]],Products!A:D,4,FALSE)</f>
        <v>Smartphones</v>
      </c>
      <c r="G340" t="str">
        <f>VLOOKUP(H340,Stores!A:E,5,FALSE)</f>
        <v>South America</v>
      </c>
      <c r="H340" t="s">
        <v>62</v>
      </c>
      <c r="I340" s="5" t="s">
        <v>14</v>
      </c>
      <c r="J340" s="7">
        <v>1</v>
      </c>
      <c r="K340" s="27">
        <v>532.53</v>
      </c>
      <c r="L340" s="11">
        <v>0.2</v>
      </c>
      <c r="M340" t="s">
        <v>20</v>
      </c>
      <c r="N340" s="29">
        <v>362.34</v>
      </c>
      <c r="O340" s="27">
        <f>Table1[[#This Row],[Unit_Price]]*Table1[[#This Row],[Quantity]]</f>
        <v>532.53</v>
      </c>
      <c r="P340" s="29">
        <f>Table1[[#This Row],[Revenue]]-Table1[[#This Row],[COGS]]</f>
        <v>170.19</v>
      </c>
      <c r="Q340" s="9">
        <f>Table1[[#This Row],[Profit]]/Table1[[#This Row],[Revenue]]</f>
        <v>0.31958762886597941</v>
      </c>
      <c r="R340" s="31">
        <f>Table1[[#This Row],[Cost Price]]*Table1[[#This Row],[Quantity]]</f>
        <v>362.34</v>
      </c>
    </row>
    <row r="341" spans="1:18" x14ac:dyDescent="0.25">
      <c r="A341" t="s">
        <v>756</v>
      </c>
      <c r="B341" s="14">
        <v>46330</v>
      </c>
      <c r="C341" t="s">
        <v>250</v>
      </c>
      <c r="D341" t="str">
        <f>VLOOKUP(C341,Customers!A:E,5,FALSE)</f>
        <v>Mass Market</v>
      </c>
      <c r="E341" t="s">
        <v>33</v>
      </c>
      <c r="F341" t="str">
        <f>VLOOKUP(Table1[[#This Row],[Product_ID]],Products!A:D,4,FALSE)</f>
        <v>Laptops</v>
      </c>
      <c r="G341" t="str">
        <f>VLOOKUP(H341,Stores!A:E,5,FALSE)</f>
        <v>Africa</v>
      </c>
      <c r="H341" t="s">
        <v>226</v>
      </c>
      <c r="I341" s="5" t="s">
        <v>25</v>
      </c>
      <c r="J341" s="7">
        <v>2</v>
      </c>
      <c r="K341" s="27">
        <v>2573.9699999999998</v>
      </c>
      <c r="L341" s="11">
        <v>0.1</v>
      </c>
      <c r="M341" t="s">
        <v>20</v>
      </c>
      <c r="N341" s="29">
        <v>1599.36</v>
      </c>
      <c r="O341" s="27">
        <f>Table1[[#This Row],[Unit_Price]]*Table1[[#This Row],[Quantity]]</f>
        <v>5147.9399999999996</v>
      </c>
      <c r="P341" s="29">
        <f>Table1[[#This Row],[Revenue]]-Table1[[#This Row],[COGS]]</f>
        <v>1949.2199999999998</v>
      </c>
      <c r="Q341" s="9">
        <f>Table1[[#This Row],[Profit]]/Table1[[#This Row],[Revenue]]</f>
        <v>0.37864077669902912</v>
      </c>
      <c r="R341" s="31">
        <f>Table1[[#This Row],[Cost Price]]*Table1[[#This Row],[Quantity]]</f>
        <v>3198.72</v>
      </c>
    </row>
    <row r="342" spans="1:18" x14ac:dyDescent="0.25">
      <c r="A342" t="s">
        <v>757</v>
      </c>
      <c r="B342" s="14">
        <v>45891</v>
      </c>
      <c r="C342" t="s">
        <v>198</v>
      </c>
      <c r="D342" t="str">
        <f>VLOOKUP(C342,Customers!A:E,5,FALSE)</f>
        <v>Mass Affluent</v>
      </c>
      <c r="E342" t="s">
        <v>440</v>
      </c>
      <c r="F342" t="str">
        <f>VLOOKUP(Table1[[#This Row],[Product_ID]],Products!A:D,4,FALSE)</f>
        <v>Audio</v>
      </c>
      <c r="G342" t="str">
        <f>VLOOKUP(H342,Stores!A:E,5,FALSE)</f>
        <v>North America</v>
      </c>
      <c r="H342" t="s">
        <v>39</v>
      </c>
      <c r="I342" s="5" t="s">
        <v>25</v>
      </c>
      <c r="J342" s="7">
        <v>10</v>
      </c>
      <c r="K342" s="27">
        <v>150.49</v>
      </c>
      <c r="L342" s="11">
        <v>0</v>
      </c>
      <c r="M342" t="s">
        <v>35</v>
      </c>
      <c r="N342" s="29">
        <v>90.89</v>
      </c>
      <c r="O342" s="27">
        <f>Table1[[#This Row],[Unit_Price]]*Table1[[#This Row],[Quantity]]</f>
        <v>1504.9</v>
      </c>
      <c r="P342" s="29">
        <f>Table1[[#This Row],[Revenue]]-Table1[[#This Row],[COGS]]</f>
        <v>596.00000000000011</v>
      </c>
      <c r="Q342" s="9">
        <f>Table1[[#This Row],[Profit]]/Table1[[#This Row],[Revenue]]</f>
        <v>0.39603960396039611</v>
      </c>
      <c r="R342" s="31">
        <f>Table1[[#This Row],[Cost Price]]*Table1[[#This Row],[Quantity]]</f>
        <v>908.9</v>
      </c>
    </row>
    <row r="343" spans="1:18" x14ac:dyDescent="0.25">
      <c r="A343" t="s">
        <v>758</v>
      </c>
      <c r="B343" s="14">
        <v>46022</v>
      </c>
      <c r="C343" t="s">
        <v>759</v>
      </c>
      <c r="D343" t="str">
        <f>VLOOKUP(C343,Customers!A:E,5,FALSE)</f>
        <v>Premium</v>
      </c>
      <c r="E343" t="s">
        <v>220</v>
      </c>
      <c r="F343" t="str">
        <f>VLOOKUP(Table1[[#This Row],[Product_ID]],Products!A:D,4,FALSE)</f>
        <v>Laptops</v>
      </c>
      <c r="G343" t="str">
        <f>VLOOKUP(H343,Stores!A:E,5,FALSE)</f>
        <v>Asia</v>
      </c>
      <c r="H343" t="s">
        <v>34</v>
      </c>
      <c r="I343" s="5" t="s">
        <v>14</v>
      </c>
      <c r="J343" s="7">
        <v>5</v>
      </c>
      <c r="K343" s="27">
        <v>1528.98</v>
      </c>
      <c r="L343" s="11">
        <v>0</v>
      </c>
      <c r="M343" t="s">
        <v>20</v>
      </c>
      <c r="N343" s="29">
        <v>974.35</v>
      </c>
      <c r="O343" s="27">
        <f>Table1[[#This Row],[Unit_Price]]*Table1[[#This Row],[Quantity]]</f>
        <v>7644.9</v>
      </c>
      <c r="P343" s="29">
        <f>Table1[[#This Row],[Revenue]]-Table1[[#This Row],[COGS]]</f>
        <v>2773.1499999999996</v>
      </c>
      <c r="Q343" s="9">
        <f>Table1[[#This Row],[Profit]]/Table1[[#This Row],[Revenue]]</f>
        <v>0.36274509803921567</v>
      </c>
      <c r="R343" s="31">
        <f>Table1[[#This Row],[Cost Price]]*Table1[[#This Row],[Quantity]]</f>
        <v>4871.75</v>
      </c>
    </row>
    <row r="344" spans="1:18" x14ac:dyDescent="0.25">
      <c r="A344" t="s">
        <v>760</v>
      </c>
      <c r="B344" s="14">
        <v>45930</v>
      </c>
      <c r="C344" t="s">
        <v>761</v>
      </c>
      <c r="D344" t="str">
        <f>VLOOKUP(C344,Customers!A:E,5,FALSE)</f>
        <v>Premium</v>
      </c>
      <c r="E344" t="s">
        <v>305</v>
      </c>
      <c r="F344" t="str">
        <f>VLOOKUP(Table1[[#This Row],[Product_ID]],Products!A:D,4,FALSE)</f>
        <v>Accessories</v>
      </c>
      <c r="G344" t="str">
        <f>VLOOKUP(H344,Stores!A:E,5,FALSE)</f>
        <v>Asia</v>
      </c>
      <c r="H344" t="s">
        <v>13</v>
      </c>
      <c r="I344" s="5" t="s">
        <v>25</v>
      </c>
      <c r="J344" s="7">
        <v>4</v>
      </c>
      <c r="K344" s="27">
        <v>39</v>
      </c>
      <c r="L344" s="11">
        <v>0.1</v>
      </c>
      <c r="M344" t="s">
        <v>20</v>
      </c>
      <c r="N344" s="29">
        <v>26.52</v>
      </c>
      <c r="O344" s="27">
        <f>Table1[[#This Row],[Unit_Price]]*Table1[[#This Row],[Quantity]]</f>
        <v>156</v>
      </c>
      <c r="P344" s="29">
        <f>Table1[[#This Row],[Revenue]]-Table1[[#This Row],[COGS]]</f>
        <v>49.92</v>
      </c>
      <c r="Q344" s="9">
        <f>Table1[[#This Row],[Profit]]/Table1[[#This Row],[Revenue]]</f>
        <v>0.32</v>
      </c>
      <c r="R344" s="31">
        <f>Table1[[#This Row],[Cost Price]]*Table1[[#This Row],[Quantity]]</f>
        <v>106.08</v>
      </c>
    </row>
    <row r="345" spans="1:18" x14ac:dyDescent="0.25">
      <c r="A345" t="s">
        <v>762</v>
      </c>
      <c r="B345" s="14">
        <v>46193</v>
      </c>
      <c r="C345" t="s">
        <v>763</v>
      </c>
      <c r="D345" t="str">
        <f>VLOOKUP(C345,Customers!A:E,5,FALSE)</f>
        <v>Premium</v>
      </c>
      <c r="E345" t="s">
        <v>38</v>
      </c>
      <c r="F345" t="str">
        <f>VLOOKUP(Table1[[#This Row],[Product_ID]],Products!A:D,4,FALSE)</f>
        <v>Televisions</v>
      </c>
      <c r="G345" t="str">
        <f>VLOOKUP(H345,Stores!A:E,5,FALSE)</f>
        <v>oceania</v>
      </c>
      <c r="H345" t="s">
        <v>48</v>
      </c>
      <c r="I345" s="5" t="s">
        <v>25</v>
      </c>
      <c r="J345" s="7">
        <v>4</v>
      </c>
      <c r="K345" s="27">
        <v>1842.03</v>
      </c>
      <c r="L345" s="11">
        <v>0.02</v>
      </c>
      <c r="M345" t="s">
        <v>30</v>
      </c>
      <c r="N345" s="29">
        <v>1177.3800000000001</v>
      </c>
      <c r="O345" s="27">
        <f>Table1[[#This Row],[Unit_Price]]*Table1[[#This Row],[Quantity]]</f>
        <v>7368.12</v>
      </c>
      <c r="P345" s="29">
        <f>Table1[[#This Row],[Revenue]]-Table1[[#This Row],[COGS]]</f>
        <v>2658.5999999999995</v>
      </c>
      <c r="Q345" s="9">
        <f>Table1[[#This Row],[Profit]]/Table1[[#This Row],[Revenue]]</f>
        <v>0.36082474226804118</v>
      </c>
      <c r="R345" s="31">
        <f>Table1[[#This Row],[Cost Price]]*Table1[[#This Row],[Quantity]]</f>
        <v>4709.5200000000004</v>
      </c>
    </row>
    <row r="346" spans="1:18" x14ac:dyDescent="0.25">
      <c r="A346" t="s">
        <v>764</v>
      </c>
      <c r="B346" s="14">
        <v>46161</v>
      </c>
      <c r="C346" t="s">
        <v>765</v>
      </c>
      <c r="D346" t="str">
        <f>VLOOKUP(C346,Customers!A:E,5,FALSE)</f>
        <v>Mass Market</v>
      </c>
      <c r="E346" t="s">
        <v>140</v>
      </c>
      <c r="F346" t="str">
        <f>VLOOKUP(Table1[[#This Row],[Product_ID]],Products!A:D,4,FALSE)</f>
        <v>Laptops</v>
      </c>
      <c r="G346" t="str">
        <f>VLOOKUP(H346,Stores!A:E,5,FALSE)</f>
        <v>Asia</v>
      </c>
      <c r="H346" t="s">
        <v>34</v>
      </c>
      <c r="I346" s="5" t="s">
        <v>25</v>
      </c>
      <c r="J346" s="7">
        <v>2</v>
      </c>
      <c r="K346" s="27">
        <v>999</v>
      </c>
      <c r="L346" s="11">
        <v>0.05</v>
      </c>
      <c r="M346" t="s">
        <v>20</v>
      </c>
      <c r="N346" s="29">
        <v>659.34</v>
      </c>
      <c r="O346" s="27">
        <f>Table1[[#This Row],[Unit_Price]]*Table1[[#This Row],[Quantity]]</f>
        <v>1998</v>
      </c>
      <c r="P346" s="29">
        <f>Table1[[#This Row],[Revenue]]-Table1[[#This Row],[COGS]]</f>
        <v>679.31999999999994</v>
      </c>
      <c r="Q346" s="9">
        <f>Table1[[#This Row],[Profit]]/Table1[[#This Row],[Revenue]]</f>
        <v>0.33999999999999997</v>
      </c>
      <c r="R346" s="31">
        <f>Table1[[#This Row],[Cost Price]]*Table1[[#This Row],[Quantity]]</f>
        <v>1318.68</v>
      </c>
    </row>
    <row r="347" spans="1:18" x14ac:dyDescent="0.25">
      <c r="A347" t="s">
        <v>766</v>
      </c>
      <c r="B347" s="14">
        <v>46163</v>
      </c>
      <c r="C347" t="s">
        <v>767</v>
      </c>
      <c r="D347" t="str">
        <f>VLOOKUP(C347,Customers!A:E,5,FALSE)</f>
        <v>Mass Market</v>
      </c>
      <c r="E347" t="s">
        <v>137</v>
      </c>
      <c r="F347" t="str">
        <f>VLOOKUP(Table1[[#This Row],[Product_ID]],Products!A:D,4,FALSE)</f>
        <v>Accessories</v>
      </c>
      <c r="G347" t="str">
        <f>VLOOKUP(H347,Stores!A:E,5,FALSE)</f>
        <v>South America</v>
      </c>
      <c r="H347" t="s">
        <v>120</v>
      </c>
      <c r="I347" s="5" t="s">
        <v>25</v>
      </c>
      <c r="J347" s="7">
        <v>1</v>
      </c>
      <c r="K347" s="27">
        <v>97.02</v>
      </c>
      <c r="L347" s="11">
        <v>0.15</v>
      </c>
      <c r="M347" t="s">
        <v>30</v>
      </c>
      <c r="N347" s="29">
        <v>65.34</v>
      </c>
      <c r="O347" s="27">
        <f>Table1[[#This Row],[Unit_Price]]*Table1[[#This Row],[Quantity]]</f>
        <v>97.02</v>
      </c>
      <c r="P347" s="29">
        <f>Table1[[#This Row],[Revenue]]-Table1[[#This Row],[COGS]]</f>
        <v>31.679999999999993</v>
      </c>
      <c r="Q347" s="9">
        <f>Table1[[#This Row],[Profit]]/Table1[[#This Row],[Revenue]]</f>
        <v>0.32653061224489788</v>
      </c>
      <c r="R347" s="31">
        <f>Table1[[#This Row],[Cost Price]]*Table1[[#This Row],[Quantity]]</f>
        <v>65.34</v>
      </c>
    </row>
    <row r="348" spans="1:18" x14ac:dyDescent="0.25">
      <c r="A348" t="s">
        <v>768</v>
      </c>
      <c r="B348" s="14">
        <v>46011</v>
      </c>
      <c r="C348" t="s">
        <v>769</v>
      </c>
      <c r="D348" t="str">
        <f>VLOOKUP(C348,Customers!A:E,5,FALSE)</f>
        <v>Affluent</v>
      </c>
      <c r="E348" t="s">
        <v>251</v>
      </c>
      <c r="F348" t="str">
        <f>VLOOKUP(Table1[[#This Row],[Product_ID]],Products!A:D,4,FALSE)</f>
        <v>Televisions</v>
      </c>
      <c r="G348" t="str">
        <f>VLOOKUP(H348,Stores!A:E,5,FALSE)</f>
        <v>Africa</v>
      </c>
      <c r="H348" t="s">
        <v>44</v>
      </c>
      <c r="I348" s="5" t="s">
        <v>25</v>
      </c>
      <c r="J348" s="7">
        <v>1</v>
      </c>
      <c r="K348" s="27">
        <v>1959.02</v>
      </c>
      <c r="L348" s="11">
        <v>0.1</v>
      </c>
      <c r="M348" t="s">
        <v>35</v>
      </c>
      <c r="N348" s="29">
        <v>1299.3499999999999</v>
      </c>
      <c r="O348" s="27">
        <f>Table1[[#This Row],[Unit_Price]]*Table1[[#This Row],[Quantity]]</f>
        <v>1959.02</v>
      </c>
      <c r="P348" s="29">
        <f>Table1[[#This Row],[Revenue]]-Table1[[#This Row],[COGS]]</f>
        <v>659.67000000000007</v>
      </c>
      <c r="Q348" s="9">
        <f>Table1[[#This Row],[Profit]]/Table1[[#This Row],[Revenue]]</f>
        <v>0.33673469387755106</v>
      </c>
      <c r="R348" s="31">
        <f>Table1[[#This Row],[Cost Price]]*Table1[[#This Row],[Quantity]]</f>
        <v>1299.3499999999999</v>
      </c>
    </row>
    <row r="349" spans="1:18" x14ac:dyDescent="0.25">
      <c r="A349" t="s">
        <v>770</v>
      </c>
      <c r="B349" s="14">
        <v>46216</v>
      </c>
      <c r="C349" t="s">
        <v>771</v>
      </c>
      <c r="D349" t="str">
        <f>VLOOKUP(C349,Customers!A:E,5,FALSE)</f>
        <v>Mass Affluent</v>
      </c>
      <c r="E349" t="s">
        <v>520</v>
      </c>
      <c r="F349" t="str">
        <f>VLOOKUP(Table1[[#This Row],[Product_ID]],Products!A:D,4,FALSE)</f>
        <v>Laptops</v>
      </c>
      <c r="G349" t="str">
        <f>VLOOKUP(H349,Stores!A:E,5,FALSE)</f>
        <v>Africa</v>
      </c>
      <c r="H349" t="s">
        <v>44</v>
      </c>
      <c r="I349" s="5" t="s">
        <v>14</v>
      </c>
      <c r="J349" s="7">
        <v>3</v>
      </c>
      <c r="K349" s="27">
        <v>2133.0300000000002</v>
      </c>
      <c r="L349" s="11">
        <v>0.15</v>
      </c>
      <c r="M349" t="s">
        <v>20</v>
      </c>
      <c r="N349" s="29">
        <v>1495.32</v>
      </c>
      <c r="O349" s="27">
        <f>Table1[[#This Row],[Unit_Price]]*Table1[[#This Row],[Quantity]]</f>
        <v>6399.09</v>
      </c>
      <c r="P349" s="29">
        <f>Table1[[#This Row],[Revenue]]-Table1[[#This Row],[COGS]]</f>
        <v>1913.13</v>
      </c>
      <c r="Q349" s="9">
        <f>Table1[[#This Row],[Profit]]/Table1[[#This Row],[Revenue]]</f>
        <v>0.29896907216494845</v>
      </c>
      <c r="R349" s="31">
        <f>Table1[[#This Row],[Cost Price]]*Table1[[#This Row],[Quantity]]</f>
        <v>4485.96</v>
      </c>
    </row>
    <row r="350" spans="1:18" x14ac:dyDescent="0.25">
      <c r="A350" t="s">
        <v>772</v>
      </c>
      <c r="B350" s="14">
        <v>45878</v>
      </c>
      <c r="C350" t="s">
        <v>403</v>
      </c>
      <c r="D350" t="str">
        <f>VLOOKUP(C350,Customers!A:E,5,FALSE)</f>
        <v>Mass Affluent</v>
      </c>
      <c r="E350" t="s">
        <v>168</v>
      </c>
      <c r="F350" t="str">
        <f>VLOOKUP(Table1[[#This Row],[Product_ID]],Products!A:D,4,FALSE)</f>
        <v>Accessories</v>
      </c>
      <c r="G350" t="str">
        <f>VLOOKUP(H350,Stores!A:E,5,FALSE)</f>
        <v>Africa</v>
      </c>
      <c r="H350" t="s">
        <v>19</v>
      </c>
      <c r="I350" s="5" t="s">
        <v>14</v>
      </c>
      <c r="J350" s="7">
        <v>3</v>
      </c>
      <c r="K350" s="27">
        <v>89</v>
      </c>
      <c r="L350" s="11">
        <v>0.05</v>
      </c>
      <c r="M350" t="s">
        <v>20</v>
      </c>
      <c r="N350" s="29">
        <v>55.18</v>
      </c>
      <c r="O350" s="27">
        <f>Table1[[#This Row],[Unit_Price]]*Table1[[#This Row],[Quantity]]</f>
        <v>267</v>
      </c>
      <c r="P350" s="29">
        <f>Table1[[#This Row],[Revenue]]-Table1[[#This Row],[COGS]]</f>
        <v>101.46000000000001</v>
      </c>
      <c r="Q350" s="9">
        <f>Table1[[#This Row],[Profit]]/Table1[[#This Row],[Revenue]]</f>
        <v>0.38</v>
      </c>
      <c r="R350" s="31">
        <f>Table1[[#This Row],[Cost Price]]*Table1[[#This Row],[Quantity]]</f>
        <v>165.54</v>
      </c>
    </row>
    <row r="351" spans="1:18" x14ac:dyDescent="0.25">
      <c r="A351" t="s">
        <v>773</v>
      </c>
      <c r="B351" s="14">
        <v>46102</v>
      </c>
      <c r="C351" t="s">
        <v>774</v>
      </c>
      <c r="D351" t="s">
        <v>5191</v>
      </c>
      <c r="E351" t="s">
        <v>390</v>
      </c>
      <c r="F351" t="str">
        <f>VLOOKUP(Table1[[#This Row],[Product_ID]],Products!A:D,4,FALSE)</f>
        <v>Smartphones</v>
      </c>
      <c r="G351" t="str">
        <f>VLOOKUP(H351,Stores!A:E,5,FALSE)</f>
        <v>Oceania</v>
      </c>
      <c r="H351" t="s">
        <v>112</v>
      </c>
      <c r="I351" s="5" t="s">
        <v>25</v>
      </c>
      <c r="J351" s="7">
        <v>5</v>
      </c>
      <c r="K351" s="27">
        <v>453.49</v>
      </c>
      <c r="L351" s="11">
        <v>0</v>
      </c>
      <c r="M351" t="s">
        <v>20</v>
      </c>
      <c r="N351" s="29">
        <v>278.38</v>
      </c>
      <c r="O351" s="27">
        <f>Table1[[#This Row],[Unit_Price]]*Table1[[#This Row],[Quantity]]</f>
        <v>2267.4499999999998</v>
      </c>
      <c r="P351" s="29">
        <f>Table1[[#This Row],[Revenue]]-Table1[[#This Row],[COGS]]</f>
        <v>875.54999999999973</v>
      </c>
      <c r="Q351" s="9">
        <f>Table1[[#This Row],[Profit]]/Table1[[#This Row],[Revenue]]</f>
        <v>0.38613861386138604</v>
      </c>
      <c r="R351" s="31">
        <f>Table1[[#This Row],[Cost Price]]*Table1[[#This Row],[Quantity]]</f>
        <v>1391.9</v>
      </c>
    </row>
    <row r="352" spans="1:18" x14ac:dyDescent="0.25">
      <c r="A352" t="s">
        <v>775</v>
      </c>
      <c r="B352" s="14">
        <v>46195</v>
      </c>
      <c r="C352" t="s">
        <v>776</v>
      </c>
      <c r="D352" t="str">
        <f>VLOOKUP(C352,Customers!A:E,5,FALSE)</f>
        <v>Mass Market</v>
      </c>
      <c r="E352" t="s">
        <v>223</v>
      </c>
      <c r="F352" t="str">
        <f>VLOOKUP(Table1[[#This Row],[Product_ID]],Products!A:D,4,FALSE)</f>
        <v>Audio</v>
      </c>
      <c r="G352" t="str">
        <f>VLOOKUP(H352,Stores!A:E,5,FALSE)</f>
        <v>Europe</v>
      </c>
      <c r="H352" t="s">
        <v>64</v>
      </c>
      <c r="I352" s="5" t="s">
        <v>25</v>
      </c>
      <c r="J352" s="7">
        <v>4</v>
      </c>
      <c r="K352" s="27">
        <v>402.99</v>
      </c>
      <c r="L352" s="11">
        <v>0.15</v>
      </c>
      <c r="M352" t="s">
        <v>35</v>
      </c>
      <c r="N352" s="29">
        <v>263.33999999999997</v>
      </c>
      <c r="O352" s="27">
        <f>Table1[[#This Row],[Unit_Price]]*Table1[[#This Row],[Quantity]]</f>
        <v>1611.96</v>
      </c>
      <c r="P352" s="29">
        <f>Table1[[#This Row],[Revenue]]-Table1[[#This Row],[COGS]]</f>
        <v>558.60000000000014</v>
      </c>
      <c r="Q352" s="9">
        <f>Table1[[#This Row],[Profit]]/Table1[[#This Row],[Revenue]]</f>
        <v>0.34653465346534662</v>
      </c>
      <c r="R352" s="31">
        <f>Table1[[#This Row],[Cost Price]]*Table1[[#This Row],[Quantity]]</f>
        <v>1053.3599999999999</v>
      </c>
    </row>
    <row r="353" spans="1:18" x14ac:dyDescent="0.25">
      <c r="A353" t="s">
        <v>777</v>
      </c>
      <c r="B353" s="14">
        <v>46237</v>
      </c>
      <c r="C353" t="s">
        <v>217</v>
      </c>
      <c r="D353" t="str">
        <f>VLOOKUP(C353,Customers!A:E,5,FALSE)</f>
        <v>Affluent</v>
      </c>
      <c r="E353" t="s">
        <v>520</v>
      </c>
      <c r="F353" t="str">
        <f>VLOOKUP(Table1[[#This Row],[Product_ID]],Products!A:D,4,FALSE)</f>
        <v>Laptops</v>
      </c>
      <c r="G353" t="str">
        <f>VLOOKUP(H353,Stores!A:E,5,FALSE)</f>
        <v>Asia</v>
      </c>
      <c r="H353" t="s">
        <v>34</v>
      </c>
      <c r="I353" s="5" t="s">
        <v>14</v>
      </c>
      <c r="J353" s="7">
        <v>4</v>
      </c>
      <c r="K353" s="27">
        <v>2242.98</v>
      </c>
      <c r="L353" s="11">
        <v>0.1</v>
      </c>
      <c r="M353" t="s">
        <v>20</v>
      </c>
      <c r="N353" s="29">
        <v>1495.32</v>
      </c>
      <c r="O353" s="27">
        <f>Table1[[#This Row],[Unit_Price]]*Table1[[#This Row],[Quantity]]</f>
        <v>8971.92</v>
      </c>
      <c r="P353" s="29">
        <f>Table1[[#This Row],[Revenue]]-Table1[[#This Row],[COGS]]</f>
        <v>2990.6400000000003</v>
      </c>
      <c r="Q353" s="9">
        <f>Table1[[#This Row],[Profit]]/Table1[[#This Row],[Revenue]]</f>
        <v>0.33333333333333337</v>
      </c>
      <c r="R353" s="31">
        <f>Table1[[#This Row],[Cost Price]]*Table1[[#This Row],[Quantity]]</f>
        <v>5981.28</v>
      </c>
    </row>
    <row r="354" spans="1:18" x14ac:dyDescent="0.25">
      <c r="A354" t="s">
        <v>778</v>
      </c>
      <c r="B354" s="14">
        <v>46165</v>
      </c>
      <c r="C354" t="s">
        <v>779</v>
      </c>
      <c r="D354" t="str">
        <f>VLOOKUP(C354,Customers!A:E,5,FALSE)</f>
        <v>Mass Market</v>
      </c>
      <c r="E354" t="s">
        <v>268</v>
      </c>
      <c r="F354" t="str">
        <f>VLOOKUP(Table1[[#This Row],[Product_ID]],Products!A:D,4,FALSE)</f>
        <v>Audio</v>
      </c>
      <c r="G354" t="str">
        <f>VLOOKUP(H354,Stores!A:E,5,FALSE)</f>
        <v>North America</v>
      </c>
      <c r="H354" t="s">
        <v>187</v>
      </c>
      <c r="I354" s="5" t="s">
        <v>14</v>
      </c>
      <c r="J354" s="7">
        <v>5</v>
      </c>
      <c r="K354" s="27">
        <v>151.97999999999999</v>
      </c>
      <c r="L354" s="11">
        <v>0</v>
      </c>
      <c r="M354" t="s">
        <v>30</v>
      </c>
      <c r="N354" s="29">
        <v>90.89</v>
      </c>
      <c r="O354" s="27">
        <f>Table1[[#This Row],[Unit_Price]]*Table1[[#This Row],[Quantity]]</f>
        <v>759.9</v>
      </c>
      <c r="P354" s="29">
        <f>Table1[[#This Row],[Revenue]]-Table1[[#This Row],[COGS]]</f>
        <v>305.45</v>
      </c>
      <c r="Q354" s="9">
        <f>Table1[[#This Row],[Profit]]/Table1[[#This Row],[Revenue]]</f>
        <v>0.40196078431372551</v>
      </c>
      <c r="R354" s="31">
        <f>Table1[[#This Row],[Cost Price]]*Table1[[#This Row],[Quantity]]</f>
        <v>454.45</v>
      </c>
    </row>
    <row r="355" spans="1:18" x14ac:dyDescent="0.25">
      <c r="A355" t="s">
        <v>780</v>
      </c>
      <c r="B355" s="14">
        <v>45920</v>
      </c>
      <c r="C355" t="s">
        <v>781</v>
      </c>
      <c r="D355" t="str">
        <f>VLOOKUP(C355,Customers!A:E,5,FALSE)</f>
        <v>Affluent</v>
      </c>
      <c r="E355" t="s">
        <v>168</v>
      </c>
      <c r="F355" t="str">
        <f>VLOOKUP(Table1[[#This Row],[Product_ID]],Products!A:D,4,FALSE)</f>
        <v>Accessories</v>
      </c>
      <c r="G355" t="str">
        <f>VLOOKUP(H355,Stores!A:E,5,FALSE)</f>
        <v>North America</v>
      </c>
      <c r="H355" t="s">
        <v>39</v>
      </c>
      <c r="I355" s="5" t="s">
        <v>25</v>
      </c>
      <c r="J355" s="7">
        <v>1</v>
      </c>
      <c r="K355" s="27">
        <v>88.11</v>
      </c>
      <c r="L355" s="11">
        <v>0</v>
      </c>
      <c r="M355" t="s">
        <v>20</v>
      </c>
      <c r="N355" s="29">
        <v>55.18</v>
      </c>
      <c r="O355" s="27">
        <f>Table1[[#This Row],[Unit_Price]]*Table1[[#This Row],[Quantity]]</f>
        <v>88.11</v>
      </c>
      <c r="P355" s="29">
        <f>Table1[[#This Row],[Revenue]]-Table1[[#This Row],[COGS]]</f>
        <v>32.93</v>
      </c>
      <c r="Q355" s="9">
        <f>Table1[[#This Row],[Profit]]/Table1[[#This Row],[Revenue]]</f>
        <v>0.37373737373737376</v>
      </c>
      <c r="R355" s="31">
        <f>Table1[[#This Row],[Cost Price]]*Table1[[#This Row],[Quantity]]</f>
        <v>55.18</v>
      </c>
    </row>
    <row r="356" spans="1:18" x14ac:dyDescent="0.25">
      <c r="A356" t="s">
        <v>782</v>
      </c>
      <c r="B356" s="14">
        <v>46103</v>
      </c>
      <c r="C356" t="s">
        <v>100</v>
      </c>
      <c r="D356" t="str">
        <f>VLOOKUP(C356,Customers!A:E,5,FALSE)</f>
        <v>Mass Market</v>
      </c>
      <c r="E356" t="s">
        <v>87</v>
      </c>
      <c r="F356" t="str">
        <f>VLOOKUP(Table1[[#This Row],[Product_ID]],Products!A:D,4,FALSE)</f>
        <v>Laptops</v>
      </c>
      <c r="G356" t="str">
        <f>VLOOKUP(H356,Stores!A:E,5,FALSE)</f>
        <v xml:space="preserve">Asia </v>
      </c>
      <c r="H356" t="s">
        <v>104</v>
      </c>
      <c r="I356" s="5" t="s">
        <v>25</v>
      </c>
      <c r="J356" s="7">
        <v>5</v>
      </c>
      <c r="K356" s="27">
        <v>1018.98</v>
      </c>
      <c r="L356" s="11">
        <v>0.05</v>
      </c>
      <c r="M356" t="s">
        <v>35</v>
      </c>
      <c r="N356" s="29">
        <v>689.31</v>
      </c>
      <c r="O356" s="27">
        <f>Table1[[#This Row],[Unit_Price]]*Table1[[#This Row],[Quantity]]</f>
        <v>5094.8999999999996</v>
      </c>
      <c r="P356" s="29">
        <f>Table1[[#This Row],[Revenue]]-Table1[[#This Row],[COGS]]</f>
        <v>1648.35</v>
      </c>
      <c r="Q356" s="9">
        <f>Table1[[#This Row],[Profit]]/Table1[[#This Row],[Revenue]]</f>
        <v>0.3235294117647059</v>
      </c>
      <c r="R356" s="31">
        <f>Table1[[#This Row],[Cost Price]]*Table1[[#This Row],[Quantity]]</f>
        <v>3446.5499999999997</v>
      </c>
    </row>
    <row r="357" spans="1:18" x14ac:dyDescent="0.25">
      <c r="A357" t="s">
        <v>783</v>
      </c>
      <c r="B357" s="14">
        <v>46010</v>
      </c>
      <c r="C357" t="s">
        <v>189</v>
      </c>
      <c r="D357" t="str">
        <f>VLOOKUP(C357,Customers!A:E,5,FALSE)</f>
        <v>MASS MARKET</v>
      </c>
      <c r="E357" t="s">
        <v>556</v>
      </c>
      <c r="F357" t="str">
        <f>VLOOKUP(Table1[[#This Row],[Product_ID]],Products!A:D,4,FALSE)</f>
        <v>Audio</v>
      </c>
      <c r="G357" t="str">
        <f>VLOOKUP(H357,Stores!A:E,5,FALSE)</f>
        <v>Europe</v>
      </c>
      <c r="H357" t="s">
        <v>64</v>
      </c>
      <c r="I357" s="5" t="s">
        <v>14</v>
      </c>
      <c r="J357" s="7">
        <v>1</v>
      </c>
      <c r="K357" s="27">
        <v>131.58000000000001</v>
      </c>
      <c r="L357" s="11">
        <v>0</v>
      </c>
      <c r="M357" t="s">
        <v>30</v>
      </c>
      <c r="N357" s="29">
        <v>87.72</v>
      </c>
      <c r="O357" s="27">
        <f>Table1[[#This Row],[Unit_Price]]*Table1[[#This Row],[Quantity]]</f>
        <v>131.58000000000001</v>
      </c>
      <c r="P357" s="29">
        <f>Table1[[#This Row],[Revenue]]-Table1[[#This Row],[COGS]]</f>
        <v>43.860000000000014</v>
      </c>
      <c r="Q357" s="9">
        <f>Table1[[#This Row],[Profit]]/Table1[[#This Row],[Revenue]]</f>
        <v>0.33333333333333343</v>
      </c>
      <c r="R357" s="31">
        <f>Table1[[#This Row],[Cost Price]]*Table1[[#This Row],[Quantity]]</f>
        <v>87.72</v>
      </c>
    </row>
    <row r="358" spans="1:18" x14ac:dyDescent="0.25">
      <c r="A358" t="s">
        <v>784</v>
      </c>
      <c r="B358" s="14">
        <v>46072</v>
      </c>
      <c r="C358" t="s">
        <v>785</v>
      </c>
      <c r="D358" t="str">
        <f>VLOOKUP(C358,Customers!A:E,5,FALSE)</f>
        <v>VIP</v>
      </c>
      <c r="E358" t="s">
        <v>77</v>
      </c>
      <c r="F358" t="str">
        <f>VLOOKUP(Table1[[#This Row],[Product_ID]],Products!A:D,4,FALSE)</f>
        <v>Smartphones</v>
      </c>
      <c r="G358" t="str">
        <f>VLOOKUP(H358,Stores!A:E,5,FALSE)</f>
        <v>Asia</v>
      </c>
      <c r="H358" t="s">
        <v>13</v>
      </c>
      <c r="I358" s="5" t="s">
        <v>14</v>
      </c>
      <c r="J358" s="7">
        <v>3</v>
      </c>
      <c r="K358" s="27">
        <v>391.02</v>
      </c>
      <c r="L358" s="11">
        <v>0</v>
      </c>
      <c r="M358" t="s">
        <v>30</v>
      </c>
      <c r="N358" s="29">
        <v>287.27999999999997</v>
      </c>
      <c r="O358" s="27">
        <f>Table1[[#This Row],[Unit_Price]]*Table1[[#This Row],[Quantity]]</f>
        <v>1173.06</v>
      </c>
      <c r="P358" s="29">
        <f>Table1[[#This Row],[Revenue]]-Table1[[#This Row],[COGS]]</f>
        <v>311.22000000000003</v>
      </c>
      <c r="Q358" s="9">
        <f>Table1[[#This Row],[Profit]]/Table1[[#This Row],[Revenue]]</f>
        <v>0.26530612244897961</v>
      </c>
      <c r="R358" s="31">
        <f>Table1[[#This Row],[Cost Price]]*Table1[[#This Row],[Quantity]]</f>
        <v>861.83999999999992</v>
      </c>
    </row>
    <row r="359" spans="1:18" x14ac:dyDescent="0.25">
      <c r="A359" t="s">
        <v>786</v>
      </c>
      <c r="B359" s="14">
        <v>45979</v>
      </c>
      <c r="C359" t="s">
        <v>787</v>
      </c>
      <c r="D359" t="str">
        <f>VLOOKUP(C359,Customers!A:E,5,FALSE)</f>
        <v>Mass Market</v>
      </c>
      <c r="E359" t="s">
        <v>323</v>
      </c>
      <c r="F359" t="str">
        <f>VLOOKUP(Table1[[#This Row],[Product_ID]],Products!A:D,4,FALSE)</f>
        <v>Televisions</v>
      </c>
      <c r="G359" t="str">
        <f>VLOOKUP(H359,Stores!A:E,5,FALSE)</f>
        <v>Africa</v>
      </c>
      <c r="H359" t="s">
        <v>44</v>
      </c>
      <c r="I359" s="5" t="s">
        <v>25</v>
      </c>
      <c r="J359" s="7">
        <v>3</v>
      </c>
      <c r="K359" s="27">
        <v>1543.97</v>
      </c>
      <c r="L359" s="11">
        <v>0.2</v>
      </c>
      <c r="M359" t="s">
        <v>30</v>
      </c>
      <c r="N359" s="29">
        <v>989.34</v>
      </c>
      <c r="O359" s="27">
        <f>Table1[[#This Row],[Unit_Price]]*Table1[[#This Row],[Quantity]]</f>
        <v>4631.91</v>
      </c>
      <c r="P359" s="29">
        <f>Table1[[#This Row],[Revenue]]-Table1[[#This Row],[COGS]]</f>
        <v>1663.8899999999999</v>
      </c>
      <c r="Q359" s="9">
        <f>Table1[[#This Row],[Profit]]/Table1[[#This Row],[Revenue]]</f>
        <v>0.35922330097087379</v>
      </c>
      <c r="R359" s="31">
        <f>Table1[[#This Row],[Cost Price]]*Table1[[#This Row],[Quantity]]</f>
        <v>2968.02</v>
      </c>
    </row>
    <row r="360" spans="1:18" x14ac:dyDescent="0.25">
      <c r="A360" t="s">
        <v>788</v>
      </c>
      <c r="B360" s="14">
        <v>45785</v>
      </c>
      <c r="C360" t="s">
        <v>647</v>
      </c>
      <c r="D360" t="str">
        <f>VLOOKUP(C360,Customers!A:E,5,FALSE)</f>
        <v xml:space="preserve">Mass Market </v>
      </c>
      <c r="E360" t="s">
        <v>171</v>
      </c>
      <c r="F360" t="str">
        <f>VLOOKUP(Table1[[#This Row],[Product_ID]],Products!A:D,4,FALSE)</f>
        <v>Smartphones</v>
      </c>
      <c r="G360" t="str">
        <f>VLOOKUP(H360,Stores!A:E,5,FALSE)</f>
        <v>Africa</v>
      </c>
      <c r="H360" t="s">
        <v>226</v>
      </c>
      <c r="I360" s="5" t="s">
        <v>14</v>
      </c>
      <c r="J360" s="7">
        <v>3</v>
      </c>
      <c r="K360" s="27">
        <v>1311.99</v>
      </c>
      <c r="L360" s="11">
        <v>0.2</v>
      </c>
      <c r="M360" t="s">
        <v>30</v>
      </c>
      <c r="N360" s="29">
        <v>883.32</v>
      </c>
      <c r="O360" s="27">
        <f>Table1[[#This Row],[Unit_Price]]*Table1[[#This Row],[Quantity]]</f>
        <v>3935.9700000000003</v>
      </c>
      <c r="P360" s="29">
        <f>Table1[[#This Row],[Revenue]]-Table1[[#This Row],[COGS]]</f>
        <v>1286.0100000000002</v>
      </c>
      <c r="Q360" s="9">
        <f>Table1[[#This Row],[Profit]]/Table1[[#This Row],[Revenue]]</f>
        <v>0.32673267326732675</v>
      </c>
      <c r="R360" s="31">
        <f>Table1[[#This Row],[Cost Price]]*Table1[[#This Row],[Quantity]]</f>
        <v>2649.96</v>
      </c>
    </row>
    <row r="361" spans="1:18" x14ac:dyDescent="0.25">
      <c r="A361" t="s">
        <v>789</v>
      </c>
      <c r="B361" s="14">
        <v>45987</v>
      </c>
      <c r="C361" t="s">
        <v>598</v>
      </c>
      <c r="D361" t="str">
        <f>VLOOKUP(C361,Customers!A:E,5,FALSE)</f>
        <v>Premium</v>
      </c>
      <c r="E361" t="s">
        <v>286</v>
      </c>
      <c r="F361" t="str">
        <f>VLOOKUP(Table1[[#This Row],[Product_ID]],Products!A:D,4,FALSE)</f>
        <v>Televisions</v>
      </c>
      <c r="G361" t="str">
        <f>VLOOKUP(H361,Stores!A:E,5,FALSE)</f>
        <v>Africa</v>
      </c>
      <c r="H361" t="s">
        <v>226</v>
      </c>
      <c r="I361" s="5" t="s">
        <v>25</v>
      </c>
      <c r="J361" s="7">
        <v>2</v>
      </c>
      <c r="K361" s="27">
        <v>1337.97</v>
      </c>
      <c r="L361" s="11">
        <v>0.05</v>
      </c>
      <c r="M361" t="s">
        <v>35</v>
      </c>
      <c r="N361" s="29">
        <v>948.27</v>
      </c>
      <c r="O361" s="27">
        <f>Table1[[#This Row],[Unit_Price]]*Table1[[#This Row],[Quantity]]</f>
        <v>2675.94</v>
      </c>
      <c r="P361" s="29">
        <f>Table1[[#This Row],[Revenue]]-Table1[[#This Row],[COGS]]</f>
        <v>779.40000000000009</v>
      </c>
      <c r="Q361" s="9">
        <f>Table1[[#This Row],[Profit]]/Table1[[#This Row],[Revenue]]</f>
        <v>0.29126213592233013</v>
      </c>
      <c r="R361" s="31">
        <f>Table1[[#This Row],[Cost Price]]*Table1[[#This Row],[Quantity]]</f>
        <v>1896.54</v>
      </c>
    </row>
    <row r="362" spans="1:18" x14ac:dyDescent="0.25">
      <c r="A362" t="s">
        <v>790</v>
      </c>
      <c r="B362" s="14">
        <v>46358</v>
      </c>
      <c r="C362" t="s">
        <v>791</v>
      </c>
      <c r="D362" t="str">
        <f>VLOOKUP(C362,Customers!A:E,5,FALSE)</f>
        <v>Mass Market</v>
      </c>
      <c r="E362" t="s">
        <v>243</v>
      </c>
      <c r="F362" t="str">
        <f>VLOOKUP(Table1[[#This Row],[Product_ID]],Products!A:D,4,FALSE)</f>
        <v>Accessories</v>
      </c>
      <c r="G362" t="str">
        <f>VLOOKUP(H362,Stores!A:E,5,FALSE)</f>
        <v>Africa</v>
      </c>
      <c r="H362" t="s">
        <v>44</v>
      </c>
      <c r="I362" s="5" t="s">
        <v>25</v>
      </c>
      <c r="J362" s="7">
        <v>1</v>
      </c>
      <c r="K362" s="27">
        <v>69</v>
      </c>
      <c r="L362" s="11">
        <v>0</v>
      </c>
      <c r="M362" t="s">
        <v>20</v>
      </c>
      <c r="N362" s="29">
        <v>44.16</v>
      </c>
      <c r="O362" s="27">
        <f>Table1[[#This Row],[Unit_Price]]*Table1[[#This Row],[Quantity]]</f>
        <v>69</v>
      </c>
      <c r="P362" s="29">
        <f>Table1[[#This Row],[Revenue]]-Table1[[#This Row],[COGS]]</f>
        <v>24.840000000000003</v>
      </c>
      <c r="Q362" s="9">
        <f>Table1[[#This Row],[Profit]]/Table1[[#This Row],[Revenue]]</f>
        <v>0.36000000000000004</v>
      </c>
      <c r="R362" s="31">
        <f>Table1[[#This Row],[Cost Price]]*Table1[[#This Row],[Quantity]]</f>
        <v>44.16</v>
      </c>
    </row>
    <row r="363" spans="1:18" x14ac:dyDescent="0.25">
      <c r="A363" t="s">
        <v>792</v>
      </c>
      <c r="B363" s="14">
        <v>46202</v>
      </c>
      <c r="C363" t="s">
        <v>793</v>
      </c>
      <c r="D363" t="str">
        <f>VLOOKUP(C363,Customers!A:E,5,FALSE)</f>
        <v>Mass Market</v>
      </c>
      <c r="E363" t="s">
        <v>220</v>
      </c>
      <c r="F363" t="str">
        <f>VLOOKUP(Table1[[#This Row],[Product_ID]],Products!A:D,4,FALSE)</f>
        <v>Laptops</v>
      </c>
      <c r="G363" t="str">
        <f>VLOOKUP(H363,Stores!A:E,5,FALSE)</f>
        <v>Europe</v>
      </c>
      <c r="H363" t="s">
        <v>64</v>
      </c>
      <c r="I363" s="5" t="s">
        <v>25</v>
      </c>
      <c r="J363" s="7">
        <v>3</v>
      </c>
      <c r="K363" s="27">
        <v>1469.02</v>
      </c>
      <c r="L363" s="11">
        <v>0</v>
      </c>
      <c r="M363" t="s">
        <v>20</v>
      </c>
      <c r="N363" s="29">
        <v>974.35</v>
      </c>
      <c r="O363" s="27">
        <f>Table1[[#This Row],[Unit_Price]]*Table1[[#This Row],[Quantity]]</f>
        <v>4407.0599999999995</v>
      </c>
      <c r="P363" s="29">
        <f>Table1[[#This Row],[Revenue]]-Table1[[#This Row],[COGS]]</f>
        <v>1484.0099999999993</v>
      </c>
      <c r="Q363" s="9">
        <f>Table1[[#This Row],[Profit]]/Table1[[#This Row],[Revenue]]</f>
        <v>0.33673469387755089</v>
      </c>
      <c r="R363" s="31">
        <f>Table1[[#This Row],[Cost Price]]*Table1[[#This Row],[Quantity]]</f>
        <v>2923.05</v>
      </c>
    </row>
    <row r="364" spans="1:18" x14ac:dyDescent="0.25">
      <c r="A364" t="s">
        <v>794</v>
      </c>
      <c r="B364" s="14">
        <v>46362</v>
      </c>
      <c r="C364" t="s">
        <v>361</v>
      </c>
      <c r="D364" t="str">
        <f>VLOOKUP(C364,Customers!A:E,5,FALSE)</f>
        <v>Mass Market</v>
      </c>
      <c r="E364" t="s">
        <v>220</v>
      </c>
      <c r="F364" t="str">
        <f>VLOOKUP(Table1[[#This Row],[Product_ID]],Products!A:D,4,FALSE)</f>
        <v>Laptops</v>
      </c>
      <c r="G364" t="str">
        <f>VLOOKUP(H364,Stores!A:E,5,FALSE)</f>
        <v xml:space="preserve">Asia </v>
      </c>
      <c r="H364" t="s">
        <v>104</v>
      </c>
      <c r="I364" s="5" t="s">
        <v>25</v>
      </c>
      <c r="J364" s="7">
        <v>5</v>
      </c>
      <c r="K364" s="27">
        <v>1469.02</v>
      </c>
      <c r="L364" s="11">
        <v>0</v>
      </c>
      <c r="M364" t="s">
        <v>30</v>
      </c>
      <c r="N364" s="29">
        <v>974.35</v>
      </c>
      <c r="O364" s="27">
        <f>Table1[[#This Row],[Unit_Price]]*Table1[[#This Row],[Quantity]]</f>
        <v>7345.1</v>
      </c>
      <c r="P364" s="29">
        <f>Table1[[#This Row],[Revenue]]-Table1[[#This Row],[COGS]]</f>
        <v>2473.3500000000004</v>
      </c>
      <c r="Q364" s="9">
        <f>Table1[[#This Row],[Profit]]/Table1[[#This Row],[Revenue]]</f>
        <v>0.33673469387755106</v>
      </c>
      <c r="R364" s="31">
        <f>Table1[[#This Row],[Cost Price]]*Table1[[#This Row],[Quantity]]</f>
        <v>4871.75</v>
      </c>
    </row>
    <row r="365" spans="1:18" x14ac:dyDescent="0.25">
      <c r="A365" t="s">
        <v>795</v>
      </c>
      <c r="B365" s="14">
        <v>46171</v>
      </c>
      <c r="C365" t="s">
        <v>359</v>
      </c>
      <c r="D365" t="str">
        <f>VLOOKUP(C365,Customers!A:E,5,FALSE)</f>
        <v>Premium</v>
      </c>
      <c r="E365" t="s">
        <v>132</v>
      </c>
      <c r="F365" t="str">
        <f>VLOOKUP(Table1[[#This Row],[Product_ID]],Products!A:D,4,FALSE)</f>
        <v>Laptops</v>
      </c>
      <c r="G365" t="str">
        <f>VLOOKUP(H365,Stores!A:E,5,FALSE)</f>
        <v>Europe</v>
      </c>
      <c r="H365" t="s">
        <v>64</v>
      </c>
      <c r="I365" s="5" t="s">
        <v>14</v>
      </c>
      <c r="J365" s="7">
        <v>2</v>
      </c>
      <c r="K365" s="27">
        <v>1222.98</v>
      </c>
      <c r="L365" s="11">
        <v>0</v>
      </c>
      <c r="M365" t="s">
        <v>35</v>
      </c>
      <c r="N365" s="29">
        <v>791.34</v>
      </c>
      <c r="O365" s="27">
        <f>Table1[[#This Row],[Unit_Price]]*Table1[[#This Row],[Quantity]]</f>
        <v>2445.96</v>
      </c>
      <c r="P365" s="29">
        <f>Table1[[#This Row],[Revenue]]-Table1[[#This Row],[COGS]]</f>
        <v>863.28</v>
      </c>
      <c r="Q365" s="9">
        <f>Table1[[#This Row],[Profit]]/Table1[[#This Row],[Revenue]]</f>
        <v>0.3529411764705882</v>
      </c>
      <c r="R365" s="31">
        <f>Table1[[#This Row],[Cost Price]]*Table1[[#This Row],[Quantity]]</f>
        <v>1582.68</v>
      </c>
    </row>
    <row r="366" spans="1:18" x14ac:dyDescent="0.25">
      <c r="A366" t="s">
        <v>797</v>
      </c>
      <c r="B366" s="14">
        <v>46011</v>
      </c>
      <c r="C366" t="s">
        <v>413</v>
      </c>
      <c r="D366" t="str">
        <f>VLOOKUP(C366,Customers!A:E,5,FALSE)</f>
        <v>Affluent</v>
      </c>
      <c r="E366" t="s">
        <v>286</v>
      </c>
      <c r="F366" t="str">
        <f>VLOOKUP(Table1[[#This Row],[Product_ID]],Products!A:D,4,FALSE)</f>
        <v>Televisions</v>
      </c>
      <c r="G366" t="str">
        <f>VLOOKUP(H366,Stores!A:E,5,FALSE)</f>
        <v>Asia</v>
      </c>
      <c r="H366" t="s">
        <v>13</v>
      </c>
      <c r="I366" s="5" t="s">
        <v>14</v>
      </c>
      <c r="J366" s="7">
        <v>4</v>
      </c>
      <c r="K366" s="27">
        <v>1286.01</v>
      </c>
      <c r="L366" s="11">
        <v>0</v>
      </c>
      <c r="M366" t="s">
        <v>20</v>
      </c>
      <c r="N366" s="29">
        <v>948.27</v>
      </c>
      <c r="O366" s="27">
        <f>Table1[[#This Row],[Unit_Price]]*Table1[[#This Row],[Quantity]]</f>
        <v>5144.04</v>
      </c>
      <c r="P366" s="29">
        <f>Table1[[#This Row],[Revenue]]-Table1[[#This Row],[COGS]]</f>
        <v>1350.96</v>
      </c>
      <c r="Q366" s="9">
        <f>Table1[[#This Row],[Profit]]/Table1[[#This Row],[Revenue]]</f>
        <v>0.26262626262626265</v>
      </c>
      <c r="R366" s="31">
        <f>Table1[[#This Row],[Cost Price]]*Table1[[#This Row],[Quantity]]</f>
        <v>3793.08</v>
      </c>
    </row>
    <row r="367" spans="1:18" x14ac:dyDescent="0.25">
      <c r="A367" t="s">
        <v>798</v>
      </c>
      <c r="B367" s="14">
        <v>45975</v>
      </c>
      <c r="C367" t="s">
        <v>116</v>
      </c>
      <c r="D367" t="str">
        <f>VLOOKUP(C367,Customers!A:E,5,FALSE)</f>
        <v>Premium</v>
      </c>
      <c r="E367" t="s">
        <v>254</v>
      </c>
      <c r="F367" t="str">
        <f>VLOOKUP(Table1[[#This Row],[Product_ID]],Products!A:D,4,FALSE)</f>
        <v>Audio</v>
      </c>
      <c r="G367" t="str">
        <f>VLOOKUP(H367,Stores!A:E,5,FALSE)</f>
        <v>South America</v>
      </c>
      <c r="H367" t="s">
        <v>120</v>
      </c>
      <c r="I367" s="5" t="s">
        <v>25</v>
      </c>
      <c r="J367" s="7">
        <v>4</v>
      </c>
      <c r="K367" s="27">
        <v>193.03</v>
      </c>
      <c r="L367" s="11">
        <v>0.05</v>
      </c>
      <c r="M367" t="s">
        <v>30</v>
      </c>
      <c r="N367" s="29">
        <v>129.35</v>
      </c>
      <c r="O367" s="27">
        <f>Table1[[#This Row],[Unit_Price]]*Table1[[#This Row],[Quantity]]</f>
        <v>772.12</v>
      </c>
      <c r="P367" s="29">
        <f>Table1[[#This Row],[Revenue]]-Table1[[#This Row],[COGS]]</f>
        <v>254.72000000000003</v>
      </c>
      <c r="Q367" s="9">
        <f>Table1[[#This Row],[Profit]]/Table1[[#This Row],[Revenue]]</f>
        <v>0.32989690721649489</v>
      </c>
      <c r="R367" s="31">
        <f>Table1[[#This Row],[Cost Price]]*Table1[[#This Row],[Quantity]]</f>
        <v>517.4</v>
      </c>
    </row>
    <row r="368" spans="1:18" x14ac:dyDescent="0.25">
      <c r="A368" t="s">
        <v>799</v>
      </c>
      <c r="B368" s="14">
        <v>45669</v>
      </c>
      <c r="C368" t="s">
        <v>182</v>
      </c>
      <c r="D368" t="str">
        <f>VLOOKUP(C368,Customers!A:E,5,FALSE)</f>
        <v>Mass Market</v>
      </c>
      <c r="E368" t="s">
        <v>132</v>
      </c>
      <c r="F368" t="str">
        <f>VLOOKUP(Table1[[#This Row],[Product_ID]],Products!A:D,4,FALSE)</f>
        <v>Laptops</v>
      </c>
      <c r="G368" t="str">
        <f>VLOOKUP(H368,Stores!A:E,5,FALSE)</f>
        <v>Africa</v>
      </c>
      <c r="H368" t="s">
        <v>226</v>
      </c>
      <c r="I368" s="5" t="s">
        <v>25</v>
      </c>
      <c r="J368" s="7">
        <v>3</v>
      </c>
      <c r="K368" s="27">
        <v>1163.03</v>
      </c>
      <c r="L368" s="11">
        <v>0</v>
      </c>
      <c r="M368" t="s">
        <v>20</v>
      </c>
      <c r="N368" s="29">
        <v>791.34</v>
      </c>
      <c r="O368" s="27">
        <f>Table1[[#This Row],[Unit_Price]]*Table1[[#This Row],[Quantity]]</f>
        <v>3489.09</v>
      </c>
      <c r="P368" s="29">
        <f>Table1[[#This Row],[Revenue]]-Table1[[#This Row],[COGS]]</f>
        <v>1115.0700000000002</v>
      </c>
      <c r="Q368" s="9">
        <f>Table1[[#This Row],[Profit]]/Table1[[#This Row],[Revenue]]</f>
        <v>0.31958762886597941</v>
      </c>
      <c r="R368" s="31">
        <f>Table1[[#This Row],[Cost Price]]*Table1[[#This Row],[Quantity]]</f>
        <v>2374.02</v>
      </c>
    </row>
    <row r="369" spans="1:18" x14ac:dyDescent="0.25">
      <c r="A369" t="s">
        <v>800</v>
      </c>
      <c r="B369" s="14">
        <v>45846</v>
      </c>
      <c r="C369" t="s">
        <v>201</v>
      </c>
      <c r="D369" t="str">
        <f>VLOOKUP(C369,Customers!A:E,5,FALSE)</f>
        <v>Premium</v>
      </c>
      <c r="E369" t="s">
        <v>29</v>
      </c>
      <c r="F369" t="str">
        <f>VLOOKUP(Table1[[#This Row],[Product_ID]],Products!A:D,4,FALSE)</f>
        <v>Accessories</v>
      </c>
      <c r="G369" t="str">
        <f>VLOOKUP(H369,Stores!A:E,5,FALSE)</f>
        <v>Europe</v>
      </c>
      <c r="H369" t="s">
        <v>24</v>
      </c>
      <c r="I369" s="5" t="s">
        <v>25</v>
      </c>
      <c r="J369" s="7">
        <v>2</v>
      </c>
      <c r="K369" s="27">
        <v>106.82</v>
      </c>
      <c r="L369" s="11">
        <v>0.15</v>
      </c>
      <c r="M369" t="s">
        <v>20</v>
      </c>
      <c r="N369" s="29">
        <v>78.48</v>
      </c>
      <c r="O369" s="27">
        <f>Table1[[#This Row],[Unit_Price]]*Table1[[#This Row],[Quantity]]</f>
        <v>213.64</v>
      </c>
      <c r="P369" s="29">
        <f>Table1[[#This Row],[Revenue]]-Table1[[#This Row],[COGS]]</f>
        <v>56.679999999999978</v>
      </c>
      <c r="Q369" s="9">
        <f>Table1[[#This Row],[Profit]]/Table1[[#This Row],[Revenue]]</f>
        <v>0.2653061224489795</v>
      </c>
      <c r="R369" s="31">
        <f>Table1[[#This Row],[Cost Price]]*Table1[[#This Row],[Quantity]]</f>
        <v>156.96</v>
      </c>
    </row>
    <row r="370" spans="1:18" x14ac:dyDescent="0.25">
      <c r="A370" t="s">
        <v>802</v>
      </c>
      <c r="B370" s="14">
        <v>46208</v>
      </c>
      <c r="C370" t="s">
        <v>803</v>
      </c>
      <c r="D370" t="str">
        <f>VLOOKUP(C370,Customers!A:E,5,FALSE)</f>
        <v>Mass Market</v>
      </c>
      <c r="E370" t="s">
        <v>202</v>
      </c>
      <c r="F370" t="str">
        <f>VLOOKUP(Table1[[#This Row],[Product_ID]],Products!A:D,4,FALSE)</f>
        <v>Televisions</v>
      </c>
      <c r="G370" t="str">
        <f>VLOOKUP(Table1[[#This Row],[Customer_ID]],Customers!A:G,7,FALSE)</f>
        <v>Europe</v>
      </c>
      <c r="H370" t="s">
        <v>5152</v>
      </c>
      <c r="I370" s="5" t="s">
        <v>25</v>
      </c>
      <c r="J370" s="7">
        <v>1</v>
      </c>
      <c r="K370" s="27">
        <v>2161.9699999999998</v>
      </c>
      <c r="L370" s="11">
        <v>0</v>
      </c>
      <c r="M370" t="s">
        <v>30</v>
      </c>
      <c r="N370" s="29">
        <v>1427.32</v>
      </c>
      <c r="O370" s="27">
        <f>Table1[[#This Row],[Unit_Price]]*Table1[[#This Row],[Quantity]]</f>
        <v>2161.9699999999998</v>
      </c>
      <c r="P370" s="29">
        <f>Table1[[#This Row],[Revenue]]-Table1[[#This Row],[COGS]]</f>
        <v>734.64999999999986</v>
      </c>
      <c r="Q370" s="9">
        <f>Table1[[#This Row],[Profit]]/Table1[[#This Row],[Revenue]]</f>
        <v>0.33980582524271841</v>
      </c>
      <c r="R370" s="31">
        <f>Table1[[#This Row],[Cost Price]]*Table1[[#This Row],[Quantity]]</f>
        <v>1427.32</v>
      </c>
    </row>
    <row r="371" spans="1:18" x14ac:dyDescent="0.25">
      <c r="A371" t="s">
        <v>804</v>
      </c>
      <c r="B371" s="14">
        <v>46004</v>
      </c>
      <c r="C371" t="s">
        <v>378</v>
      </c>
      <c r="D371" t="str">
        <f>VLOOKUP(C371,Customers!A:E,5,FALSE)</f>
        <v>Affluent</v>
      </c>
      <c r="E371" t="s">
        <v>549</v>
      </c>
      <c r="F371" t="str">
        <f>VLOOKUP(Table1[[#This Row],[Product_ID]],Products!A:D,4,FALSE)</f>
        <v>Televisions</v>
      </c>
      <c r="G371" t="str">
        <f>VLOOKUP(H371,Stores!A:E,5,FALSE)</f>
        <v>Africa</v>
      </c>
      <c r="H371" t="s">
        <v>52</v>
      </c>
      <c r="I371" s="5" t="s">
        <v>14</v>
      </c>
      <c r="J371" s="7">
        <v>3</v>
      </c>
      <c r="K371" s="27">
        <v>1187.01</v>
      </c>
      <c r="L371" s="11">
        <v>0.15</v>
      </c>
      <c r="M371" t="s">
        <v>20</v>
      </c>
      <c r="N371" s="29">
        <v>767.36</v>
      </c>
      <c r="O371" s="27">
        <f>Table1[[#This Row],[Unit_Price]]*Table1[[#This Row],[Quantity]]</f>
        <v>3561.0299999999997</v>
      </c>
      <c r="P371" s="29">
        <f>Table1[[#This Row],[Revenue]]-Table1[[#This Row],[COGS]]</f>
        <v>1258.9499999999998</v>
      </c>
      <c r="Q371" s="9">
        <f>Table1[[#This Row],[Profit]]/Table1[[#This Row],[Revenue]]</f>
        <v>0.35353535353535354</v>
      </c>
      <c r="R371" s="31">
        <f>Table1[[#This Row],[Cost Price]]*Table1[[#This Row],[Quantity]]</f>
        <v>2302.08</v>
      </c>
    </row>
    <row r="372" spans="1:18" x14ac:dyDescent="0.25">
      <c r="A372" t="s">
        <v>805</v>
      </c>
      <c r="B372" s="14">
        <v>46229</v>
      </c>
      <c r="C372" t="s">
        <v>350</v>
      </c>
      <c r="D372" t="str">
        <f>VLOOKUP(C372,Customers!A:E,5,FALSE)</f>
        <v>Premium</v>
      </c>
      <c r="E372" t="s">
        <v>286</v>
      </c>
      <c r="F372" t="str">
        <f>VLOOKUP(Table1[[#This Row],[Product_ID]],Products!A:D,4,FALSE)</f>
        <v>Televisions</v>
      </c>
      <c r="G372" t="str">
        <f>VLOOKUP(H372,Stores!A:E,5,FALSE)</f>
        <v>South America</v>
      </c>
      <c r="H372" t="s">
        <v>62</v>
      </c>
      <c r="I372" s="5" t="s">
        <v>25</v>
      </c>
      <c r="J372" s="7">
        <v>2</v>
      </c>
      <c r="K372" s="27">
        <v>1311.99</v>
      </c>
      <c r="L372" s="11">
        <v>0.05</v>
      </c>
      <c r="M372" t="s">
        <v>30</v>
      </c>
      <c r="N372" s="29">
        <v>948.27</v>
      </c>
      <c r="O372" s="27">
        <f>Table1[[#This Row],[Unit_Price]]*Table1[[#This Row],[Quantity]]</f>
        <v>2623.98</v>
      </c>
      <c r="P372" s="29">
        <f>Table1[[#This Row],[Revenue]]-Table1[[#This Row],[COGS]]</f>
        <v>727.44</v>
      </c>
      <c r="Q372" s="9">
        <f>Table1[[#This Row],[Profit]]/Table1[[#This Row],[Revenue]]</f>
        <v>0.27722772277227725</v>
      </c>
      <c r="R372" s="31">
        <f>Table1[[#This Row],[Cost Price]]*Table1[[#This Row],[Quantity]]</f>
        <v>1896.54</v>
      </c>
    </row>
    <row r="373" spans="1:18" x14ac:dyDescent="0.25">
      <c r="A373" t="s">
        <v>807</v>
      </c>
      <c r="B373" s="14">
        <v>46131</v>
      </c>
      <c r="C373" t="s">
        <v>808</v>
      </c>
      <c r="D373" t="str">
        <f>VLOOKUP(C373,Customers!A:E,5,FALSE)</f>
        <v>Affluent</v>
      </c>
      <c r="E373" t="s">
        <v>305</v>
      </c>
      <c r="F373" t="str">
        <f>VLOOKUP(Table1[[#This Row],[Product_ID]],Products!A:D,4,FALSE)</f>
        <v>Accessories</v>
      </c>
      <c r="G373" t="str">
        <f>VLOOKUP(H373,Stores!A:E,5,FALSE)</f>
        <v>Africa</v>
      </c>
      <c r="H373" t="s">
        <v>44</v>
      </c>
      <c r="I373" s="5" t="s">
        <v>14</v>
      </c>
      <c r="J373" s="7">
        <v>2</v>
      </c>
      <c r="K373" s="27">
        <v>38.22</v>
      </c>
      <c r="L373" s="11">
        <v>0</v>
      </c>
      <c r="M373" t="s">
        <v>20</v>
      </c>
      <c r="N373" s="29">
        <v>26.52</v>
      </c>
      <c r="O373" s="27">
        <f>Table1[[#This Row],[Unit_Price]]*Table1[[#This Row],[Quantity]]</f>
        <v>76.44</v>
      </c>
      <c r="P373" s="29">
        <f>Table1[[#This Row],[Revenue]]-Table1[[#This Row],[COGS]]</f>
        <v>23.4</v>
      </c>
      <c r="Q373" s="9">
        <f>Table1[[#This Row],[Profit]]/Table1[[#This Row],[Revenue]]</f>
        <v>0.30612244897959184</v>
      </c>
      <c r="R373" s="31">
        <f>Table1[[#This Row],[Cost Price]]*Table1[[#This Row],[Quantity]]</f>
        <v>53.04</v>
      </c>
    </row>
    <row r="374" spans="1:18" x14ac:dyDescent="0.25">
      <c r="A374" t="s">
        <v>809</v>
      </c>
      <c r="B374" s="14">
        <v>46227</v>
      </c>
      <c r="C374" t="s">
        <v>399</v>
      </c>
      <c r="D374" t="str">
        <f>VLOOKUP(C374,Customers!A:E,5,FALSE)</f>
        <v>Mass Market</v>
      </c>
      <c r="E374" t="s">
        <v>440</v>
      </c>
      <c r="F374" t="str">
        <f>VLOOKUP(Table1[[#This Row],[Product_ID]],Products!A:D,4,FALSE)</f>
        <v>Audio</v>
      </c>
      <c r="G374" t="str">
        <f>VLOOKUP(H374,Stores!A:E,5,FALSE)</f>
        <v>Asia</v>
      </c>
      <c r="H374" t="s">
        <v>13</v>
      </c>
      <c r="I374" s="5" t="s">
        <v>25</v>
      </c>
      <c r="J374" s="7">
        <v>2</v>
      </c>
      <c r="K374" s="27">
        <v>146.02000000000001</v>
      </c>
      <c r="L374" s="11">
        <v>0.15</v>
      </c>
      <c r="M374" t="s">
        <v>30</v>
      </c>
      <c r="N374" s="29">
        <v>90.89</v>
      </c>
      <c r="O374" s="27">
        <f>Table1[[#This Row],[Unit_Price]]*Table1[[#This Row],[Quantity]]</f>
        <v>292.04000000000002</v>
      </c>
      <c r="P374" s="29">
        <f>Table1[[#This Row],[Revenue]]-Table1[[#This Row],[COGS]]</f>
        <v>110.26000000000002</v>
      </c>
      <c r="Q374" s="9">
        <f>Table1[[#This Row],[Profit]]/Table1[[#This Row],[Revenue]]</f>
        <v>0.3775510204081633</v>
      </c>
      <c r="R374" s="31">
        <f>Table1[[#This Row],[Cost Price]]*Table1[[#This Row],[Quantity]]</f>
        <v>181.78</v>
      </c>
    </row>
    <row r="375" spans="1:18" x14ac:dyDescent="0.25">
      <c r="A375" t="s">
        <v>810</v>
      </c>
      <c r="B375" s="14">
        <v>46102</v>
      </c>
      <c r="C375" t="s">
        <v>811</v>
      </c>
      <c r="D375" t="str">
        <f>VLOOKUP(C375,Customers!A:E,5,FALSE)</f>
        <v>Premium</v>
      </c>
      <c r="E375" t="s">
        <v>254</v>
      </c>
      <c r="F375" t="str">
        <f>VLOOKUP(Table1[[#This Row],[Product_ID]],Products!A:D,4,FALSE)</f>
        <v>Audio</v>
      </c>
      <c r="G375" t="str">
        <f>VLOOKUP(H375,Stores!A:E,5,FALSE)</f>
        <v>Africa</v>
      </c>
      <c r="H375" t="s">
        <v>52</v>
      </c>
      <c r="I375" s="5" t="s">
        <v>14</v>
      </c>
      <c r="J375" s="7">
        <v>3</v>
      </c>
      <c r="K375" s="27">
        <v>204.97</v>
      </c>
      <c r="L375" s="11">
        <v>0</v>
      </c>
      <c r="M375" t="s">
        <v>30</v>
      </c>
      <c r="N375" s="29">
        <v>129.35</v>
      </c>
      <c r="O375" s="27">
        <f>Table1[[#This Row],[Unit_Price]]*Table1[[#This Row],[Quantity]]</f>
        <v>614.91</v>
      </c>
      <c r="P375" s="29">
        <f>Table1[[#This Row],[Revenue]]-Table1[[#This Row],[COGS]]</f>
        <v>226.86</v>
      </c>
      <c r="Q375" s="9">
        <f>Table1[[#This Row],[Profit]]/Table1[[#This Row],[Revenue]]</f>
        <v>0.36893203883495151</v>
      </c>
      <c r="R375" s="31">
        <f>Table1[[#This Row],[Cost Price]]*Table1[[#This Row],[Quantity]]</f>
        <v>388.04999999999995</v>
      </c>
    </row>
    <row r="376" spans="1:18" x14ac:dyDescent="0.25">
      <c r="A376" t="s">
        <v>812</v>
      </c>
      <c r="B376" s="14">
        <v>45846</v>
      </c>
      <c r="C376" t="s">
        <v>813</v>
      </c>
      <c r="D376" t="str">
        <f>VLOOKUP(C376,Customers!A:E,5,FALSE)</f>
        <v>Affluent</v>
      </c>
      <c r="E376" t="s">
        <v>251</v>
      </c>
      <c r="F376" t="str">
        <f>VLOOKUP(Table1[[#This Row],[Product_ID]],Products!A:D,4,FALSE)</f>
        <v>Televisions</v>
      </c>
      <c r="G376" t="str">
        <f>VLOOKUP(H376,Stores!A:E,5,FALSE)</f>
        <v>Africa</v>
      </c>
      <c r="H376" t="s">
        <v>58</v>
      </c>
      <c r="I376" s="5" t="s">
        <v>25</v>
      </c>
      <c r="J376" s="7">
        <v>3</v>
      </c>
      <c r="K376" s="27">
        <v>2038.98</v>
      </c>
      <c r="L376" s="11">
        <v>0.1</v>
      </c>
      <c r="M376" t="s">
        <v>20</v>
      </c>
      <c r="N376" s="29">
        <v>1299.3499999999999</v>
      </c>
      <c r="O376" s="27">
        <f>Table1[[#This Row],[Unit_Price]]*Table1[[#This Row],[Quantity]]</f>
        <v>6116.9400000000005</v>
      </c>
      <c r="P376" s="29">
        <f>Table1[[#This Row],[Revenue]]-Table1[[#This Row],[COGS]]</f>
        <v>2218.8900000000008</v>
      </c>
      <c r="Q376" s="9">
        <f>Table1[[#This Row],[Profit]]/Table1[[#This Row],[Revenue]]</f>
        <v>0.36274509803921579</v>
      </c>
      <c r="R376" s="31">
        <f>Table1[[#This Row],[Cost Price]]*Table1[[#This Row],[Quantity]]</f>
        <v>3898.0499999999997</v>
      </c>
    </row>
    <row r="377" spans="1:18" x14ac:dyDescent="0.25">
      <c r="A377" t="s">
        <v>814</v>
      </c>
      <c r="B377" s="14">
        <v>46134</v>
      </c>
      <c r="C377" t="s">
        <v>815</v>
      </c>
      <c r="D377" t="str">
        <f>VLOOKUP(C377,Customers!A:E,5,FALSE)</f>
        <v>Mass Market</v>
      </c>
      <c r="E377" t="s">
        <v>51</v>
      </c>
      <c r="F377" t="str">
        <f>VLOOKUP(Table1[[#This Row],[Product_ID]],Products!A:D,4,FALSE)</f>
        <v>Smartphones</v>
      </c>
      <c r="G377" t="str">
        <f>VLOOKUP(H377,Stores!A:E,5,FALSE)</f>
        <v>Africa</v>
      </c>
      <c r="H377" t="s">
        <v>196</v>
      </c>
      <c r="I377" s="5" t="s">
        <v>14</v>
      </c>
      <c r="J377" s="7">
        <v>1</v>
      </c>
      <c r="K377" s="27">
        <v>979.02</v>
      </c>
      <c r="L377" s="11">
        <v>0.05</v>
      </c>
      <c r="M377" t="s">
        <v>30</v>
      </c>
      <c r="N377" s="29">
        <v>609.39</v>
      </c>
      <c r="O377" s="27">
        <f>Table1[[#This Row],[Unit_Price]]*Table1[[#This Row],[Quantity]]</f>
        <v>979.02</v>
      </c>
      <c r="P377" s="29">
        <f>Table1[[#This Row],[Revenue]]-Table1[[#This Row],[COGS]]</f>
        <v>369.63</v>
      </c>
      <c r="Q377" s="9">
        <f>Table1[[#This Row],[Profit]]/Table1[[#This Row],[Revenue]]</f>
        <v>0.37755102040816324</v>
      </c>
      <c r="R377" s="31">
        <f>Table1[[#This Row],[Cost Price]]*Table1[[#This Row],[Quantity]]</f>
        <v>609.39</v>
      </c>
    </row>
    <row r="378" spans="1:18" x14ac:dyDescent="0.25">
      <c r="A378" t="s">
        <v>816</v>
      </c>
      <c r="B378" s="14">
        <v>45885</v>
      </c>
      <c r="C378" t="s">
        <v>817</v>
      </c>
      <c r="D378" t="str">
        <f>VLOOKUP(C378,Customers!A:E,5,FALSE)</f>
        <v>Premium</v>
      </c>
      <c r="E378" t="s">
        <v>305</v>
      </c>
      <c r="F378" t="str">
        <f>VLOOKUP(Table1[[#This Row],[Product_ID]],Products!A:D,4,FALSE)</f>
        <v>Accessories</v>
      </c>
      <c r="G378" t="str">
        <f>VLOOKUP(H378,Stores!A:E,5,FALSE)</f>
        <v>North America</v>
      </c>
      <c r="H378" t="s">
        <v>95</v>
      </c>
      <c r="I378" s="5" t="s">
        <v>14</v>
      </c>
      <c r="J378" s="7">
        <v>3</v>
      </c>
      <c r="K378" s="27">
        <v>38.22</v>
      </c>
      <c r="L378" s="11">
        <v>0.05</v>
      </c>
      <c r="M378" t="s">
        <v>20</v>
      </c>
      <c r="N378" s="29">
        <v>26.52</v>
      </c>
      <c r="O378" s="27">
        <f>Table1[[#This Row],[Unit_Price]]*Table1[[#This Row],[Quantity]]</f>
        <v>114.66</v>
      </c>
      <c r="P378" s="29">
        <f>Table1[[#This Row],[Revenue]]-Table1[[#This Row],[COGS]]</f>
        <v>35.099999999999994</v>
      </c>
      <c r="Q378" s="9">
        <f>Table1[[#This Row],[Profit]]/Table1[[#This Row],[Revenue]]</f>
        <v>0.30612244897959179</v>
      </c>
      <c r="R378" s="31">
        <f>Table1[[#This Row],[Cost Price]]*Table1[[#This Row],[Quantity]]</f>
        <v>79.56</v>
      </c>
    </row>
    <row r="379" spans="1:18" x14ac:dyDescent="0.25">
      <c r="A379" t="s">
        <v>818</v>
      </c>
      <c r="B379" s="14">
        <v>46191</v>
      </c>
      <c r="C379" t="s">
        <v>819</v>
      </c>
      <c r="D379" t="str">
        <f>VLOOKUP(C379,Customers!A:E,5,FALSE)</f>
        <v>Mass Affluent</v>
      </c>
      <c r="E379" t="s">
        <v>520</v>
      </c>
      <c r="F379" t="str">
        <f>VLOOKUP(Table1[[#This Row],[Product_ID]],Products!A:D,4,FALSE)</f>
        <v>Laptops</v>
      </c>
      <c r="G379" t="str">
        <f>VLOOKUP(H379,Stores!A:E,5,FALSE)</f>
        <v>North America</v>
      </c>
      <c r="H379" t="s">
        <v>39</v>
      </c>
      <c r="I379" s="5" t="s">
        <v>14</v>
      </c>
      <c r="J379" s="7">
        <v>1</v>
      </c>
      <c r="K379" s="27">
        <v>2155.02</v>
      </c>
      <c r="L379" s="11">
        <v>0</v>
      </c>
      <c r="M379" t="s">
        <v>20</v>
      </c>
      <c r="N379" s="29">
        <v>1495.32</v>
      </c>
      <c r="O379" s="27">
        <f>Table1[[#This Row],[Unit_Price]]*Table1[[#This Row],[Quantity]]</f>
        <v>2155.02</v>
      </c>
      <c r="P379" s="29">
        <f>Table1[[#This Row],[Revenue]]-Table1[[#This Row],[COGS]]</f>
        <v>659.7</v>
      </c>
      <c r="Q379" s="9">
        <f>Table1[[#This Row],[Profit]]/Table1[[#This Row],[Revenue]]</f>
        <v>0.30612244897959184</v>
      </c>
      <c r="R379" s="31">
        <f>Table1[[#This Row],[Cost Price]]*Table1[[#This Row],[Quantity]]</f>
        <v>1495.32</v>
      </c>
    </row>
    <row r="380" spans="1:18" x14ac:dyDescent="0.25">
      <c r="A380" t="s">
        <v>820</v>
      </c>
      <c r="B380" s="14">
        <v>45950</v>
      </c>
      <c r="C380" t="s">
        <v>821</v>
      </c>
      <c r="D380" t="str">
        <f>VLOOKUP(C380,Customers!A:E,5,FALSE)</f>
        <v>Affluent</v>
      </c>
      <c r="E380" t="s">
        <v>54</v>
      </c>
      <c r="F380" t="str">
        <f>VLOOKUP(Table1[[#This Row],[Product_ID]],Products!A:D,4,FALSE)</f>
        <v>Accessories</v>
      </c>
      <c r="G380" t="str">
        <f>VLOOKUP(H380,Stores!A:E,5,FALSE)</f>
        <v>Africa</v>
      </c>
      <c r="H380" t="s">
        <v>226</v>
      </c>
      <c r="I380" s="5" t="s">
        <v>25</v>
      </c>
      <c r="J380" s="7">
        <v>1</v>
      </c>
      <c r="K380" s="27">
        <v>120.19</v>
      </c>
      <c r="L380" s="11">
        <v>0</v>
      </c>
      <c r="M380" t="s">
        <v>30</v>
      </c>
      <c r="N380" s="29">
        <v>85.68</v>
      </c>
      <c r="O380" s="27">
        <f>Table1[[#This Row],[Unit_Price]]*Table1[[#This Row],[Quantity]]</f>
        <v>120.19</v>
      </c>
      <c r="P380" s="29">
        <f>Table1[[#This Row],[Revenue]]-Table1[[#This Row],[COGS]]</f>
        <v>34.509999999999991</v>
      </c>
      <c r="Q380" s="9">
        <f>Table1[[#This Row],[Profit]]/Table1[[#This Row],[Revenue]]</f>
        <v>0.28712871287128705</v>
      </c>
      <c r="R380" s="31">
        <f>Table1[[#This Row],[Cost Price]]*Table1[[#This Row],[Quantity]]</f>
        <v>85.68</v>
      </c>
    </row>
    <row r="381" spans="1:18" x14ac:dyDescent="0.25">
      <c r="A381" t="s">
        <v>822</v>
      </c>
      <c r="B381" s="14">
        <v>45846</v>
      </c>
      <c r="C381" t="s">
        <v>5125</v>
      </c>
      <c r="D381" t="s">
        <v>5125</v>
      </c>
      <c r="E381" t="s">
        <v>549</v>
      </c>
      <c r="F381" t="str">
        <f>VLOOKUP(Table1[[#This Row],[Product_ID]],Products!A:D,4,FALSE)</f>
        <v>Televisions</v>
      </c>
      <c r="G381" t="str">
        <f>VLOOKUP(H381,Stores!A:E,5,FALSE)</f>
        <v>North America</v>
      </c>
      <c r="H381" t="s">
        <v>187</v>
      </c>
      <c r="I381" s="5" t="s">
        <v>14</v>
      </c>
      <c r="J381" s="7">
        <v>2</v>
      </c>
      <c r="K381" s="27">
        <v>1222.98</v>
      </c>
      <c r="L381" s="11">
        <v>0</v>
      </c>
      <c r="M381" t="s">
        <v>35</v>
      </c>
      <c r="N381" s="29">
        <v>767.36</v>
      </c>
      <c r="O381" s="27">
        <f>Table1[[#This Row],[Unit_Price]]*Table1[[#This Row],[Quantity]]</f>
        <v>2445.96</v>
      </c>
      <c r="P381" s="29">
        <f>Table1[[#This Row],[Revenue]]-Table1[[#This Row],[COGS]]</f>
        <v>911.24</v>
      </c>
      <c r="Q381" s="9">
        <f>Table1[[#This Row],[Profit]]/Table1[[#This Row],[Revenue]]</f>
        <v>0.37254901960784315</v>
      </c>
      <c r="R381" s="31">
        <f>Table1[[#This Row],[Cost Price]]*Table1[[#This Row],[Quantity]]</f>
        <v>1534.72</v>
      </c>
    </row>
    <row r="382" spans="1:18" x14ac:dyDescent="0.25">
      <c r="A382" t="s">
        <v>823</v>
      </c>
      <c r="B382" s="14">
        <v>45888</v>
      </c>
      <c r="C382" t="s">
        <v>824</v>
      </c>
      <c r="D382" t="str">
        <f>VLOOKUP(C382,Customers!A:E,5,FALSE)</f>
        <v>Affluent</v>
      </c>
      <c r="E382" t="s">
        <v>305</v>
      </c>
      <c r="F382" t="str">
        <f>VLOOKUP(Table1[[#This Row],[Product_ID]],Products!A:D,4,FALSE)</f>
        <v>Accessories</v>
      </c>
      <c r="G382" t="str">
        <f>VLOOKUP(H382,Stores!A:E,5,FALSE)</f>
        <v>North America</v>
      </c>
      <c r="H382" t="s">
        <v>95</v>
      </c>
      <c r="I382" s="5" t="s">
        <v>25</v>
      </c>
      <c r="J382" s="7">
        <v>2</v>
      </c>
      <c r="K382" s="27">
        <v>39</v>
      </c>
      <c r="L382" s="11">
        <v>0.15</v>
      </c>
      <c r="M382" t="s">
        <v>20</v>
      </c>
      <c r="N382" s="29">
        <v>26.52</v>
      </c>
      <c r="O382" s="27">
        <f>Table1[[#This Row],[Unit_Price]]*Table1[[#This Row],[Quantity]]</f>
        <v>78</v>
      </c>
      <c r="P382" s="29">
        <f>Table1[[#This Row],[Revenue]]-Table1[[#This Row],[COGS]]</f>
        <v>24.96</v>
      </c>
      <c r="Q382" s="9">
        <f>Table1[[#This Row],[Profit]]/Table1[[#This Row],[Revenue]]</f>
        <v>0.32</v>
      </c>
      <c r="R382" s="31">
        <f>Table1[[#This Row],[Cost Price]]*Table1[[#This Row],[Quantity]]</f>
        <v>53.04</v>
      </c>
    </row>
    <row r="383" spans="1:18" x14ac:dyDescent="0.25">
      <c r="A383" t="s">
        <v>825</v>
      </c>
      <c r="B383" s="14">
        <v>46008</v>
      </c>
      <c r="C383" t="s">
        <v>826</v>
      </c>
      <c r="D383" t="str">
        <f>VLOOKUP(C383,Customers!A:E,5,FALSE)</f>
        <v>Mass Market</v>
      </c>
      <c r="E383" t="s">
        <v>268</v>
      </c>
      <c r="F383" t="str">
        <f>VLOOKUP(Table1[[#This Row],[Product_ID]],Products!A:D,4,FALSE)</f>
        <v>Audio</v>
      </c>
      <c r="G383" t="str">
        <f>VLOOKUP(H383,Stores!A:E,5,FALSE)</f>
        <v>Europe</v>
      </c>
      <c r="H383" t="s">
        <v>64</v>
      </c>
      <c r="I383" s="5" t="s">
        <v>25</v>
      </c>
      <c r="J383" s="7">
        <v>3</v>
      </c>
      <c r="K383" s="27">
        <v>149</v>
      </c>
      <c r="L383" s="11">
        <v>0</v>
      </c>
      <c r="M383" t="s">
        <v>35</v>
      </c>
      <c r="N383" s="29">
        <v>90.89</v>
      </c>
      <c r="O383" s="27">
        <f>Table1[[#This Row],[Unit_Price]]*Table1[[#This Row],[Quantity]]</f>
        <v>447</v>
      </c>
      <c r="P383" s="29">
        <f>Table1[[#This Row],[Revenue]]-Table1[[#This Row],[COGS]]</f>
        <v>174.32999999999998</v>
      </c>
      <c r="Q383" s="9">
        <f>Table1[[#This Row],[Profit]]/Table1[[#This Row],[Revenue]]</f>
        <v>0.38999999999999996</v>
      </c>
      <c r="R383" s="31">
        <f>Table1[[#This Row],[Cost Price]]*Table1[[#This Row],[Quantity]]</f>
        <v>272.67</v>
      </c>
    </row>
    <row r="384" spans="1:18" x14ac:dyDescent="0.25">
      <c r="A384" t="s">
        <v>827</v>
      </c>
      <c r="B384" s="14">
        <v>45984</v>
      </c>
      <c r="C384" t="s">
        <v>828</v>
      </c>
      <c r="D384" t="str">
        <f>VLOOKUP(C384,Customers!A:E,5,FALSE)</f>
        <v>Mass Market</v>
      </c>
      <c r="E384" t="s">
        <v>549</v>
      </c>
      <c r="F384" t="str">
        <f>VLOOKUP(Table1[[#This Row],[Product_ID]],Products!A:D,4,FALSE)</f>
        <v>Televisions</v>
      </c>
      <c r="G384" t="str">
        <f>VLOOKUP(H384,Stores!A:E,5,FALSE)</f>
        <v>EUROPE</v>
      </c>
      <c r="H384" t="s">
        <v>74</v>
      </c>
      <c r="I384" s="5" t="s">
        <v>25</v>
      </c>
      <c r="J384" s="7">
        <v>5</v>
      </c>
      <c r="K384" s="27">
        <v>1222.98</v>
      </c>
      <c r="L384" s="11">
        <v>0.05</v>
      </c>
      <c r="M384" t="s">
        <v>20</v>
      </c>
      <c r="N384" s="29">
        <v>767.36</v>
      </c>
      <c r="O384" s="27">
        <f>Table1[[#This Row],[Unit_Price]]*Table1[[#This Row],[Quantity]]</f>
        <v>6114.9</v>
      </c>
      <c r="P384" s="29">
        <f>Table1[[#This Row],[Revenue]]-Table1[[#This Row],[COGS]]</f>
        <v>2278.0999999999995</v>
      </c>
      <c r="Q384" s="9">
        <f>Table1[[#This Row],[Profit]]/Table1[[#This Row],[Revenue]]</f>
        <v>0.37254901960784309</v>
      </c>
      <c r="R384" s="31">
        <f>Table1[[#This Row],[Cost Price]]*Table1[[#This Row],[Quantity]]</f>
        <v>3836.8</v>
      </c>
    </row>
    <row r="385" spans="1:18" x14ac:dyDescent="0.25">
      <c r="A385" t="s">
        <v>829</v>
      </c>
      <c r="B385" s="14">
        <v>46037</v>
      </c>
      <c r="C385" t="s">
        <v>179</v>
      </c>
      <c r="D385" t="str">
        <f>VLOOKUP(C385,Customers!A:E,5,FALSE)</f>
        <v>VIP</v>
      </c>
      <c r="E385" t="s">
        <v>57</v>
      </c>
      <c r="F385" t="str">
        <f>VLOOKUP(Table1[[#This Row],[Product_ID]],Products!A:D,4,FALSE)</f>
        <v>Laptops</v>
      </c>
      <c r="G385" t="str">
        <f>VLOOKUP(H385,Stores!A:E,5,FALSE)</f>
        <v>North America</v>
      </c>
      <c r="H385" t="s">
        <v>39</v>
      </c>
      <c r="I385" s="5" t="s">
        <v>25</v>
      </c>
      <c r="J385" s="7">
        <v>2</v>
      </c>
      <c r="K385" s="27">
        <v>1199</v>
      </c>
      <c r="L385" s="11">
        <v>0.05</v>
      </c>
      <c r="M385" t="s">
        <v>20</v>
      </c>
      <c r="N385" s="29">
        <v>875.27</v>
      </c>
      <c r="O385" s="27">
        <f>Table1[[#This Row],[Unit_Price]]*Table1[[#This Row],[Quantity]]</f>
        <v>2398</v>
      </c>
      <c r="P385" s="29">
        <f>Table1[[#This Row],[Revenue]]-Table1[[#This Row],[COGS]]</f>
        <v>647.46</v>
      </c>
      <c r="Q385" s="9">
        <f>Table1[[#This Row],[Profit]]/Table1[[#This Row],[Revenue]]</f>
        <v>0.27</v>
      </c>
      <c r="R385" s="31">
        <f>Table1[[#This Row],[Cost Price]]*Table1[[#This Row],[Quantity]]</f>
        <v>1750.54</v>
      </c>
    </row>
    <row r="386" spans="1:18" x14ac:dyDescent="0.25">
      <c r="A386" t="s">
        <v>830</v>
      </c>
      <c r="B386" s="14">
        <v>46082</v>
      </c>
      <c r="C386" t="s">
        <v>831</v>
      </c>
      <c r="D386" t="str">
        <f>VLOOKUP(C386,Customers!A:E,5,FALSE)</f>
        <v>Mass Market</v>
      </c>
      <c r="E386" t="s">
        <v>18</v>
      </c>
      <c r="F386" t="str">
        <f>VLOOKUP(Table1[[#This Row],[Product_ID]],Products!A:D,4,FALSE)</f>
        <v>Audio</v>
      </c>
      <c r="G386" t="str">
        <f>VLOOKUP(H386,Stores!A:E,5,FALSE)</f>
        <v>Asia</v>
      </c>
      <c r="H386" t="s">
        <v>13</v>
      </c>
      <c r="I386" s="5" t="s">
        <v>14</v>
      </c>
      <c r="J386" s="7">
        <v>2</v>
      </c>
      <c r="K386" s="27">
        <v>98.01</v>
      </c>
      <c r="L386" s="11">
        <v>0.2</v>
      </c>
      <c r="M386" t="s">
        <v>35</v>
      </c>
      <c r="N386" s="29">
        <v>71.28</v>
      </c>
      <c r="O386" s="27">
        <f>Table1[[#This Row],[Unit_Price]]*Table1[[#This Row],[Quantity]]</f>
        <v>196.02</v>
      </c>
      <c r="P386" s="29">
        <f>Table1[[#This Row],[Revenue]]-Table1[[#This Row],[COGS]]</f>
        <v>53.460000000000008</v>
      </c>
      <c r="Q386" s="9">
        <f>Table1[[#This Row],[Profit]]/Table1[[#This Row],[Revenue]]</f>
        <v>0.27272727272727276</v>
      </c>
      <c r="R386" s="31">
        <f>Table1[[#This Row],[Cost Price]]*Table1[[#This Row],[Quantity]]</f>
        <v>142.56</v>
      </c>
    </row>
    <row r="387" spans="1:18" x14ac:dyDescent="0.25">
      <c r="A387" t="s">
        <v>832</v>
      </c>
      <c r="B387" s="14">
        <v>46208</v>
      </c>
      <c r="C387" t="s">
        <v>198</v>
      </c>
      <c r="D387" t="str">
        <f>VLOOKUP(C387,Customers!A:E,5,FALSE)</f>
        <v>Mass Affluent</v>
      </c>
      <c r="E387" t="s">
        <v>168</v>
      </c>
      <c r="F387" t="str">
        <f>VLOOKUP(Table1[[#This Row],[Product_ID]],Products!A:D,4,FALSE)</f>
        <v>Accessories</v>
      </c>
      <c r="G387" t="str">
        <f>VLOOKUP(H387,Stores!A:E,5,FALSE)</f>
        <v>Asia</v>
      </c>
      <c r="H387" t="s">
        <v>13</v>
      </c>
      <c r="I387" s="5" t="s">
        <v>25</v>
      </c>
      <c r="J387" s="7">
        <v>1</v>
      </c>
      <c r="K387" s="27">
        <v>90.78</v>
      </c>
      <c r="L387" s="11">
        <v>0.15</v>
      </c>
      <c r="M387" t="s">
        <v>30</v>
      </c>
      <c r="N387" s="29">
        <v>55.18</v>
      </c>
      <c r="O387" s="27">
        <f>Table1[[#This Row],[Unit_Price]]*Table1[[#This Row],[Quantity]]</f>
        <v>90.78</v>
      </c>
      <c r="P387" s="29">
        <f>Table1[[#This Row],[Revenue]]-Table1[[#This Row],[COGS]]</f>
        <v>35.6</v>
      </c>
      <c r="Q387" s="9">
        <f>Table1[[#This Row],[Profit]]/Table1[[#This Row],[Revenue]]</f>
        <v>0.39215686274509803</v>
      </c>
      <c r="R387" s="31">
        <f>Table1[[#This Row],[Cost Price]]*Table1[[#This Row],[Quantity]]</f>
        <v>55.18</v>
      </c>
    </row>
    <row r="388" spans="1:18" x14ac:dyDescent="0.25">
      <c r="A388" t="s">
        <v>833</v>
      </c>
      <c r="B388" s="14">
        <v>45989</v>
      </c>
      <c r="C388" t="s">
        <v>834</v>
      </c>
      <c r="D388" t="str">
        <f>VLOOKUP(C388,Customers!A:E,5,FALSE)</f>
        <v>Mass Market</v>
      </c>
      <c r="E388" t="s">
        <v>685</v>
      </c>
      <c r="F388" t="str">
        <f>VLOOKUP(Table1[[#This Row],[Product_ID]],Products!A:D,4,FALSE)</f>
        <v>Smartphones</v>
      </c>
      <c r="G388" t="str">
        <f>VLOOKUP(H388,Stores!A:E,5,FALSE)</f>
        <v>Africa</v>
      </c>
      <c r="H388" t="s">
        <v>58</v>
      </c>
      <c r="I388" s="5" t="s">
        <v>14</v>
      </c>
      <c r="J388" s="7">
        <v>1</v>
      </c>
      <c r="K388" s="27">
        <v>1599</v>
      </c>
      <c r="L388" s="11">
        <v>0.15</v>
      </c>
      <c r="M388" t="s">
        <v>20</v>
      </c>
      <c r="N388" s="29">
        <v>1023.36</v>
      </c>
      <c r="O388" s="27">
        <f>Table1[[#This Row],[Unit_Price]]*Table1[[#This Row],[Quantity]]</f>
        <v>1599</v>
      </c>
      <c r="P388" s="29">
        <f>Table1[[#This Row],[Revenue]]-Table1[[#This Row],[COGS]]</f>
        <v>575.64</v>
      </c>
      <c r="Q388" s="9">
        <f>Table1[[#This Row],[Profit]]/Table1[[#This Row],[Revenue]]</f>
        <v>0.36</v>
      </c>
      <c r="R388" s="31">
        <f>Table1[[#This Row],[Cost Price]]*Table1[[#This Row],[Quantity]]</f>
        <v>1023.36</v>
      </c>
    </row>
    <row r="389" spans="1:18" x14ac:dyDescent="0.25">
      <c r="A389" t="s">
        <v>835</v>
      </c>
      <c r="B389" s="14">
        <v>45923</v>
      </c>
      <c r="C389" t="s">
        <v>611</v>
      </c>
      <c r="D389" t="str">
        <f>VLOOKUP(C389,Customers!A:E,5,FALSE)</f>
        <v>Premium</v>
      </c>
      <c r="E389" t="s">
        <v>199</v>
      </c>
      <c r="F389" t="str">
        <f>VLOOKUP(Table1[[#This Row],[Product_ID]],Products!A:D,4,FALSE)</f>
        <v>Laptops</v>
      </c>
      <c r="G389" t="str">
        <f>VLOOKUP(H389,Stores!A:E,5,FALSE)</f>
        <v>Asia</v>
      </c>
      <c r="H389" t="s">
        <v>13</v>
      </c>
      <c r="I389" s="5" t="s">
        <v>14</v>
      </c>
      <c r="J389" s="7">
        <v>2</v>
      </c>
      <c r="K389" s="27">
        <v>678.03</v>
      </c>
      <c r="L389" s="11">
        <v>0</v>
      </c>
      <c r="M389" t="s">
        <v>35</v>
      </c>
      <c r="N389" s="29">
        <v>496.29</v>
      </c>
      <c r="O389" s="27">
        <f>Table1[[#This Row],[Unit_Price]]*Table1[[#This Row],[Quantity]]</f>
        <v>1356.06</v>
      </c>
      <c r="P389" s="29">
        <f>Table1[[#This Row],[Revenue]]-Table1[[#This Row],[COGS]]</f>
        <v>363.4799999999999</v>
      </c>
      <c r="Q389" s="9">
        <f>Table1[[#This Row],[Profit]]/Table1[[#This Row],[Revenue]]</f>
        <v>0.268041237113402</v>
      </c>
      <c r="R389" s="31">
        <f>Table1[[#This Row],[Cost Price]]*Table1[[#This Row],[Quantity]]</f>
        <v>992.58</v>
      </c>
    </row>
    <row r="390" spans="1:18" x14ac:dyDescent="0.25">
      <c r="A390" t="s">
        <v>836</v>
      </c>
      <c r="B390" s="14">
        <v>46234</v>
      </c>
      <c r="C390" t="s">
        <v>184</v>
      </c>
      <c r="D390" t="str">
        <f>VLOOKUP(C390,Customers!A:E,5,FALSE)</f>
        <v>VIP</v>
      </c>
      <c r="E390" t="s">
        <v>286</v>
      </c>
      <c r="F390" t="str">
        <f>VLOOKUP(Table1[[#This Row],[Product_ID]],Products!A:D,4,FALSE)</f>
        <v>Televisions</v>
      </c>
      <c r="G390" t="str">
        <f>VLOOKUP(H390,Stores!A:E,5,FALSE)</f>
        <v>Africa</v>
      </c>
      <c r="H390" t="s">
        <v>52</v>
      </c>
      <c r="I390" s="5" t="s">
        <v>25</v>
      </c>
      <c r="J390" s="7">
        <v>5</v>
      </c>
      <c r="K390" s="27">
        <v>1324.98</v>
      </c>
      <c r="L390" s="11">
        <v>0.15</v>
      </c>
      <c r="M390" t="s">
        <v>20</v>
      </c>
      <c r="N390" s="29">
        <v>948.27</v>
      </c>
      <c r="O390" s="27">
        <f>Table1[[#This Row],[Unit_Price]]*Table1[[#This Row],[Quantity]]</f>
        <v>6624.9</v>
      </c>
      <c r="P390" s="29">
        <f>Table1[[#This Row],[Revenue]]-Table1[[#This Row],[COGS]]</f>
        <v>1883.5499999999993</v>
      </c>
      <c r="Q390" s="9">
        <f>Table1[[#This Row],[Profit]]/Table1[[#This Row],[Revenue]]</f>
        <v>0.28431372549019596</v>
      </c>
      <c r="R390" s="31">
        <f>Table1[[#This Row],[Cost Price]]*Table1[[#This Row],[Quantity]]</f>
        <v>4741.3500000000004</v>
      </c>
    </row>
    <row r="391" spans="1:18" x14ac:dyDescent="0.25">
      <c r="A391" t="s">
        <v>837</v>
      </c>
      <c r="B391" s="14">
        <v>46104</v>
      </c>
      <c r="C391" t="s">
        <v>838</v>
      </c>
      <c r="D391" t="str">
        <f>VLOOKUP(C391,Customers!A:E,5,FALSE)</f>
        <v>Mass Affluent</v>
      </c>
      <c r="E391" t="s">
        <v>286</v>
      </c>
      <c r="F391" t="str">
        <f>VLOOKUP(Table1[[#This Row],[Product_ID]],Products!A:D,4,FALSE)</f>
        <v>Televisions</v>
      </c>
      <c r="G391" t="str">
        <f>VLOOKUP(H391,Stores!A:E,5,FALSE)</f>
        <v>Oceania</v>
      </c>
      <c r="H391" t="s">
        <v>112</v>
      </c>
      <c r="I391" s="5" t="s">
        <v>25</v>
      </c>
      <c r="J391" s="7">
        <v>3</v>
      </c>
      <c r="K391" s="27">
        <v>1337.97</v>
      </c>
      <c r="L391" s="11">
        <v>0.15</v>
      </c>
      <c r="M391" t="s">
        <v>30</v>
      </c>
      <c r="N391" s="29">
        <v>948.27</v>
      </c>
      <c r="O391" s="27">
        <f>Table1[[#This Row],[Unit_Price]]*Table1[[#This Row],[Quantity]]</f>
        <v>4013.91</v>
      </c>
      <c r="P391" s="29">
        <f>Table1[[#This Row],[Revenue]]-Table1[[#This Row],[COGS]]</f>
        <v>1169.0999999999999</v>
      </c>
      <c r="Q391" s="9">
        <f>Table1[[#This Row],[Profit]]/Table1[[#This Row],[Revenue]]</f>
        <v>0.29126213592233008</v>
      </c>
      <c r="R391" s="31">
        <f>Table1[[#This Row],[Cost Price]]*Table1[[#This Row],[Quantity]]</f>
        <v>2844.81</v>
      </c>
    </row>
    <row r="392" spans="1:18" x14ac:dyDescent="0.25">
      <c r="A392" t="s">
        <v>839</v>
      </c>
      <c r="B392" s="14">
        <v>46173</v>
      </c>
      <c r="C392" t="s">
        <v>840</v>
      </c>
      <c r="D392" t="str">
        <f>VLOOKUP(C392,Customers!A:E,5,FALSE)</f>
        <v>Affluent</v>
      </c>
      <c r="E392" t="s">
        <v>150</v>
      </c>
      <c r="F392" t="str">
        <f>VLOOKUP(Table1[[#This Row],[Product_ID]],Products!A:D,4,FALSE)</f>
        <v>Televisions</v>
      </c>
      <c r="G392" t="str">
        <f>VLOOKUP(H392,Stores!A:E,5,FALSE)</f>
        <v>North America</v>
      </c>
      <c r="H392" t="s">
        <v>95</v>
      </c>
      <c r="I392" s="5" t="s">
        <v>25</v>
      </c>
      <c r="J392" s="7">
        <v>2</v>
      </c>
      <c r="K392" s="27">
        <v>1499</v>
      </c>
      <c r="L392" s="11">
        <v>0.05</v>
      </c>
      <c r="M392" t="s">
        <v>20</v>
      </c>
      <c r="N392" s="29">
        <v>1064.29</v>
      </c>
      <c r="O392" s="27">
        <f>Table1[[#This Row],[Unit_Price]]*Table1[[#This Row],[Quantity]]</f>
        <v>2998</v>
      </c>
      <c r="P392" s="29">
        <f>Table1[[#This Row],[Revenue]]-Table1[[#This Row],[COGS]]</f>
        <v>869.42000000000007</v>
      </c>
      <c r="Q392" s="9">
        <f>Table1[[#This Row],[Profit]]/Table1[[#This Row],[Revenue]]</f>
        <v>0.29000000000000004</v>
      </c>
      <c r="R392" s="31">
        <f>Table1[[#This Row],[Cost Price]]*Table1[[#This Row],[Quantity]]</f>
        <v>2128.58</v>
      </c>
    </row>
    <row r="393" spans="1:18" x14ac:dyDescent="0.25">
      <c r="A393" t="s">
        <v>841</v>
      </c>
      <c r="B393" s="14">
        <v>46071</v>
      </c>
      <c r="C393" t="s">
        <v>560</v>
      </c>
      <c r="D393" t="str">
        <f>VLOOKUP(C393,Customers!A:E,5,FALSE)</f>
        <v>Mass Market</v>
      </c>
      <c r="E393" t="s">
        <v>123</v>
      </c>
      <c r="F393" t="str">
        <f>VLOOKUP(Table1[[#This Row],[Product_ID]],Products!A:D,4,FALSE)</f>
        <v>Accessories</v>
      </c>
      <c r="G393" t="str">
        <f>VLOOKUP(H393,Stores!A:E,5,FALSE)</f>
        <v>Europe</v>
      </c>
      <c r="H393" t="s">
        <v>24</v>
      </c>
      <c r="I393" s="5" t="s">
        <v>14</v>
      </c>
      <c r="J393" s="7">
        <v>2</v>
      </c>
      <c r="K393" s="27">
        <v>53.35</v>
      </c>
      <c r="L393" s="11">
        <v>0.02</v>
      </c>
      <c r="M393" t="s">
        <v>30</v>
      </c>
      <c r="N393" s="29">
        <v>39.049999999999997</v>
      </c>
      <c r="O393" s="27">
        <f>Table1[[#This Row],[Unit_Price]]*Table1[[#This Row],[Quantity]]</f>
        <v>106.7</v>
      </c>
      <c r="P393" s="29">
        <f>Table1[[#This Row],[Revenue]]-Table1[[#This Row],[COGS]]</f>
        <v>28.600000000000009</v>
      </c>
      <c r="Q393" s="9">
        <f>Table1[[#This Row],[Profit]]/Table1[[#This Row],[Revenue]]</f>
        <v>0.26804123711340211</v>
      </c>
      <c r="R393" s="31">
        <f>Table1[[#This Row],[Cost Price]]*Table1[[#This Row],[Quantity]]</f>
        <v>78.099999999999994</v>
      </c>
    </row>
    <row r="394" spans="1:18" x14ac:dyDescent="0.25">
      <c r="A394" t="s">
        <v>842</v>
      </c>
      <c r="B394" s="14">
        <v>46002</v>
      </c>
      <c r="C394" t="s">
        <v>843</v>
      </c>
      <c r="D394" t="str">
        <f>VLOOKUP(C394,Customers!A:E,5,FALSE)</f>
        <v>Affluent</v>
      </c>
      <c r="E394" t="s">
        <v>54</v>
      </c>
      <c r="F394" t="str">
        <f>VLOOKUP(Table1[[#This Row],[Product_ID]],Products!A:D,4,FALSE)</f>
        <v>Accessories</v>
      </c>
      <c r="G394" t="str">
        <f>VLOOKUP(H394,Stores!A:E,5,FALSE)</f>
        <v>Oceania</v>
      </c>
      <c r="H394" t="s">
        <v>112</v>
      </c>
      <c r="I394" s="5" t="s">
        <v>25</v>
      </c>
      <c r="J394" s="7">
        <v>1</v>
      </c>
      <c r="K394" s="27">
        <v>119</v>
      </c>
      <c r="L394" s="11">
        <v>0</v>
      </c>
      <c r="M394" t="s">
        <v>20</v>
      </c>
      <c r="N394" s="29">
        <v>85.68</v>
      </c>
      <c r="O394" s="27">
        <f>Table1[[#This Row],[Unit_Price]]*Table1[[#This Row],[Quantity]]</f>
        <v>119</v>
      </c>
      <c r="P394" s="29">
        <f>Table1[[#This Row],[Revenue]]-Table1[[#This Row],[COGS]]</f>
        <v>33.319999999999993</v>
      </c>
      <c r="Q394" s="9">
        <f>Table1[[#This Row],[Profit]]/Table1[[#This Row],[Revenue]]</f>
        <v>0.27999999999999992</v>
      </c>
      <c r="R394" s="31">
        <f>Table1[[#This Row],[Cost Price]]*Table1[[#This Row],[Quantity]]</f>
        <v>85.68</v>
      </c>
    </row>
    <row r="395" spans="1:18" x14ac:dyDescent="0.25">
      <c r="A395" t="s">
        <v>844</v>
      </c>
      <c r="B395" s="14">
        <v>46108</v>
      </c>
      <c r="C395" t="s">
        <v>845</v>
      </c>
      <c r="D395" t="str">
        <f>VLOOKUP(C395,Customers!A:E,5,FALSE)</f>
        <v>Mass Affluent</v>
      </c>
      <c r="E395" t="s">
        <v>98</v>
      </c>
      <c r="F395" t="str">
        <f>VLOOKUP(Table1[[#This Row],[Product_ID]],Products!A:D,4,FALSE)</f>
        <v>Laptops</v>
      </c>
      <c r="G395" t="str">
        <f>VLOOKUP(H395,Stores!A:E,5,FALSE)</f>
        <v>Africa</v>
      </c>
      <c r="H395" t="s">
        <v>226</v>
      </c>
      <c r="I395" s="5" t="s">
        <v>14</v>
      </c>
      <c r="J395" s="7">
        <v>6</v>
      </c>
      <c r="K395" s="27">
        <v>1371.02</v>
      </c>
      <c r="L395" s="11">
        <v>0.02</v>
      </c>
      <c r="M395" t="s">
        <v>20</v>
      </c>
      <c r="N395" s="29">
        <v>853.39</v>
      </c>
      <c r="O395" s="27">
        <f>Table1[[#This Row],[Unit_Price]]*Table1[[#This Row],[Quantity]]</f>
        <v>8226.119999999999</v>
      </c>
      <c r="P395" s="29">
        <f>Table1[[#This Row],[Revenue]]-Table1[[#This Row],[COGS]]</f>
        <v>3105.7799999999988</v>
      </c>
      <c r="Q395" s="9">
        <f>Table1[[#This Row],[Profit]]/Table1[[#This Row],[Revenue]]</f>
        <v>0.37755102040816318</v>
      </c>
      <c r="R395" s="31">
        <f>Table1[[#This Row],[Cost Price]]*Table1[[#This Row],[Quantity]]</f>
        <v>5120.34</v>
      </c>
    </row>
    <row r="396" spans="1:18" x14ac:dyDescent="0.25">
      <c r="A396" t="s">
        <v>846</v>
      </c>
      <c r="B396" s="14">
        <v>46143</v>
      </c>
      <c r="C396" t="s">
        <v>847</v>
      </c>
      <c r="D396" t="str">
        <f>VLOOKUP(C396,Customers!A:E,5,FALSE)</f>
        <v>Premium</v>
      </c>
      <c r="E396" t="s">
        <v>51</v>
      </c>
      <c r="F396" t="str">
        <f>VLOOKUP(Table1[[#This Row],[Product_ID]],Products!A:D,4,FALSE)</f>
        <v>Smartphones</v>
      </c>
      <c r="G396" t="str">
        <f>VLOOKUP(H396,Stores!A:E,5,FALSE)</f>
        <v>Africa</v>
      </c>
      <c r="H396" t="s">
        <v>226</v>
      </c>
      <c r="I396" s="5" t="s">
        <v>25</v>
      </c>
      <c r="J396" s="7">
        <v>1</v>
      </c>
      <c r="K396" s="27">
        <v>979.02</v>
      </c>
      <c r="L396" s="11">
        <v>0.05</v>
      </c>
      <c r="M396" t="s">
        <v>20</v>
      </c>
      <c r="N396" s="29">
        <v>609.39</v>
      </c>
      <c r="O396" s="27">
        <f>Table1[[#This Row],[Unit_Price]]*Table1[[#This Row],[Quantity]]</f>
        <v>979.02</v>
      </c>
      <c r="P396" s="29">
        <f>Table1[[#This Row],[Revenue]]-Table1[[#This Row],[COGS]]</f>
        <v>369.63</v>
      </c>
      <c r="Q396" s="9">
        <f>Table1[[#This Row],[Profit]]/Table1[[#This Row],[Revenue]]</f>
        <v>0.37755102040816324</v>
      </c>
      <c r="R396" s="31">
        <f>Table1[[#This Row],[Cost Price]]*Table1[[#This Row],[Quantity]]</f>
        <v>609.39</v>
      </c>
    </row>
    <row r="397" spans="1:18" x14ac:dyDescent="0.25">
      <c r="A397" t="s">
        <v>848</v>
      </c>
      <c r="B397" s="14">
        <v>45890</v>
      </c>
      <c r="C397" t="s">
        <v>378</v>
      </c>
      <c r="D397" t="str">
        <f>VLOOKUP(C397,Customers!A:E,5,FALSE)</f>
        <v>Affluent</v>
      </c>
      <c r="E397" t="s">
        <v>123</v>
      </c>
      <c r="F397" t="str">
        <f>VLOOKUP(Table1[[#This Row],[Product_ID]],Products!A:D,4,FALSE)</f>
        <v>Accessories</v>
      </c>
      <c r="G397" t="str">
        <f>VLOOKUP(H397,Stores!A:E,5,FALSE)</f>
        <v>Europe</v>
      </c>
      <c r="H397" t="s">
        <v>24</v>
      </c>
      <c r="I397" s="5" t="s">
        <v>25</v>
      </c>
      <c r="J397" s="7">
        <v>1</v>
      </c>
      <c r="K397" s="27">
        <v>55</v>
      </c>
      <c r="L397" s="11">
        <v>0.02</v>
      </c>
      <c r="M397" t="s">
        <v>20</v>
      </c>
      <c r="N397" s="29">
        <v>39.049999999999997</v>
      </c>
      <c r="O397" s="27">
        <f>Table1[[#This Row],[Unit_Price]]*Table1[[#This Row],[Quantity]]</f>
        <v>55</v>
      </c>
      <c r="P397" s="29">
        <f>Table1[[#This Row],[Revenue]]-Table1[[#This Row],[COGS]]</f>
        <v>15.950000000000003</v>
      </c>
      <c r="Q397" s="9">
        <f>Table1[[#This Row],[Profit]]/Table1[[#This Row],[Revenue]]</f>
        <v>0.29000000000000004</v>
      </c>
      <c r="R397" s="31">
        <f>Table1[[#This Row],[Cost Price]]*Table1[[#This Row],[Quantity]]</f>
        <v>39.049999999999997</v>
      </c>
    </row>
    <row r="398" spans="1:18" x14ac:dyDescent="0.25">
      <c r="A398" t="s">
        <v>849</v>
      </c>
      <c r="B398" s="14">
        <v>46072</v>
      </c>
      <c r="C398" t="s">
        <v>850</v>
      </c>
      <c r="D398" t="str">
        <f>VLOOKUP(C398,Customers!A:E,5,FALSE)</f>
        <v>Mass Market</v>
      </c>
      <c r="E398" t="s">
        <v>150</v>
      </c>
      <c r="F398" t="str">
        <f>VLOOKUP(Table1[[#This Row],[Product_ID]],Products!A:D,4,FALSE)</f>
        <v>Televisions</v>
      </c>
      <c r="G398" t="str">
        <f>VLOOKUP(H398,Stores!A:E,5,FALSE)</f>
        <v>Asia</v>
      </c>
      <c r="H398" t="s">
        <v>101</v>
      </c>
      <c r="I398" s="5" t="s">
        <v>14</v>
      </c>
      <c r="J398" s="7">
        <v>4</v>
      </c>
      <c r="K398" s="27">
        <v>1499</v>
      </c>
      <c r="L398" s="11">
        <v>0</v>
      </c>
      <c r="M398" t="s">
        <v>30</v>
      </c>
      <c r="N398" s="29">
        <v>1064.29</v>
      </c>
      <c r="O398" s="27">
        <f>Table1[[#This Row],[Unit_Price]]*Table1[[#This Row],[Quantity]]</f>
        <v>5996</v>
      </c>
      <c r="P398" s="29">
        <f>Table1[[#This Row],[Revenue]]-Table1[[#This Row],[COGS]]</f>
        <v>1738.8400000000001</v>
      </c>
      <c r="Q398" s="9">
        <f>Table1[[#This Row],[Profit]]/Table1[[#This Row],[Revenue]]</f>
        <v>0.29000000000000004</v>
      </c>
      <c r="R398" s="31">
        <f>Table1[[#This Row],[Cost Price]]*Table1[[#This Row],[Quantity]]</f>
        <v>4257.16</v>
      </c>
    </row>
    <row r="399" spans="1:18" x14ac:dyDescent="0.25">
      <c r="A399" t="s">
        <v>851</v>
      </c>
      <c r="B399" s="14">
        <v>46077</v>
      </c>
      <c r="C399" t="s">
        <v>730</v>
      </c>
      <c r="D399" t="str">
        <f>VLOOKUP(C399,Customers!A:E,5,FALSE)</f>
        <v>Mass Market</v>
      </c>
      <c r="E399" t="s">
        <v>57</v>
      </c>
      <c r="F399" t="str">
        <f>VLOOKUP(Table1[[#This Row],[Product_ID]],Products!A:D,4,FALSE)</f>
        <v>Laptops</v>
      </c>
      <c r="G399" t="str">
        <f>VLOOKUP(H399,Stores!A:E,5,FALSE)</f>
        <v>South America</v>
      </c>
      <c r="H399" t="s">
        <v>62</v>
      </c>
      <c r="I399" s="5" t="s">
        <v>25</v>
      </c>
      <c r="J399" s="7">
        <v>1</v>
      </c>
      <c r="K399" s="27">
        <v>1210.99</v>
      </c>
      <c r="L399" s="11">
        <v>0</v>
      </c>
      <c r="M399" t="s">
        <v>35</v>
      </c>
      <c r="N399" s="29">
        <v>875.27</v>
      </c>
      <c r="O399" s="27">
        <f>Table1[[#This Row],[Unit_Price]]*Table1[[#This Row],[Quantity]]</f>
        <v>1210.99</v>
      </c>
      <c r="P399" s="29">
        <f>Table1[[#This Row],[Revenue]]-Table1[[#This Row],[COGS]]</f>
        <v>335.72</v>
      </c>
      <c r="Q399" s="9">
        <f>Table1[[#This Row],[Profit]]/Table1[[#This Row],[Revenue]]</f>
        <v>0.27722772277227725</v>
      </c>
      <c r="R399" s="31">
        <f>Table1[[#This Row],[Cost Price]]*Table1[[#This Row],[Quantity]]</f>
        <v>875.27</v>
      </c>
    </row>
    <row r="400" spans="1:18" x14ac:dyDescent="0.25">
      <c r="A400" t="s">
        <v>853</v>
      </c>
      <c r="B400" s="14">
        <v>45698</v>
      </c>
      <c r="C400" t="s">
        <v>854</v>
      </c>
      <c r="D400" t="str">
        <f>VLOOKUP(C400,Customers!A:E,5,FALSE)</f>
        <v>Mass Market</v>
      </c>
      <c r="E400" t="s">
        <v>150</v>
      </c>
      <c r="F400" t="str">
        <f>VLOOKUP(Table1[[#This Row],[Product_ID]],Products!A:D,4,FALSE)</f>
        <v>Televisions</v>
      </c>
      <c r="G400" t="str">
        <f>VLOOKUP(H400,Stores!A:E,5,FALSE)</f>
        <v>Asia</v>
      </c>
      <c r="H400" t="s">
        <v>13</v>
      </c>
      <c r="I400" s="5" t="s">
        <v>25</v>
      </c>
      <c r="J400" s="7">
        <v>1</v>
      </c>
      <c r="K400" s="27">
        <v>1499</v>
      </c>
      <c r="L400" s="11">
        <v>0.15</v>
      </c>
      <c r="M400" t="s">
        <v>20</v>
      </c>
      <c r="N400" s="29">
        <v>1064.29</v>
      </c>
      <c r="O400" s="27">
        <f>Table1[[#This Row],[Unit_Price]]*Table1[[#This Row],[Quantity]]</f>
        <v>1499</v>
      </c>
      <c r="P400" s="29">
        <f>Table1[[#This Row],[Revenue]]-Table1[[#This Row],[COGS]]</f>
        <v>434.71000000000004</v>
      </c>
      <c r="Q400" s="9">
        <f>Table1[[#This Row],[Profit]]/Table1[[#This Row],[Revenue]]</f>
        <v>0.29000000000000004</v>
      </c>
      <c r="R400" s="31">
        <f>Table1[[#This Row],[Cost Price]]*Table1[[#This Row],[Quantity]]</f>
        <v>1064.29</v>
      </c>
    </row>
    <row r="401" spans="1:18" x14ac:dyDescent="0.25">
      <c r="A401" t="s">
        <v>855</v>
      </c>
      <c r="B401" s="14">
        <v>46221</v>
      </c>
      <c r="C401" t="s">
        <v>253</v>
      </c>
      <c r="D401" t="str">
        <f>VLOOKUP(C401,Customers!A:E,5,FALSE)</f>
        <v>Mass Market</v>
      </c>
      <c r="E401" t="s">
        <v>556</v>
      </c>
      <c r="F401" t="str">
        <f>VLOOKUP(Table1[[#This Row],[Product_ID]],Products!A:D,4,FALSE)</f>
        <v>Audio</v>
      </c>
      <c r="G401" t="str">
        <f>VLOOKUP(H401,Stores!A:E,5,FALSE)</f>
        <v>Africa</v>
      </c>
      <c r="H401" t="s">
        <v>19</v>
      </c>
      <c r="I401" s="5" t="s">
        <v>14</v>
      </c>
      <c r="J401" s="7">
        <v>6</v>
      </c>
      <c r="K401" s="27">
        <v>127.71</v>
      </c>
      <c r="L401" s="11">
        <v>0</v>
      </c>
      <c r="M401" t="s">
        <v>30</v>
      </c>
      <c r="N401" s="29">
        <v>87.72</v>
      </c>
      <c r="O401" s="27">
        <f>Table1[[#This Row],[Unit_Price]]*Table1[[#This Row],[Quantity]]</f>
        <v>766.26</v>
      </c>
      <c r="P401" s="29">
        <f>Table1[[#This Row],[Revenue]]-Table1[[#This Row],[COGS]]</f>
        <v>239.94000000000005</v>
      </c>
      <c r="Q401" s="9">
        <f>Table1[[#This Row],[Profit]]/Table1[[#This Row],[Revenue]]</f>
        <v>0.3131313131313132</v>
      </c>
      <c r="R401" s="31">
        <f>Table1[[#This Row],[Cost Price]]*Table1[[#This Row],[Quantity]]</f>
        <v>526.31999999999994</v>
      </c>
    </row>
    <row r="402" spans="1:18" x14ac:dyDescent="0.25">
      <c r="A402" t="s">
        <v>857</v>
      </c>
      <c r="B402" s="14">
        <v>45725</v>
      </c>
      <c r="C402" t="s">
        <v>225</v>
      </c>
      <c r="D402" t="str">
        <f>VLOOKUP(C402,Customers!A:E,5,FALSE)</f>
        <v>Mass Market</v>
      </c>
      <c r="E402" t="s">
        <v>174</v>
      </c>
      <c r="F402" t="str">
        <f>VLOOKUP(Table1[[#This Row],[Product_ID]],Products!A:D,4,FALSE)</f>
        <v>Accessories</v>
      </c>
      <c r="G402" t="str">
        <f>VLOOKUP(H402,Stores!A:E,5,FALSE)</f>
        <v>North America</v>
      </c>
      <c r="H402" t="s">
        <v>39</v>
      </c>
      <c r="I402" s="5" t="s">
        <v>25</v>
      </c>
      <c r="J402" s="7">
        <v>1</v>
      </c>
      <c r="K402" s="27">
        <v>77.42</v>
      </c>
      <c r="L402" s="11">
        <v>0.1</v>
      </c>
      <c r="M402" t="s">
        <v>30</v>
      </c>
      <c r="N402" s="29">
        <v>54.51</v>
      </c>
      <c r="O402" s="27">
        <f>Table1[[#This Row],[Unit_Price]]*Table1[[#This Row],[Quantity]]</f>
        <v>77.42</v>
      </c>
      <c r="P402" s="29">
        <f>Table1[[#This Row],[Revenue]]-Table1[[#This Row],[COGS]]</f>
        <v>22.910000000000004</v>
      </c>
      <c r="Q402" s="9">
        <f>Table1[[#This Row],[Profit]]/Table1[[#This Row],[Revenue]]</f>
        <v>0.29591836734693883</v>
      </c>
      <c r="R402" s="31">
        <f>Table1[[#This Row],[Cost Price]]*Table1[[#This Row],[Quantity]]</f>
        <v>54.51</v>
      </c>
    </row>
    <row r="403" spans="1:18" x14ac:dyDescent="0.25">
      <c r="A403" t="s">
        <v>859</v>
      </c>
      <c r="B403" s="14">
        <v>45891</v>
      </c>
      <c r="C403" t="s">
        <v>1331</v>
      </c>
      <c r="D403" t="str">
        <f>VLOOKUP(C403,Customers!A:E,5,FALSE)</f>
        <v>Premium</v>
      </c>
      <c r="E403" t="s">
        <v>150</v>
      </c>
      <c r="F403" t="str">
        <f>VLOOKUP(Table1[[#This Row],[Product_ID]],Products!A:D,4,FALSE)</f>
        <v>Televisions</v>
      </c>
      <c r="G403" t="str">
        <f>VLOOKUP(H403,Stores!A:E,5,FALSE)</f>
        <v>Africa</v>
      </c>
      <c r="H403" t="s">
        <v>196</v>
      </c>
      <c r="I403" s="5" t="s">
        <v>14</v>
      </c>
      <c r="J403" s="7">
        <v>4</v>
      </c>
      <c r="K403" s="27">
        <v>1484.01</v>
      </c>
      <c r="L403" s="11">
        <v>0.15</v>
      </c>
      <c r="M403" t="s">
        <v>20</v>
      </c>
      <c r="N403" s="29">
        <v>1064.29</v>
      </c>
      <c r="O403" s="27">
        <f>Table1[[#This Row],[Unit_Price]]*Table1[[#This Row],[Quantity]]</f>
        <v>5936.04</v>
      </c>
      <c r="P403" s="29">
        <f>Table1[[#This Row],[Revenue]]-Table1[[#This Row],[COGS]]</f>
        <v>1678.88</v>
      </c>
      <c r="Q403" s="9">
        <f>Table1[[#This Row],[Profit]]/Table1[[#This Row],[Revenue]]</f>
        <v>0.28282828282828287</v>
      </c>
      <c r="R403" s="31">
        <f>Table1[[#This Row],[Cost Price]]*Table1[[#This Row],[Quantity]]</f>
        <v>4257.16</v>
      </c>
    </row>
    <row r="404" spans="1:18" x14ac:dyDescent="0.25">
      <c r="A404" t="s">
        <v>861</v>
      </c>
      <c r="B404" s="14">
        <v>45885</v>
      </c>
      <c r="C404" t="s">
        <v>862</v>
      </c>
      <c r="D404" t="str">
        <f>VLOOKUP(C404,Customers!A:E,5,FALSE)</f>
        <v>Premium</v>
      </c>
      <c r="E404" t="s">
        <v>12</v>
      </c>
      <c r="F404" t="str">
        <f>VLOOKUP(Table1[[#This Row],[Product_ID]],Products!A:D,4,FALSE)</f>
        <v>Audio</v>
      </c>
      <c r="G404" t="str">
        <f>VLOOKUP(H404,Stores!A:E,5,FALSE)</f>
        <v>North America</v>
      </c>
      <c r="H404" t="s">
        <v>95</v>
      </c>
      <c r="I404" s="5" t="s">
        <v>25</v>
      </c>
      <c r="J404" s="7">
        <v>2</v>
      </c>
      <c r="K404" s="27">
        <v>508.98</v>
      </c>
      <c r="L404" s="11">
        <v>0</v>
      </c>
      <c r="M404" t="s">
        <v>20</v>
      </c>
      <c r="N404" s="29">
        <v>354.29</v>
      </c>
      <c r="O404" s="27">
        <f>Table1[[#This Row],[Unit_Price]]*Table1[[#This Row],[Quantity]]</f>
        <v>1017.96</v>
      </c>
      <c r="P404" s="29">
        <f>Table1[[#This Row],[Revenue]]-Table1[[#This Row],[COGS]]</f>
        <v>309.38</v>
      </c>
      <c r="Q404" s="9">
        <f>Table1[[#This Row],[Profit]]/Table1[[#This Row],[Revenue]]</f>
        <v>0.30392156862745096</v>
      </c>
      <c r="R404" s="31">
        <f>Table1[[#This Row],[Cost Price]]*Table1[[#This Row],[Quantity]]</f>
        <v>708.58</v>
      </c>
    </row>
    <row r="405" spans="1:18" x14ac:dyDescent="0.25">
      <c r="A405" t="s">
        <v>863</v>
      </c>
      <c r="B405" s="14">
        <v>46013</v>
      </c>
      <c r="C405" t="s">
        <v>864</v>
      </c>
      <c r="D405" t="str">
        <f>VLOOKUP(C405,Customers!A:E,5,FALSE)</f>
        <v>Mass Affluent</v>
      </c>
      <c r="E405" t="s">
        <v>153</v>
      </c>
      <c r="F405" t="str">
        <f>VLOOKUP(Table1[[#This Row],[Product_ID]],Products!A:D,4,FALSE)</f>
        <v>Accessories</v>
      </c>
      <c r="G405" t="str">
        <f>VLOOKUP(H405,Stores!A:E,5,FALSE)</f>
        <v>Africa</v>
      </c>
      <c r="H405" t="s">
        <v>44</v>
      </c>
      <c r="I405" s="5" t="s">
        <v>25</v>
      </c>
      <c r="J405" s="7">
        <v>3</v>
      </c>
      <c r="K405" s="27">
        <v>131.58000000000001</v>
      </c>
      <c r="L405" s="11">
        <v>0.02</v>
      </c>
      <c r="M405" t="s">
        <v>20</v>
      </c>
      <c r="N405" s="29">
        <v>78.69</v>
      </c>
      <c r="O405" s="27">
        <f>Table1[[#This Row],[Unit_Price]]*Table1[[#This Row],[Quantity]]</f>
        <v>394.74</v>
      </c>
      <c r="P405" s="29">
        <f>Table1[[#This Row],[Revenue]]-Table1[[#This Row],[COGS]]</f>
        <v>158.67000000000002</v>
      </c>
      <c r="Q405" s="9">
        <f>Table1[[#This Row],[Profit]]/Table1[[#This Row],[Revenue]]</f>
        <v>0.40196078431372551</v>
      </c>
      <c r="R405" s="31">
        <f>Table1[[#This Row],[Cost Price]]*Table1[[#This Row],[Quantity]]</f>
        <v>236.07</v>
      </c>
    </row>
    <row r="406" spans="1:18" x14ac:dyDescent="0.25">
      <c r="A406" t="s">
        <v>865</v>
      </c>
      <c r="B406" s="14">
        <v>46125</v>
      </c>
      <c r="C406" t="s">
        <v>866</v>
      </c>
      <c r="D406" t="str">
        <f>VLOOKUP(C406,Customers!A:E,5,FALSE)</f>
        <v>Mass Market</v>
      </c>
      <c r="E406" t="s">
        <v>153</v>
      </c>
      <c r="F406" t="str">
        <f>VLOOKUP(Table1[[#This Row],[Product_ID]],Products!A:D,4,FALSE)</f>
        <v>Accessories</v>
      </c>
      <c r="G406" t="str">
        <f>VLOOKUP(H406,Stores!A:E,5,FALSE)</f>
        <v>South America</v>
      </c>
      <c r="H406" t="s">
        <v>62</v>
      </c>
      <c r="I406" s="5" t="s">
        <v>14</v>
      </c>
      <c r="J406" s="7">
        <v>1</v>
      </c>
      <c r="K406" s="27">
        <v>127.71</v>
      </c>
      <c r="L406" s="11">
        <v>0.05</v>
      </c>
      <c r="M406" t="s">
        <v>20</v>
      </c>
      <c r="N406" s="29">
        <v>78.69</v>
      </c>
      <c r="O406" s="27">
        <f>Table1[[#This Row],[Unit_Price]]*Table1[[#This Row],[Quantity]]</f>
        <v>127.71</v>
      </c>
      <c r="P406" s="29">
        <f>Table1[[#This Row],[Revenue]]-Table1[[#This Row],[COGS]]</f>
        <v>49.019999999999996</v>
      </c>
      <c r="Q406" s="9">
        <f>Table1[[#This Row],[Profit]]/Table1[[#This Row],[Revenue]]</f>
        <v>0.38383838383838381</v>
      </c>
      <c r="R406" s="31">
        <f>Table1[[#This Row],[Cost Price]]*Table1[[#This Row],[Quantity]]</f>
        <v>78.69</v>
      </c>
    </row>
    <row r="407" spans="1:18" x14ac:dyDescent="0.25">
      <c r="A407" t="s">
        <v>867</v>
      </c>
      <c r="B407" s="14">
        <v>45940</v>
      </c>
      <c r="C407" t="s">
        <v>139</v>
      </c>
      <c r="D407" t="str">
        <f>VLOOKUP(C407,Customers!A:E,5,FALSE)</f>
        <v>Affluent</v>
      </c>
      <c r="E407" t="s">
        <v>416</v>
      </c>
      <c r="F407" t="str">
        <f>VLOOKUP(Table1[[#This Row],[Product_ID]],Products!A:D,4,FALSE)</f>
        <v>Smartphones</v>
      </c>
      <c r="G407" t="str">
        <f>VLOOKUP(H407,Stores!A:E,5,FALSE)</f>
        <v>South America</v>
      </c>
      <c r="H407" t="s">
        <v>120</v>
      </c>
      <c r="I407" s="5" t="s">
        <v>25</v>
      </c>
      <c r="J407" s="7">
        <v>3</v>
      </c>
      <c r="K407" s="27">
        <v>253.98</v>
      </c>
      <c r="L407" s="11">
        <v>0</v>
      </c>
      <c r="M407" t="s">
        <v>20</v>
      </c>
      <c r="N407" s="29">
        <v>159.36000000000001</v>
      </c>
      <c r="O407" s="27">
        <f>Table1[[#This Row],[Unit_Price]]*Table1[[#This Row],[Quantity]]</f>
        <v>761.93999999999994</v>
      </c>
      <c r="P407" s="29">
        <f>Table1[[#This Row],[Revenue]]-Table1[[#This Row],[COGS]]</f>
        <v>283.8599999999999</v>
      </c>
      <c r="Q407" s="9">
        <f>Table1[[#This Row],[Profit]]/Table1[[#This Row],[Revenue]]</f>
        <v>0.37254901960784303</v>
      </c>
      <c r="R407" s="31">
        <f>Table1[[#This Row],[Cost Price]]*Table1[[#This Row],[Quantity]]</f>
        <v>478.08000000000004</v>
      </c>
    </row>
    <row r="408" spans="1:18" x14ac:dyDescent="0.25">
      <c r="A408" t="s">
        <v>868</v>
      </c>
      <c r="B408" s="14">
        <v>46053</v>
      </c>
      <c r="C408" t="s">
        <v>869</v>
      </c>
      <c r="D408" t="str">
        <f>VLOOKUP(C408,Customers!A:E,5,FALSE)</f>
        <v>Mass Market</v>
      </c>
      <c r="E408" t="s">
        <v>140</v>
      </c>
      <c r="F408" t="str">
        <f>VLOOKUP(Table1[[#This Row],[Product_ID]],Products!A:D,4,FALSE)</f>
        <v>Laptops</v>
      </c>
      <c r="G408" t="str">
        <f>VLOOKUP(H408,Stores!A:E,5,FALSE)</f>
        <v>North America</v>
      </c>
      <c r="H408" t="s">
        <v>187</v>
      </c>
      <c r="I408" s="5" t="s">
        <v>14</v>
      </c>
      <c r="J408" s="7">
        <v>5</v>
      </c>
      <c r="K408" s="27">
        <v>1028.97</v>
      </c>
      <c r="L408" s="11">
        <v>0.1</v>
      </c>
      <c r="M408" t="s">
        <v>20</v>
      </c>
      <c r="N408" s="29">
        <v>659.34</v>
      </c>
      <c r="O408" s="27">
        <f>Table1[[#This Row],[Unit_Price]]*Table1[[#This Row],[Quantity]]</f>
        <v>5144.8500000000004</v>
      </c>
      <c r="P408" s="29">
        <f>Table1[[#This Row],[Revenue]]-Table1[[#This Row],[COGS]]</f>
        <v>1848.15</v>
      </c>
      <c r="Q408" s="9">
        <f>Table1[[#This Row],[Profit]]/Table1[[#This Row],[Revenue]]</f>
        <v>0.35922330097087379</v>
      </c>
      <c r="R408" s="31">
        <f>Table1[[#This Row],[Cost Price]]*Table1[[#This Row],[Quantity]]</f>
        <v>3296.7000000000003</v>
      </c>
    </row>
    <row r="409" spans="1:18" x14ac:dyDescent="0.25">
      <c r="A409" t="s">
        <v>870</v>
      </c>
      <c r="B409" s="14">
        <v>46008</v>
      </c>
      <c r="C409" t="s">
        <v>713</v>
      </c>
      <c r="D409" t="str">
        <f>VLOOKUP(C409,Customers!A:E,5,FALSE)</f>
        <v>Premium</v>
      </c>
      <c r="E409" t="s">
        <v>147</v>
      </c>
      <c r="F409" t="str">
        <f>VLOOKUP(Table1[[#This Row],[Product_ID]],Products!A:D,4,FALSE)</f>
        <v>Televisions</v>
      </c>
      <c r="G409" t="str">
        <f>VLOOKUP(H409,Stores!A:E,5,FALSE)</f>
        <v>Europe</v>
      </c>
      <c r="H409" t="s">
        <v>24</v>
      </c>
      <c r="I409" s="5" t="s">
        <v>25</v>
      </c>
      <c r="J409" s="7">
        <v>1</v>
      </c>
      <c r="K409" s="27">
        <v>999</v>
      </c>
      <c r="L409" s="11">
        <v>0.05</v>
      </c>
      <c r="M409" t="s">
        <v>30</v>
      </c>
      <c r="N409" s="29">
        <v>679.32</v>
      </c>
      <c r="O409" s="27">
        <f>Table1[[#This Row],[Unit_Price]]*Table1[[#This Row],[Quantity]]</f>
        <v>999</v>
      </c>
      <c r="P409" s="29">
        <f>Table1[[#This Row],[Revenue]]-Table1[[#This Row],[COGS]]</f>
        <v>319.67999999999995</v>
      </c>
      <c r="Q409" s="9">
        <f>Table1[[#This Row],[Profit]]/Table1[[#This Row],[Revenue]]</f>
        <v>0.31999999999999995</v>
      </c>
      <c r="R409" s="31">
        <f>Table1[[#This Row],[Cost Price]]*Table1[[#This Row],[Quantity]]</f>
        <v>679.32</v>
      </c>
    </row>
    <row r="410" spans="1:18" x14ac:dyDescent="0.25">
      <c r="A410" t="s">
        <v>871</v>
      </c>
      <c r="B410" s="14">
        <v>46111</v>
      </c>
      <c r="C410" t="s">
        <v>492</v>
      </c>
      <c r="D410" t="str">
        <f>VLOOKUP(C410,Customers!A:E,5,FALSE)</f>
        <v>Mass Affluent</v>
      </c>
      <c r="E410" t="s">
        <v>685</v>
      </c>
      <c r="F410" t="str">
        <f>VLOOKUP(Table1[[#This Row],[Product_ID]],Products!A:D,4,FALSE)</f>
        <v>Smartphones</v>
      </c>
      <c r="G410" t="str">
        <f>VLOOKUP(H410,Stores!A:E,5,FALSE)</f>
        <v>Oceania</v>
      </c>
      <c r="H410" t="s">
        <v>112</v>
      </c>
      <c r="I410" s="5" t="s">
        <v>25</v>
      </c>
      <c r="J410" s="7">
        <v>8</v>
      </c>
      <c r="K410" s="27">
        <v>1599</v>
      </c>
      <c r="L410" s="11">
        <v>0</v>
      </c>
      <c r="M410" t="s">
        <v>35</v>
      </c>
      <c r="N410" s="29">
        <v>1023.36</v>
      </c>
      <c r="O410" s="27">
        <f>Table1[[#This Row],[Unit_Price]]*Table1[[#This Row],[Quantity]]</f>
        <v>12792</v>
      </c>
      <c r="P410" s="29">
        <f>Table1[[#This Row],[Revenue]]-Table1[[#This Row],[COGS]]</f>
        <v>4605.12</v>
      </c>
      <c r="Q410" s="9">
        <f>Table1[[#This Row],[Profit]]/Table1[[#This Row],[Revenue]]</f>
        <v>0.36</v>
      </c>
      <c r="R410" s="31">
        <f>Table1[[#This Row],[Cost Price]]*Table1[[#This Row],[Quantity]]</f>
        <v>8186.88</v>
      </c>
    </row>
    <row r="411" spans="1:18" x14ac:dyDescent="0.25">
      <c r="A411" t="s">
        <v>872</v>
      </c>
      <c r="B411" s="14">
        <v>46088</v>
      </c>
      <c r="C411" t="s">
        <v>535</v>
      </c>
      <c r="D411" t="str">
        <f>VLOOKUP(C411,Customers!A:E,5,FALSE)</f>
        <v>Mass Market</v>
      </c>
      <c r="E411" t="s">
        <v>180</v>
      </c>
      <c r="F411" t="str">
        <f>VLOOKUP(Table1[[#This Row],[Product_ID]],Products!A:D,4,FALSE)</f>
        <v>Smartphones</v>
      </c>
      <c r="G411" t="str">
        <f>VLOOKUP(H411,Stores!A:E,5,FALSE)</f>
        <v>South America</v>
      </c>
      <c r="H411" t="s">
        <v>62</v>
      </c>
      <c r="I411" s="5" t="s">
        <v>25</v>
      </c>
      <c r="J411" s="7">
        <v>4</v>
      </c>
      <c r="K411" s="27">
        <v>823.53</v>
      </c>
      <c r="L411" s="11">
        <v>0.02</v>
      </c>
      <c r="M411" t="s">
        <v>20</v>
      </c>
      <c r="N411" s="29">
        <v>585.80999999999995</v>
      </c>
      <c r="O411" s="27">
        <f>Table1[[#This Row],[Unit_Price]]*Table1[[#This Row],[Quantity]]</f>
        <v>3294.12</v>
      </c>
      <c r="P411" s="29">
        <f>Table1[[#This Row],[Revenue]]-Table1[[#This Row],[COGS]]</f>
        <v>950.88000000000011</v>
      </c>
      <c r="Q411" s="9">
        <f>Table1[[#This Row],[Profit]]/Table1[[#This Row],[Revenue]]</f>
        <v>0.28865979381443302</v>
      </c>
      <c r="R411" s="31">
        <f>Table1[[#This Row],[Cost Price]]*Table1[[#This Row],[Quantity]]</f>
        <v>2343.2399999999998</v>
      </c>
    </row>
    <row r="412" spans="1:18" x14ac:dyDescent="0.25">
      <c r="A412" t="s">
        <v>873</v>
      </c>
      <c r="B412" s="14">
        <v>46068</v>
      </c>
      <c r="C412" t="s">
        <v>874</v>
      </c>
      <c r="D412" t="str">
        <f>VLOOKUP(C412,Customers!A:E,5,FALSE)</f>
        <v>Mass Market</v>
      </c>
      <c r="E412" t="s">
        <v>29</v>
      </c>
      <c r="F412" t="str">
        <f>VLOOKUP(Table1[[#This Row],[Product_ID]],Products!A:D,4,FALSE)</f>
        <v>Accessories</v>
      </c>
      <c r="G412" t="str">
        <f>VLOOKUP(H412,Stores!A:E,5,FALSE)</f>
        <v>Africa</v>
      </c>
      <c r="H412" t="s">
        <v>196</v>
      </c>
      <c r="I412" s="5" t="s">
        <v>25</v>
      </c>
      <c r="J412" s="7">
        <v>2</v>
      </c>
      <c r="K412" s="27">
        <v>112.27</v>
      </c>
      <c r="L412" s="11">
        <v>0.1</v>
      </c>
      <c r="M412" t="s">
        <v>20</v>
      </c>
      <c r="N412" s="29">
        <v>78.48</v>
      </c>
      <c r="O412" s="27">
        <f>Table1[[#This Row],[Unit_Price]]*Table1[[#This Row],[Quantity]]</f>
        <v>224.54</v>
      </c>
      <c r="P412" s="29">
        <f>Table1[[#This Row],[Revenue]]-Table1[[#This Row],[COGS]]</f>
        <v>67.579999999999984</v>
      </c>
      <c r="Q412" s="9">
        <f>Table1[[#This Row],[Profit]]/Table1[[#This Row],[Revenue]]</f>
        <v>0.30097087378640769</v>
      </c>
      <c r="R412" s="31">
        <f>Table1[[#This Row],[Cost Price]]*Table1[[#This Row],[Quantity]]</f>
        <v>156.96</v>
      </c>
    </row>
    <row r="413" spans="1:18" x14ac:dyDescent="0.25">
      <c r="A413" t="s">
        <v>875</v>
      </c>
      <c r="B413" s="14">
        <v>46172</v>
      </c>
      <c r="C413" t="s">
        <v>82</v>
      </c>
      <c r="D413" t="str">
        <f>VLOOKUP(C413,Customers!A:E,5,FALSE)</f>
        <v>Mass Market</v>
      </c>
      <c r="E413" t="s">
        <v>5140</v>
      </c>
      <c r="F413" t="e">
        <f>VLOOKUP(Table1[[#This Row],[Product_ID]],Products!A:D,4,FALSE)</f>
        <v>#N/A</v>
      </c>
      <c r="G413" t="str">
        <f>VLOOKUP(H413,Stores!A:E,5,FALSE)</f>
        <v>Europe</v>
      </c>
      <c r="H413" t="s">
        <v>64</v>
      </c>
      <c r="I413" s="5" t="s">
        <v>25</v>
      </c>
      <c r="J413" s="7">
        <v>3</v>
      </c>
      <c r="K413" s="27">
        <v>365753</v>
      </c>
      <c r="L413" s="11">
        <v>0.02</v>
      </c>
      <c r="M413" t="s">
        <v>20</v>
      </c>
      <c r="N413" s="29">
        <v>0</v>
      </c>
      <c r="O413" s="27">
        <v>0</v>
      </c>
      <c r="P413" s="29">
        <f>Table1[[#This Row],[Revenue]]-Table1[[#This Row],[COGS]]</f>
        <v>0</v>
      </c>
      <c r="Q413" s="9">
        <v>0</v>
      </c>
      <c r="R413" s="31">
        <f>Table1[[#This Row],[Cost Price]]*Table1[[#This Row],[Quantity]]</f>
        <v>0</v>
      </c>
    </row>
    <row r="414" spans="1:18" x14ac:dyDescent="0.25">
      <c r="A414" t="s">
        <v>876</v>
      </c>
      <c r="B414" s="14">
        <v>46147</v>
      </c>
      <c r="C414" t="s">
        <v>94</v>
      </c>
      <c r="D414" t="str">
        <f>VLOOKUP(C414,Customers!A:E,5,FALSE)</f>
        <v>Mass Market</v>
      </c>
      <c r="E414" t="s">
        <v>202</v>
      </c>
      <c r="F414" t="str">
        <f>VLOOKUP(Table1[[#This Row],[Product_ID]],Products!A:D,4,FALSE)</f>
        <v>Televisions</v>
      </c>
      <c r="G414" t="str">
        <f>VLOOKUP(H414,Stores!A:E,5,FALSE)</f>
        <v>North America</v>
      </c>
      <c r="H414" t="s">
        <v>187</v>
      </c>
      <c r="I414" s="5" t="s">
        <v>25</v>
      </c>
      <c r="J414" s="7">
        <v>1</v>
      </c>
      <c r="K414" s="27">
        <v>2057.02</v>
      </c>
      <c r="L414" s="11">
        <v>0.02</v>
      </c>
      <c r="M414" t="s">
        <v>20</v>
      </c>
      <c r="N414" s="29">
        <v>1427.32</v>
      </c>
      <c r="O414" s="27">
        <f>Table1[[#This Row],[Unit_Price]]*Table1[[#This Row],[Quantity]]</f>
        <v>2057.02</v>
      </c>
      <c r="P414" s="29">
        <f>Table1[[#This Row],[Revenue]]-Table1[[#This Row],[COGS]]</f>
        <v>629.70000000000005</v>
      </c>
      <c r="Q414" s="9">
        <f>Table1[[#This Row],[Profit]]/Table1[[#This Row],[Revenue]]</f>
        <v>0.30612244897959184</v>
      </c>
      <c r="R414" s="31">
        <f>Table1[[#This Row],[Cost Price]]*Table1[[#This Row],[Quantity]]</f>
        <v>1427.32</v>
      </c>
    </row>
    <row r="415" spans="1:18" x14ac:dyDescent="0.25">
      <c r="A415" t="s">
        <v>877</v>
      </c>
      <c r="B415" s="14">
        <v>45982</v>
      </c>
      <c r="C415" t="s">
        <v>136</v>
      </c>
      <c r="D415" t="str">
        <f>VLOOKUP(C415,Customers!A:E,5,FALSE)</f>
        <v>Mass Affluent</v>
      </c>
      <c r="E415" t="s">
        <v>199</v>
      </c>
      <c r="F415" t="str">
        <f>VLOOKUP(Table1[[#This Row],[Product_ID]],Products!A:D,4,FALSE)</f>
        <v>Laptops</v>
      </c>
      <c r="G415" t="str">
        <f>VLOOKUP(H415,Stores!A:E,5,FALSE)</f>
        <v>North America</v>
      </c>
      <c r="H415" t="s">
        <v>187</v>
      </c>
      <c r="I415" s="5" t="s">
        <v>25</v>
      </c>
      <c r="J415" s="7">
        <v>2</v>
      </c>
      <c r="K415" s="27">
        <v>685.02</v>
      </c>
      <c r="L415" s="11">
        <v>0.02</v>
      </c>
      <c r="M415" t="s">
        <v>35</v>
      </c>
      <c r="N415" s="29">
        <v>496.29</v>
      </c>
      <c r="O415" s="27">
        <f>Table1[[#This Row],[Unit_Price]]*Table1[[#This Row],[Quantity]]</f>
        <v>1370.04</v>
      </c>
      <c r="P415" s="29">
        <f>Table1[[#This Row],[Revenue]]-Table1[[#This Row],[COGS]]</f>
        <v>377.45999999999992</v>
      </c>
      <c r="Q415" s="9">
        <f>Table1[[#This Row],[Profit]]/Table1[[#This Row],[Revenue]]</f>
        <v>0.27551020408163263</v>
      </c>
      <c r="R415" s="31">
        <f>Table1[[#This Row],[Cost Price]]*Table1[[#This Row],[Quantity]]</f>
        <v>992.58</v>
      </c>
    </row>
    <row r="416" spans="1:18" x14ac:dyDescent="0.25">
      <c r="A416" t="s">
        <v>879</v>
      </c>
      <c r="B416" s="14">
        <v>46044</v>
      </c>
      <c r="C416" t="s">
        <v>481</v>
      </c>
      <c r="D416" t="str">
        <f>VLOOKUP(C416,Customers!A:E,5,FALSE)</f>
        <v>Mass Affluent</v>
      </c>
      <c r="E416" t="s">
        <v>202</v>
      </c>
      <c r="F416" t="str">
        <f>VLOOKUP(Table1[[#This Row],[Product_ID]],Products!A:D,4,FALSE)</f>
        <v>Televisions</v>
      </c>
      <c r="G416" t="str">
        <f>VLOOKUP(H416,Stores!A:E,5,FALSE)</f>
        <v>Europe</v>
      </c>
      <c r="H416" t="s">
        <v>24</v>
      </c>
      <c r="I416" s="5" t="s">
        <v>25</v>
      </c>
      <c r="J416" s="7">
        <v>1</v>
      </c>
      <c r="K416" s="27">
        <v>2140.98</v>
      </c>
      <c r="L416" s="11">
        <v>0</v>
      </c>
      <c r="M416" t="s">
        <v>30</v>
      </c>
      <c r="N416" s="29">
        <v>1427.32</v>
      </c>
      <c r="O416" s="27">
        <f>Table1[[#This Row],[Unit_Price]]*Table1[[#This Row],[Quantity]]</f>
        <v>2140.98</v>
      </c>
      <c r="P416" s="29">
        <f>Table1[[#This Row],[Revenue]]-Table1[[#This Row],[COGS]]</f>
        <v>713.66000000000008</v>
      </c>
      <c r="Q416" s="9">
        <f>Table1[[#This Row],[Profit]]/Table1[[#This Row],[Revenue]]</f>
        <v>0.33333333333333337</v>
      </c>
      <c r="R416" s="31">
        <f>Table1[[#This Row],[Cost Price]]*Table1[[#This Row],[Quantity]]</f>
        <v>1427.32</v>
      </c>
    </row>
    <row r="417" spans="1:18" x14ac:dyDescent="0.25">
      <c r="A417" t="s">
        <v>880</v>
      </c>
      <c r="B417" s="14">
        <v>46139</v>
      </c>
      <c r="C417" t="s">
        <v>881</v>
      </c>
      <c r="D417" t="str">
        <f>VLOOKUP(C417,Customers!A:E,5,FALSE)</f>
        <v>Mass Market</v>
      </c>
      <c r="E417" t="s">
        <v>323</v>
      </c>
      <c r="F417" t="str">
        <f>VLOOKUP(Table1[[#This Row],[Product_ID]],Products!A:D,4,FALSE)</f>
        <v>Televisions</v>
      </c>
      <c r="G417" t="str">
        <f>VLOOKUP(H417,Stores!A:E,5,FALSE)</f>
        <v>Europe</v>
      </c>
      <c r="H417" t="s">
        <v>64</v>
      </c>
      <c r="I417" s="5" t="s">
        <v>14</v>
      </c>
      <c r="J417" s="7">
        <v>3</v>
      </c>
      <c r="K417" s="27">
        <v>1484.01</v>
      </c>
      <c r="L417" s="11">
        <v>0.1</v>
      </c>
      <c r="M417" t="s">
        <v>20</v>
      </c>
      <c r="N417" s="29">
        <v>989.34</v>
      </c>
      <c r="O417" s="27">
        <f>Table1[[#This Row],[Unit_Price]]*Table1[[#This Row],[Quantity]]</f>
        <v>4452.03</v>
      </c>
      <c r="P417" s="29">
        <f>Table1[[#This Row],[Revenue]]-Table1[[#This Row],[COGS]]</f>
        <v>1484.0099999999998</v>
      </c>
      <c r="Q417" s="9">
        <f>Table1[[#This Row],[Profit]]/Table1[[#This Row],[Revenue]]</f>
        <v>0.33333333333333331</v>
      </c>
      <c r="R417" s="31">
        <f>Table1[[#This Row],[Cost Price]]*Table1[[#This Row],[Quantity]]</f>
        <v>2968.02</v>
      </c>
    </row>
    <row r="418" spans="1:18" x14ac:dyDescent="0.25">
      <c r="A418" t="s">
        <v>882</v>
      </c>
      <c r="B418" s="14">
        <v>46035</v>
      </c>
      <c r="C418" t="s">
        <v>843</v>
      </c>
      <c r="D418" t="str">
        <f>VLOOKUP(C418,Customers!A:E,5,FALSE)</f>
        <v>Affluent</v>
      </c>
      <c r="E418" t="s">
        <v>38</v>
      </c>
      <c r="F418" t="str">
        <f>VLOOKUP(Table1[[#This Row],[Product_ID]],Products!A:D,4,FALSE)</f>
        <v>Televisions</v>
      </c>
      <c r="G418" t="str">
        <f>VLOOKUP(H418,Stores!A:E,5,FALSE)</f>
        <v>North America</v>
      </c>
      <c r="H418" t="s">
        <v>95</v>
      </c>
      <c r="I418" s="5" t="s">
        <v>14</v>
      </c>
      <c r="J418" s="7">
        <v>3</v>
      </c>
      <c r="K418" s="27">
        <v>1917.99</v>
      </c>
      <c r="L418" s="11">
        <v>0</v>
      </c>
      <c r="M418" t="s">
        <v>20</v>
      </c>
      <c r="N418" s="29">
        <v>1177.3800000000001</v>
      </c>
      <c r="O418" s="27">
        <f>Table1[[#This Row],[Unit_Price]]*Table1[[#This Row],[Quantity]]</f>
        <v>5753.97</v>
      </c>
      <c r="P418" s="29">
        <f>Table1[[#This Row],[Revenue]]-Table1[[#This Row],[COGS]]</f>
        <v>2221.83</v>
      </c>
      <c r="Q418" s="9">
        <f>Table1[[#This Row],[Profit]]/Table1[[#This Row],[Revenue]]</f>
        <v>0.38613861386138609</v>
      </c>
      <c r="R418" s="31">
        <f>Table1[[#This Row],[Cost Price]]*Table1[[#This Row],[Quantity]]</f>
        <v>3532.1400000000003</v>
      </c>
    </row>
    <row r="419" spans="1:18" x14ac:dyDescent="0.25">
      <c r="A419" t="s">
        <v>883</v>
      </c>
      <c r="B419" s="14">
        <v>46225</v>
      </c>
      <c r="C419" t="s">
        <v>371</v>
      </c>
      <c r="D419" t="str">
        <f>VLOOKUP(C419,Customers!A:E,5,FALSE)</f>
        <v>Mass Market</v>
      </c>
      <c r="E419" t="s">
        <v>168</v>
      </c>
      <c r="F419" t="str">
        <f>VLOOKUP(Table1[[#This Row],[Product_ID]],Products!A:D,4,FALSE)</f>
        <v>Accessories</v>
      </c>
      <c r="G419" t="str">
        <f>VLOOKUP(H419,Stores!A:E,5,FALSE)</f>
        <v>Europe</v>
      </c>
      <c r="H419" t="s">
        <v>64</v>
      </c>
      <c r="I419" s="5" t="s">
        <v>25</v>
      </c>
      <c r="J419" s="7">
        <v>3</v>
      </c>
      <c r="K419" s="27">
        <v>90.78</v>
      </c>
      <c r="L419" s="11">
        <v>0</v>
      </c>
      <c r="M419" t="s">
        <v>20</v>
      </c>
      <c r="N419" s="29">
        <v>55.18</v>
      </c>
      <c r="O419" s="27">
        <f>Table1[[#This Row],[Unit_Price]]*Table1[[#This Row],[Quantity]]</f>
        <v>272.34000000000003</v>
      </c>
      <c r="P419" s="29">
        <f>Table1[[#This Row],[Revenue]]-Table1[[#This Row],[COGS]]</f>
        <v>106.80000000000004</v>
      </c>
      <c r="Q419" s="9">
        <f>Table1[[#This Row],[Profit]]/Table1[[#This Row],[Revenue]]</f>
        <v>0.39215686274509814</v>
      </c>
      <c r="R419" s="31">
        <f>Table1[[#This Row],[Cost Price]]*Table1[[#This Row],[Quantity]]</f>
        <v>165.54</v>
      </c>
    </row>
    <row r="420" spans="1:18" x14ac:dyDescent="0.25">
      <c r="A420" t="s">
        <v>884</v>
      </c>
      <c r="B420" s="14">
        <v>46143</v>
      </c>
      <c r="C420" t="s">
        <v>526</v>
      </c>
      <c r="D420" t="str">
        <f>VLOOKUP(C420,Customers!A:E,5,FALSE)</f>
        <v>Mass Affluent</v>
      </c>
      <c r="E420" t="s">
        <v>223</v>
      </c>
      <c r="F420" t="str">
        <f>VLOOKUP(Table1[[#This Row],[Product_ID]],Products!A:D,4,FALSE)</f>
        <v>Audio</v>
      </c>
      <c r="G420" t="str">
        <f>VLOOKUP(H420,Stores!A:E,5,FALSE)</f>
        <v>Asia</v>
      </c>
      <c r="H420" t="s">
        <v>101</v>
      </c>
      <c r="I420" s="5" t="s">
        <v>25</v>
      </c>
      <c r="J420" s="7">
        <v>1</v>
      </c>
      <c r="K420" s="27">
        <v>402.99</v>
      </c>
      <c r="L420" s="11">
        <v>0</v>
      </c>
      <c r="M420" t="s">
        <v>20</v>
      </c>
      <c r="N420" s="29">
        <v>263.33999999999997</v>
      </c>
      <c r="O420" s="27">
        <f>Table1[[#This Row],[Unit_Price]]*Table1[[#This Row],[Quantity]]</f>
        <v>402.99</v>
      </c>
      <c r="P420" s="29">
        <f>Table1[[#This Row],[Revenue]]-Table1[[#This Row],[COGS]]</f>
        <v>139.65000000000003</v>
      </c>
      <c r="Q420" s="9">
        <f>Table1[[#This Row],[Profit]]/Table1[[#This Row],[Revenue]]</f>
        <v>0.34653465346534662</v>
      </c>
      <c r="R420" s="31">
        <f>Table1[[#This Row],[Cost Price]]*Table1[[#This Row],[Quantity]]</f>
        <v>263.33999999999997</v>
      </c>
    </row>
    <row r="421" spans="1:18" x14ac:dyDescent="0.25">
      <c r="A421" t="s">
        <v>885</v>
      </c>
      <c r="B421" s="14">
        <v>46070</v>
      </c>
      <c r="C421" t="s">
        <v>886</v>
      </c>
      <c r="D421" t="str">
        <f>VLOOKUP(C421,Customers!A:E,5,FALSE)</f>
        <v>Mass Market</v>
      </c>
      <c r="E421" t="s">
        <v>268</v>
      </c>
      <c r="F421" t="str">
        <f>VLOOKUP(Table1[[#This Row],[Product_ID]],Products!A:D,4,FALSE)</f>
        <v>Audio</v>
      </c>
      <c r="G421" t="str">
        <f>VLOOKUP(H421,Stores!A:E,5,FALSE)</f>
        <v>Africa</v>
      </c>
      <c r="H421" t="s">
        <v>52</v>
      </c>
      <c r="I421" s="5" t="s">
        <v>25</v>
      </c>
      <c r="J421" s="7">
        <v>3</v>
      </c>
      <c r="K421" s="27">
        <v>150.49</v>
      </c>
      <c r="L421" s="11">
        <v>0.02</v>
      </c>
      <c r="M421" t="s">
        <v>20</v>
      </c>
      <c r="N421" s="29">
        <v>90.89</v>
      </c>
      <c r="O421" s="27">
        <f>Table1[[#This Row],[Unit_Price]]*Table1[[#This Row],[Quantity]]</f>
        <v>451.47</v>
      </c>
      <c r="P421" s="29">
        <f>Table1[[#This Row],[Revenue]]-Table1[[#This Row],[COGS]]</f>
        <v>178.8</v>
      </c>
      <c r="Q421" s="9">
        <f>Table1[[#This Row],[Profit]]/Table1[[#This Row],[Revenue]]</f>
        <v>0.39603960396039606</v>
      </c>
      <c r="R421" s="31">
        <f>Table1[[#This Row],[Cost Price]]*Table1[[#This Row],[Quantity]]</f>
        <v>272.67</v>
      </c>
    </row>
    <row r="422" spans="1:18" x14ac:dyDescent="0.25">
      <c r="A422" t="s">
        <v>887</v>
      </c>
      <c r="B422" s="14">
        <v>45923</v>
      </c>
      <c r="C422" t="s">
        <v>888</v>
      </c>
      <c r="D422" t="str">
        <f>VLOOKUP(C422,Customers!A:E,5,FALSE)</f>
        <v>Premium</v>
      </c>
      <c r="E422" t="s">
        <v>109</v>
      </c>
      <c r="F422" t="str">
        <f>VLOOKUP(Table1[[#This Row],[Product_ID]],Products!A:D,4,FALSE)</f>
        <v>Televisions</v>
      </c>
      <c r="G422" t="str">
        <f>VLOOKUP(H422,Stores!A:E,5,FALSE)</f>
        <v>Europe</v>
      </c>
      <c r="H422" t="s">
        <v>24</v>
      </c>
      <c r="I422" s="5" t="s">
        <v>25</v>
      </c>
      <c r="J422" s="7">
        <v>2</v>
      </c>
      <c r="K422" s="27">
        <v>1371.02</v>
      </c>
      <c r="L422" s="11">
        <v>0.1</v>
      </c>
      <c r="M422" t="s">
        <v>35</v>
      </c>
      <c r="N422" s="29">
        <v>1007.28</v>
      </c>
      <c r="O422" s="27">
        <f>Table1[[#This Row],[Unit_Price]]*Table1[[#This Row],[Quantity]]</f>
        <v>2742.04</v>
      </c>
      <c r="P422" s="29">
        <f>Table1[[#This Row],[Revenue]]-Table1[[#This Row],[COGS]]</f>
        <v>727.48</v>
      </c>
      <c r="Q422" s="9">
        <f>Table1[[#This Row],[Profit]]/Table1[[#This Row],[Revenue]]</f>
        <v>0.26530612244897961</v>
      </c>
      <c r="R422" s="31">
        <f>Table1[[#This Row],[Cost Price]]*Table1[[#This Row],[Quantity]]</f>
        <v>2014.56</v>
      </c>
    </row>
    <row r="423" spans="1:18" x14ac:dyDescent="0.25">
      <c r="A423" t="s">
        <v>889</v>
      </c>
      <c r="B423" s="14">
        <v>46195</v>
      </c>
      <c r="C423" t="s">
        <v>890</v>
      </c>
      <c r="D423" t="str">
        <f>VLOOKUP(C423,Customers!A:E,5,FALSE)</f>
        <v>Mass Affluent</v>
      </c>
      <c r="E423" t="s">
        <v>243</v>
      </c>
      <c r="F423" t="str">
        <f>VLOOKUP(Table1[[#This Row],[Product_ID]],Products!A:D,4,FALSE)</f>
        <v>Accessories</v>
      </c>
      <c r="G423" t="str">
        <f>VLOOKUP(H423,Stores!A:E,5,FALSE)</f>
        <v>Europe</v>
      </c>
      <c r="H423" t="s">
        <v>24</v>
      </c>
      <c r="I423" s="5" t="s">
        <v>14</v>
      </c>
      <c r="J423" s="7">
        <v>1</v>
      </c>
      <c r="K423" s="27">
        <v>70.38</v>
      </c>
      <c r="L423" s="11">
        <v>0.02</v>
      </c>
      <c r="M423" t="s">
        <v>35</v>
      </c>
      <c r="N423" s="29">
        <v>44.16</v>
      </c>
      <c r="O423" s="27">
        <f>Table1[[#This Row],[Unit_Price]]*Table1[[#This Row],[Quantity]]</f>
        <v>70.38</v>
      </c>
      <c r="P423" s="29">
        <f>Table1[[#This Row],[Revenue]]-Table1[[#This Row],[COGS]]</f>
        <v>26.22</v>
      </c>
      <c r="Q423" s="9">
        <f>Table1[[#This Row],[Profit]]/Table1[[#This Row],[Revenue]]</f>
        <v>0.37254901960784315</v>
      </c>
      <c r="R423" s="31">
        <f>Table1[[#This Row],[Cost Price]]*Table1[[#This Row],[Quantity]]</f>
        <v>44.16</v>
      </c>
    </row>
    <row r="424" spans="1:18" x14ac:dyDescent="0.25">
      <c r="A424" t="s">
        <v>891</v>
      </c>
      <c r="B424" s="14">
        <v>46224</v>
      </c>
      <c r="C424" t="s">
        <v>11</v>
      </c>
      <c r="D424" t="str">
        <f>VLOOKUP(C424,Customers!A:E,5,FALSE)</f>
        <v>Affluent</v>
      </c>
      <c r="E424" t="s">
        <v>685</v>
      </c>
      <c r="F424" t="str">
        <f>VLOOKUP(Table1[[#This Row],[Product_ID]],Products!A:D,4,FALSE)</f>
        <v>Smartphones</v>
      </c>
      <c r="G424" t="str">
        <f>VLOOKUP(H424,Stores!A:E,5,FALSE)</f>
        <v>Asia</v>
      </c>
      <c r="H424" t="s">
        <v>34</v>
      </c>
      <c r="I424" s="5" t="s">
        <v>25</v>
      </c>
      <c r="J424" s="7">
        <v>4</v>
      </c>
      <c r="K424" s="27">
        <v>1614.99</v>
      </c>
      <c r="L424" s="11">
        <v>0</v>
      </c>
      <c r="M424" t="s">
        <v>20</v>
      </c>
      <c r="N424" s="29">
        <v>1023.36</v>
      </c>
      <c r="O424" s="27">
        <f>Table1[[#This Row],[Unit_Price]]*Table1[[#This Row],[Quantity]]</f>
        <v>6459.96</v>
      </c>
      <c r="P424" s="29">
        <f>Table1[[#This Row],[Revenue]]-Table1[[#This Row],[COGS]]</f>
        <v>2366.52</v>
      </c>
      <c r="Q424" s="9">
        <f>Table1[[#This Row],[Profit]]/Table1[[#This Row],[Revenue]]</f>
        <v>0.36633663366336633</v>
      </c>
      <c r="R424" s="31">
        <f>Table1[[#This Row],[Cost Price]]*Table1[[#This Row],[Quantity]]</f>
        <v>4093.44</v>
      </c>
    </row>
    <row r="425" spans="1:18" x14ac:dyDescent="0.25">
      <c r="A425" t="s">
        <v>892</v>
      </c>
      <c r="B425" s="14">
        <v>46094</v>
      </c>
      <c r="C425" t="s">
        <v>893</v>
      </c>
      <c r="D425" t="str">
        <f>VLOOKUP(C425,Customers!A:E,5,FALSE)</f>
        <v>Mass Affluent</v>
      </c>
      <c r="E425" t="s">
        <v>98</v>
      </c>
      <c r="F425" t="str">
        <f>VLOOKUP(Table1[[#This Row],[Product_ID]],Products!A:D,4,FALSE)</f>
        <v>Laptops</v>
      </c>
      <c r="G425" t="str">
        <f>VLOOKUP(H425,Stores!A:E,5,FALSE)</f>
        <v>Africa</v>
      </c>
      <c r="H425" t="s">
        <v>196</v>
      </c>
      <c r="I425" s="5" t="s">
        <v>14</v>
      </c>
      <c r="J425" s="7">
        <v>2</v>
      </c>
      <c r="K425" s="27">
        <v>1399</v>
      </c>
      <c r="L425" s="11">
        <v>0.15</v>
      </c>
      <c r="M425" t="s">
        <v>20</v>
      </c>
      <c r="N425" s="29">
        <v>853.39</v>
      </c>
      <c r="O425" s="27">
        <f>Table1[[#This Row],[Unit_Price]]*Table1[[#This Row],[Quantity]]</f>
        <v>2798</v>
      </c>
      <c r="P425" s="29">
        <f>Table1[[#This Row],[Revenue]]-Table1[[#This Row],[COGS]]</f>
        <v>1091.22</v>
      </c>
      <c r="Q425" s="9">
        <f>Table1[[#This Row],[Profit]]/Table1[[#This Row],[Revenue]]</f>
        <v>0.39</v>
      </c>
      <c r="R425" s="31">
        <f>Table1[[#This Row],[Cost Price]]*Table1[[#This Row],[Quantity]]</f>
        <v>1706.78</v>
      </c>
    </row>
    <row r="426" spans="1:18" x14ac:dyDescent="0.25">
      <c r="A426" t="s">
        <v>894</v>
      </c>
      <c r="B426" s="14">
        <v>46208</v>
      </c>
      <c r="C426" t="s">
        <v>895</v>
      </c>
      <c r="D426" t="str">
        <f>VLOOKUP(C426,Customers!A:E,5,FALSE)</f>
        <v>Mass Market</v>
      </c>
      <c r="E426" t="s">
        <v>43</v>
      </c>
      <c r="F426" t="str">
        <f>VLOOKUP(Table1[[#This Row],[Product_ID]],Products!A:D,4,FALSE)</f>
        <v>Televisions</v>
      </c>
      <c r="G426" t="str">
        <f>VLOOKUP(H426,Stores!A:E,5,FALSE)</f>
        <v>North America</v>
      </c>
      <c r="H426" t="s">
        <v>187</v>
      </c>
      <c r="I426" s="5" t="s">
        <v>25</v>
      </c>
      <c r="J426" s="7">
        <v>1</v>
      </c>
      <c r="K426" s="27">
        <v>1745.03</v>
      </c>
      <c r="L426" s="11">
        <v>0</v>
      </c>
      <c r="M426" t="s">
        <v>30</v>
      </c>
      <c r="N426" s="29">
        <v>1097.3900000000001</v>
      </c>
      <c r="O426" s="27">
        <f>Table1[[#This Row],[Unit_Price]]*Table1[[#This Row],[Quantity]]</f>
        <v>1745.03</v>
      </c>
      <c r="P426" s="29">
        <f>Table1[[#This Row],[Revenue]]-Table1[[#This Row],[COGS]]</f>
        <v>647.63999999999987</v>
      </c>
      <c r="Q426" s="9">
        <f>Table1[[#This Row],[Profit]]/Table1[[#This Row],[Revenue]]</f>
        <v>0.37113402061855666</v>
      </c>
      <c r="R426" s="31">
        <f>Table1[[#This Row],[Cost Price]]*Table1[[#This Row],[Quantity]]</f>
        <v>1097.3900000000001</v>
      </c>
    </row>
    <row r="427" spans="1:18" x14ac:dyDescent="0.25">
      <c r="A427" t="s">
        <v>896</v>
      </c>
      <c r="B427" s="14">
        <v>46020</v>
      </c>
      <c r="C427" t="s">
        <v>136</v>
      </c>
      <c r="D427" t="str">
        <f>VLOOKUP(C427,Customers!A:E,5,FALSE)</f>
        <v>Mass Affluent</v>
      </c>
      <c r="E427" t="s">
        <v>390</v>
      </c>
      <c r="F427" t="str">
        <f>VLOOKUP(Table1[[#This Row],[Product_ID]],Products!A:D,4,FALSE)</f>
        <v>Smartphones</v>
      </c>
      <c r="G427" t="str">
        <f>VLOOKUP(H427,Stores!A:E,5,FALSE)</f>
        <v>Asia</v>
      </c>
      <c r="H427" t="s">
        <v>34</v>
      </c>
      <c r="I427" s="5" t="s">
        <v>25</v>
      </c>
      <c r="J427" s="7">
        <v>1</v>
      </c>
      <c r="K427" s="27">
        <v>449</v>
      </c>
      <c r="L427" s="11">
        <v>0</v>
      </c>
      <c r="M427" t="s">
        <v>20</v>
      </c>
      <c r="N427" s="29">
        <v>278.38</v>
      </c>
      <c r="O427" s="27">
        <f>Table1[[#This Row],[Unit_Price]]*Table1[[#This Row],[Quantity]]</f>
        <v>449</v>
      </c>
      <c r="P427" s="29">
        <f>Table1[[#This Row],[Revenue]]-Table1[[#This Row],[COGS]]</f>
        <v>170.62</v>
      </c>
      <c r="Q427" s="9">
        <f>Table1[[#This Row],[Profit]]/Table1[[#This Row],[Revenue]]</f>
        <v>0.38</v>
      </c>
      <c r="R427" s="31">
        <f>Table1[[#This Row],[Cost Price]]*Table1[[#This Row],[Quantity]]</f>
        <v>278.38</v>
      </c>
    </row>
    <row r="428" spans="1:18" x14ac:dyDescent="0.25">
      <c r="A428" t="s">
        <v>897</v>
      </c>
      <c r="B428" s="14">
        <v>45952</v>
      </c>
      <c r="C428" t="s">
        <v>310</v>
      </c>
      <c r="D428" t="str">
        <f>VLOOKUP(C428,Customers!A:E,5,FALSE)</f>
        <v>Mass Market</v>
      </c>
      <c r="E428" t="s">
        <v>323</v>
      </c>
      <c r="F428" t="str">
        <f>VLOOKUP(Table1[[#This Row],[Product_ID]],Products!A:D,4,FALSE)</f>
        <v>Televisions</v>
      </c>
      <c r="G428" t="str">
        <f>VLOOKUP(H428,Stores!A:E,5,FALSE)</f>
        <v>South America</v>
      </c>
      <c r="H428" t="s">
        <v>62</v>
      </c>
      <c r="I428" s="5" t="s">
        <v>25</v>
      </c>
      <c r="J428" s="7">
        <v>2</v>
      </c>
      <c r="K428" s="27">
        <v>1469.02</v>
      </c>
      <c r="L428" s="11">
        <v>0.2</v>
      </c>
      <c r="M428" t="s">
        <v>30</v>
      </c>
      <c r="N428" s="29">
        <v>989.34</v>
      </c>
      <c r="O428" s="27">
        <f>Table1[[#This Row],[Unit_Price]]*Table1[[#This Row],[Quantity]]</f>
        <v>2938.04</v>
      </c>
      <c r="P428" s="29">
        <f>Table1[[#This Row],[Revenue]]-Table1[[#This Row],[COGS]]</f>
        <v>959.3599999999999</v>
      </c>
      <c r="Q428" s="9">
        <f>Table1[[#This Row],[Profit]]/Table1[[#This Row],[Revenue]]</f>
        <v>0.32653061224489793</v>
      </c>
      <c r="R428" s="31">
        <f>Table1[[#This Row],[Cost Price]]*Table1[[#This Row],[Quantity]]</f>
        <v>1978.68</v>
      </c>
    </row>
    <row r="429" spans="1:18" x14ac:dyDescent="0.25">
      <c r="A429" t="s">
        <v>898</v>
      </c>
      <c r="B429" s="14">
        <v>46268</v>
      </c>
      <c r="C429" t="s">
        <v>537</v>
      </c>
      <c r="D429" t="str">
        <f>VLOOKUP(C429,Customers!A:E,5,FALSE)</f>
        <v>Mass Market</v>
      </c>
      <c r="E429" t="s">
        <v>38</v>
      </c>
      <c r="F429" t="str">
        <f>VLOOKUP(Table1[[#This Row],[Product_ID]],Products!A:D,4,FALSE)</f>
        <v>Televisions</v>
      </c>
      <c r="G429" t="str">
        <f>VLOOKUP(H429,Stores!A:E,5,FALSE)</f>
        <v>oceania</v>
      </c>
      <c r="H429" t="s">
        <v>48</v>
      </c>
      <c r="I429" s="5" t="s">
        <v>14</v>
      </c>
      <c r="J429" s="7">
        <v>1</v>
      </c>
      <c r="K429" s="27">
        <v>1936.98</v>
      </c>
      <c r="L429" s="11">
        <v>0</v>
      </c>
      <c r="M429" t="s">
        <v>20</v>
      </c>
      <c r="N429" s="29">
        <v>1177.3800000000001</v>
      </c>
      <c r="O429" s="27">
        <f>Table1[[#This Row],[Unit_Price]]*Table1[[#This Row],[Quantity]]</f>
        <v>1936.98</v>
      </c>
      <c r="P429" s="29">
        <f>Table1[[#This Row],[Revenue]]-Table1[[#This Row],[COGS]]</f>
        <v>759.59999999999991</v>
      </c>
      <c r="Q429" s="9">
        <f>Table1[[#This Row],[Profit]]/Table1[[#This Row],[Revenue]]</f>
        <v>0.39215686274509798</v>
      </c>
      <c r="R429" s="31">
        <f>Table1[[#This Row],[Cost Price]]*Table1[[#This Row],[Quantity]]</f>
        <v>1177.3800000000001</v>
      </c>
    </row>
    <row r="430" spans="1:18" x14ac:dyDescent="0.25">
      <c r="A430" t="s">
        <v>899</v>
      </c>
      <c r="B430" s="14">
        <v>45975</v>
      </c>
      <c r="C430" t="s">
        <v>89</v>
      </c>
      <c r="D430" t="str">
        <f>VLOOKUP(C430,Customers!A:E,5,FALSE)</f>
        <v>Mass Affluent</v>
      </c>
      <c r="E430" t="s">
        <v>98</v>
      </c>
      <c r="F430" t="str">
        <f>VLOOKUP(Table1[[#This Row],[Product_ID]],Products!A:D,4,FALSE)</f>
        <v>Laptops</v>
      </c>
      <c r="G430" t="str">
        <f>VLOOKUP(H430,Stores!A:E,5,FALSE)</f>
        <v>South America</v>
      </c>
      <c r="H430" t="s">
        <v>62</v>
      </c>
      <c r="I430" s="5" t="s">
        <v>14</v>
      </c>
      <c r="J430" s="7">
        <v>3</v>
      </c>
      <c r="K430" s="27">
        <v>1426.98</v>
      </c>
      <c r="L430" s="11">
        <v>0.05</v>
      </c>
      <c r="M430" t="s">
        <v>35</v>
      </c>
      <c r="N430" s="29">
        <v>853.39</v>
      </c>
      <c r="O430" s="27">
        <f>Table1[[#This Row],[Unit_Price]]*Table1[[#This Row],[Quantity]]</f>
        <v>4280.9400000000005</v>
      </c>
      <c r="P430" s="29">
        <f>Table1[[#This Row],[Revenue]]-Table1[[#This Row],[COGS]]</f>
        <v>1720.7700000000004</v>
      </c>
      <c r="Q430" s="9">
        <f>Table1[[#This Row],[Profit]]/Table1[[#This Row],[Revenue]]</f>
        <v>0.40196078431372556</v>
      </c>
      <c r="R430" s="31">
        <f>Table1[[#This Row],[Cost Price]]*Table1[[#This Row],[Quantity]]</f>
        <v>2560.17</v>
      </c>
    </row>
    <row r="431" spans="1:18" x14ac:dyDescent="0.25">
      <c r="A431" t="s">
        <v>900</v>
      </c>
      <c r="B431" s="14">
        <v>45919</v>
      </c>
      <c r="C431" t="s">
        <v>382</v>
      </c>
      <c r="D431" t="str">
        <f>VLOOKUP(C431,Customers!A:E,5,FALSE)</f>
        <v>Premium</v>
      </c>
      <c r="E431" t="s">
        <v>376</v>
      </c>
      <c r="F431" t="str">
        <f>VLOOKUP(Table1[[#This Row],[Product_ID]],Products!A:D,4,FALSE)</f>
        <v>Laptops</v>
      </c>
      <c r="G431" t="str">
        <f>VLOOKUP(H431,Stores!A:E,5,FALSE)</f>
        <v>Oceania</v>
      </c>
      <c r="H431" t="s">
        <v>112</v>
      </c>
      <c r="I431" s="5" t="s">
        <v>14</v>
      </c>
      <c r="J431" s="7">
        <v>1</v>
      </c>
      <c r="K431" s="27">
        <v>1732.98</v>
      </c>
      <c r="L431" s="11">
        <v>0.1</v>
      </c>
      <c r="M431" t="s">
        <v>30</v>
      </c>
      <c r="N431" s="29">
        <v>1240.27</v>
      </c>
      <c r="O431" s="27">
        <f>Table1[[#This Row],[Unit_Price]]*Table1[[#This Row],[Quantity]]</f>
        <v>1732.98</v>
      </c>
      <c r="P431" s="29">
        <f>Table1[[#This Row],[Revenue]]-Table1[[#This Row],[COGS]]</f>
        <v>492.71000000000004</v>
      </c>
      <c r="Q431" s="9">
        <f>Table1[[#This Row],[Profit]]/Table1[[#This Row],[Revenue]]</f>
        <v>0.28431372549019612</v>
      </c>
      <c r="R431" s="31">
        <f>Table1[[#This Row],[Cost Price]]*Table1[[#This Row],[Quantity]]</f>
        <v>1240.27</v>
      </c>
    </row>
    <row r="432" spans="1:18" x14ac:dyDescent="0.25">
      <c r="A432" t="s">
        <v>901</v>
      </c>
      <c r="B432" s="14">
        <v>46206</v>
      </c>
      <c r="C432" t="s">
        <v>902</v>
      </c>
      <c r="D432" t="str">
        <f>VLOOKUP(C432,Customers!A:E,5,FALSE)</f>
        <v>Affluent</v>
      </c>
      <c r="E432" t="s">
        <v>47</v>
      </c>
      <c r="F432" t="str">
        <f>VLOOKUP(Table1[[#This Row],[Product_ID]],Products!A:D,4,FALSE)</f>
        <v>Smartphones</v>
      </c>
      <c r="G432" t="str">
        <f>VLOOKUP(H432,Stores!A:E,5,FALSE)</f>
        <v>oceania</v>
      </c>
      <c r="H432" t="s">
        <v>48</v>
      </c>
      <c r="I432" s="5" t="s">
        <v>14</v>
      </c>
      <c r="J432" s="7">
        <v>1</v>
      </c>
      <c r="K432" s="27">
        <v>299</v>
      </c>
      <c r="L432" s="11">
        <v>0</v>
      </c>
      <c r="M432" t="s">
        <v>35</v>
      </c>
      <c r="N432" s="29">
        <v>194.35</v>
      </c>
      <c r="O432" s="27">
        <f>Table1[[#This Row],[Unit_Price]]*Table1[[#This Row],[Quantity]]</f>
        <v>299</v>
      </c>
      <c r="P432" s="29">
        <f>Table1[[#This Row],[Revenue]]-Table1[[#This Row],[COGS]]</f>
        <v>104.65</v>
      </c>
      <c r="Q432" s="9">
        <f>Table1[[#This Row],[Profit]]/Table1[[#This Row],[Revenue]]</f>
        <v>0.35000000000000003</v>
      </c>
      <c r="R432" s="31">
        <f>Table1[[#This Row],[Cost Price]]*Table1[[#This Row],[Quantity]]</f>
        <v>194.35</v>
      </c>
    </row>
    <row r="433" spans="1:18" x14ac:dyDescent="0.25">
      <c r="A433" t="s">
        <v>903</v>
      </c>
      <c r="B433" s="14">
        <v>45957</v>
      </c>
      <c r="C433" t="s">
        <v>294</v>
      </c>
      <c r="D433" t="str">
        <f>VLOOKUP(C433,Customers!A:E,5,FALSE)</f>
        <v>Mass Market</v>
      </c>
      <c r="E433" t="s">
        <v>47</v>
      </c>
      <c r="F433" t="str">
        <f>VLOOKUP(Table1[[#This Row],[Product_ID]],Products!A:D,4,FALSE)</f>
        <v>Smartphones</v>
      </c>
      <c r="G433" t="str">
        <f>VLOOKUP(H433,Stores!A:E,5,FALSE)</f>
        <v>Africa</v>
      </c>
      <c r="H433" t="s">
        <v>19</v>
      </c>
      <c r="I433" s="5" t="s">
        <v>14</v>
      </c>
      <c r="J433" s="7">
        <v>5</v>
      </c>
      <c r="K433" s="27">
        <v>304.98</v>
      </c>
      <c r="L433" s="11">
        <v>0.05</v>
      </c>
      <c r="M433" t="s">
        <v>20</v>
      </c>
      <c r="N433" s="29">
        <v>194.35</v>
      </c>
      <c r="O433" s="27">
        <f>Table1[[#This Row],[Unit_Price]]*Table1[[#This Row],[Quantity]]</f>
        <v>1524.9</v>
      </c>
      <c r="P433" s="29">
        <f>Table1[[#This Row],[Revenue]]-Table1[[#This Row],[COGS]]</f>
        <v>553.15000000000009</v>
      </c>
      <c r="Q433" s="9">
        <f>Table1[[#This Row],[Profit]]/Table1[[#This Row],[Revenue]]</f>
        <v>0.36274509803921573</v>
      </c>
      <c r="R433" s="31">
        <f>Table1[[#This Row],[Cost Price]]*Table1[[#This Row],[Quantity]]</f>
        <v>971.75</v>
      </c>
    </row>
    <row r="434" spans="1:18" x14ac:dyDescent="0.25">
      <c r="A434" t="s">
        <v>904</v>
      </c>
      <c r="B434" s="14">
        <v>46111</v>
      </c>
      <c r="C434" t="s">
        <v>50</v>
      </c>
      <c r="D434" t="str">
        <f>VLOOKUP(C434,Customers!A:E,5,FALSE)</f>
        <v xml:space="preserve">Mass Market </v>
      </c>
      <c r="E434" t="s">
        <v>174</v>
      </c>
      <c r="F434" t="str">
        <f>VLOOKUP(Table1[[#This Row],[Product_ID]],Products!A:D,4,FALSE)</f>
        <v>Accessories</v>
      </c>
      <c r="G434" t="str">
        <f>VLOOKUP(H434,Stores!A:E,5,FALSE)</f>
        <v>Asia</v>
      </c>
      <c r="H434" t="s">
        <v>34</v>
      </c>
      <c r="I434" s="5" t="s">
        <v>25</v>
      </c>
      <c r="J434" s="7">
        <v>3</v>
      </c>
      <c r="K434" s="27">
        <v>78.209999999999994</v>
      </c>
      <c r="L434" s="11">
        <v>0.15</v>
      </c>
      <c r="M434" t="s">
        <v>35</v>
      </c>
      <c r="N434" s="29">
        <v>54.51</v>
      </c>
      <c r="O434" s="27">
        <f>Table1[[#This Row],[Unit_Price]]*Table1[[#This Row],[Quantity]]</f>
        <v>234.63</v>
      </c>
      <c r="P434" s="29">
        <f>Table1[[#This Row],[Revenue]]-Table1[[#This Row],[COGS]]</f>
        <v>71.099999999999994</v>
      </c>
      <c r="Q434" s="9">
        <f>Table1[[#This Row],[Profit]]/Table1[[#This Row],[Revenue]]</f>
        <v>0.30303030303030304</v>
      </c>
      <c r="R434" s="31">
        <f>Table1[[#This Row],[Cost Price]]*Table1[[#This Row],[Quantity]]</f>
        <v>163.53</v>
      </c>
    </row>
    <row r="435" spans="1:18" x14ac:dyDescent="0.25">
      <c r="A435" t="s">
        <v>905</v>
      </c>
      <c r="B435" s="14">
        <v>46175</v>
      </c>
      <c r="C435" t="s">
        <v>300</v>
      </c>
      <c r="D435" t="str">
        <f>VLOOKUP(C435,Customers!A:E,5,FALSE)</f>
        <v>Mass Affluent</v>
      </c>
      <c r="E435" t="s">
        <v>321</v>
      </c>
      <c r="F435" t="str">
        <f>VLOOKUP(Table1[[#This Row],[Product_ID]],Products!A:D,4,FALSE)</f>
        <v>Smartphones</v>
      </c>
      <c r="G435" t="str">
        <f>VLOOKUP(H435,Stores!A:E,5,FALSE)</f>
        <v>Africa</v>
      </c>
      <c r="H435" t="s">
        <v>196</v>
      </c>
      <c r="I435" s="5" t="s">
        <v>14</v>
      </c>
      <c r="J435" s="7">
        <v>1</v>
      </c>
      <c r="K435" s="27">
        <v>1385.01</v>
      </c>
      <c r="L435" s="11">
        <v>0.2</v>
      </c>
      <c r="M435" t="s">
        <v>20</v>
      </c>
      <c r="N435" s="29">
        <v>993.29</v>
      </c>
      <c r="O435" s="27">
        <f>Table1[[#This Row],[Unit_Price]]*Table1[[#This Row],[Quantity]]</f>
        <v>1385.01</v>
      </c>
      <c r="P435" s="29">
        <f>Table1[[#This Row],[Revenue]]-Table1[[#This Row],[COGS]]</f>
        <v>391.72</v>
      </c>
      <c r="Q435" s="9">
        <f>Table1[[#This Row],[Profit]]/Table1[[#This Row],[Revenue]]</f>
        <v>0.28282828282828287</v>
      </c>
      <c r="R435" s="31">
        <f>Table1[[#This Row],[Cost Price]]*Table1[[#This Row],[Quantity]]</f>
        <v>993.29</v>
      </c>
    </row>
    <row r="436" spans="1:18" x14ac:dyDescent="0.25">
      <c r="A436" t="s">
        <v>906</v>
      </c>
      <c r="B436" s="14">
        <v>46004</v>
      </c>
      <c r="C436" t="s">
        <v>433</v>
      </c>
      <c r="D436" t="str">
        <f>VLOOKUP(C436,Customers!A:E,5,FALSE)</f>
        <v>Mass Market</v>
      </c>
      <c r="E436" t="s">
        <v>123</v>
      </c>
      <c r="F436" t="str">
        <f>VLOOKUP(Table1[[#This Row],[Product_ID]],Products!A:D,4,FALSE)</f>
        <v>Accessories</v>
      </c>
      <c r="G436" t="str">
        <f>VLOOKUP(H436,Stores!A:E,5,FALSE)</f>
        <v>Asia</v>
      </c>
      <c r="H436" t="s">
        <v>34</v>
      </c>
      <c r="I436" s="5" t="s">
        <v>25</v>
      </c>
      <c r="J436" s="7">
        <v>1</v>
      </c>
      <c r="K436" s="27">
        <v>54.45</v>
      </c>
      <c r="L436" s="11">
        <v>0</v>
      </c>
      <c r="M436" t="s">
        <v>30</v>
      </c>
      <c r="N436" s="29">
        <v>39.049999999999997</v>
      </c>
      <c r="O436" s="27">
        <f>Table1[[#This Row],[Unit_Price]]*Table1[[#This Row],[Quantity]]</f>
        <v>54.45</v>
      </c>
      <c r="P436" s="29">
        <f>Table1[[#This Row],[Revenue]]-Table1[[#This Row],[COGS]]</f>
        <v>15.400000000000006</v>
      </c>
      <c r="Q436" s="9">
        <f>Table1[[#This Row],[Profit]]/Table1[[#This Row],[Revenue]]</f>
        <v>0.28282828282828293</v>
      </c>
      <c r="R436" s="31">
        <f>Table1[[#This Row],[Cost Price]]*Table1[[#This Row],[Quantity]]</f>
        <v>39.049999999999997</v>
      </c>
    </row>
    <row r="437" spans="1:18" x14ac:dyDescent="0.25">
      <c r="A437" t="s">
        <v>907</v>
      </c>
      <c r="B437" s="14">
        <v>46272</v>
      </c>
      <c r="C437" t="s">
        <v>908</v>
      </c>
      <c r="D437" t="str">
        <f>VLOOKUP(C437,Customers!A:E,5,FALSE)</f>
        <v>Mass Market</v>
      </c>
      <c r="E437" t="s">
        <v>305</v>
      </c>
      <c r="F437" t="str">
        <f>VLOOKUP(Table1[[#This Row],[Product_ID]],Products!A:D,4,FALSE)</f>
        <v>Accessories</v>
      </c>
      <c r="G437" t="str">
        <f>VLOOKUP(H437,Stores!A:E,5,FALSE)</f>
        <v>South America</v>
      </c>
      <c r="H437" t="s">
        <v>62</v>
      </c>
      <c r="I437" s="5" t="s">
        <v>14</v>
      </c>
      <c r="J437" s="7">
        <v>8</v>
      </c>
      <c r="K437" s="27">
        <v>38.61</v>
      </c>
      <c r="L437" s="11">
        <v>0.02</v>
      </c>
      <c r="M437" t="s">
        <v>20</v>
      </c>
      <c r="N437" s="29">
        <v>26.52</v>
      </c>
      <c r="O437" s="27">
        <f>Table1[[#This Row],[Unit_Price]]*Table1[[#This Row],[Quantity]]</f>
        <v>308.88</v>
      </c>
      <c r="P437" s="29">
        <f>Table1[[#This Row],[Revenue]]-Table1[[#This Row],[COGS]]</f>
        <v>96.72</v>
      </c>
      <c r="Q437" s="9">
        <f>Table1[[#This Row],[Profit]]/Table1[[#This Row],[Revenue]]</f>
        <v>0.31313131313131315</v>
      </c>
      <c r="R437" s="31">
        <f>Table1[[#This Row],[Cost Price]]*Table1[[#This Row],[Quantity]]</f>
        <v>212.16</v>
      </c>
    </row>
    <row r="438" spans="1:18" x14ac:dyDescent="0.25">
      <c r="A438" t="s">
        <v>909</v>
      </c>
      <c r="B438" s="14">
        <v>45666</v>
      </c>
      <c r="C438" t="s">
        <v>910</v>
      </c>
      <c r="D438" t="str">
        <f>VLOOKUP(C438,Customers!A:E,5,FALSE)</f>
        <v>Affluent</v>
      </c>
      <c r="E438" t="s">
        <v>243</v>
      </c>
      <c r="F438" t="str">
        <f>VLOOKUP(Table1[[#This Row],[Product_ID]],Products!A:D,4,FALSE)</f>
        <v>Accessories</v>
      </c>
      <c r="G438" t="str">
        <f>VLOOKUP(H438,Stores!A:E,5,FALSE)</f>
        <v>South America</v>
      </c>
      <c r="H438" t="s">
        <v>120</v>
      </c>
      <c r="I438" s="5" t="s">
        <v>14</v>
      </c>
      <c r="J438" s="7">
        <v>6</v>
      </c>
      <c r="K438" s="27">
        <v>69</v>
      </c>
      <c r="L438" s="11">
        <v>0.2</v>
      </c>
      <c r="M438" t="s">
        <v>20</v>
      </c>
      <c r="N438" s="29">
        <v>44.16</v>
      </c>
      <c r="O438" s="27">
        <f>Table1[[#This Row],[Unit_Price]]*Table1[[#This Row],[Quantity]]</f>
        <v>414</v>
      </c>
      <c r="P438" s="29">
        <f>Table1[[#This Row],[Revenue]]-Table1[[#This Row],[COGS]]</f>
        <v>149.04000000000002</v>
      </c>
      <c r="Q438" s="9">
        <f>Table1[[#This Row],[Profit]]/Table1[[#This Row],[Revenue]]</f>
        <v>0.36000000000000004</v>
      </c>
      <c r="R438" s="31">
        <f>Table1[[#This Row],[Cost Price]]*Table1[[#This Row],[Quantity]]</f>
        <v>264.95999999999998</v>
      </c>
    </row>
    <row r="439" spans="1:18" x14ac:dyDescent="0.25">
      <c r="A439" t="s">
        <v>911</v>
      </c>
      <c r="B439" s="14">
        <v>45990</v>
      </c>
      <c r="C439" t="s">
        <v>912</v>
      </c>
      <c r="D439" t="str">
        <f>VLOOKUP(C439,Customers!A:E,5,FALSE)</f>
        <v>Mass Affluent</v>
      </c>
      <c r="E439" t="s">
        <v>77</v>
      </c>
      <c r="F439" t="str">
        <f>VLOOKUP(Table1[[#This Row],[Product_ID]],Products!A:D,4,FALSE)</f>
        <v>Smartphones</v>
      </c>
      <c r="G439" t="str">
        <f>VLOOKUP(H439,Stores!A:E,5,FALSE)</f>
        <v>Africa</v>
      </c>
      <c r="H439" t="s">
        <v>19</v>
      </c>
      <c r="I439" s="5" t="s">
        <v>14</v>
      </c>
      <c r="J439" s="7">
        <v>5</v>
      </c>
      <c r="K439" s="27">
        <v>402.99</v>
      </c>
      <c r="L439" s="11">
        <v>0</v>
      </c>
      <c r="M439" t="s">
        <v>20</v>
      </c>
      <c r="N439" s="29">
        <v>287.27999999999997</v>
      </c>
      <c r="O439" s="27">
        <f>Table1[[#This Row],[Unit_Price]]*Table1[[#This Row],[Quantity]]</f>
        <v>2014.95</v>
      </c>
      <c r="P439" s="29">
        <f>Table1[[#This Row],[Revenue]]-Table1[[#This Row],[COGS]]</f>
        <v>578.55000000000018</v>
      </c>
      <c r="Q439" s="9">
        <f>Table1[[#This Row],[Profit]]/Table1[[#This Row],[Revenue]]</f>
        <v>0.28712871287128722</v>
      </c>
      <c r="R439" s="31">
        <f>Table1[[#This Row],[Cost Price]]*Table1[[#This Row],[Quantity]]</f>
        <v>1436.3999999999999</v>
      </c>
    </row>
    <row r="440" spans="1:18" x14ac:dyDescent="0.25">
      <c r="A440" t="s">
        <v>913</v>
      </c>
      <c r="B440" s="14">
        <v>46162</v>
      </c>
      <c r="C440" t="s">
        <v>914</v>
      </c>
      <c r="D440" t="str">
        <f>VLOOKUP(C440,Customers!A:E,5,FALSE)</f>
        <v>Mass Market</v>
      </c>
      <c r="E440" t="s">
        <v>305</v>
      </c>
      <c r="F440" t="str">
        <f>VLOOKUP(Table1[[#This Row],[Product_ID]],Products!A:D,4,FALSE)</f>
        <v>Accessories</v>
      </c>
      <c r="G440" t="str">
        <f>VLOOKUP(H440,Stores!A:E,5,FALSE)</f>
        <v>Oceania</v>
      </c>
      <c r="H440" t="s">
        <v>112</v>
      </c>
      <c r="I440" s="5" t="s">
        <v>25</v>
      </c>
      <c r="J440" s="7">
        <v>1</v>
      </c>
      <c r="K440" s="27">
        <v>39.78</v>
      </c>
      <c r="L440" s="11">
        <v>0.2</v>
      </c>
      <c r="M440" t="s">
        <v>35</v>
      </c>
      <c r="N440" s="29">
        <v>26.52</v>
      </c>
      <c r="O440" s="27">
        <f>Table1[[#This Row],[Unit_Price]]*Table1[[#This Row],[Quantity]]</f>
        <v>39.78</v>
      </c>
      <c r="P440" s="29">
        <f>Table1[[#This Row],[Revenue]]-Table1[[#This Row],[COGS]]</f>
        <v>13.260000000000002</v>
      </c>
      <c r="Q440" s="9">
        <f>Table1[[#This Row],[Profit]]/Table1[[#This Row],[Revenue]]</f>
        <v>0.33333333333333337</v>
      </c>
      <c r="R440" s="31">
        <f>Table1[[#This Row],[Cost Price]]*Table1[[#This Row],[Quantity]]</f>
        <v>26.52</v>
      </c>
    </row>
    <row r="441" spans="1:18" x14ac:dyDescent="0.25">
      <c r="A441" t="s">
        <v>915</v>
      </c>
      <c r="B441" s="14">
        <v>45955</v>
      </c>
      <c r="C441" t="s">
        <v>217</v>
      </c>
      <c r="D441" t="str">
        <f>VLOOKUP(C441,Customers!A:E,5,FALSE)</f>
        <v>Affluent</v>
      </c>
      <c r="E441" t="s">
        <v>305</v>
      </c>
      <c r="F441" t="str">
        <f>VLOOKUP(Table1[[#This Row],[Product_ID]],Products!A:D,4,FALSE)</f>
        <v>Accessories</v>
      </c>
      <c r="G441" t="str">
        <f>VLOOKUP(H441,Stores!A:E,5,FALSE)</f>
        <v xml:space="preserve">Asia </v>
      </c>
      <c r="H441" t="s">
        <v>104</v>
      </c>
      <c r="I441" s="5" t="s">
        <v>25</v>
      </c>
      <c r="J441" s="7">
        <v>1</v>
      </c>
      <c r="K441" s="27">
        <v>37.83</v>
      </c>
      <c r="L441" s="11">
        <v>0</v>
      </c>
      <c r="M441" t="s">
        <v>20</v>
      </c>
      <c r="N441" s="29">
        <v>26.52</v>
      </c>
      <c r="O441" s="27">
        <f>Table1[[#This Row],[Unit_Price]]*Table1[[#This Row],[Quantity]]</f>
        <v>37.83</v>
      </c>
      <c r="P441" s="29">
        <f>Table1[[#This Row],[Revenue]]-Table1[[#This Row],[COGS]]</f>
        <v>11.309999999999999</v>
      </c>
      <c r="Q441" s="9">
        <f>Table1[[#This Row],[Profit]]/Table1[[#This Row],[Revenue]]</f>
        <v>0.29896907216494845</v>
      </c>
      <c r="R441" s="31">
        <f>Table1[[#This Row],[Cost Price]]*Table1[[#This Row],[Quantity]]</f>
        <v>26.52</v>
      </c>
    </row>
    <row r="442" spans="1:18" x14ac:dyDescent="0.25">
      <c r="A442" t="s">
        <v>916</v>
      </c>
      <c r="B442" s="14">
        <v>46002</v>
      </c>
      <c r="C442" t="s">
        <v>917</v>
      </c>
      <c r="D442" t="str">
        <f>VLOOKUP(C442,Customers!A:E,5,FALSE)</f>
        <v>Mass Market</v>
      </c>
      <c r="E442" t="s">
        <v>109</v>
      </c>
      <c r="F442" t="str">
        <f>VLOOKUP(Table1[[#This Row],[Product_ID]],Products!A:D,4,FALSE)</f>
        <v>Televisions</v>
      </c>
      <c r="G442" t="str">
        <f>VLOOKUP(H442,Stores!A:E,5,FALSE)</f>
        <v>oceania</v>
      </c>
      <c r="H442" t="s">
        <v>48</v>
      </c>
      <c r="I442" s="5" t="s">
        <v>14</v>
      </c>
      <c r="J442" s="7">
        <v>2</v>
      </c>
      <c r="K442" s="27">
        <v>1385.01</v>
      </c>
      <c r="L442" s="11">
        <v>0</v>
      </c>
      <c r="M442" t="s">
        <v>30</v>
      </c>
      <c r="N442" s="29">
        <v>1007.28</v>
      </c>
      <c r="O442" s="27">
        <f>Table1[[#This Row],[Unit_Price]]*Table1[[#This Row],[Quantity]]</f>
        <v>2770.02</v>
      </c>
      <c r="P442" s="29">
        <f>Table1[[#This Row],[Revenue]]-Table1[[#This Row],[COGS]]</f>
        <v>755.46</v>
      </c>
      <c r="Q442" s="9">
        <f>Table1[[#This Row],[Profit]]/Table1[[#This Row],[Revenue]]</f>
        <v>0.27272727272727276</v>
      </c>
      <c r="R442" s="31">
        <f>Table1[[#This Row],[Cost Price]]*Table1[[#This Row],[Quantity]]</f>
        <v>2014.56</v>
      </c>
    </row>
    <row r="443" spans="1:18" x14ac:dyDescent="0.25">
      <c r="A443" t="s">
        <v>918</v>
      </c>
      <c r="B443" s="14">
        <v>46068</v>
      </c>
      <c r="C443" t="s">
        <v>369</v>
      </c>
      <c r="D443" t="str">
        <f>VLOOKUP(C443,Customers!A:E,5,FALSE)</f>
        <v>Mass Affluent</v>
      </c>
      <c r="E443" t="s">
        <v>376</v>
      </c>
      <c r="F443" t="str">
        <f>VLOOKUP(Table1[[#This Row],[Product_ID]],Products!A:D,4,FALSE)</f>
        <v>Laptops</v>
      </c>
      <c r="G443" t="str">
        <f>VLOOKUP(H443,Stores!A:E,5,FALSE)</f>
        <v>South America</v>
      </c>
      <c r="H443" t="s">
        <v>62</v>
      </c>
      <c r="I443" s="5" t="s">
        <v>14</v>
      </c>
      <c r="J443" s="7">
        <v>5</v>
      </c>
      <c r="K443" s="27">
        <v>1682.01</v>
      </c>
      <c r="L443" s="11">
        <v>0.2</v>
      </c>
      <c r="M443" t="s">
        <v>30</v>
      </c>
      <c r="N443" s="29">
        <v>1240.27</v>
      </c>
      <c r="O443" s="27">
        <f>Table1[[#This Row],[Unit_Price]]*Table1[[#This Row],[Quantity]]</f>
        <v>8410.0499999999993</v>
      </c>
      <c r="P443" s="29">
        <f>Table1[[#This Row],[Revenue]]-Table1[[#This Row],[COGS]]</f>
        <v>2208.6999999999989</v>
      </c>
      <c r="Q443" s="9">
        <f>Table1[[#This Row],[Profit]]/Table1[[#This Row],[Revenue]]</f>
        <v>0.26262626262626254</v>
      </c>
      <c r="R443" s="31">
        <f>Table1[[#This Row],[Cost Price]]*Table1[[#This Row],[Quantity]]</f>
        <v>6201.35</v>
      </c>
    </row>
    <row r="444" spans="1:18" x14ac:dyDescent="0.25">
      <c r="A444" t="s">
        <v>919</v>
      </c>
      <c r="B444" s="14">
        <v>46228</v>
      </c>
      <c r="C444" t="s">
        <v>544</v>
      </c>
      <c r="D444" t="str">
        <f>VLOOKUP(C444,Customers!A:E,5,FALSE)</f>
        <v>Mass Market</v>
      </c>
      <c r="E444" t="s">
        <v>61</v>
      </c>
      <c r="F444" t="str">
        <f>VLOOKUP(Table1[[#This Row],[Product_ID]],Products!A:D,4,FALSE)</f>
        <v>Audio</v>
      </c>
      <c r="G444" t="str">
        <f>VLOOKUP(H444,Stores!A:E,5,FALSE)</f>
        <v>South America</v>
      </c>
      <c r="H444" t="s">
        <v>120</v>
      </c>
      <c r="I444" s="5" t="s">
        <v>14</v>
      </c>
      <c r="J444" s="7">
        <v>1</v>
      </c>
      <c r="K444" s="27">
        <v>249</v>
      </c>
      <c r="L444" s="11">
        <v>0</v>
      </c>
      <c r="M444" t="s">
        <v>35</v>
      </c>
      <c r="N444" s="29">
        <v>171.81</v>
      </c>
      <c r="O444" s="27">
        <f>Table1[[#This Row],[Unit_Price]]*Table1[[#This Row],[Quantity]]</f>
        <v>249</v>
      </c>
      <c r="P444" s="29">
        <f>Table1[[#This Row],[Revenue]]-Table1[[#This Row],[COGS]]</f>
        <v>77.19</v>
      </c>
      <c r="Q444" s="9">
        <f>Table1[[#This Row],[Profit]]/Table1[[#This Row],[Revenue]]</f>
        <v>0.31</v>
      </c>
      <c r="R444" s="31">
        <f>Table1[[#This Row],[Cost Price]]*Table1[[#This Row],[Quantity]]</f>
        <v>171.81</v>
      </c>
    </row>
    <row r="445" spans="1:18" x14ac:dyDescent="0.25">
      <c r="A445" t="s">
        <v>920</v>
      </c>
      <c r="B445" s="14">
        <v>46160</v>
      </c>
      <c r="C445" t="s">
        <v>921</v>
      </c>
      <c r="D445" t="str">
        <f>VLOOKUP(C445,Customers!A:E,5,FALSE)</f>
        <v>Premium</v>
      </c>
      <c r="E445" t="s">
        <v>61</v>
      </c>
      <c r="F445" t="str">
        <f>VLOOKUP(Table1[[#This Row],[Product_ID]],Products!A:D,4,FALSE)</f>
        <v>Audio</v>
      </c>
      <c r="G445" t="str">
        <f>VLOOKUP(H445,Stores!A:E,5,FALSE)</f>
        <v>Africa</v>
      </c>
      <c r="H445" t="s">
        <v>226</v>
      </c>
      <c r="I445" s="5" t="s">
        <v>25</v>
      </c>
      <c r="J445" s="7" t="s">
        <v>592</v>
      </c>
      <c r="K445" s="27">
        <v>251.49</v>
      </c>
      <c r="L445" s="11">
        <v>0</v>
      </c>
      <c r="M445" t="s">
        <v>20</v>
      </c>
      <c r="N445" s="29">
        <v>171.81</v>
      </c>
      <c r="O445" s="27">
        <f>Table1[[#This Row],[Unit_Price]]*Table1[[#This Row],[Quantity]]</f>
        <v>754.47</v>
      </c>
      <c r="P445" s="29">
        <f>Table1[[#This Row],[Revenue]]-Table1[[#This Row],[COGS]]</f>
        <v>239.03999999999996</v>
      </c>
      <c r="Q445" s="9">
        <f>Table1[[#This Row],[Profit]]/Table1[[#This Row],[Revenue]]</f>
        <v>0.31683168316831678</v>
      </c>
      <c r="R445" s="31">
        <f>Table1[[#This Row],[Cost Price]]*Table1[[#This Row],[Quantity]]</f>
        <v>515.43000000000006</v>
      </c>
    </row>
    <row r="446" spans="1:18" x14ac:dyDescent="0.25">
      <c r="A446" t="s">
        <v>922</v>
      </c>
      <c r="B446" s="14">
        <v>46058</v>
      </c>
      <c r="C446" t="s">
        <v>908</v>
      </c>
      <c r="D446" t="str">
        <f>VLOOKUP(C446,Customers!A:E,5,FALSE)</f>
        <v>Mass Market</v>
      </c>
      <c r="E446" t="s">
        <v>153</v>
      </c>
      <c r="F446" t="str">
        <f>VLOOKUP(Table1[[#This Row],[Product_ID]],Products!A:D,4,FALSE)</f>
        <v>Accessories</v>
      </c>
      <c r="G446" t="str">
        <f>VLOOKUP(H446,Stores!A:E,5,FALSE)</f>
        <v>North America</v>
      </c>
      <c r="H446" t="s">
        <v>95</v>
      </c>
      <c r="I446" s="5" t="s">
        <v>14</v>
      </c>
      <c r="J446" s="7">
        <v>2</v>
      </c>
      <c r="K446" s="27">
        <v>129</v>
      </c>
      <c r="L446" s="11">
        <v>0.2</v>
      </c>
      <c r="M446" t="s">
        <v>20</v>
      </c>
      <c r="N446" s="29">
        <v>78.69</v>
      </c>
      <c r="O446" s="27">
        <f>Table1[[#This Row],[Unit_Price]]*Table1[[#This Row],[Quantity]]</f>
        <v>258</v>
      </c>
      <c r="P446" s="29">
        <f>Table1[[#This Row],[Revenue]]-Table1[[#This Row],[COGS]]</f>
        <v>100.62</v>
      </c>
      <c r="Q446" s="9">
        <f>Table1[[#This Row],[Profit]]/Table1[[#This Row],[Revenue]]</f>
        <v>0.39</v>
      </c>
      <c r="R446" s="31">
        <f>Table1[[#This Row],[Cost Price]]*Table1[[#This Row],[Quantity]]</f>
        <v>157.38</v>
      </c>
    </row>
    <row r="447" spans="1:18" x14ac:dyDescent="0.25">
      <c r="A447" t="s">
        <v>923</v>
      </c>
      <c r="B447" s="14">
        <v>46240</v>
      </c>
      <c r="C447" t="s">
        <v>191</v>
      </c>
      <c r="D447" t="s">
        <v>5189</v>
      </c>
      <c r="E447" t="s">
        <v>549</v>
      </c>
      <c r="F447" t="str">
        <f>VLOOKUP(Table1[[#This Row],[Product_ID]],Products!A:D,4,FALSE)</f>
        <v>Televisions</v>
      </c>
      <c r="G447" t="str">
        <f>VLOOKUP(H447,Stores!A:E,5,FALSE)</f>
        <v>Africa</v>
      </c>
      <c r="H447" t="s">
        <v>196</v>
      </c>
      <c r="I447" s="5" t="s">
        <v>14</v>
      </c>
      <c r="J447" s="7">
        <v>2</v>
      </c>
      <c r="K447" s="27">
        <v>1163.03</v>
      </c>
      <c r="L447" s="11">
        <v>0.15</v>
      </c>
      <c r="M447" t="s">
        <v>30</v>
      </c>
      <c r="N447" s="29">
        <v>767.36</v>
      </c>
      <c r="O447" s="27">
        <f>Table1[[#This Row],[Unit_Price]]*Table1[[#This Row],[Quantity]]</f>
        <v>2326.06</v>
      </c>
      <c r="P447" s="29">
        <f>Table1[[#This Row],[Revenue]]-Table1[[#This Row],[COGS]]</f>
        <v>791.33999999999992</v>
      </c>
      <c r="Q447" s="9">
        <f>Table1[[#This Row],[Profit]]/Table1[[#This Row],[Revenue]]</f>
        <v>0.34020618556701027</v>
      </c>
      <c r="R447" s="31">
        <f>Table1[[#This Row],[Cost Price]]*Table1[[#This Row],[Quantity]]</f>
        <v>1534.72</v>
      </c>
    </row>
    <row r="448" spans="1:18" x14ac:dyDescent="0.25">
      <c r="A448" t="s">
        <v>924</v>
      </c>
      <c r="B448" s="14">
        <v>46072</v>
      </c>
      <c r="C448" t="s">
        <v>925</v>
      </c>
      <c r="D448" t="str">
        <f>VLOOKUP(C448,Customers!A:E,5,FALSE)</f>
        <v>Premium</v>
      </c>
      <c r="E448" t="s">
        <v>223</v>
      </c>
      <c r="F448" t="str">
        <f>VLOOKUP(Table1[[#This Row],[Product_ID]],Products!A:D,4,FALSE)</f>
        <v>Audio</v>
      </c>
      <c r="G448" t="str">
        <f>VLOOKUP(H448,Stores!A:E,5,FALSE)</f>
        <v>Asia</v>
      </c>
      <c r="H448" t="s">
        <v>13</v>
      </c>
      <c r="I448" s="5" t="s">
        <v>25</v>
      </c>
      <c r="J448" s="7">
        <v>4</v>
      </c>
      <c r="K448" s="27">
        <v>399</v>
      </c>
      <c r="L448" s="11">
        <v>0.05</v>
      </c>
      <c r="M448" t="s">
        <v>20</v>
      </c>
      <c r="N448" s="29">
        <v>263.33999999999997</v>
      </c>
      <c r="O448" s="27">
        <f>Table1[[#This Row],[Unit_Price]]*Table1[[#This Row],[Quantity]]</f>
        <v>1596</v>
      </c>
      <c r="P448" s="29">
        <f>Table1[[#This Row],[Revenue]]-Table1[[#This Row],[COGS]]</f>
        <v>542.6400000000001</v>
      </c>
      <c r="Q448" s="9">
        <f>Table1[[#This Row],[Profit]]/Table1[[#This Row],[Revenue]]</f>
        <v>0.34000000000000008</v>
      </c>
      <c r="R448" s="31">
        <f>Table1[[#This Row],[Cost Price]]*Table1[[#This Row],[Quantity]]</f>
        <v>1053.3599999999999</v>
      </c>
    </row>
    <row r="449" spans="1:18" x14ac:dyDescent="0.25">
      <c r="A449" t="s">
        <v>926</v>
      </c>
      <c r="B449" s="14">
        <v>45969</v>
      </c>
      <c r="C449" t="s">
        <v>927</v>
      </c>
      <c r="D449" t="str">
        <f>VLOOKUP(C449,Customers!A:E,5,FALSE)</f>
        <v>Mass Market</v>
      </c>
      <c r="E449" t="s">
        <v>243</v>
      </c>
      <c r="F449" t="str">
        <f>VLOOKUP(Table1[[#This Row],[Product_ID]],Products!A:D,4,FALSE)</f>
        <v>Accessories</v>
      </c>
      <c r="G449" t="str">
        <f>VLOOKUP(H449,Stores!A:E,5,FALSE)</f>
        <v>Asia</v>
      </c>
      <c r="H449" t="s">
        <v>101</v>
      </c>
      <c r="I449" s="5" t="s">
        <v>14</v>
      </c>
      <c r="J449" s="7">
        <v>2</v>
      </c>
      <c r="K449" s="27">
        <v>71.069999999999993</v>
      </c>
      <c r="L449" s="11">
        <v>0.2</v>
      </c>
      <c r="M449" t="s">
        <v>30</v>
      </c>
      <c r="N449" s="29">
        <v>44.16</v>
      </c>
      <c r="O449" s="27">
        <f>Table1[[#This Row],[Unit_Price]]*Table1[[#This Row],[Quantity]]</f>
        <v>142.13999999999999</v>
      </c>
      <c r="P449" s="29">
        <f>Table1[[#This Row],[Revenue]]-Table1[[#This Row],[COGS]]</f>
        <v>53.819999999999993</v>
      </c>
      <c r="Q449" s="9">
        <f>Table1[[#This Row],[Profit]]/Table1[[#This Row],[Revenue]]</f>
        <v>0.37864077669902912</v>
      </c>
      <c r="R449" s="31">
        <f>Table1[[#This Row],[Cost Price]]*Table1[[#This Row],[Quantity]]</f>
        <v>88.32</v>
      </c>
    </row>
    <row r="450" spans="1:18" x14ac:dyDescent="0.25">
      <c r="A450" t="s">
        <v>928</v>
      </c>
      <c r="B450" s="14">
        <v>45986</v>
      </c>
      <c r="C450" t="s">
        <v>929</v>
      </c>
      <c r="D450" t="str">
        <f>VLOOKUP(C450,Customers!A:E,5,FALSE)</f>
        <v>Mass Affluent</v>
      </c>
      <c r="E450" t="s">
        <v>77</v>
      </c>
      <c r="F450" t="str">
        <f>VLOOKUP(Table1[[#This Row],[Product_ID]],Products!A:D,4,FALSE)</f>
        <v>Smartphones</v>
      </c>
      <c r="G450" t="str">
        <f>VLOOKUP(H450,Stores!A:E,5,FALSE)</f>
        <v>North America</v>
      </c>
      <c r="H450" t="s">
        <v>39</v>
      </c>
      <c r="I450" s="5" t="s">
        <v>14</v>
      </c>
      <c r="J450" s="7">
        <v>2</v>
      </c>
      <c r="K450" s="27">
        <v>406.98</v>
      </c>
      <c r="L450" s="11">
        <v>0.15</v>
      </c>
      <c r="M450" t="s">
        <v>20</v>
      </c>
      <c r="N450" s="29">
        <v>287.27999999999997</v>
      </c>
      <c r="O450" s="27">
        <f>Table1[[#This Row],[Unit_Price]]*Table1[[#This Row],[Quantity]]</f>
        <v>813.96</v>
      </c>
      <c r="P450" s="29">
        <f>Table1[[#This Row],[Revenue]]-Table1[[#This Row],[COGS]]</f>
        <v>239.40000000000009</v>
      </c>
      <c r="Q450" s="9">
        <f>Table1[[#This Row],[Profit]]/Table1[[#This Row],[Revenue]]</f>
        <v>0.29411764705882365</v>
      </c>
      <c r="R450" s="31">
        <f>Table1[[#This Row],[Cost Price]]*Table1[[#This Row],[Quantity]]</f>
        <v>574.55999999999995</v>
      </c>
    </row>
    <row r="451" spans="1:18" x14ac:dyDescent="0.25">
      <c r="A451" t="s">
        <v>930</v>
      </c>
      <c r="B451" s="14">
        <v>46200</v>
      </c>
      <c r="C451" t="s">
        <v>696</v>
      </c>
      <c r="D451" t="str">
        <f>VLOOKUP(C451,Customers!A:E,5,FALSE)</f>
        <v>Mass Market</v>
      </c>
      <c r="E451" t="s">
        <v>416</v>
      </c>
      <c r="F451" t="str">
        <f>VLOOKUP(Table1[[#This Row],[Product_ID]],Products!A:D,4,FALSE)</f>
        <v>Smartphones</v>
      </c>
      <c r="G451" t="str">
        <f>VLOOKUP(H451,Stores!A:E,5,FALSE)</f>
        <v>North America</v>
      </c>
      <c r="H451" t="s">
        <v>39</v>
      </c>
      <c r="I451" s="5" t="s">
        <v>25</v>
      </c>
      <c r="J451" s="7">
        <v>5</v>
      </c>
      <c r="K451" s="27">
        <v>241.53</v>
      </c>
      <c r="L451" s="11">
        <v>0.15</v>
      </c>
      <c r="M451" t="s">
        <v>20</v>
      </c>
      <c r="N451" s="29">
        <v>159.36000000000001</v>
      </c>
      <c r="O451" s="27">
        <f>Table1[[#This Row],[Unit_Price]]*Table1[[#This Row],[Quantity]]</f>
        <v>1207.6500000000001</v>
      </c>
      <c r="P451" s="29">
        <f>Table1[[#This Row],[Revenue]]-Table1[[#This Row],[COGS]]</f>
        <v>410.85</v>
      </c>
      <c r="Q451" s="9">
        <f>Table1[[#This Row],[Profit]]/Table1[[#This Row],[Revenue]]</f>
        <v>0.34020618556701032</v>
      </c>
      <c r="R451" s="31">
        <f>Table1[[#This Row],[Cost Price]]*Table1[[#This Row],[Quantity]]</f>
        <v>796.80000000000007</v>
      </c>
    </row>
    <row r="452" spans="1:18" x14ac:dyDescent="0.25">
      <c r="A452" t="s">
        <v>932</v>
      </c>
      <c r="B452" s="14">
        <v>46134</v>
      </c>
      <c r="C452" t="s">
        <v>671</v>
      </c>
      <c r="D452" t="str">
        <f>VLOOKUP(C452,Customers!A:E,5,FALSE)</f>
        <v>Mass Market</v>
      </c>
      <c r="E452" t="s">
        <v>243</v>
      </c>
      <c r="F452" t="str">
        <f>VLOOKUP(Table1[[#This Row],[Product_ID]],Products!A:D,4,FALSE)</f>
        <v>Accessories</v>
      </c>
      <c r="G452" t="str">
        <f>VLOOKUP(H452,Stores!A:E,5,FALSE)</f>
        <v>Africa</v>
      </c>
      <c r="H452" t="s">
        <v>52</v>
      </c>
      <c r="I452" s="5" t="s">
        <v>25</v>
      </c>
      <c r="J452" s="7">
        <v>1</v>
      </c>
      <c r="K452" s="27">
        <v>68.31</v>
      </c>
      <c r="L452" s="11">
        <v>0.15</v>
      </c>
      <c r="M452" t="s">
        <v>35</v>
      </c>
      <c r="N452" s="29">
        <v>44.16</v>
      </c>
      <c r="O452" s="27">
        <f>Table1[[#This Row],[Unit_Price]]*Table1[[#This Row],[Quantity]]</f>
        <v>68.31</v>
      </c>
      <c r="P452" s="29">
        <f>Table1[[#This Row],[Revenue]]-Table1[[#This Row],[COGS]]</f>
        <v>24.150000000000006</v>
      </c>
      <c r="Q452" s="9">
        <f>Table1[[#This Row],[Profit]]/Table1[[#This Row],[Revenue]]</f>
        <v>0.35353535353535359</v>
      </c>
      <c r="R452" s="31">
        <f>Table1[[#This Row],[Cost Price]]*Table1[[#This Row],[Quantity]]</f>
        <v>44.16</v>
      </c>
    </row>
    <row r="453" spans="1:18" x14ac:dyDescent="0.25">
      <c r="A453" t="s">
        <v>933</v>
      </c>
      <c r="B453" s="14">
        <v>46138</v>
      </c>
      <c r="C453" t="s">
        <v>934</v>
      </c>
      <c r="D453" t="str">
        <f>VLOOKUP(C453,Customers!A:E,5,FALSE)</f>
        <v>Mass Affluent</v>
      </c>
      <c r="E453" t="s">
        <v>147</v>
      </c>
      <c r="F453" t="str">
        <f>VLOOKUP(Table1[[#This Row],[Product_ID]],Products!A:D,4,FALSE)</f>
        <v>Televisions</v>
      </c>
      <c r="G453" t="str">
        <f>VLOOKUP(H453,Stores!A:E,5,FALSE)</f>
        <v>Africa</v>
      </c>
      <c r="H453" t="s">
        <v>196</v>
      </c>
      <c r="I453" s="5" t="s">
        <v>25</v>
      </c>
      <c r="J453" s="7">
        <v>5</v>
      </c>
      <c r="K453" s="27">
        <v>969.03</v>
      </c>
      <c r="L453" s="11">
        <v>0.02</v>
      </c>
      <c r="M453" t="s">
        <v>30</v>
      </c>
      <c r="N453" s="29">
        <v>679.32</v>
      </c>
      <c r="O453" s="27">
        <f>Table1[[#This Row],[Unit_Price]]*Table1[[#This Row],[Quantity]]</f>
        <v>4845.1499999999996</v>
      </c>
      <c r="P453" s="29">
        <f>Table1[[#This Row],[Revenue]]-Table1[[#This Row],[COGS]]</f>
        <v>1448.5499999999993</v>
      </c>
      <c r="Q453" s="9">
        <f>Table1[[#This Row],[Profit]]/Table1[[#This Row],[Revenue]]</f>
        <v>0.29896907216494834</v>
      </c>
      <c r="R453" s="31">
        <f>Table1[[#This Row],[Cost Price]]*Table1[[#This Row],[Quantity]]</f>
        <v>3396.6000000000004</v>
      </c>
    </row>
    <row r="454" spans="1:18" x14ac:dyDescent="0.25">
      <c r="A454" t="s">
        <v>935</v>
      </c>
      <c r="B454" s="14">
        <v>45820</v>
      </c>
      <c r="C454" t="s">
        <v>759</v>
      </c>
      <c r="D454" t="str">
        <f>VLOOKUP(C454,Customers!A:E,5,FALSE)</f>
        <v>Premium</v>
      </c>
      <c r="E454" t="s">
        <v>117</v>
      </c>
      <c r="F454" t="str">
        <f>VLOOKUP(Table1[[#This Row],[Product_ID]],Products!A:D,4,FALSE)</f>
        <v>Laptops</v>
      </c>
      <c r="G454" t="str">
        <f>VLOOKUP(Table1[[#This Row],[Customer_ID]],Customers!A:G,7,FALSE)</f>
        <v>Africa</v>
      </c>
      <c r="H454" t="s">
        <v>5153</v>
      </c>
      <c r="I454" s="5" t="s">
        <v>14</v>
      </c>
      <c r="J454" s="7">
        <v>3</v>
      </c>
      <c r="K454" s="27">
        <v>1834.98</v>
      </c>
      <c r="L454" s="11">
        <v>0.05</v>
      </c>
      <c r="M454" t="s">
        <v>20</v>
      </c>
      <c r="N454" s="29">
        <v>1295.28</v>
      </c>
      <c r="O454" s="27">
        <f>Table1[[#This Row],[Unit_Price]]*Table1[[#This Row],[Quantity]]</f>
        <v>5504.9400000000005</v>
      </c>
      <c r="P454" s="29">
        <f>Table1[[#This Row],[Revenue]]-Table1[[#This Row],[COGS]]</f>
        <v>1619.1000000000004</v>
      </c>
      <c r="Q454" s="9">
        <f>Table1[[#This Row],[Profit]]/Table1[[#This Row],[Revenue]]</f>
        <v>0.29411764705882359</v>
      </c>
      <c r="R454" s="31">
        <f>Table1[[#This Row],[Cost Price]]*Table1[[#This Row],[Quantity]]</f>
        <v>3885.84</v>
      </c>
    </row>
    <row r="455" spans="1:18" x14ac:dyDescent="0.25">
      <c r="A455" t="s">
        <v>936</v>
      </c>
      <c r="B455" s="14">
        <v>46107</v>
      </c>
      <c r="C455" t="s">
        <v>609</v>
      </c>
      <c r="D455" t="str">
        <f>VLOOKUP(C455,Customers!A:E,5,FALSE)</f>
        <v>Mass Market</v>
      </c>
      <c r="E455" t="s">
        <v>376</v>
      </c>
      <c r="F455" t="str">
        <f>VLOOKUP(Table1[[#This Row],[Product_ID]],Products!A:D,4,FALSE)</f>
        <v>Laptops</v>
      </c>
      <c r="G455" t="str">
        <f>VLOOKUP(H455,Stores!A:E,5,FALSE)</f>
        <v>Africa</v>
      </c>
      <c r="H455" t="s">
        <v>226</v>
      </c>
      <c r="I455" s="5" t="s">
        <v>25</v>
      </c>
      <c r="J455" s="7">
        <v>2</v>
      </c>
      <c r="K455" s="27">
        <v>1648.03</v>
      </c>
      <c r="L455" s="11">
        <v>0.2</v>
      </c>
      <c r="M455" t="s">
        <v>20</v>
      </c>
      <c r="N455" s="29">
        <v>1240.27</v>
      </c>
      <c r="O455" s="27">
        <f>Table1[[#This Row],[Unit_Price]]*Table1[[#This Row],[Quantity]]</f>
        <v>3296.06</v>
      </c>
      <c r="P455" s="29">
        <f>Table1[[#This Row],[Revenue]]-Table1[[#This Row],[COGS]]</f>
        <v>815.52</v>
      </c>
      <c r="Q455" s="9">
        <f>Table1[[#This Row],[Profit]]/Table1[[#This Row],[Revenue]]</f>
        <v>0.24742268041237114</v>
      </c>
      <c r="R455" s="31">
        <f>Table1[[#This Row],[Cost Price]]*Table1[[#This Row],[Quantity]]</f>
        <v>2480.54</v>
      </c>
    </row>
    <row r="456" spans="1:18" x14ac:dyDescent="0.25">
      <c r="A456" t="s">
        <v>937</v>
      </c>
      <c r="B456" s="14">
        <v>46098</v>
      </c>
      <c r="C456" t="s">
        <v>709</v>
      </c>
      <c r="D456" t="str">
        <f>VLOOKUP(C456,Customers!A:E,5,FALSE)</f>
        <v>Mass Affluent</v>
      </c>
      <c r="E456" t="s">
        <v>80</v>
      </c>
      <c r="F456" t="str">
        <f>VLOOKUP(Table1[[#This Row],[Product_ID]],Products!A:D,4,FALSE)</f>
        <v>Accessories</v>
      </c>
      <c r="G456" t="str">
        <f>VLOOKUP(H456,Stores!A:E,5,FALSE)</f>
        <v>North America</v>
      </c>
      <c r="H456" t="s">
        <v>187</v>
      </c>
      <c r="I456" s="5" t="s">
        <v>14</v>
      </c>
      <c r="J456" s="7">
        <v>2</v>
      </c>
      <c r="K456" s="27">
        <v>162.18</v>
      </c>
      <c r="L456" s="11">
        <v>0.05</v>
      </c>
      <c r="M456" t="s">
        <v>30</v>
      </c>
      <c r="N456" s="29">
        <v>116.07</v>
      </c>
      <c r="O456" s="27">
        <f>Table1[[#This Row],[Unit_Price]]*Table1[[#This Row],[Quantity]]</f>
        <v>324.36</v>
      </c>
      <c r="P456" s="29">
        <f>Table1[[#This Row],[Revenue]]-Table1[[#This Row],[COGS]]</f>
        <v>92.220000000000027</v>
      </c>
      <c r="Q456" s="9">
        <f>Table1[[#This Row],[Profit]]/Table1[[#This Row],[Revenue]]</f>
        <v>0.28431372549019612</v>
      </c>
      <c r="R456" s="31">
        <f>Table1[[#This Row],[Cost Price]]*Table1[[#This Row],[Quantity]]</f>
        <v>232.14</v>
      </c>
    </row>
    <row r="457" spans="1:18" x14ac:dyDescent="0.25">
      <c r="A457" t="s">
        <v>938</v>
      </c>
      <c r="B457" s="14">
        <v>46015</v>
      </c>
      <c r="C457" t="s">
        <v>82</v>
      </c>
      <c r="D457" t="str">
        <f>VLOOKUP(C457,Customers!A:E,5,FALSE)</f>
        <v>Mass Market</v>
      </c>
      <c r="E457" t="s">
        <v>132</v>
      </c>
      <c r="F457" t="str">
        <f>VLOOKUP(Table1[[#This Row],[Product_ID]],Products!A:D,4,FALSE)</f>
        <v>Laptops</v>
      </c>
      <c r="G457" t="str">
        <f>VLOOKUP(H457,Stores!A:E,5,FALSE)</f>
        <v>Africa</v>
      </c>
      <c r="H457" t="s">
        <v>52</v>
      </c>
      <c r="I457" s="5" t="s">
        <v>25</v>
      </c>
      <c r="J457" s="7">
        <v>5</v>
      </c>
      <c r="K457" s="27">
        <v>1199</v>
      </c>
      <c r="L457" s="11">
        <v>0.02</v>
      </c>
      <c r="M457" t="s">
        <v>35</v>
      </c>
      <c r="N457" s="29">
        <v>791.34</v>
      </c>
      <c r="O457" s="27">
        <f>Table1[[#This Row],[Unit_Price]]*Table1[[#This Row],[Quantity]]</f>
        <v>5995</v>
      </c>
      <c r="P457" s="29">
        <f>Table1[[#This Row],[Revenue]]-Table1[[#This Row],[COGS]]</f>
        <v>2038.2999999999997</v>
      </c>
      <c r="Q457" s="9">
        <f>Table1[[#This Row],[Profit]]/Table1[[#This Row],[Revenue]]</f>
        <v>0.33999999999999997</v>
      </c>
      <c r="R457" s="31">
        <f>Table1[[#This Row],[Cost Price]]*Table1[[#This Row],[Quantity]]</f>
        <v>3956.7000000000003</v>
      </c>
    </row>
    <row r="458" spans="1:18" x14ac:dyDescent="0.25">
      <c r="A458" t="s">
        <v>939</v>
      </c>
      <c r="B458" s="14">
        <v>46201</v>
      </c>
      <c r="C458" t="s">
        <v>940</v>
      </c>
      <c r="D458" t="str">
        <f>VLOOKUP(C458,Customers!A:E,5,FALSE)</f>
        <v>Mass Market</v>
      </c>
      <c r="E458" t="s">
        <v>12</v>
      </c>
      <c r="F458" t="str">
        <f>VLOOKUP(Table1[[#This Row],[Product_ID]],Products!A:D,4,FALSE)</f>
        <v>Audio</v>
      </c>
      <c r="G458" t="str">
        <f>VLOOKUP(H458,Stores!A:E,5,FALSE)</f>
        <v xml:space="preserve">Asia </v>
      </c>
      <c r="H458" t="s">
        <v>104</v>
      </c>
      <c r="I458" s="5" t="s">
        <v>14</v>
      </c>
      <c r="J458" s="7">
        <v>3</v>
      </c>
      <c r="K458" s="27">
        <v>513.97</v>
      </c>
      <c r="L458" s="11">
        <v>0</v>
      </c>
      <c r="M458" t="s">
        <v>30</v>
      </c>
      <c r="N458" s="29">
        <v>354.29</v>
      </c>
      <c r="O458" s="27">
        <f>Table1[[#This Row],[Unit_Price]]*Table1[[#This Row],[Quantity]]</f>
        <v>1541.91</v>
      </c>
      <c r="P458" s="29">
        <f>Table1[[#This Row],[Revenue]]-Table1[[#This Row],[COGS]]</f>
        <v>479.03999999999996</v>
      </c>
      <c r="Q458" s="9">
        <f>Table1[[#This Row],[Profit]]/Table1[[#This Row],[Revenue]]</f>
        <v>0.31067961165048541</v>
      </c>
      <c r="R458" s="31">
        <f>Table1[[#This Row],[Cost Price]]*Table1[[#This Row],[Quantity]]</f>
        <v>1062.8700000000001</v>
      </c>
    </row>
    <row r="459" spans="1:18" x14ac:dyDescent="0.25">
      <c r="A459" t="s">
        <v>941</v>
      </c>
      <c r="B459" s="14">
        <v>46112</v>
      </c>
      <c r="C459" t="s">
        <v>312</v>
      </c>
      <c r="D459" t="str">
        <f>VLOOKUP(C459,Customers!A:E,5,FALSE)</f>
        <v>Mass Market</v>
      </c>
      <c r="E459" t="s">
        <v>556</v>
      </c>
      <c r="F459" t="str">
        <f>VLOOKUP(Table1[[#This Row],[Product_ID]],Products!A:D,4,FALSE)</f>
        <v>Audio</v>
      </c>
      <c r="G459" t="str">
        <f>VLOOKUP(H459,Stores!A:E,5,FALSE)</f>
        <v>Africa</v>
      </c>
      <c r="H459" t="s">
        <v>196</v>
      </c>
      <c r="I459" s="5" t="s">
        <v>25</v>
      </c>
      <c r="J459" s="7">
        <v>1</v>
      </c>
      <c r="K459" s="27">
        <v>129</v>
      </c>
      <c r="L459" s="11">
        <v>0.05</v>
      </c>
      <c r="M459" t="s">
        <v>20</v>
      </c>
      <c r="N459" s="29">
        <v>87.72</v>
      </c>
      <c r="O459" s="27">
        <f>Table1[[#This Row],[Unit_Price]]*Table1[[#This Row],[Quantity]]</f>
        <v>129</v>
      </c>
      <c r="P459" s="29">
        <f>Table1[[#This Row],[Revenue]]-Table1[[#This Row],[COGS]]</f>
        <v>41.28</v>
      </c>
      <c r="Q459" s="9">
        <f>Table1[[#This Row],[Profit]]/Table1[[#This Row],[Revenue]]</f>
        <v>0.32</v>
      </c>
      <c r="R459" s="31">
        <f>Table1[[#This Row],[Cost Price]]*Table1[[#This Row],[Quantity]]</f>
        <v>87.72</v>
      </c>
    </row>
    <row r="460" spans="1:18" x14ac:dyDescent="0.25">
      <c r="A460" t="s">
        <v>942</v>
      </c>
      <c r="B460" s="14">
        <v>46145</v>
      </c>
      <c r="C460" t="s">
        <v>943</v>
      </c>
      <c r="D460" t="str">
        <f>VLOOKUP(C460,Customers!A:E,5,FALSE)</f>
        <v>Mass Market</v>
      </c>
      <c r="E460" t="s">
        <v>137</v>
      </c>
      <c r="F460" t="str">
        <f>VLOOKUP(Table1[[#This Row],[Product_ID]],Products!A:D,4,FALSE)</f>
        <v>Accessories</v>
      </c>
      <c r="G460" t="str">
        <f>VLOOKUP(H460,Stores!A:E,5,FALSE)</f>
        <v>Europe</v>
      </c>
      <c r="H460" t="s">
        <v>64</v>
      </c>
      <c r="I460" s="5" t="s">
        <v>14</v>
      </c>
      <c r="J460" s="7">
        <v>2</v>
      </c>
      <c r="K460" s="27">
        <v>97.02</v>
      </c>
      <c r="L460" s="11">
        <v>0.2</v>
      </c>
      <c r="M460" t="s">
        <v>20</v>
      </c>
      <c r="N460" s="29">
        <v>65.34</v>
      </c>
      <c r="O460" s="27">
        <f>Table1[[#This Row],[Unit_Price]]*Table1[[#This Row],[Quantity]]</f>
        <v>194.04</v>
      </c>
      <c r="P460" s="29">
        <f>Table1[[#This Row],[Revenue]]-Table1[[#This Row],[COGS]]</f>
        <v>63.359999999999985</v>
      </c>
      <c r="Q460" s="9">
        <f>Table1[[#This Row],[Profit]]/Table1[[#This Row],[Revenue]]</f>
        <v>0.32653061224489788</v>
      </c>
      <c r="R460" s="31">
        <f>Table1[[#This Row],[Cost Price]]*Table1[[#This Row],[Quantity]]</f>
        <v>130.68</v>
      </c>
    </row>
    <row r="461" spans="1:18" x14ac:dyDescent="0.25">
      <c r="A461" t="s">
        <v>944</v>
      </c>
      <c r="B461" s="14">
        <v>46216</v>
      </c>
      <c r="C461" t="s">
        <v>945</v>
      </c>
      <c r="D461" t="str">
        <f>VLOOKUP(C461,Customers!A:E,5,FALSE)</f>
        <v>Premium</v>
      </c>
      <c r="E461" t="s">
        <v>243</v>
      </c>
      <c r="F461" t="str">
        <f>VLOOKUP(Table1[[#This Row],[Product_ID]],Products!A:D,4,FALSE)</f>
        <v>Accessories</v>
      </c>
      <c r="G461" t="str">
        <f>VLOOKUP(H461,Stores!A:E,5,FALSE)</f>
        <v>oceania</v>
      </c>
      <c r="H461" t="s">
        <v>48</v>
      </c>
      <c r="I461" s="5" t="s">
        <v>14</v>
      </c>
      <c r="J461" s="7">
        <v>3</v>
      </c>
      <c r="K461" s="27">
        <v>70.38</v>
      </c>
      <c r="L461" s="11">
        <v>0</v>
      </c>
      <c r="M461" t="s">
        <v>20</v>
      </c>
      <c r="N461" s="29">
        <v>44.16</v>
      </c>
      <c r="O461" s="27">
        <f>Table1[[#This Row],[Unit_Price]]*Table1[[#This Row],[Quantity]]</f>
        <v>211.14</v>
      </c>
      <c r="P461" s="29">
        <f>Table1[[#This Row],[Revenue]]-Table1[[#This Row],[COGS]]</f>
        <v>78.66</v>
      </c>
      <c r="Q461" s="9">
        <f>Table1[[#This Row],[Profit]]/Table1[[#This Row],[Revenue]]</f>
        <v>0.37254901960784315</v>
      </c>
      <c r="R461" s="31">
        <f>Table1[[#This Row],[Cost Price]]*Table1[[#This Row],[Quantity]]</f>
        <v>132.47999999999999</v>
      </c>
    </row>
    <row r="462" spans="1:18" x14ac:dyDescent="0.25">
      <c r="A462" t="s">
        <v>946</v>
      </c>
      <c r="B462" s="14">
        <v>46180</v>
      </c>
      <c r="C462" t="s">
        <v>290</v>
      </c>
      <c r="D462" t="str">
        <f>VLOOKUP(C462,Customers!A:E,5,FALSE)</f>
        <v>Affluent</v>
      </c>
      <c r="E462" t="s">
        <v>57</v>
      </c>
      <c r="F462" t="str">
        <f>VLOOKUP(Table1[[#This Row],[Product_ID]],Products!A:D,4,FALSE)</f>
        <v>Laptops</v>
      </c>
      <c r="G462" t="str">
        <f>VLOOKUP(H462,Stores!A:E,5,FALSE)</f>
        <v>oceania</v>
      </c>
      <c r="H462" t="s">
        <v>48</v>
      </c>
      <c r="I462" s="5" t="s">
        <v>14</v>
      </c>
      <c r="J462" s="7">
        <v>2</v>
      </c>
      <c r="K462" s="27">
        <v>1199</v>
      </c>
      <c r="L462" s="11">
        <v>0</v>
      </c>
      <c r="M462" t="s">
        <v>20</v>
      </c>
      <c r="N462" s="29">
        <v>875.27</v>
      </c>
      <c r="O462" s="27">
        <f>Table1[[#This Row],[Unit_Price]]*Table1[[#This Row],[Quantity]]</f>
        <v>2398</v>
      </c>
      <c r="P462" s="29">
        <f>Table1[[#This Row],[Revenue]]-Table1[[#This Row],[COGS]]</f>
        <v>647.46</v>
      </c>
      <c r="Q462" s="9">
        <f>Table1[[#This Row],[Profit]]/Table1[[#This Row],[Revenue]]</f>
        <v>0.27</v>
      </c>
      <c r="R462" s="31">
        <f>Table1[[#This Row],[Cost Price]]*Table1[[#This Row],[Quantity]]</f>
        <v>1750.54</v>
      </c>
    </row>
    <row r="463" spans="1:18" x14ac:dyDescent="0.25">
      <c r="A463" t="s">
        <v>947</v>
      </c>
      <c r="B463" s="14">
        <v>45697</v>
      </c>
      <c r="C463" t="s">
        <v>948</v>
      </c>
      <c r="D463" t="str">
        <f>VLOOKUP(C463,Customers!A:E,5,FALSE)</f>
        <v>VIP</v>
      </c>
      <c r="E463" t="s">
        <v>180</v>
      </c>
      <c r="F463" t="str">
        <f>VLOOKUP(Table1[[#This Row],[Product_ID]],Products!A:D,4,FALSE)</f>
        <v>Smartphones</v>
      </c>
      <c r="G463" t="str">
        <f>VLOOKUP(H463,Stores!A:E,5,FALSE)</f>
        <v>Europe</v>
      </c>
      <c r="H463" t="s">
        <v>24</v>
      </c>
      <c r="I463" s="5" t="s">
        <v>14</v>
      </c>
      <c r="J463" s="7">
        <v>2</v>
      </c>
      <c r="K463" s="27">
        <v>840.51</v>
      </c>
      <c r="L463" s="11">
        <v>0.05</v>
      </c>
      <c r="M463" t="s">
        <v>35</v>
      </c>
      <c r="N463" s="29">
        <v>585.80999999999995</v>
      </c>
      <c r="O463" s="27">
        <f>Table1[[#This Row],[Unit_Price]]*Table1[[#This Row],[Quantity]]</f>
        <v>1681.02</v>
      </c>
      <c r="P463" s="29">
        <f>Table1[[#This Row],[Revenue]]-Table1[[#This Row],[COGS]]</f>
        <v>509.40000000000009</v>
      </c>
      <c r="Q463" s="9">
        <f>Table1[[#This Row],[Profit]]/Table1[[#This Row],[Revenue]]</f>
        <v>0.30303030303030309</v>
      </c>
      <c r="R463" s="31">
        <f>Table1[[#This Row],[Cost Price]]*Table1[[#This Row],[Quantity]]</f>
        <v>1171.6199999999999</v>
      </c>
    </row>
    <row r="464" spans="1:18" x14ac:dyDescent="0.25">
      <c r="A464" t="s">
        <v>949</v>
      </c>
      <c r="B464" s="14">
        <v>45946</v>
      </c>
      <c r="C464" t="s">
        <v>914</v>
      </c>
      <c r="D464" t="str">
        <f>VLOOKUP(C464,Customers!A:E,5,FALSE)</f>
        <v>Mass Market</v>
      </c>
      <c r="E464" t="s">
        <v>235</v>
      </c>
      <c r="F464" t="str">
        <f>VLOOKUP(Table1[[#This Row],[Product_ID]],Products!A:D,4,FALSE)</f>
        <v>Accessories</v>
      </c>
      <c r="G464" t="str">
        <f>VLOOKUP(H464,Stores!A:E,5,FALSE)</f>
        <v>Asia</v>
      </c>
      <c r="H464" t="s">
        <v>13</v>
      </c>
      <c r="I464" s="5" t="s">
        <v>25</v>
      </c>
      <c r="J464" s="7">
        <v>4</v>
      </c>
      <c r="K464" s="27">
        <v>66.930000000000007</v>
      </c>
      <c r="L464" s="11">
        <v>0.15</v>
      </c>
      <c r="M464" t="s">
        <v>20</v>
      </c>
      <c r="N464" s="29">
        <v>44.85</v>
      </c>
      <c r="O464" s="27">
        <f>Table1[[#This Row],[Unit_Price]]*Table1[[#This Row],[Quantity]]</f>
        <v>267.72000000000003</v>
      </c>
      <c r="P464" s="29">
        <f>Table1[[#This Row],[Revenue]]-Table1[[#This Row],[COGS]]</f>
        <v>88.320000000000022</v>
      </c>
      <c r="Q464" s="9">
        <f>Table1[[#This Row],[Profit]]/Table1[[#This Row],[Revenue]]</f>
        <v>0.32989690721649489</v>
      </c>
      <c r="R464" s="31">
        <f>Table1[[#This Row],[Cost Price]]*Table1[[#This Row],[Quantity]]</f>
        <v>179.4</v>
      </c>
    </row>
    <row r="465" spans="1:18" x14ac:dyDescent="0.25">
      <c r="A465" t="s">
        <v>950</v>
      </c>
      <c r="B465" s="14">
        <v>46218</v>
      </c>
      <c r="C465" t="s">
        <v>951</v>
      </c>
      <c r="D465" t="str">
        <f>VLOOKUP(C465,Customers!A:E,5,FALSE)</f>
        <v>Premium</v>
      </c>
      <c r="E465" t="s">
        <v>440</v>
      </c>
      <c r="F465" t="str">
        <f>VLOOKUP(Table1[[#This Row],[Product_ID]],Products!A:D,4,FALSE)</f>
        <v>Audio</v>
      </c>
      <c r="G465" t="str">
        <f>VLOOKUP(H465,Stores!A:E,5,FALSE)</f>
        <v>Africa</v>
      </c>
      <c r="H465" t="s">
        <v>58</v>
      </c>
      <c r="I465" s="5" t="s">
        <v>14</v>
      </c>
      <c r="J465" s="7">
        <v>10</v>
      </c>
      <c r="K465" s="27">
        <v>146.02000000000001</v>
      </c>
      <c r="L465" s="11">
        <v>0.05</v>
      </c>
      <c r="M465" t="s">
        <v>20</v>
      </c>
      <c r="N465" s="29">
        <v>90.89</v>
      </c>
      <c r="O465" s="27">
        <f>Table1[[#This Row],[Unit_Price]]*Table1[[#This Row],[Quantity]]</f>
        <v>1460.2</v>
      </c>
      <c r="P465" s="29">
        <f>Table1[[#This Row],[Revenue]]-Table1[[#This Row],[COGS]]</f>
        <v>551.30000000000007</v>
      </c>
      <c r="Q465" s="9">
        <f>Table1[[#This Row],[Profit]]/Table1[[#This Row],[Revenue]]</f>
        <v>0.3775510204081633</v>
      </c>
      <c r="R465" s="31">
        <f>Table1[[#This Row],[Cost Price]]*Table1[[#This Row],[Quantity]]</f>
        <v>908.9</v>
      </c>
    </row>
    <row r="466" spans="1:18" x14ac:dyDescent="0.25">
      <c r="A466" t="s">
        <v>952</v>
      </c>
      <c r="B466" s="14">
        <v>46077</v>
      </c>
      <c r="C466" t="s">
        <v>953</v>
      </c>
      <c r="D466" t="str">
        <f>VLOOKUP(C466,Customers!A:E,5,FALSE)</f>
        <v>Mass Market</v>
      </c>
      <c r="E466" t="s">
        <v>71</v>
      </c>
      <c r="F466" t="str">
        <f>VLOOKUP(Table1[[#This Row],[Product_ID]],Products!A:D,4,FALSE)</f>
        <v>Audio</v>
      </c>
      <c r="G466" t="str">
        <f>VLOOKUP(H466,Stores!A:E,5,FALSE)</f>
        <v>Africa</v>
      </c>
      <c r="H466" t="s">
        <v>52</v>
      </c>
      <c r="I466" s="5" t="s">
        <v>25</v>
      </c>
      <c r="J466" s="7">
        <v>2</v>
      </c>
      <c r="K466" s="27">
        <v>116.62</v>
      </c>
      <c r="L466" s="11">
        <v>0.02</v>
      </c>
      <c r="M466" t="s">
        <v>20</v>
      </c>
      <c r="N466" s="29">
        <v>82.11</v>
      </c>
      <c r="O466" s="27">
        <f>Table1[[#This Row],[Unit_Price]]*Table1[[#This Row],[Quantity]]</f>
        <v>233.24</v>
      </c>
      <c r="P466" s="29">
        <f>Table1[[#This Row],[Revenue]]-Table1[[#This Row],[COGS]]</f>
        <v>69.02000000000001</v>
      </c>
      <c r="Q466" s="9">
        <f>Table1[[#This Row],[Profit]]/Table1[[#This Row],[Revenue]]</f>
        <v>0.29591836734693883</v>
      </c>
      <c r="R466" s="31">
        <f>Table1[[#This Row],[Cost Price]]*Table1[[#This Row],[Quantity]]</f>
        <v>164.22</v>
      </c>
    </row>
    <row r="467" spans="1:18" x14ac:dyDescent="0.25">
      <c r="A467" t="s">
        <v>954</v>
      </c>
      <c r="B467" s="14">
        <v>46196</v>
      </c>
      <c r="C467" t="s">
        <v>912</v>
      </c>
      <c r="D467" t="str">
        <f>VLOOKUP(C467,Customers!A:E,5,FALSE)</f>
        <v>Mass Affluent</v>
      </c>
      <c r="E467" t="s">
        <v>395</v>
      </c>
      <c r="F467" t="str">
        <f>VLOOKUP(Table1[[#This Row],[Product_ID]],Products!A:D,4,FALSE)</f>
        <v>Accessories</v>
      </c>
      <c r="G467" t="str">
        <f>VLOOKUP(H467,Stores!A:E,5,FALSE)</f>
        <v>Europe</v>
      </c>
      <c r="H467" t="s">
        <v>64</v>
      </c>
      <c r="I467" s="5" t="s">
        <v>14</v>
      </c>
      <c r="J467" s="7">
        <v>5</v>
      </c>
      <c r="K467" s="27">
        <v>149</v>
      </c>
      <c r="L467" s="11">
        <v>0</v>
      </c>
      <c r="M467" t="s">
        <v>20</v>
      </c>
      <c r="N467" s="29">
        <v>96.85</v>
      </c>
      <c r="O467" s="27">
        <f>Table1[[#This Row],[Unit_Price]]*Table1[[#This Row],[Quantity]]</f>
        <v>745</v>
      </c>
      <c r="P467" s="29">
        <f>Table1[[#This Row],[Revenue]]-Table1[[#This Row],[COGS]]</f>
        <v>260.75</v>
      </c>
      <c r="Q467" s="9">
        <f>Table1[[#This Row],[Profit]]/Table1[[#This Row],[Revenue]]</f>
        <v>0.35</v>
      </c>
      <c r="R467" s="31">
        <f>Table1[[#This Row],[Cost Price]]*Table1[[#This Row],[Quantity]]</f>
        <v>484.25</v>
      </c>
    </row>
    <row r="468" spans="1:18" x14ac:dyDescent="0.25">
      <c r="A468" t="s">
        <v>958</v>
      </c>
      <c r="B468" s="14">
        <v>45983</v>
      </c>
      <c r="C468" t="s">
        <v>874</v>
      </c>
      <c r="D468" t="str">
        <f>VLOOKUP(C468,Customers!A:E,5,FALSE)</f>
        <v>Mass Market</v>
      </c>
      <c r="E468" t="s">
        <v>213</v>
      </c>
      <c r="F468" t="str">
        <f>VLOOKUP(Table1[[#This Row],[Product_ID]],Products!A:D,4,FALSE)</f>
        <v>Smartphones</v>
      </c>
      <c r="G468" t="str">
        <f>VLOOKUP(H468,Stores!A:E,5,FALSE)</f>
        <v>Asia</v>
      </c>
      <c r="H468" t="s">
        <v>101</v>
      </c>
      <c r="I468" s="5" t="s">
        <v>14</v>
      </c>
      <c r="J468" s="7">
        <v>4</v>
      </c>
      <c r="K468" s="27">
        <v>549</v>
      </c>
      <c r="L468" s="11">
        <v>0.1</v>
      </c>
      <c r="M468" t="s">
        <v>20</v>
      </c>
      <c r="N468" s="29">
        <v>362.34</v>
      </c>
      <c r="O468" s="27">
        <f>Table1[[#This Row],[Unit_Price]]*Table1[[#This Row],[Quantity]]</f>
        <v>2196</v>
      </c>
      <c r="P468" s="29">
        <f>Table1[[#This Row],[Revenue]]-Table1[[#This Row],[COGS]]</f>
        <v>746.6400000000001</v>
      </c>
      <c r="Q468" s="9">
        <f>Table1[[#This Row],[Profit]]/Table1[[#This Row],[Revenue]]</f>
        <v>0.34</v>
      </c>
      <c r="R468" s="31">
        <f>Table1[[#This Row],[Cost Price]]*Table1[[#This Row],[Quantity]]</f>
        <v>1449.36</v>
      </c>
    </row>
    <row r="469" spans="1:18" x14ac:dyDescent="0.25">
      <c r="A469" t="s">
        <v>959</v>
      </c>
      <c r="B469" s="14">
        <v>46003</v>
      </c>
      <c r="C469" t="s">
        <v>237</v>
      </c>
      <c r="D469" t="str">
        <f>VLOOKUP(C469,Customers!A:E,5,FALSE)</f>
        <v>Affluent</v>
      </c>
      <c r="E469" t="s">
        <v>47</v>
      </c>
      <c r="F469" t="str">
        <f>VLOOKUP(Table1[[#This Row],[Product_ID]],Products!A:D,4,FALSE)</f>
        <v>Smartphones</v>
      </c>
      <c r="G469" t="str">
        <f>VLOOKUP(H469,Stores!A:E,5,FALSE)</f>
        <v>North America</v>
      </c>
      <c r="H469" t="s">
        <v>39</v>
      </c>
      <c r="I469" s="5" t="s">
        <v>25</v>
      </c>
      <c r="J469" s="7">
        <v>0</v>
      </c>
      <c r="K469" s="27">
        <v>299</v>
      </c>
      <c r="L469" s="11">
        <v>0</v>
      </c>
      <c r="M469" t="s">
        <v>20</v>
      </c>
      <c r="N469" s="29">
        <v>194.35</v>
      </c>
      <c r="O469" s="27">
        <f>Table1[[#This Row],[Unit_Price]]*Table1[[#This Row],[Quantity]]</f>
        <v>0</v>
      </c>
      <c r="P469" s="29">
        <f>Table1[[#This Row],[Revenue]]-Table1[[#This Row],[COGS]]</f>
        <v>0</v>
      </c>
      <c r="Q469" s="9">
        <v>0</v>
      </c>
      <c r="R469" s="31">
        <f>Table1[[#This Row],[Cost Price]]*Table1[[#This Row],[Quantity]]</f>
        <v>0</v>
      </c>
    </row>
    <row r="470" spans="1:18" x14ac:dyDescent="0.25">
      <c r="A470" t="s">
        <v>960</v>
      </c>
      <c r="B470" s="14">
        <v>45880</v>
      </c>
      <c r="C470" t="s">
        <v>961</v>
      </c>
      <c r="D470" t="str">
        <f>VLOOKUP(C470,Customers!A:E,5,FALSE)</f>
        <v>VIP</v>
      </c>
      <c r="E470" t="s">
        <v>83</v>
      </c>
      <c r="F470" t="str">
        <f>VLOOKUP(Table1[[#This Row],[Product_ID]],Products!A:D,4,FALSE)</f>
        <v>Televisions</v>
      </c>
      <c r="G470" t="str">
        <f>VLOOKUP(H470,Stores!A:E,5,FALSE)</f>
        <v>EUROPE</v>
      </c>
      <c r="H470" t="s">
        <v>74</v>
      </c>
      <c r="I470" s="5" t="s">
        <v>14</v>
      </c>
      <c r="J470" s="7">
        <v>2</v>
      </c>
      <c r="K470" s="27">
        <v>2230.0300000000002</v>
      </c>
      <c r="L470" s="11">
        <v>0</v>
      </c>
      <c r="M470" t="s">
        <v>35</v>
      </c>
      <c r="N470" s="29">
        <v>1586.31</v>
      </c>
      <c r="O470" s="27">
        <f>Table1[[#This Row],[Unit_Price]]*Table1[[#This Row],[Quantity]]</f>
        <v>4460.0600000000004</v>
      </c>
      <c r="P470" s="29">
        <f>Table1[[#This Row],[Revenue]]-Table1[[#This Row],[COGS]]</f>
        <v>1287.4400000000005</v>
      </c>
      <c r="Q470" s="9">
        <f>Table1[[#This Row],[Profit]]/Table1[[#This Row],[Revenue]]</f>
        <v>0.28865979381443307</v>
      </c>
      <c r="R470" s="31">
        <f>Table1[[#This Row],[Cost Price]]*Table1[[#This Row],[Quantity]]</f>
        <v>3172.62</v>
      </c>
    </row>
    <row r="471" spans="1:18" x14ac:dyDescent="0.25">
      <c r="A471" t="s">
        <v>962</v>
      </c>
      <c r="B471" s="14">
        <v>45972</v>
      </c>
      <c r="C471" t="s">
        <v>963</v>
      </c>
      <c r="D471" t="str">
        <f>VLOOKUP(C471,Customers!A:E,5,FALSE)</f>
        <v>Mass Market</v>
      </c>
      <c r="E471" t="s">
        <v>98</v>
      </c>
      <c r="F471" t="str">
        <f>VLOOKUP(Table1[[#This Row],[Product_ID]],Products!A:D,4,FALSE)</f>
        <v>Laptops</v>
      </c>
      <c r="G471" t="str">
        <f>VLOOKUP(H471,Stores!A:E,5,FALSE)</f>
        <v>Oceania</v>
      </c>
      <c r="H471" t="s">
        <v>112</v>
      </c>
      <c r="I471" s="5" t="s">
        <v>14</v>
      </c>
      <c r="J471" s="7">
        <v>1</v>
      </c>
      <c r="K471" s="27">
        <v>1440.97</v>
      </c>
      <c r="L471" s="11">
        <v>0</v>
      </c>
      <c r="M471" t="s">
        <v>30</v>
      </c>
      <c r="N471" s="29">
        <v>853.39</v>
      </c>
      <c r="O471" s="27">
        <f>Table1[[#This Row],[Unit_Price]]*Table1[[#This Row],[Quantity]]</f>
        <v>1440.97</v>
      </c>
      <c r="P471" s="29">
        <f>Table1[[#This Row],[Revenue]]-Table1[[#This Row],[COGS]]</f>
        <v>587.58000000000004</v>
      </c>
      <c r="Q471" s="9">
        <f>Table1[[#This Row],[Profit]]/Table1[[#This Row],[Revenue]]</f>
        <v>0.40776699029126218</v>
      </c>
      <c r="R471" s="31">
        <f>Table1[[#This Row],[Cost Price]]*Table1[[#This Row],[Quantity]]</f>
        <v>853.39</v>
      </c>
    </row>
    <row r="472" spans="1:18" x14ac:dyDescent="0.25">
      <c r="A472" t="s">
        <v>964</v>
      </c>
      <c r="B472" s="14">
        <v>46207</v>
      </c>
      <c r="C472" t="s">
        <v>645</v>
      </c>
      <c r="D472" t="str">
        <f>VLOOKUP(C472,Customers!A:E,5,FALSE)</f>
        <v>Mass Market</v>
      </c>
      <c r="E472" t="s">
        <v>282</v>
      </c>
      <c r="F472" t="str">
        <f>VLOOKUP(Table1[[#This Row],[Product_ID]],Products!A:D,4,FALSE)</f>
        <v>Audio</v>
      </c>
      <c r="G472" t="str">
        <f>VLOOKUP(H472,Stores!A:E,5,FALSE)</f>
        <v>Africa</v>
      </c>
      <c r="H472" t="s">
        <v>196</v>
      </c>
      <c r="I472" s="5" t="s">
        <v>14</v>
      </c>
      <c r="J472" s="7">
        <v>3</v>
      </c>
      <c r="K472" s="27">
        <v>182.58</v>
      </c>
      <c r="L472" s="11">
        <v>0</v>
      </c>
      <c r="M472" t="s">
        <v>20</v>
      </c>
      <c r="N472" s="29">
        <v>110.98</v>
      </c>
      <c r="O472" s="27">
        <f>Table1[[#This Row],[Unit_Price]]*Table1[[#This Row],[Quantity]]</f>
        <v>547.74</v>
      </c>
      <c r="P472" s="29">
        <f>Table1[[#This Row],[Revenue]]-Table1[[#This Row],[COGS]]</f>
        <v>214.8</v>
      </c>
      <c r="Q472" s="9">
        <f>Table1[[#This Row],[Profit]]/Table1[[#This Row],[Revenue]]</f>
        <v>0.39215686274509803</v>
      </c>
      <c r="R472" s="31">
        <f>Table1[[#This Row],[Cost Price]]*Table1[[#This Row],[Quantity]]</f>
        <v>332.94</v>
      </c>
    </row>
    <row r="473" spans="1:18" x14ac:dyDescent="0.25">
      <c r="A473" t="s">
        <v>965</v>
      </c>
      <c r="B473" s="14">
        <v>46010</v>
      </c>
      <c r="C473" t="s">
        <v>966</v>
      </c>
      <c r="D473" t="str">
        <f>VLOOKUP(C473,Customers!A:E,5,FALSE)</f>
        <v>Mass Market</v>
      </c>
      <c r="E473" t="s">
        <v>235</v>
      </c>
      <c r="F473" t="str">
        <f>VLOOKUP(Table1[[#This Row],[Product_ID]],Products!A:D,4,FALSE)</f>
        <v>Accessories</v>
      </c>
      <c r="G473" t="str">
        <f>VLOOKUP(H473,Stores!A:E,5,FALSE)</f>
        <v>Africa</v>
      </c>
      <c r="H473" t="s">
        <v>196</v>
      </c>
      <c r="I473" s="5" t="s">
        <v>25</v>
      </c>
      <c r="J473" s="7">
        <v>2</v>
      </c>
      <c r="K473" s="27">
        <v>69.69</v>
      </c>
      <c r="L473" s="11">
        <v>0</v>
      </c>
      <c r="M473" t="s">
        <v>35</v>
      </c>
      <c r="N473" s="29">
        <v>44.85</v>
      </c>
      <c r="O473" s="27">
        <f>Table1[[#This Row],[Unit_Price]]*Table1[[#This Row],[Quantity]]</f>
        <v>139.38</v>
      </c>
      <c r="P473" s="29">
        <f>Table1[[#This Row],[Revenue]]-Table1[[#This Row],[COGS]]</f>
        <v>49.679999999999993</v>
      </c>
      <c r="Q473" s="9">
        <f>Table1[[#This Row],[Profit]]/Table1[[#This Row],[Revenue]]</f>
        <v>0.35643564356435642</v>
      </c>
      <c r="R473" s="31">
        <f>Table1[[#This Row],[Cost Price]]*Table1[[#This Row],[Quantity]]</f>
        <v>89.7</v>
      </c>
    </row>
    <row r="474" spans="1:18" x14ac:dyDescent="0.25">
      <c r="A474" t="s">
        <v>967</v>
      </c>
      <c r="B474" s="14">
        <v>46332</v>
      </c>
      <c r="C474" t="s">
        <v>968</v>
      </c>
      <c r="D474" t="str">
        <f>VLOOKUP(C474,Customers!A:E,5,FALSE)</f>
        <v>Premium</v>
      </c>
      <c r="E474" t="s">
        <v>282</v>
      </c>
      <c r="F474" t="str">
        <f>VLOOKUP(Table1[[#This Row],[Product_ID]],Products!A:D,4,FALSE)</f>
        <v>Audio</v>
      </c>
      <c r="G474" t="str">
        <f>VLOOKUP(H474,Stores!A:E,5,FALSE)</f>
        <v>North America</v>
      </c>
      <c r="H474" t="s">
        <v>95</v>
      </c>
      <c r="I474" s="5" t="s">
        <v>14</v>
      </c>
      <c r="J474" s="7">
        <v>2</v>
      </c>
      <c r="K474" s="27">
        <v>177.21</v>
      </c>
      <c r="L474" s="11">
        <v>0.2</v>
      </c>
      <c r="M474" t="s">
        <v>20</v>
      </c>
      <c r="N474" s="29">
        <v>110.98</v>
      </c>
      <c r="O474" s="27">
        <f>Table1[[#This Row],[Unit_Price]]*Table1[[#This Row],[Quantity]]</f>
        <v>354.42</v>
      </c>
      <c r="P474" s="29">
        <f>Table1[[#This Row],[Revenue]]-Table1[[#This Row],[COGS]]</f>
        <v>132.46</v>
      </c>
      <c r="Q474" s="9">
        <f>Table1[[#This Row],[Profit]]/Table1[[#This Row],[Revenue]]</f>
        <v>0.37373737373737376</v>
      </c>
      <c r="R474" s="31">
        <f>Table1[[#This Row],[Cost Price]]*Table1[[#This Row],[Quantity]]</f>
        <v>221.96</v>
      </c>
    </row>
    <row r="475" spans="1:18" x14ac:dyDescent="0.25">
      <c r="A475" t="s">
        <v>969</v>
      </c>
      <c r="B475" s="14">
        <v>45724</v>
      </c>
      <c r="C475" t="s">
        <v>325</v>
      </c>
      <c r="D475" t="str">
        <f>VLOOKUP(C475,Customers!A:E,5,FALSE)</f>
        <v>Mass Market</v>
      </c>
      <c r="E475" t="s">
        <v>140</v>
      </c>
      <c r="F475" t="str">
        <f>VLOOKUP(Table1[[#This Row],[Product_ID]],Products!A:D,4,FALSE)</f>
        <v>Laptops</v>
      </c>
      <c r="G475" t="str">
        <f>VLOOKUP(H475,Stores!A:E,5,FALSE)</f>
        <v xml:space="preserve">Asia </v>
      </c>
      <c r="H475" t="s">
        <v>104</v>
      </c>
      <c r="I475" s="5" t="s">
        <v>14</v>
      </c>
      <c r="J475" s="7">
        <v>6</v>
      </c>
      <c r="K475" s="27">
        <v>1008.99</v>
      </c>
      <c r="L475" s="11">
        <v>0.1</v>
      </c>
      <c r="M475" t="s">
        <v>20</v>
      </c>
      <c r="N475" s="29">
        <v>659.34</v>
      </c>
      <c r="O475" s="27">
        <f>Table1[[#This Row],[Unit_Price]]*Table1[[#This Row],[Quantity]]</f>
        <v>6053.9400000000005</v>
      </c>
      <c r="P475" s="29">
        <f>Table1[[#This Row],[Revenue]]-Table1[[#This Row],[COGS]]</f>
        <v>2097.9000000000005</v>
      </c>
      <c r="Q475" s="9">
        <f>Table1[[#This Row],[Profit]]/Table1[[#This Row],[Revenue]]</f>
        <v>0.34653465346534662</v>
      </c>
      <c r="R475" s="31">
        <f>Table1[[#This Row],[Cost Price]]*Table1[[#This Row],[Quantity]]</f>
        <v>3956.04</v>
      </c>
    </row>
    <row r="476" spans="1:18" x14ac:dyDescent="0.25">
      <c r="A476" t="s">
        <v>970</v>
      </c>
      <c r="B476" s="14">
        <v>45819</v>
      </c>
      <c r="C476" t="s">
        <v>431</v>
      </c>
      <c r="D476" t="str">
        <f>VLOOKUP(C476,Customers!A:E,5,FALSE)</f>
        <v>Affluent</v>
      </c>
      <c r="E476" t="s">
        <v>12</v>
      </c>
      <c r="F476" t="str">
        <f>VLOOKUP(Table1[[#This Row],[Product_ID]],Products!A:D,4,FALSE)</f>
        <v>Audio</v>
      </c>
      <c r="G476" t="str">
        <f>VLOOKUP(H476,Stores!A:E,5,FALSE)</f>
        <v>Africa</v>
      </c>
      <c r="H476" t="s">
        <v>58</v>
      </c>
      <c r="I476" s="5" t="s">
        <v>25</v>
      </c>
      <c r="J476" s="7">
        <v>1</v>
      </c>
      <c r="K476" s="27">
        <v>489.02</v>
      </c>
      <c r="L476" s="11">
        <v>0.1</v>
      </c>
      <c r="M476" t="s">
        <v>20</v>
      </c>
      <c r="N476" s="29">
        <v>354.29</v>
      </c>
      <c r="O476" s="27">
        <f>Table1[[#This Row],[Unit_Price]]*Table1[[#This Row],[Quantity]]</f>
        <v>489.02</v>
      </c>
      <c r="P476" s="29">
        <f>Table1[[#This Row],[Revenue]]-Table1[[#This Row],[COGS]]</f>
        <v>134.72999999999996</v>
      </c>
      <c r="Q476" s="9">
        <f>Table1[[#This Row],[Profit]]/Table1[[#This Row],[Revenue]]</f>
        <v>0.27551020408163257</v>
      </c>
      <c r="R476" s="31">
        <f>Table1[[#This Row],[Cost Price]]*Table1[[#This Row],[Quantity]]</f>
        <v>354.29</v>
      </c>
    </row>
    <row r="477" spans="1:18" x14ac:dyDescent="0.25">
      <c r="A477" t="s">
        <v>971</v>
      </c>
      <c r="B477" s="14">
        <v>45818</v>
      </c>
      <c r="C477" t="s">
        <v>972</v>
      </c>
      <c r="D477" t="str">
        <f>VLOOKUP(C477,Customers!A:E,5,FALSE)</f>
        <v>Premium</v>
      </c>
      <c r="E477" t="s">
        <v>132</v>
      </c>
      <c r="F477" t="str">
        <f>VLOOKUP(Table1[[#This Row],[Product_ID]],Products!A:D,4,FALSE)</f>
        <v>Laptops</v>
      </c>
      <c r="G477" t="str">
        <f>VLOOKUP(H477,Stores!A:E,5,FALSE)</f>
        <v>South America</v>
      </c>
      <c r="H477" t="s">
        <v>120</v>
      </c>
      <c r="I477" s="5" t="s">
        <v>14</v>
      </c>
      <c r="J477" s="7">
        <v>1</v>
      </c>
      <c r="K477" s="27">
        <v>1163.03</v>
      </c>
      <c r="L477" s="11">
        <v>0</v>
      </c>
      <c r="M477" t="s">
        <v>20</v>
      </c>
      <c r="N477" s="29">
        <v>791.34</v>
      </c>
      <c r="O477" s="27">
        <f>Table1[[#This Row],[Unit_Price]]*Table1[[#This Row],[Quantity]]</f>
        <v>1163.03</v>
      </c>
      <c r="P477" s="29">
        <f>Table1[[#This Row],[Revenue]]-Table1[[#This Row],[COGS]]</f>
        <v>371.68999999999994</v>
      </c>
      <c r="Q477" s="9">
        <f>Table1[[#This Row],[Profit]]/Table1[[#This Row],[Revenue]]</f>
        <v>0.31958762886597936</v>
      </c>
      <c r="R477" s="31">
        <f>Table1[[#This Row],[Cost Price]]*Table1[[#This Row],[Quantity]]</f>
        <v>791.34</v>
      </c>
    </row>
    <row r="478" spans="1:18" x14ac:dyDescent="0.25">
      <c r="A478" t="s">
        <v>973</v>
      </c>
      <c r="B478" s="14">
        <v>46018</v>
      </c>
      <c r="C478" t="s">
        <v>111</v>
      </c>
      <c r="D478" t="str">
        <f>VLOOKUP(C478,Customers!A:E,5,FALSE)</f>
        <v>Mass Affluent</v>
      </c>
      <c r="E478" t="s">
        <v>440</v>
      </c>
      <c r="F478" t="str">
        <f>VLOOKUP(Table1[[#This Row],[Product_ID]],Products!A:D,4,FALSE)</f>
        <v>Audio</v>
      </c>
      <c r="G478" t="str">
        <f>VLOOKUP(H478,Stores!A:E,5,FALSE)</f>
        <v>South America</v>
      </c>
      <c r="H478" t="s">
        <v>120</v>
      </c>
      <c r="I478" s="5" t="s">
        <v>14</v>
      </c>
      <c r="J478" s="7">
        <v>2</v>
      </c>
      <c r="K478" s="27">
        <v>151.97999999999999</v>
      </c>
      <c r="L478" s="11">
        <v>0</v>
      </c>
      <c r="M478" t="s">
        <v>20</v>
      </c>
      <c r="N478" s="29">
        <v>90.89</v>
      </c>
      <c r="O478" s="27">
        <f>Table1[[#This Row],[Unit_Price]]*Table1[[#This Row],[Quantity]]</f>
        <v>303.95999999999998</v>
      </c>
      <c r="P478" s="29">
        <f>Table1[[#This Row],[Revenue]]-Table1[[#This Row],[COGS]]</f>
        <v>122.17999999999998</v>
      </c>
      <c r="Q478" s="9">
        <f>Table1[[#This Row],[Profit]]/Table1[[#This Row],[Revenue]]</f>
        <v>0.40196078431372545</v>
      </c>
      <c r="R478" s="31">
        <f>Table1[[#This Row],[Cost Price]]*Table1[[#This Row],[Quantity]]</f>
        <v>181.78</v>
      </c>
    </row>
    <row r="479" spans="1:18" x14ac:dyDescent="0.25">
      <c r="A479" t="s">
        <v>974</v>
      </c>
      <c r="B479" s="14">
        <v>46238</v>
      </c>
      <c r="C479" t="s">
        <v>975</v>
      </c>
      <c r="D479" t="str">
        <f>VLOOKUP(C479,Customers!A:E,5,FALSE)</f>
        <v>Mass Market</v>
      </c>
      <c r="E479" t="s">
        <v>235</v>
      </c>
      <c r="F479" t="str">
        <f>VLOOKUP(Table1[[#This Row],[Product_ID]],Products!A:D,4,FALSE)</f>
        <v>Accessories</v>
      </c>
      <c r="G479" t="str">
        <f>VLOOKUP(H479,Stores!A:E,5,FALSE)</f>
        <v xml:space="preserve">Asia </v>
      </c>
      <c r="H479" t="s">
        <v>104</v>
      </c>
      <c r="I479" s="5" t="s">
        <v>25</v>
      </c>
      <c r="J479" s="7">
        <v>6</v>
      </c>
      <c r="K479" s="27">
        <v>68.31</v>
      </c>
      <c r="L479" s="11">
        <v>0.15</v>
      </c>
      <c r="M479" t="s">
        <v>30</v>
      </c>
      <c r="N479" s="29">
        <v>44.85</v>
      </c>
      <c r="O479" s="27">
        <f>Table1[[#This Row],[Unit_Price]]*Table1[[#This Row],[Quantity]]</f>
        <v>409.86</v>
      </c>
      <c r="P479" s="29">
        <f>Table1[[#This Row],[Revenue]]-Table1[[#This Row],[COGS]]</f>
        <v>140.76</v>
      </c>
      <c r="Q479" s="9">
        <f>Table1[[#This Row],[Profit]]/Table1[[#This Row],[Revenue]]</f>
        <v>0.34343434343434343</v>
      </c>
      <c r="R479" s="31">
        <f>Table1[[#This Row],[Cost Price]]*Table1[[#This Row],[Quantity]]</f>
        <v>269.10000000000002</v>
      </c>
    </row>
    <row r="480" spans="1:18" x14ac:dyDescent="0.25">
      <c r="A480" t="s">
        <v>976</v>
      </c>
      <c r="B480" s="14">
        <v>45986</v>
      </c>
      <c r="C480" t="s">
        <v>977</v>
      </c>
      <c r="D480" t="str">
        <f>VLOOKUP(C480,Customers!A:E,5,FALSE)</f>
        <v>Mass Affluent</v>
      </c>
      <c r="E480" t="s">
        <v>440</v>
      </c>
      <c r="F480" t="str">
        <f>VLOOKUP(Table1[[#This Row],[Product_ID]],Products!A:D,4,FALSE)</f>
        <v>Audio</v>
      </c>
      <c r="G480" t="str">
        <f>VLOOKUP(H480,Stores!A:E,5,FALSE)</f>
        <v>Africa</v>
      </c>
      <c r="H480" t="s">
        <v>44</v>
      </c>
      <c r="I480" s="5" t="s">
        <v>25</v>
      </c>
      <c r="J480" s="7">
        <v>4</v>
      </c>
      <c r="K480" s="27">
        <v>147.51</v>
      </c>
      <c r="L480" s="11">
        <v>0</v>
      </c>
      <c r="M480" t="s">
        <v>30</v>
      </c>
      <c r="N480" s="29">
        <v>90.89</v>
      </c>
      <c r="O480" s="27">
        <f>Table1[[#This Row],[Unit_Price]]*Table1[[#This Row],[Quantity]]</f>
        <v>590.04</v>
      </c>
      <c r="P480" s="29">
        <f>Table1[[#This Row],[Revenue]]-Table1[[#This Row],[COGS]]</f>
        <v>226.47999999999996</v>
      </c>
      <c r="Q480" s="9">
        <f>Table1[[#This Row],[Profit]]/Table1[[#This Row],[Revenue]]</f>
        <v>0.38383838383838381</v>
      </c>
      <c r="R480" s="31">
        <f>Table1[[#This Row],[Cost Price]]*Table1[[#This Row],[Quantity]]</f>
        <v>363.56</v>
      </c>
    </row>
    <row r="481" spans="1:18" x14ac:dyDescent="0.25">
      <c r="A481" t="s">
        <v>978</v>
      </c>
      <c r="B481" s="14">
        <v>46114</v>
      </c>
      <c r="C481" t="s">
        <v>502</v>
      </c>
      <c r="D481" t="str">
        <f>VLOOKUP(C481,Customers!A:E,5,FALSE)</f>
        <v xml:space="preserve">Mass Market </v>
      </c>
      <c r="E481" t="s">
        <v>556</v>
      </c>
      <c r="F481" t="str">
        <f>VLOOKUP(Table1[[#This Row],[Product_ID]],Products!A:D,4,FALSE)</f>
        <v>Audio</v>
      </c>
      <c r="G481" t="str">
        <f>VLOOKUP(H481,Stores!A:E,5,FALSE)</f>
        <v>Africa</v>
      </c>
      <c r="H481" t="s">
        <v>52</v>
      </c>
      <c r="I481" s="5" t="s">
        <v>14</v>
      </c>
      <c r="J481" s="7">
        <v>5</v>
      </c>
      <c r="K481" s="27">
        <v>126.42</v>
      </c>
      <c r="L481" s="11">
        <v>0.05</v>
      </c>
      <c r="M481" t="s">
        <v>20</v>
      </c>
      <c r="N481" s="29">
        <v>87.72</v>
      </c>
      <c r="O481" s="27">
        <f>Table1[[#This Row],[Unit_Price]]*Table1[[#This Row],[Quantity]]</f>
        <v>632.1</v>
      </c>
      <c r="P481" s="29">
        <f>Table1[[#This Row],[Revenue]]-Table1[[#This Row],[COGS]]</f>
        <v>193.5</v>
      </c>
      <c r="Q481" s="9">
        <f>Table1[[#This Row],[Profit]]/Table1[[#This Row],[Revenue]]</f>
        <v>0.30612244897959184</v>
      </c>
      <c r="R481" s="31">
        <f>Table1[[#This Row],[Cost Price]]*Table1[[#This Row],[Quantity]]</f>
        <v>438.6</v>
      </c>
    </row>
    <row r="482" spans="1:18" x14ac:dyDescent="0.25">
      <c r="A482" t="s">
        <v>979</v>
      </c>
      <c r="B482" s="14">
        <v>46189</v>
      </c>
      <c r="C482" t="s">
        <v>980</v>
      </c>
      <c r="D482" t="str">
        <f>VLOOKUP(C482,Customers!A:E,5,FALSE)</f>
        <v>Mass Market</v>
      </c>
      <c r="E482" t="s">
        <v>254</v>
      </c>
      <c r="F482" t="str">
        <f>VLOOKUP(Table1[[#This Row],[Product_ID]],Products!A:D,4,FALSE)</f>
        <v>Audio</v>
      </c>
      <c r="G482" t="str">
        <f>VLOOKUP(H482,Stores!A:E,5,FALSE)</f>
        <v>Africa</v>
      </c>
      <c r="H482" t="s">
        <v>52</v>
      </c>
      <c r="I482" s="5" t="s">
        <v>25</v>
      </c>
      <c r="J482" s="7">
        <v>3</v>
      </c>
      <c r="K482" s="27">
        <v>199</v>
      </c>
      <c r="L482" s="11">
        <v>0</v>
      </c>
      <c r="M482" t="s">
        <v>30</v>
      </c>
      <c r="N482" s="29">
        <v>129.35</v>
      </c>
      <c r="O482" s="27">
        <f>Table1[[#This Row],[Unit_Price]]*Table1[[#This Row],[Quantity]]</f>
        <v>597</v>
      </c>
      <c r="P482" s="29">
        <f>Table1[[#This Row],[Revenue]]-Table1[[#This Row],[COGS]]</f>
        <v>208.95000000000005</v>
      </c>
      <c r="Q482" s="9">
        <f>Table1[[#This Row],[Profit]]/Table1[[#This Row],[Revenue]]</f>
        <v>0.35000000000000009</v>
      </c>
      <c r="R482" s="31">
        <f>Table1[[#This Row],[Cost Price]]*Table1[[#This Row],[Quantity]]</f>
        <v>388.04999999999995</v>
      </c>
    </row>
    <row r="483" spans="1:18" x14ac:dyDescent="0.25">
      <c r="A483" t="s">
        <v>982</v>
      </c>
      <c r="B483" s="14">
        <v>46223</v>
      </c>
      <c r="C483" t="s">
        <v>5126</v>
      </c>
      <c r="D483" t="s">
        <v>5126</v>
      </c>
      <c r="E483" t="s">
        <v>98</v>
      </c>
      <c r="F483" t="str">
        <f>VLOOKUP(Table1[[#This Row],[Product_ID]],Products!A:D,4,FALSE)</f>
        <v>Laptops</v>
      </c>
      <c r="G483" t="str">
        <f>VLOOKUP(H483,Stores!A:E,5,FALSE)</f>
        <v>North America</v>
      </c>
      <c r="H483" t="s">
        <v>39</v>
      </c>
      <c r="I483" s="5" t="s">
        <v>14</v>
      </c>
      <c r="J483" s="7">
        <v>1</v>
      </c>
      <c r="K483" s="27">
        <v>1412.99</v>
      </c>
      <c r="L483" s="11">
        <v>0.05</v>
      </c>
      <c r="M483" t="s">
        <v>5113</v>
      </c>
      <c r="N483" s="29">
        <v>853.39</v>
      </c>
      <c r="O483" s="27">
        <f>Table1[[#This Row],[Unit_Price]]*Table1[[#This Row],[Quantity]]</f>
        <v>1412.99</v>
      </c>
      <c r="P483" s="29">
        <f>Table1[[#This Row],[Revenue]]-Table1[[#This Row],[COGS]]</f>
        <v>559.6</v>
      </c>
      <c r="Q483" s="9">
        <f>Table1[[#This Row],[Profit]]/Table1[[#This Row],[Revenue]]</f>
        <v>0.39603960396039606</v>
      </c>
      <c r="R483" s="31">
        <f>Table1[[#This Row],[Cost Price]]*Table1[[#This Row],[Quantity]]</f>
        <v>853.39</v>
      </c>
    </row>
    <row r="484" spans="1:18" x14ac:dyDescent="0.25">
      <c r="A484" t="s">
        <v>983</v>
      </c>
      <c r="B484" s="14">
        <v>46229</v>
      </c>
      <c r="C484" t="s">
        <v>159</v>
      </c>
      <c r="D484" t="str">
        <f>VLOOKUP(C484,Customers!A:E,5,FALSE)</f>
        <v>Mass Market</v>
      </c>
      <c r="E484" t="s">
        <v>332</v>
      </c>
      <c r="F484" t="str">
        <f>VLOOKUP(Table1[[#This Row],[Product_ID]],Products!A:D,4,FALSE)</f>
        <v>Smartphones</v>
      </c>
      <c r="G484" t="str">
        <f>VLOOKUP(H484,Stores!A:E,5,FALSE)</f>
        <v>Africa</v>
      </c>
      <c r="H484" t="s">
        <v>58</v>
      </c>
      <c r="I484" s="5" t="s">
        <v>14</v>
      </c>
      <c r="J484" s="7">
        <v>2</v>
      </c>
      <c r="K484" s="27">
        <v>756.49</v>
      </c>
      <c r="L484" s="11">
        <v>0</v>
      </c>
      <c r="M484" t="s">
        <v>20</v>
      </c>
      <c r="N484" s="29">
        <v>531.79</v>
      </c>
      <c r="O484" s="27">
        <f>Table1[[#This Row],[Unit_Price]]*Table1[[#This Row],[Quantity]]</f>
        <v>1512.98</v>
      </c>
      <c r="P484" s="29">
        <f>Table1[[#This Row],[Revenue]]-Table1[[#This Row],[COGS]]</f>
        <v>449.40000000000009</v>
      </c>
      <c r="Q484" s="9">
        <f>Table1[[#This Row],[Profit]]/Table1[[#This Row],[Revenue]]</f>
        <v>0.29702970297029707</v>
      </c>
      <c r="R484" s="31">
        <f>Table1[[#This Row],[Cost Price]]*Table1[[#This Row],[Quantity]]</f>
        <v>1063.58</v>
      </c>
    </row>
    <row r="485" spans="1:18" x14ac:dyDescent="0.25">
      <c r="A485" t="s">
        <v>984</v>
      </c>
      <c r="B485" s="14">
        <v>46008</v>
      </c>
      <c r="C485" t="s">
        <v>985</v>
      </c>
      <c r="D485" t="str">
        <f>VLOOKUP(C485,Customers!A:E,5,FALSE)</f>
        <v>Affluent</v>
      </c>
      <c r="E485" t="s">
        <v>254</v>
      </c>
      <c r="F485" t="str">
        <f>VLOOKUP(Table1[[#This Row],[Product_ID]],Products!A:D,4,FALSE)</f>
        <v>Audio</v>
      </c>
      <c r="G485" t="str">
        <f>VLOOKUP(H485,Stores!A:E,5,FALSE)</f>
        <v>Africa</v>
      </c>
      <c r="H485" t="s">
        <v>44</v>
      </c>
      <c r="I485" s="5" t="s">
        <v>14</v>
      </c>
      <c r="J485" s="7">
        <v>4</v>
      </c>
      <c r="K485" s="27">
        <v>195.02</v>
      </c>
      <c r="L485" s="11">
        <v>0</v>
      </c>
      <c r="M485" t="s">
        <v>20</v>
      </c>
      <c r="N485" s="29">
        <v>129.35</v>
      </c>
      <c r="O485" s="27">
        <f>Table1[[#This Row],[Unit_Price]]*Table1[[#This Row],[Quantity]]</f>
        <v>780.08</v>
      </c>
      <c r="P485" s="29">
        <f>Table1[[#This Row],[Revenue]]-Table1[[#This Row],[COGS]]</f>
        <v>262.68000000000006</v>
      </c>
      <c r="Q485" s="9">
        <f>Table1[[#This Row],[Profit]]/Table1[[#This Row],[Revenue]]</f>
        <v>0.33673469387755106</v>
      </c>
      <c r="R485" s="31">
        <f>Table1[[#This Row],[Cost Price]]*Table1[[#This Row],[Quantity]]</f>
        <v>517.4</v>
      </c>
    </row>
    <row r="486" spans="1:18" x14ac:dyDescent="0.25">
      <c r="A486" t="s">
        <v>986</v>
      </c>
      <c r="B486" s="14">
        <v>46186</v>
      </c>
      <c r="C486" t="s">
        <v>742</v>
      </c>
      <c r="D486" t="str">
        <f>VLOOKUP(C486,Customers!A:E,5,FALSE)</f>
        <v>Mass Market</v>
      </c>
      <c r="E486" t="s">
        <v>47</v>
      </c>
      <c r="F486" t="str">
        <f>VLOOKUP(Table1[[#This Row],[Product_ID]],Products!A:D,4,FALSE)</f>
        <v>Smartphones</v>
      </c>
      <c r="G486" t="str">
        <f>VLOOKUP(H486,Stores!A:E,5,FALSE)</f>
        <v>Africa</v>
      </c>
      <c r="H486" t="s">
        <v>226</v>
      </c>
      <c r="I486" s="5" t="s">
        <v>25</v>
      </c>
      <c r="J486" s="7">
        <v>3</v>
      </c>
      <c r="K486" s="27">
        <v>296.01</v>
      </c>
      <c r="L486" s="11">
        <v>0.02</v>
      </c>
      <c r="M486" t="s">
        <v>20</v>
      </c>
      <c r="N486" s="29">
        <v>194.35</v>
      </c>
      <c r="O486" s="27">
        <f>Table1[[#This Row],[Unit_Price]]*Table1[[#This Row],[Quantity]]</f>
        <v>888.03</v>
      </c>
      <c r="P486" s="29">
        <f>Table1[[#This Row],[Revenue]]-Table1[[#This Row],[COGS]]</f>
        <v>304.98</v>
      </c>
      <c r="Q486" s="9">
        <f>Table1[[#This Row],[Profit]]/Table1[[#This Row],[Revenue]]</f>
        <v>0.34343434343434348</v>
      </c>
      <c r="R486" s="31">
        <f>Table1[[#This Row],[Cost Price]]*Table1[[#This Row],[Quantity]]</f>
        <v>583.04999999999995</v>
      </c>
    </row>
    <row r="487" spans="1:18" x14ac:dyDescent="0.25">
      <c r="A487" t="s">
        <v>988</v>
      </c>
      <c r="B487" s="14">
        <v>46137</v>
      </c>
      <c r="C487" t="s">
        <v>989</v>
      </c>
      <c r="D487" t="str">
        <f>VLOOKUP(C487,Customers!A:E,5,FALSE)</f>
        <v>Mass Market</v>
      </c>
      <c r="E487" t="s">
        <v>685</v>
      </c>
      <c r="F487" t="str">
        <f>VLOOKUP(Table1[[#This Row],[Product_ID]],Products!A:D,4,FALSE)</f>
        <v>Smartphones</v>
      </c>
      <c r="G487" t="str">
        <f>VLOOKUP(H487,Stores!A:E,5,FALSE)</f>
        <v>North America</v>
      </c>
      <c r="H487" t="s">
        <v>95</v>
      </c>
      <c r="I487" s="5" t="s">
        <v>14</v>
      </c>
      <c r="J487" s="7">
        <v>1</v>
      </c>
      <c r="K487" s="27">
        <v>1583.01</v>
      </c>
      <c r="L487" s="11">
        <v>0.2</v>
      </c>
      <c r="M487" t="s">
        <v>35</v>
      </c>
      <c r="N487" s="29">
        <v>1023.36</v>
      </c>
      <c r="O487" s="27">
        <f>Table1[[#This Row],[Unit_Price]]*Table1[[#This Row],[Quantity]]</f>
        <v>1583.01</v>
      </c>
      <c r="P487" s="29">
        <f>Table1[[#This Row],[Revenue]]-Table1[[#This Row],[COGS]]</f>
        <v>559.65</v>
      </c>
      <c r="Q487" s="9">
        <f>Table1[[#This Row],[Profit]]/Table1[[#This Row],[Revenue]]</f>
        <v>0.35353535353535354</v>
      </c>
      <c r="R487" s="31">
        <f>Table1[[#This Row],[Cost Price]]*Table1[[#This Row],[Quantity]]</f>
        <v>1023.36</v>
      </c>
    </row>
    <row r="488" spans="1:18" x14ac:dyDescent="0.25">
      <c r="A488" t="s">
        <v>990</v>
      </c>
      <c r="B488" s="14">
        <v>46222</v>
      </c>
      <c r="C488" t="s">
        <v>991</v>
      </c>
      <c r="D488" t="str">
        <f>VLOOKUP(C488,Customers!A:E,5,FALSE)</f>
        <v>Mass Market</v>
      </c>
      <c r="E488" t="s">
        <v>171</v>
      </c>
      <c r="F488" t="str">
        <f>VLOOKUP(Table1[[#This Row],[Product_ID]],Products!A:D,4,FALSE)</f>
        <v>Smartphones</v>
      </c>
      <c r="G488" t="str">
        <f>VLOOKUP(H488,Stores!A:E,5,FALSE)</f>
        <v>Asia</v>
      </c>
      <c r="H488" t="s">
        <v>13</v>
      </c>
      <c r="I488" s="5" t="s">
        <v>25</v>
      </c>
      <c r="J488" s="7">
        <v>1</v>
      </c>
      <c r="K488" s="27">
        <v>1311.99</v>
      </c>
      <c r="L488" s="11">
        <v>0</v>
      </c>
      <c r="M488" t="s">
        <v>30</v>
      </c>
      <c r="N488" s="29">
        <v>883.32</v>
      </c>
      <c r="O488" s="27">
        <f>Table1[[#This Row],[Unit_Price]]*Table1[[#This Row],[Quantity]]</f>
        <v>1311.99</v>
      </c>
      <c r="P488" s="29">
        <f>Table1[[#This Row],[Revenue]]-Table1[[#This Row],[COGS]]</f>
        <v>428.66999999999996</v>
      </c>
      <c r="Q488" s="9">
        <f>Table1[[#This Row],[Profit]]/Table1[[#This Row],[Revenue]]</f>
        <v>0.32673267326732669</v>
      </c>
      <c r="R488" s="31">
        <f>Table1[[#This Row],[Cost Price]]*Table1[[#This Row],[Quantity]]</f>
        <v>883.32</v>
      </c>
    </row>
    <row r="489" spans="1:18" x14ac:dyDescent="0.25">
      <c r="A489" t="s">
        <v>992</v>
      </c>
      <c r="B489" s="14">
        <v>46163</v>
      </c>
      <c r="C489" t="s">
        <v>22</v>
      </c>
      <c r="D489" t="str">
        <f>VLOOKUP(C489,Customers!A:E,5,FALSE)</f>
        <v>Mass Affluent</v>
      </c>
      <c r="E489" t="s">
        <v>520</v>
      </c>
      <c r="F489" t="str">
        <f>VLOOKUP(Table1[[#This Row],[Product_ID]],Products!A:D,4,FALSE)</f>
        <v>Laptops</v>
      </c>
      <c r="G489" t="str">
        <f>VLOOKUP(H489,Stores!A:E,5,FALSE)</f>
        <v>Africa</v>
      </c>
      <c r="H489" t="s">
        <v>44</v>
      </c>
      <c r="I489" s="5" t="s">
        <v>25</v>
      </c>
      <c r="J489" s="7">
        <v>4</v>
      </c>
      <c r="K489" s="27">
        <v>2199</v>
      </c>
      <c r="L489" s="11">
        <v>0</v>
      </c>
      <c r="M489" t="s">
        <v>30</v>
      </c>
      <c r="N489" s="29">
        <v>1495.32</v>
      </c>
      <c r="O489" s="27">
        <f>Table1[[#This Row],[Unit_Price]]*Table1[[#This Row],[Quantity]]</f>
        <v>8796</v>
      </c>
      <c r="P489" s="29">
        <f>Table1[[#This Row],[Revenue]]-Table1[[#This Row],[COGS]]</f>
        <v>2814.7200000000003</v>
      </c>
      <c r="Q489" s="9">
        <f>Table1[[#This Row],[Profit]]/Table1[[#This Row],[Revenue]]</f>
        <v>0.32</v>
      </c>
      <c r="R489" s="31">
        <f>Table1[[#This Row],[Cost Price]]*Table1[[#This Row],[Quantity]]</f>
        <v>5981.28</v>
      </c>
    </row>
    <row r="490" spans="1:18" x14ac:dyDescent="0.25">
      <c r="A490" t="s">
        <v>993</v>
      </c>
      <c r="B490" s="14">
        <v>45942</v>
      </c>
      <c r="C490" t="s">
        <v>994</v>
      </c>
      <c r="D490" t="str">
        <f>VLOOKUP(C490,Customers!A:E,5,FALSE)</f>
        <v>Affluent</v>
      </c>
      <c r="E490" t="s">
        <v>213</v>
      </c>
      <c r="F490" t="str">
        <f>VLOOKUP(Table1[[#This Row],[Product_ID]],Products!A:D,4,FALSE)</f>
        <v>Smartphones</v>
      </c>
      <c r="G490" t="str">
        <f>VLOOKUP(H490,Stores!A:E,5,FALSE)</f>
        <v>North America</v>
      </c>
      <c r="H490" t="s">
        <v>39</v>
      </c>
      <c r="I490" s="5" t="s">
        <v>14</v>
      </c>
      <c r="J490" s="7">
        <v>2</v>
      </c>
      <c r="K490" s="27">
        <v>538.02</v>
      </c>
      <c r="L490" s="11">
        <v>0</v>
      </c>
      <c r="M490" t="s">
        <v>30</v>
      </c>
      <c r="N490" s="29">
        <v>362.34</v>
      </c>
      <c r="O490" s="27">
        <f>Table1[[#This Row],[Unit_Price]]*Table1[[#This Row],[Quantity]]</f>
        <v>1076.04</v>
      </c>
      <c r="P490" s="29">
        <f>Table1[[#This Row],[Revenue]]-Table1[[#This Row],[COGS]]</f>
        <v>351.36</v>
      </c>
      <c r="Q490" s="9">
        <f>Table1[[#This Row],[Profit]]/Table1[[#This Row],[Revenue]]</f>
        <v>0.32653061224489799</v>
      </c>
      <c r="R490" s="31">
        <f>Table1[[#This Row],[Cost Price]]*Table1[[#This Row],[Quantity]]</f>
        <v>724.68</v>
      </c>
    </row>
    <row r="491" spans="1:18" x14ac:dyDescent="0.25">
      <c r="A491" t="s">
        <v>995</v>
      </c>
      <c r="B491" s="14">
        <v>45959</v>
      </c>
      <c r="C491" t="s">
        <v>17</v>
      </c>
      <c r="D491" t="str">
        <f>VLOOKUP(C491,Customers!A:E,5,FALSE)</f>
        <v>Mass Market</v>
      </c>
      <c r="E491" t="s">
        <v>137</v>
      </c>
      <c r="F491" t="str">
        <f>VLOOKUP(Table1[[#This Row],[Product_ID]],Products!A:D,4,FALSE)</f>
        <v>Accessories</v>
      </c>
      <c r="G491" t="str">
        <f>VLOOKUP(H491,Stores!A:E,5,FALSE)</f>
        <v>Asia</v>
      </c>
      <c r="H491" t="s">
        <v>101</v>
      </c>
      <c r="I491" s="5" t="s">
        <v>14</v>
      </c>
      <c r="J491" s="7">
        <v>4</v>
      </c>
      <c r="K491" s="27">
        <v>97.02</v>
      </c>
      <c r="L491" s="11">
        <v>0.1</v>
      </c>
      <c r="M491" t="s">
        <v>20</v>
      </c>
      <c r="N491" s="29">
        <v>65.34</v>
      </c>
      <c r="O491" s="27">
        <f>Table1[[#This Row],[Unit_Price]]*Table1[[#This Row],[Quantity]]</f>
        <v>388.08</v>
      </c>
      <c r="P491" s="29">
        <f>Table1[[#This Row],[Revenue]]-Table1[[#This Row],[COGS]]</f>
        <v>126.71999999999997</v>
      </c>
      <c r="Q491" s="9">
        <f>Table1[[#This Row],[Profit]]/Table1[[#This Row],[Revenue]]</f>
        <v>0.32653061224489788</v>
      </c>
      <c r="R491" s="31">
        <f>Table1[[#This Row],[Cost Price]]*Table1[[#This Row],[Quantity]]</f>
        <v>261.36</v>
      </c>
    </row>
    <row r="492" spans="1:18" x14ac:dyDescent="0.25">
      <c r="A492" t="s">
        <v>996</v>
      </c>
      <c r="B492" s="14">
        <v>45929</v>
      </c>
      <c r="C492" t="s">
        <v>596</v>
      </c>
      <c r="D492" t="str">
        <f>VLOOKUP(C492,Customers!A:E,5,FALSE)</f>
        <v>Mass Market</v>
      </c>
      <c r="E492" t="s">
        <v>137</v>
      </c>
      <c r="F492" t="str">
        <f>VLOOKUP(Table1[[#This Row],[Product_ID]],Products!A:D,4,FALSE)</f>
        <v>Accessories</v>
      </c>
      <c r="G492" t="str">
        <f>VLOOKUP(H492,Stores!A:E,5,FALSE)</f>
        <v>Africa</v>
      </c>
      <c r="H492" t="s">
        <v>52</v>
      </c>
      <c r="I492" s="5" t="s">
        <v>25</v>
      </c>
      <c r="J492" s="7">
        <v>5</v>
      </c>
      <c r="K492" s="27">
        <v>101.97</v>
      </c>
      <c r="L492" s="11">
        <v>0</v>
      </c>
      <c r="M492" t="s">
        <v>20</v>
      </c>
      <c r="N492" s="29">
        <v>65.34</v>
      </c>
      <c r="O492" s="27">
        <f>Table1[[#This Row],[Unit_Price]]*Table1[[#This Row],[Quantity]]</f>
        <v>509.85</v>
      </c>
      <c r="P492" s="29">
        <f>Table1[[#This Row],[Revenue]]-Table1[[#This Row],[COGS]]</f>
        <v>183.14999999999998</v>
      </c>
      <c r="Q492" s="9">
        <f>Table1[[#This Row],[Profit]]/Table1[[#This Row],[Revenue]]</f>
        <v>0.35922330097087374</v>
      </c>
      <c r="R492" s="31">
        <f>Table1[[#This Row],[Cost Price]]*Table1[[#This Row],[Quantity]]</f>
        <v>326.70000000000005</v>
      </c>
    </row>
    <row r="493" spans="1:18" x14ac:dyDescent="0.25">
      <c r="A493" t="s">
        <v>997</v>
      </c>
      <c r="B493" s="14">
        <v>46053</v>
      </c>
      <c r="C493" t="s">
        <v>998</v>
      </c>
      <c r="D493" t="str">
        <f>VLOOKUP(C493,Customers!A:E,5,FALSE)</f>
        <v>Mass Market</v>
      </c>
      <c r="E493" t="s">
        <v>18</v>
      </c>
      <c r="F493" t="str">
        <f>VLOOKUP(Table1[[#This Row],[Product_ID]],Products!A:D,4,FALSE)</f>
        <v>Audio</v>
      </c>
      <c r="G493" t="str">
        <f>VLOOKUP(H493,Stores!A:E,5,FALSE)</f>
        <v>Asia</v>
      </c>
      <c r="H493" t="s">
        <v>34</v>
      </c>
      <c r="I493" s="5" t="s">
        <v>25</v>
      </c>
      <c r="J493" s="7">
        <v>2</v>
      </c>
      <c r="K493" s="27">
        <v>99</v>
      </c>
      <c r="L493" s="11">
        <v>0.1</v>
      </c>
      <c r="M493" t="s">
        <v>35</v>
      </c>
      <c r="N493" s="29">
        <v>71.28</v>
      </c>
      <c r="O493" s="27">
        <f>Table1[[#This Row],[Unit_Price]]*Table1[[#This Row],[Quantity]]</f>
        <v>198</v>
      </c>
      <c r="P493" s="29">
        <f>Table1[[#This Row],[Revenue]]-Table1[[#This Row],[COGS]]</f>
        <v>55.44</v>
      </c>
      <c r="Q493" s="9">
        <f>Table1[[#This Row],[Profit]]/Table1[[#This Row],[Revenue]]</f>
        <v>0.27999999999999997</v>
      </c>
      <c r="R493" s="31">
        <f>Table1[[#This Row],[Cost Price]]*Table1[[#This Row],[Quantity]]</f>
        <v>142.56</v>
      </c>
    </row>
    <row r="494" spans="1:18" x14ac:dyDescent="0.25">
      <c r="A494" t="s">
        <v>999</v>
      </c>
      <c r="B494" s="14">
        <v>45928</v>
      </c>
      <c r="C494" t="s">
        <v>242</v>
      </c>
      <c r="D494" t="str">
        <f>VLOOKUP(C494,Customers!A:E,5,FALSE)</f>
        <v>Mass Affluent</v>
      </c>
      <c r="E494" t="s">
        <v>376</v>
      </c>
      <c r="F494" t="str">
        <f>VLOOKUP(Table1[[#This Row],[Product_ID]],Products!A:D,4,FALSE)</f>
        <v>Laptops</v>
      </c>
      <c r="G494" t="str">
        <f>VLOOKUP(H494,Stores!A:E,5,FALSE)</f>
        <v>North America</v>
      </c>
      <c r="H494" t="s">
        <v>39</v>
      </c>
      <c r="I494" s="5" t="s">
        <v>14</v>
      </c>
      <c r="J494" s="7">
        <v>5</v>
      </c>
      <c r="K494" s="27">
        <v>1682.01</v>
      </c>
      <c r="L494" s="11">
        <v>0.2</v>
      </c>
      <c r="M494" t="s">
        <v>20</v>
      </c>
      <c r="N494" s="29">
        <v>1240.27</v>
      </c>
      <c r="O494" s="27">
        <f>Table1[[#This Row],[Unit_Price]]*Table1[[#This Row],[Quantity]]</f>
        <v>8410.0499999999993</v>
      </c>
      <c r="P494" s="29">
        <f>Table1[[#This Row],[Revenue]]-Table1[[#This Row],[COGS]]</f>
        <v>2208.6999999999989</v>
      </c>
      <c r="Q494" s="9">
        <f>Table1[[#This Row],[Profit]]/Table1[[#This Row],[Revenue]]</f>
        <v>0.26262626262626254</v>
      </c>
      <c r="R494" s="31">
        <f>Table1[[#This Row],[Cost Price]]*Table1[[#This Row],[Quantity]]</f>
        <v>6201.35</v>
      </c>
    </row>
    <row r="495" spans="1:18" x14ac:dyDescent="0.25">
      <c r="A495" t="s">
        <v>1000</v>
      </c>
      <c r="B495" s="14">
        <v>46202</v>
      </c>
      <c r="C495" t="s">
        <v>1001</v>
      </c>
      <c r="D495" t="str">
        <f>VLOOKUP(C495,Customers!A:E,5,FALSE)</f>
        <v>Mass Market</v>
      </c>
      <c r="E495" t="s">
        <v>83</v>
      </c>
      <c r="F495" t="str">
        <f>VLOOKUP(Table1[[#This Row],[Product_ID]],Products!A:D,4,FALSE)</f>
        <v>Televisions</v>
      </c>
      <c r="G495" t="str">
        <f>VLOOKUP(H495,Stores!A:E,5,FALSE)</f>
        <v>Africa</v>
      </c>
      <c r="H495" t="s">
        <v>44</v>
      </c>
      <c r="I495" s="5" t="s">
        <v>25</v>
      </c>
      <c r="J495" s="7">
        <v>8</v>
      </c>
      <c r="K495" s="27">
        <v>2253.02</v>
      </c>
      <c r="L495" s="11">
        <v>0</v>
      </c>
      <c r="M495" t="s">
        <v>30</v>
      </c>
      <c r="N495" s="29">
        <v>1586.31</v>
      </c>
      <c r="O495" s="27">
        <f>Table1[[#This Row],[Unit_Price]]*Table1[[#This Row],[Quantity]]</f>
        <v>18024.16</v>
      </c>
      <c r="P495" s="29">
        <f>Table1[[#This Row],[Revenue]]-Table1[[#This Row],[COGS]]</f>
        <v>5333.68</v>
      </c>
      <c r="Q495" s="9">
        <f>Table1[[#This Row],[Profit]]/Table1[[#This Row],[Revenue]]</f>
        <v>0.29591836734693877</v>
      </c>
      <c r="R495" s="31">
        <f>Table1[[#This Row],[Cost Price]]*Table1[[#This Row],[Quantity]]</f>
        <v>12690.48</v>
      </c>
    </row>
    <row r="496" spans="1:18" x14ac:dyDescent="0.25">
      <c r="A496" t="s">
        <v>1002</v>
      </c>
      <c r="B496" s="14">
        <v>46056</v>
      </c>
      <c r="C496" t="s">
        <v>1003</v>
      </c>
      <c r="D496" t="str">
        <f>VLOOKUP(C496,Customers!A:E,5,FALSE)</f>
        <v>Mass Market</v>
      </c>
      <c r="E496" t="s">
        <v>177</v>
      </c>
      <c r="F496" t="str">
        <f>VLOOKUP(Table1[[#This Row],[Product_ID]],Products!A:D,4,FALSE)</f>
        <v>Laptops</v>
      </c>
      <c r="G496" t="str">
        <f>VLOOKUP(H496,Stores!A:E,5,FALSE)</f>
        <v>Oceania</v>
      </c>
      <c r="H496" t="s">
        <v>112</v>
      </c>
      <c r="I496" s="5" t="s">
        <v>14</v>
      </c>
      <c r="J496" s="7">
        <v>1</v>
      </c>
      <c r="K496" s="27">
        <v>1567.02</v>
      </c>
      <c r="L496" s="11">
        <v>0.15</v>
      </c>
      <c r="M496" t="s">
        <v>20</v>
      </c>
      <c r="N496" s="29">
        <v>991.38</v>
      </c>
      <c r="O496" s="27">
        <f>Table1[[#This Row],[Unit_Price]]*Table1[[#This Row],[Quantity]]</f>
        <v>1567.02</v>
      </c>
      <c r="P496" s="29">
        <f>Table1[[#This Row],[Revenue]]-Table1[[#This Row],[COGS]]</f>
        <v>575.64</v>
      </c>
      <c r="Q496" s="9">
        <f>Table1[[#This Row],[Profit]]/Table1[[#This Row],[Revenue]]</f>
        <v>0.36734693877551022</v>
      </c>
      <c r="R496" s="31">
        <f>Table1[[#This Row],[Cost Price]]*Table1[[#This Row],[Quantity]]</f>
        <v>991.38</v>
      </c>
    </row>
    <row r="497" spans="1:18" x14ac:dyDescent="0.25">
      <c r="A497" t="s">
        <v>1004</v>
      </c>
      <c r="B497" s="14">
        <v>46301</v>
      </c>
      <c r="C497" t="s">
        <v>143</v>
      </c>
      <c r="D497" t="str">
        <f>VLOOKUP(C497,Customers!A:E,5,FALSE)</f>
        <v>Mass Market</v>
      </c>
      <c r="E497" t="s">
        <v>80</v>
      </c>
      <c r="F497" t="str">
        <f>VLOOKUP(Table1[[#This Row],[Product_ID]],Products!A:D,4,FALSE)</f>
        <v>Accessories</v>
      </c>
      <c r="G497" t="str">
        <f>VLOOKUP(H497,Stores!A:E,5,FALSE)</f>
        <v>Africa</v>
      </c>
      <c r="H497" t="s">
        <v>44</v>
      </c>
      <c r="I497" s="5" t="s">
        <v>14</v>
      </c>
      <c r="J497" s="7">
        <v>6</v>
      </c>
      <c r="K497" s="27">
        <v>157.41</v>
      </c>
      <c r="L497" s="11">
        <v>0</v>
      </c>
      <c r="M497" t="s">
        <v>20</v>
      </c>
      <c r="N497" s="29">
        <v>116.07</v>
      </c>
      <c r="O497" s="27">
        <f>Table1[[#This Row],[Unit_Price]]*Table1[[#This Row],[Quantity]]</f>
        <v>944.46</v>
      </c>
      <c r="P497" s="29">
        <f>Table1[[#This Row],[Revenue]]-Table1[[#This Row],[COGS]]</f>
        <v>248.04000000000008</v>
      </c>
      <c r="Q497" s="9">
        <f>Table1[[#This Row],[Profit]]/Table1[[#This Row],[Revenue]]</f>
        <v>0.26262626262626271</v>
      </c>
      <c r="R497" s="31">
        <f>Table1[[#This Row],[Cost Price]]*Table1[[#This Row],[Quantity]]</f>
        <v>696.42</v>
      </c>
    </row>
    <row r="498" spans="1:18" x14ac:dyDescent="0.25">
      <c r="A498" t="s">
        <v>1005</v>
      </c>
      <c r="B498" s="14">
        <v>46095</v>
      </c>
      <c r="C498" t="s">
        <v>1006</v>
      </c>
      <c r="D498" t="str">
        <f>VLOOKUP(C498,Customers!A:E,5,FALSE)</f>
        <v>Mass Market</v>
      </c>
      <c r="E498" t="s">
        <v>5141</v>
      </c>
      <c r="F498" t="e">
        <f>VLOOKUP(Table1[[#This Row],[Product_ID]],Products!A:D,4,FALSE)</f>
        <v>#N/A</v>
      </c>
      <c r="G498" t="str">
        <f>VLOOKUP(H498,Stores!A:E,5,FALSE)</f>
        <v>Asia</v>
      </c>
      <c r="H498" t="s">
        <v>34</v>
      </c>
      <c r="I498" s="5" t="s">
        <v>14</v>
      </c>
      <c r="J498" s="7">
        <v>1</v>
      </c>
      <c r="K498" s="27">
        <v>465706</v>
      </c>
      <c r="L498" s="11">
        <v>0.02</v>
      </c>
      <c r="M498" t="s">
        <v>20</v>
      </c>
      <c r="N498" s="29">
        <v>0</v>
      </c>
      <c r="O498" s="27">
        <v>0</v>
      </c>
      <c r="P498" s="29">
        <f>Table1[[#This Row],[Revenue]]-Table1[[#This Row],[COGS]]</f>
        <v>0</v>
      </c>
      <c r="Q498" s="9">
        <v>0</v>
      </c>
      <c r="R498" s="31">
        <f>Table1[[#This Row],[Cost Price]]*Table1[[#This Row],[Quantity]]</f>
        <v>0</v>
      </c>
    </row>
    <row r="499" spans="1:18" x14ac:dyDescent="0.25">
      <c r="A499" t="s">
        <v>1007</v>
      </c>
      <c r="B499" s="14">
        <v>46135</v>
      </c>
      <c r="C499" t="s">
        <v>420</v>
      </c>
      <c r="D499" t="str">
        <f>VLOOKUP(C499,Customers!A:E,5,FALSE)</f>
        <v>Affluent</v>
      </c>
      <c r="E499" t="s">
        <v>223</v>
      </c>
      <c r="F499" t="str">
        <f>VLOOKUP(Table1[[#This Row],[Product_ID]],Products!A:D,4,FALSE)</f>
        <v>Audio</v>
      </c>
      <c r="G499" t="str">
        <f>VLOOKUP(H499,Stores!A:E,5,FALSE)</f>
        <v>oceania</v>
      </c>
      <c r="H499" t="s">
        <v>48</v>
      </c>
      <c r="I499" s="5" t="s">
        <v>25</v>
      </c>
      <c r="J499" s="7">
        <v>2</v>
      </c>
      <c r="K499" s="27">
        <v>395.01</v>
      </c>
      <c r="L499" s="11">
        <v>0.02</v>
      </c>
      <c r="M499" t="s">
        <v>20</v>
      </c>
      <c r="N499" s="29">
        <v>263.33999999999997</v>
      </c>
      <c r="O499" s="27">
        <f>Table1[[#This Row],[Unit_Price]]*Table1[[#This Row],[Quantity]]</f>
        <v>790.02</v>
      </c>
      <c r="P499" s="29">
        <f>Table1[[#This Row],[Revenue]]-Table1[[#This Row],[COGS]]</f>
        <v>263.34000000000003</v>
      </c>
      <c r="Q499" s="9">
        <f>Table1[[#This Row],[Profit]]/Table1[[#This Row],[Revenue]]</f>
        <v>0.33333333333333337</v>
      </c>
      <c r="R499" s="31">
        <f>Table1[[#This Row],[Cost Price]]*Table1[[#This Row],[Quantity]]</f>
        <v>526.67999999999995</v>
      </c>
    </row>
    <row r="500" spans="1:18" x14ac:dyDescent="0.25">
      <c r="A500" t="s">
        <v>1009</v>
      </c>
      <c r="B500" s="14">
        <v>46047</v>
      </c>
      <c r="C500" t="s">
        <v>42</v>
      </c>
      <c r="D500" t="str">
        <f>VLOOKUP(C500,Customers!A:E,5,FALSE)</f>
        <v>Mass Market</v>
      </c>
      <c r="E500" t="s">
        <v>12</v>
      </c>
      <c r="F500" t="str">
        <f>VLOOKUP(Table1[[#This Row],[Product_ID]],Products!A:D,4,FALSE)</f>
        <v>Audio</v>
      </c>
      <c r="G500" t="str">
        <f>VLOOKUP(H500,Stores!A:E,5,FALSE)</f>
        <v>EUROPE</v>
      </c>
      <c r="H500" t="s">
        <v>74</v>
      </c>
      <c r="I500" s="5" t="s">
        <v>25</v>
      </c>
      <c r="J500" s="7">
        <v>5</v>
      </c>
      <c r="K500" s="27">
        <v>484.03</v>
      </c>
      <c r="L500" s="11">
        <v>0</v>
      </c>
      <c r="M500" t="s">
        <v>30</v>
      </c>
      <c r="N500" s="29">
        <v>354.29</v>
      </c>
      <c r="O500" s="27">
        <f>Table1[[#This Row],[Unit_Price]]*Table1[[#This Row],[Quantity]]</f>
        <v>2420.1499999999996</v>
      </c>
      <c r="P500" s="29">
        <f>Table1[[#This Row],[Revenue]]-Table1[[#This Row],[COGS]]</f>
        <v>648.69999999999959</v>
      </c>
      <c r="Q500" s="9">
        <f>Table1[[#This Row],[Profit]]/Table1[[#This Row],[Revenue]]</f>
        <v>0.26804123711340194</v>
      </c>
      <c r="R500" s="31">
        <f>Table1[[#This Row],[Cost Price]]*Table1[[#This Row],[Quantity]]</f>
        <v>1771.45</v>
      </c>
    </row>
    <row r="501" spans="1:18" x14ac:dyDescent="0.25">
      <c r="A501" t="s">
        <v>1010</v>
      </c>
      <c r="B501" s="14">
        <v>46199</v>
      </c>
      <c r="C501" t="s">
        <v>1011</v>
      </c>
      <c r="D501" t="str">
        <f>VLOOKUP(C501,Customers!A:E,5,FALSE)</f>
        <v>Mass Affluent</v>
      </c>
      <c r="E501" t="s">
        <v>33</v>
      </c>
      <c r="F501" t="str">
        <f>VLOOKUP(Table1[[#This Row],[Product_ID]],Products!A:D,4,FALSE)</f>
        <v>Laptops</v>
      </c>
      <c r="G501" t="str">
        <f>VLOOKUP(H501,Stores!A:E,5,FALSE)</f>
        <v>North America</v>
      </c>
      <c r="H501" t="s">
        <v>187</v>
      </c>
      <c r="I501" s="5" t="s">
        <v>14</v>
      </c>
      <c r="J501" s="7">
        <v>5</v>
      </c>
      <c r="K501" s="27">
        <v>2449.02</v>
      </c>
      <c r="L501" s="11">
        <v>0</v>
      </c>
      <c r="M501" t="s">
        <v>20</v>
      </c>
      <c r="N501" s="29">
        <v>1599.36</v>
      </c>
      <c r="O501" s="27">
        <f>Table1[[#This Row],[Unit_Price]]*Table1[[#This Row],[Quantity]]</f>
        <v>12245.1</v>
      </c>
      <c r="P501" s="29">
        <f>Table1[[#This Row],[Revenue]]-Table1[[#This Row],[COGS]]</f>
        <v>4248.3000000000011</v>
      </c>
      <c r="Q501" s="9">
        <f>Table1[[#This Row],[Profit]]/Table1[[#This Row],[Revenue]]</f>
        <v>0.34693877551020413</v>
      </c>
      <c r="R501" s="31">
        <f>Table1[[#This Row],[Cost Price]]*Table1[[#This Row],[Quantity]]</f>
        <v>7996.7999999999993</v>
      </c>
    </row>
    <row r="502" spans="1:18" x14ac:dyDescent="0.25">
      <c r="A502" t="s">
        <v>1012</v>
      </c>
      <c r="B502" s="14">
        <v>46357</v>
      </c>
      <c r="C502" t="s">
        <v>535</v>
      </c>
      <c r="D502" t="str">
        <f>VLOOKUP(C502,Customers!A:E,5,FALSE)</f>
        <v>Mass Market</v>
      </c>
      <c r="E502" t="s">
        <v>171</v>
      </c>
      <c r="F502" t="str">
        <f>VLOOKUP(Table1[[#This Row],[Product_ID]],Products!A:D,4,FALSE)</f>
        <v>Smartphones</v>
      </c>
      <c r="G502" t="str">
        <f>VLOOKUP(H502,Stores!A:E,5,FALSE)</f>
        <v>Asia</v>
      </c>
      <c r="H502" t="s">
        <v>34</v>
      </c>
      <c r="I502" s="5" t="s">
        <v>25</v>
      </c>
      <c r="J502" s="7">
        <v>3</v>
      </c>
      <c r="K502" s="27">
        <v>1311.99</v>
      </c>
      <c r="L502" s="11">
        <v>0.15</v>
      </c>
      <c r="M502" t="s">
        <v>20</v>
      </c>
      <c r="N502" s="29">
        <v>883.32</v>
      </c>
      <c r="O502" s="27">
        <f>Table1[[#This Row],[Unit_Price]]*Table1[[#This Row],[Quantity]]</f>
        <v>3935.9700000000003</v>
      </c>
      <c r="P502" s="29">
        <f>Table1[[#This Row],[Revenue]]-Table1[[#This Row],[COGS]]</f>
        <v>1286.0100000000002</v>
      </c>
      <c r="Q502" s="9">
        <f>Table1[[#This Row],[Profit]]/Table1[[#This Row],[Revenue]]</f>
        <v>0.32673267326732675</v>
      </c>
      <c r="R502" s="31">
        <f>Table1[[#This Row],[Cost Price]]*Table1[[#This Row],[Quantity]]</f>
        <v>2649.96</v>
      </c>
    </row>
    <row r="503" spans="1:18" x14ac:dyDescent="0.25">
      <c r="A503" t="s">
        <v>1013</v>
      </c>
      <c r="B503" s="14">
        <v>45990</v>
      </c>
      <c r="C503" t="s">
        <v>292</v>
      </c>
      <c r="D503" t="str">
        <f>VLOOKUP(C503,Customers!A:E,5,FALSE)</f>
        <v>Affluent</v>
      </c>
      <c r="E503" t="s">
        <v>117</v>
      </c>
      <c r="F503" t="str">
        <f>VLOOKUP(Table1[[#This Row],[Product_ID]],Products!A:D,4,FALSE)</f>
        <v>Laptops</v>
      </c>
      <c r="G503" t="str">
        <f>VLOOKUP(H503,Stores!A:E,5,FALSE)</f>
        <v>North America</v>
      </c>
      <c r="H503" t="s">
        <v>39</v>
      </c>
      <c r="I503" s="5" t="s">
        <v>14</v>
      </c>
      <c r="J503" s="7">
        <v>1</v>
      </c>
      <c r="K503" s="27">
        <v>1763.02</v>
      </c>
      <c r="L503" s="11">
        <v>0.2</v>
      </c>
      <c r="M503" t="s">
        <v>20</v>
      </c>
      <c r="N503" s="29">
        <v>1295.28</v>
      </c>
      <c r="O503" s="27">
        <f>Table1[[#This Row],[Unit_Price]]*Table1[[#This Row],[Quantity]]</f>
        <v>1763.02</v>
      </c>
      <c r="P503" s="29">
        <f>Table1[[#This Row],[Revenue]]-Table1[[#This Row],[COGS]]</f>
        <v>467.74</v>
      </c>
      <c r="Q503" s="9">
        <f>Table1[[#This Row],[Profit]]/Table1[[#This Row],[Revenue]]</f>
        <v>0.26530612244897961</v>
      </c>
      <c r="R503" s="31">
        <f>Table1[[#This Row],[Cost Price]]*Table1[[#This Row],[Quantity]]</f>
        <v>1295.28</v>
      </c>
    </row>
    <row r="504" spans="1:18" x14ac:dyDescent="0.25">
      <c r="A504" t="s">
        <v>1015</v>
      </c>
      <c r="B504" s="14">
        <v>46266</v>
      </c>
      <c r="C504" t="s">
        <v>1016</v>
      </c>
      <c r="D504" t="str">
        <f>VLOOKUP(C504,Customers!A:E,5,FALSE)</f>
        <v>VIP</v>
      </c>
      <c r="E504" t="s">
        <v>520</v>
      </c>
      <c r="F504" t="str">
        <f>VLOOKUP(Table1[[#This Row],[Product_ID]],Products!A:D,4,FALSE)</f>
        <v>Laptops</v>
      </c>
      <c r="G504" t="str">
        <f>VLOOKUP(H504,Stores!A:E,5,FALSE)</f>
        <v>Africa</v>
      </c>
      <c r="H504" t="s">
        <v>58</v>
      </c>
      <c r="I504" s="5" t="s">
        <v>25</v>
      </c>
      <c r="J504" s="7">
        <v>2</v>
      </c>
      <c r="K504" s="27">
        <v>2177.0100000000002</v>
      </c>
      <c r="L504" s="11">
        <v>0</v>
      </c>
      <c r="M504" t="s">
        <v>20</v>
      </c>
      <c r="N504" s="29">
        <v>1495.32</v>
      </c>
      <c r="O504" s="27">
        <f>Table1[[#This Row],[Unit_Price]]*Table1[[#This Row],[Quantity]]</f>
        <v>4354.0200000000004</v>
      </c>
      <c r="P504" s="29">
        <f>Table1[[#This Row],[Revenue]]-Table1[[#This Row],[COGS]]</f>
        <v>1363.3800000000006</v>
      </c>
      <c r="Q504" s="9">
        <f>Table1[[#This Row],[Profit]]/Table1[[#This Row],[Revenue]]</f>
        <v>0.3131313131313132</v>
      </c>
      <c r="R504" s="31">
        <f>Table1[[#This Row],[Cost Price]]*Table1[[#This Row],[Quantity]]</f>
        <v>2990.64</v>
      </c>
    </row>
    <row r="505" spans="1:18" x14ac:dyDescent="0.25">
      <c r="A505" t="s">
        <v>1017</v>
      </c>
      <c r="B505" s="14">
        <v>46270</v>
      </c>
      <c r="C505" t="s">
        <v>100</v>
      </c>
      <c r="D505" t="str">
        <f>VLOOKUP(C505,Customers!A:E,5,FALSE)</f>
        <v>Mass Market</v>
      </c>
      <c r="E505" t="s">
        <v>243</v>
      </c>
      <c r="F505" t="str">
        <f>VLOOKUP(Table1[[#This Row],[Product_ID]],Products!A:D,4,FALSE)</f>
        <v>Accessories</v>
      </c>
      <c r="G505" t="str">
        <f>VLOOKUP(H505,Stores!A:E,5,FALSE)</f>
        <v>Africa</v>
      </c>
      <c r="H505" t="s">
        <v>19</v>
      </c>
      <c r="I505" s="5" t="s">
        <v>14</v>
      </c>
      <c r="J505" s="7">
        <v>5</v>
      </c>
      <c r="K505" s="27">
        <v>70.38</v>
      </c>
      <c r="L505" s="11">
        <v>0.02</v>
      </c>
      <c r="M505" t="s">
        <v>20</v>
      </c>
      <c r="N505" s="29">
        <v>44.16</v>
      </c>
      <c r="O505" s="27">
        <f>Table1[[#This Row],[Unit_Price]]*Table1[[#This Row],[Quantity]]</f>
        <v>351.9</v>
      </c>
      <c r="P505" s="29">
        <f>Table1[[#This Row],[Revenue]]-Table1[[#This Row],[COGS]]</f>
        <v>131.1</v>
      </c>
      <c r="Q505" s="9">
        <f>Table1[[#This Row],[Profit]]/Table1[[#This Row],[Revenue]]</f>
        <v>0.37254901960784315</v>
      </c>
      <c r="R505" s="31">
        <f>Table1[[#This Row],[Cost Price]]*Table1[[#This Row],[Quantity]]</f>
        <v>220.79999999999998</v>
      </c>
    </row>
    <row r="506" spans="1:18" x14ac:dyDescent="0.25">
      <c r="A506" t="s">
        <v>1018</v>
      </c>
      <c r="B506" s="14">
        <v>46044</v>
      </c>
      <c r="C506" t="s">
        <v>1019</v>
      </c>
      <c r="D506" t="str">
        <f>VLOOKUP(C506,Customers!A:E,5,FALSE)</f>
        <v>Mass Market</v>
      </c>
      <c r="E506" t="s">
        <v>243</v>
      </c>
      <c r="F506" t="str">
        <f>VLOOKUP(Table1[[#This Row],[Product_ID]],Products!A:D,4,FALSE)</f>
        <v>Accessories</v>
      </c>
      <c r="G506" t="str">
        <f>VLOOKUP(H506,Stores!A:E,5,FALSE)</f>
        <v>Africa</v>
      </c>
      <c r="H506" t="s">
        <v>52</v>
      </c>
      <c r="I506" s="5" t="s">
        <v>25</v>
      </c>
      <c r="J506" s="7">
        <v>5</v>
      </c>
      <c r="K506" s="27">
        <v>69</v>
      </c>
      <c r="L506" s="11">
        <v>0.1</v>
      </c>
      <c r="M506" t="s">
        <v>20</v>
      </c>
      <c r="N506" s="29">
        <v>44.16</v>
      </c>
      <c r="O506" s="27">
        <f>Table1[[#This Row],[Unit_Price]]*Table1[[#This Row],[Quantity]]</f>
        <v>345</v>
      </c>
      <c r="P506" s="29">
        <f>Table1[[#This Row],[Revenue]]-Table1[[#This Row],[COGS]]</f>
        <v>124.20000000000002</v>
      </c>
      <c r="Q506" s="9">
        <f>Table1[[#This Row],[Profit]]/Table1[[#This Row],[Revenue]]</f>
        <v>0.36000000000000004</v>
      </c>
      <c r="R506" s="31">
        <f>Table1[[#This Row],[Cost Price]]*Table1[[#This Row],[Quantity]]</f>
        <v>220.79999999999998</v>
      </c>
    </row>
    <row r="507" spans="1:18" x14ac:dyDescent="0.25">
      <c r="A507" t="s">
        <v>1020</v>
      </c>
      <c r="B507" s="14">
        <v>46187</v>
      </c>
      <c r="C507" t="s">
        <v>1021</v>
      </c>
      <c r="D507" t="str">
        <f>VLOOKUP(C507,Customers!A:E,5,FALSE)</f>
        <v>Mass Market</v>
      </c>
      <c r="E507" t="s">
        <v>177</v>
      </c>
      <c r="F507" t="str">
        <f>VLOOKUP(Table1[[#This Row],[Product_ID]],Products!A:D,4,FALSE)</f>
        <v>Laptops</v>
      </c>
      <c r="G507" t="str">
        <f>VLOOKUP(H507,Stores!A:E,5,FALSE)</f>
        <v>Europe</v>
      </c>
      <c r="H507" t="s">
        <v>64</v>
      </c>
      <c r="I507" s="5" t="s">
        <v>14</v>
      </c>
      <c r="J507" s="7">
        <v>1</v>
      </c>
      <c r="K507" s="27">
        <v>1583.01</v>
      </c>
      <c r="L507" s="11">
        <v>0.02</v>
      </c>
      <c r="M507" t="s">
        <v>30</v>
      </c>
      <c r="N507" s="29">
        <v>991.38</v>
      </c>
      <c r="O507" s="27">
        <f>Table1[[#This Row],[Unit_Price]]*Table1[[#This Row],[Quantity]]</f>
        <v>1583.01</v>
      </c>
      <c r="P507" s="29">
        <f>Table1[[#This Row],[Revenue]]-Table1[[#This Row],[COGS]]</f>
        <v>591.63</v>
      </c>
      <c r="Q507" s="9">
        <f>Table1[[#This Row],[Profit]]/Table1[[#This Row],[Revenue]]</f>
        <v>0.37373737373737376</v>
      </c>
      <c r="R507" s="31">
        <f>Table1[[#This Row],[Cost Price]]*Table1[[#This Row],[Quantity]]</f>
        <v>991.38</v>
      </c>
    </row>
    <row r="508" spans="1:18" x14ac:dyDescent="0.25">
      <c r="A508" t="s">
        <v>1022</v>
      </c>
      <c r="B508" s="14">
        <v>46044</v>
      </c>
      <c r="C508" t="s">
        <v>874</v>
      </c>
      <c r="D508" t="str">
        <f>VLOOKUP(C508,Customers!A:E,5,FALSE)</f>
        <v>Mass Market</v>
      </c>
      <c r="E508" t="s">
        <v>123</v>
      </c>
      <c r="F508" t="str">
        <f>VLOOKUP(Table1[[#This Row],[Product_ID]],Products!A:D,4,FALSE)</f>
        <v>Accessories</v>
      </c>
      <c r="G508" t="str">
        <f>VLOOKUP(H508,Stores!A:E,5,FALSE)</f>
        <v>Asia</v>
      </c>
      <c r="H508" t="s">
        <v>101</v>
      </c>
      <c r="I508" s="5" t="s">
        <v>14</v>
      </c>
      <c r="J508" s="7">
        <v>3</v>
      </c>
      <c r="K508" s="27">
        <v>56.65</v>
      </c>
      <c r="L508" s="11">
        <v>0</v>
      </c>
      <c r="M508" t="s">
        <v>35</v>
      </c>
      <c r="N508" s="29">
        <v>39.049999999999997</v>
      </c>
      <c r="O508" s="27">
        <f>Table1[[#This Row],[Unit_Price]]*Table1[[#This Row],[Quantity]]</f>
        <v>169.95</v>
      </c>
      <c r="P508" s="29">
        <f>Table1[[#This Row],[Revenue]]-Table1[[#This Row],[COGS]]</f>
        <v>52.8</v>
      </c>
      <c r="Q508" s="9">
        <f>Table1[[#This Row],[Profit]]/Table1[[#This Row],[Revenue]]</f>
        <v>0.31067961165048547</v>
      </c>
      <c r="R508" s="31">
        <f>Table1[[#This Row],[Cost Price]]*Table1[[#This Row],[Quantity]]</f>
        <v>117.14999999999999</v>
      </c>
    </row>
    <row r="509" spans="1:18" x14ac:dyDescent="0.25">
      <c r="A509" t="s">
        <v>1023</v>
      </c>
      <c r="B509" s="14">
        <v>46299</v>
      </c>
      <c r="C509" t="s">
        <v>951</v>
      </c>
      <c r="D509" t="str">
        <f>VLOOKUP(C509,Customers!A:E,5,FALSE)</f>
        <v>Premium</v>
      </c>
      <c r="E509" t="s">
        <v>243</v>
      </c>
      <c r="F509" t="str">
        <f>VLOOKUP(Table1[[#This Row],[Product_ID]],Products!A:D,4,FALSE)</f>
        <v>Accessories</v>
      </c>
      <c r="G509" t="str">
        <f>VLOOKUP(H509,Stores!A:E,5,FALSE)</f>
        <v>North America</v>
      </c>
      <c r="H509" t="s">
        <v>95</v>
      </c>
      <c r="I509" s="5" t="s">
        <v>25</v>
      </c>
      <c r="J509" s="7">
        <v>2</v>
      </c>
      <c r="K509" s="27">
        <v>70.38</v>
      </c>
      <c r="L509" s="11">
        <v>0.02</v>
      </c>
      <c r="M509" t="s">
        <v>35</v>
      </c>
      <c r="N509" s="29">
        <v>44.16</v>
      </c>
      <c r="O509" s="27">
        <f>Table1[[#This Row],[Unit_Price]]*Table1[[#This Row],[Quantity]]</f>
        <v>140.76</v>
      </c>
      <c r="P509" s="29">
        <f>Table1[[#This Row],[Revenue]]-Table1[[#This Row],[COGS]]</f>
        <v>52.44</v>
      </c>
      <c r="Q509" s="9">
        <f>Table1[[#This Row],[Profit]]/Table1[[#This Row],[Revenue]]</f>
        <v>0.37254901960784315</v>
      </c>
      <c r="R509" s="31">
        <f>Table1[[#This Row],[Cost Price]]*Table1[[#This Row],[Quantity]]</f>
        <v>88.32</v>
      </c>
    </row>
    <row r="510" spans="1:18" x14ac:dyDescent="0.25">
      <c r="A510" t="s">
        <v>1024</v>
      </c>
      <c r="B510" s="14">
        <v>45667</v>
      </c>
      <c r="C510" t="s">
        <v>771</v>
      </c>
      <c r="D510" t="str">
        <f>VLOOKUP(C510,Customers!A:E,5,FALSE)</f>
        <v>Mass Affluent</v>
      </c>
      <c r="E510" t="s">
        <v>332</v>
      </c>
      <c r="F510" t="str">
        <f>VLOOKUP(Table1[[#This Row],[Product_ID]],Products!A:D,4,FALSE)</f>
        <v>Smartphones</v>
      </c>
      <c r="G510" t="str">
        <f>VLOOKUP(H510,Stores!A:E,5,FALSE)</f>
        <v>North America</v>
      </c>
      <c r="H510" t="s">
        <v>39</v>
      </c>
      <c r="I510" s="5" t="s">
        <v>25</v>
      </c>
      <c r="J510" s="7">
        <v>4</v>
      </c>
      <c r="K510" s="27">
        <v>756.49</v>
      </c>
      <c r="L510" s="11">
        <v>0</v>
      </c>
      <c r="M510" t="s">
        <v>20</v>
      </c>
      <c r="N510" s="29">
        <v>531.79</v>
      </c>
      <c r="O510" s="27">
        <f>Table1[[#This Row],[Unit_Price]]*Table1[[#This Row],[Quantity]]</f>
        <v>3025.96</v>
      </c>
      <c r="P510" s="29">
        <f>Table1[[#This Row],[Revenue]]-Table1[[#This Row],[COGS]]</f>
        <v>898.80000000000018</v>
      </c>
      <c r="Q510" s="9">
        <f>Table1[[#This Row],[Profit]]/Table1[[#This Row],[Revenue]]</f>
        <v>0.29702970297029707</v>
      </c>
      <c r="R510" s="31">
        <f>Table1[[#This Row],[Cost Price]]*Table1[[#This Row],[Quantity]]</f>
        <v>2127.16</v>
      </c>
    </row>
    <row r="511" spans="1:18" x14ac:dyDescent="0.25">
      <c r="A511" t="s">
        <v>1025</v>
      </c>
      <c r="B511" s="14">
        <v>45893</v>
      </c>
      <c r="C511" t="s">
        <v>5127</v>
      </c>
      <c r="D511" t="s">
        <v>5127</v>
      </c>
      <c r="E511" t="s">
        <v>123</v>
      </c>
      <c r="F511" t="str">
        <f>VLOOKUP(Table1[[#This Row],[Product_ID]],Products!A:D,4,FALSE)</f>
        <v>Accessories</v>
      </c>
      <c r="G511" t="str">
        <f>VLOOKUP(H511,Stores!A:E,5,FALSE)</f>
        <v>Oceania</v>
      </c>
      <c r="H511" t="s">
        <v>112</v>
      </c>
      <c r="I511" s="5" t="s">
        <v>25</v>
      </c>
      <c r="J511" s="7">
        <v>4</v>
      </c>
      <c r="K511" s="27">
        <v>53.35</v>
      </c>
      <c r="L511" s="11">
        <v>0.2</v>
      </c>
      <c r="M511" t="s">
        <v>20</v>
      </c>
      <c r="N511" s="29">
        <v>39.049999999999997</v>
      </c>
      <c r="O511" s="27">
        <f>Table1[[#This Row],[Unit_Price]]*Table1[[#This Row],[Quantity]]</f>
        <v>213.4</v>
      </c>
      <c r="P511" s="29">
        <f>Table1[[#This Row],[Revenue]]-Table1[[#This Row],[COGS]]</f>
        <v>57.200000000000017</v>
      </c>
      <c r="Q511" s="9">
        <f>Table1[[#This Row],[Profit]]/Table1[[#This Row],[Revenue]]</f>
        <v>0.26804123711340211</v>
      </c>
      <c r="R511" s="31">
        <f>Table1[[#This Row],[Cost Price]]*Table1[[#This Row],[Quantity]]</f>
        <v>156.19999999999999</v>
      </c>
    </row>
    <row r="512" spans="1:18" x14ac:dyDescent="0.25">
      <c r="A512" t="s">
        <v>1026</v>
      </c>
      <c r="B512" s="14">
        <v>46119</v>
      </c>
      <c r="C512" t="s">
        <v>1027</v>
      </c>
      <c r="D512" t="str">
        <f>VLOOKUP(C512,Customers!A:E,5,FALSE)</f>
        <v>Mass Market</v>
      </c>
      <c r="E512" t="s">
        <v>33</v>
      </c>
      <c r="F512" t="str">
        <f>VLOOKUP(Table1[[#This Row],[Product_ID]],Products!A:D,4,FALSE)</f>
        <v>Laptops</v>
      </c>
      <c r="G512" t="str">
        <f>VLOOKUP(H512,Stores!A:E,5,FALSE)</f>
        <v>Africa</v>
      </c>
      <c r="H512" t="s">
        <v>44</v>
      </c>
      <c r="I512" s="5" t="s">
        <v>14</v>
      </c>
      <c r="J512" s="7">
        <v>1</v>
      </c>
      <c r="K512" s="27">
        <v>2573.9699999999998</v>
      </c>
      <c r="L512" s="11">
        <v>0</v>
      </c>
      <c r="M512" t="s">
        <v>20</v>
      </c>
      <c r="N512" s="29">
        <v>1599.36</v>
      </c>
      <c r="O512" s="27">
        <f>Table1[[#This Row],[Unit_Price]]*Table1[[#This Row],[Quantity]]</f>
        <v>2573.9699999999998</v>
      </c>
      <c r="P512" s="29">
        <f>Table1[[#This Row],[Revenue]]-Table1[[#This Row],[COGS]]</f>
        <v>974.6099999999999</v>
      </c>
      <c r="Q512" s="9">
        <f>Table1[[#This Row],[Profit]]/Table1[[#This Row],[Revenue]]</f>
        <v>0.37864077669902912</v>
      </c>
      <c r="R512" s="31">
        <f>Table1[[#This Row],[Cost Price]]*Table1[[#This Row],[Quantity]]</f>
        <v>1599.36</v>
      </c>
    </row>
    <row r="513" spans="1:18" x14ac:dyDescent="0.25">
      <c r="A513" t="s">
        <v>1028</v>
      </c>
      <c r="B513" s="14">
        <v>46298</v>
      </c>
      <c r="C513" t="s">
        <v>237</v>
      </c>
      <c r="D513" t="str">
        <f>VLOOKUP(C513,Customers!A:E,5,FALSE)</f>
        <v>Affluent</v>
      </c>
      <c r="E513" t="s">
        <v>177</v>
      </c>
      <c r="F513" t="str">
        <f>VLOOKUP(Table1[[#This Row],[Product_ID]],Products!A:D,4,FALSE)</f>
        <v>Laptops</v>
      </c>
      <c r="G513" t="str">
        <f>VLOOKUP(H513,Stores!A:E,5,FALSE)</f>
        <v>South America</v>
      </c>
      <c r="H513" t="s">
        <v>120</v>
      </c>
      <c r="I513" s="5" t="s">
        <v>25</v>
      </c>
      <c r="J513" s="7">
        <v>3</v>
      </c>
      <c r="K513" s="27">
        <v>1614.99</v>
      </c>
      <c r="L513" s="11">
        <v>0</v>
      </c>
      <c r="M513" t="s">
        <v>35</v>
      </c>
      <c r="N513" s="29">
        <v>991.38</v>
      </c>
      <c r="O513" s="27">
        <f>Table1[[#This Row],[Unit_Price]]*Table1[[#This Row],[Quantity]]</f>
        <v>4844.97</v>
      </c>
      <c r="P513" s="29">
        <f>Table1[[#This Row],[Revenue]]-Table1[[#This Row],[COGS]]</f>
        <v>1870.8300000000004</v>
      </c>
      <c r="Q513" s="9">
        <f>Table1[[#This Row],[Profit]]/Table1[[#This Row],[Revenue]]</f>
        <v>0.3861386138613862</v>
      </c>
      <c r="R513" s="31">
        <f>Table1[[#This Row],[Cost Price]]*Table1[[#This Row],[Quantity]]</f>
        <v>2974.14</v>
      </c>
    </row>
    <row r="514" spans="1:18" x14ac:dyDescent="0.25">
      <c r="A514" t="s">
        <v>1029</v>
      </c>
      <c r="B514" s="14">
        <v>45923</v>
      </c>
      <c r="C514" t="s">
        <v>910</v>
      </c>
      <c r="D514" t="str">
        <f>VLOOKUP(C514,Customers!A:E,5,FALSE)</f>
        <v>Affluent</v>
      </c>
      <c r="E514" t="s">
        <v>92</v>
      </c>
      <c r="F514" t="str">
        <f>VLOOKUP(Table1[[#This Row],[Product_ID]],Products!A:D,4,FALSE)</f>
        <v>Audio</v>
      </c>
      <c r="G514" t="str">
        <f>VLOOKUP(H514,Stores!A:E,5,FALSE)</f>
        <v>oceania</v>
      </c>
      <c r="H514" t="s">
        <v>48</v>
      </c>
      <c r="I514" s="5" t="s">
        <v>14</v>
      </c>
      <c r="J514" s="7">
        <v>3</v>
      </c>
      <c r="K514" s="27">
        <v>299</v>
      </c>
      <c r="L514" s="11">
        <v>0.15</v>
      </c>
      <c r="M514" t="s">
        <v>20</v>
      </c>
      <c r="N514" s="29">
        <v>191.36</v>
      </c>
      <c r="O514" s="27">
        <f>Table1[[#This Row],[Unit_Price]]*Table1[[#This Row],[Quantity]]</f>
        <v>897</v>
      </c>
      <c r="P514" s="29">
        <f>Table1[[#This Row],[Revenue]]-Table1[[#This Row],[COGS]]</f>
        <v>322.91999999999996</v>
      </c>
      <c r="Q514" s="9">
        <f>Table1[[#This Row],[Profit]]/Table1[[#This Row],[Revenue]]</f>
        <v>0.35999999999999993</v>
      </c>
      <c r="R514" s="31">
        <f>Table1[[#This Row],[Cost Price]]*Table1[[#This Row],[Quantity]]</f>
        <v>574.08000000000004</v>
      </c>
    </row>
    <row r="515" spans="1:18" x14ac:dyDescent="0.25">
      <c r="A515" t="s">
        <v>1030</v>
      </c>
      <c r="B515" s="14">
        <v>46240</v>
      </c>
      <c r="C515" t="s">
        <v>1031</v>
      </c>
      <c r="D515" t="str">
        <f>VLOOKUP(C515,Customers!A:E,5,FALSE)</f>
        <v>Affluent</v>
      </c>
      <c r="E515" t="s">
        <v>235</v>
      </c>
      <c r="F515" t="str">
        <f>VLOOKUP(Table1[[#This Row],[Product_ID]],Products!A:D,4,FALSE)</f>
        <v>Accessories</v>
      </c>
      <c r="G515" t="str">
        <f>VLOOKUP(H515,Stores!A:E,5,FALSE)</f>
        <v>Asia</v>
      </c>
      <c r="H515" t="s">
        <v>13</v>
      </c>
      <c r="I515" s="5" t="s">
        <v>14</v>
      </c>
      <c r="J515" s="7">
        <v>2</v>
      </c>
      <c r="K515" s="27">
        <v>67.62</v>
      </c>
      <c r="L515" s="11">
        <v>0.1</v>
      </c>
      <c r="M515" t="s">
        <v>20</v>
      </c>
      <c r="N515" s="29">
        <v>44.85</v>
      </c>
      <c r="O515" s="27">
        <f>Table1[[#This Row],[Unit_Price]]*Table1[[#This Row],[Quantity]]</f>
        <v>135.24</v>
      </c>
      <c r="P515" s="29">
        <f>Table1[[#This Row],[Revenue]]-Table1[[#This Row],[COGS]]</f>
        <v>45.540000000000006</v>
      </c>
      <c r="Q515" s="9">
        <f>Table1[[#This Row],[Profit]]/Table1[[#This Row],[Revenue]]</f>
        <v>0.33673469387755106</v>
      </c>
      <c r="R515" s="31">
        <f>Table1[[#This Row],[Cost Price]]*Table1[[#This Row],[Quantity]]</f>
        <v>89.7</v>
      </c>
    </row>
    <row r="516" spans="1:18" x14ac:dyDescent="0.25">
      <c r="A516" t="s">
        <v>1032</v>
      </c>
      <c r="B516" s="14">
        <v>46101</v>
      </c>
      <c r="C516" t="s">
        <v>1033</v>
      </c>
      <c r="D516" t="str">
        <f>VLOOKUP(C516,Customers!A:E,5,FALSE)</f>
        <v>Affluent</v>
      </c>
      <c r="E516" t="s">
        <v>251</v>
      </c>
      <c r="F516" t="str">
        <f>VLOOKUP(Table1[[#This Row],[Product_ID]],Products!A:D,4,FALSE)</f>
        <v>Televisions</v>
      </c>
      <c r="G516" t="str">
        <f>VLOOKUP(H516,Stores!A:E,5,FALSE)</f>
        <v>North America</v>
      </c>
      <c r="H516" t="s">
        <v>95</v>
      </c>
      <c r="I516" s="5" t="s">
        <v>14</v>
      </c>
      <c r="J516" s="7">
        <v>5</v>
      </c>
      <c r="K516" s="27">
        <v>1959.02</v>
      </c>
      <c r="L516" s="11">
        <v>0.1</v>
      </c>
      <c r="M516" t="s">
        <v>20</v>
      </c>
      <c r="N516" s="29">
        <v>1299.3499999999999</v>
      </c>
      <c r="O516" s="27">
        <f>Table1[[#This Row],[Unit_Price]]*Table1[[#This Row],[Quantity]]</f>
        <v>9795.1</v>
      </c>
      <c r="P516" s="29">
        <f>Table1[[#This Row],[Revenue]]-Table1[[#This Row],[COGS]]</f>
        <v>3298.3500000000004</v>
      </c>
      <c r="Q516" s="9">
        <f>Table1[[#This Row],[Profit]]/Table1[[#This Row],[Revenue]]</f>
        <v>0.33673469387755106</v>
      </c>
      <c r="R516" s="31">
        <f>Table1[[#This Row],[Cost Price]]*Table1[[#This Row],[Quantity]]</f>
        <v>6496.75</v>
      </c>
    </row>
    <row r="517" spans="1:18" x14ac:dyDescent="0.25">
      <c r="A517" t="s">
        <v>1034</v>
      </c>
      <c r="B517" s="14">
        <v>46193</v>
      </c>
      <c r="C517" t="s">
        <v>1035</v>
      </c>
      <c r="D517" t="str">
        <f>VLOOKUP(C517,Customers!A:E,5,FALSE)</f>
        <v>VIP</v>
      </c>
      <c r="E517" t="s">
        <v>416</v>
      </c>
      <c r="F517" t="str">
        <f>VLOOKUP(Table1[[#This Row],[Product_ID]],Products!A:D,4,FALSE)</f>
        <v>Smartphones</v>
      </c>
      <c r="G517" t="str">
        <f>VLOOKUP(H517,Stores!A:E,5,FALSE)</f>
        <v xml:space="preserve">Asia </v>
      </c>
      <c r="H517" t="s">
        <v>104</v>
      </c>
      <c r="I517" s="5" t="s">
        <v>14</v>
      </c>
      <c r="J517" s="7">
        <v>3</v>
      </c>
      <c r="K517" s="27">
        <v>246.51</v>
      </c>
      <c r="L517" s="11">
        <v>0</v>
      </c>
      <c r="M517" t="s">
        <v>35</v>
      </c>
      <c r="N517" s="29">
        <v>159.36000000000001</v>
      </c>
      <c r="O517" s="27">
        <f>Table1[[#This Row],[Unit_Price]]*Table1[[#This Row],[Quantity]]</f>
        <v>739.53</v>
      </c>
      <c r="P517" s="29">
        <f>Table1[[#This Row],[Revenue]]-Table1[[#This Row],[COGS]]</f>
        <v>261.44999999999993</v>
      </c>
      <c r="Q517" s="9">
        <f>Table1[[#This Row],[Profit]]/Table1[[#This Row],[Revenue]]</f>
        <v>0.35353535353535348</v>
      </c>
      <c r="R517" s="31">
        <f>Table1[[#This Row],[Cost Price]]*Table1[[#This Row],[Quantity]]</f>
        <v>478.08000000000004</v>
      </c>
    </row>
    <row r="518" spans="1:18" x14ac:dyDescent="0.25">
      <c r="A518" t="s">
        <v>1036</v>
      </c>
      <c r="B518" s="14">
        <v>46127</v>
      </c>
      <c r="C518" t="s">
        <v>1037</v>
      </c>
      <c r="D518" t="str">
        <f>VLOOKUP(C518,Customers!A:E,5,FALSE)</f>
        <v>Mass Market</v>
      </c>
      <c r="E518" t="s">
        <v>223</v>
      </c>
      <c r="F518" t="str">
        <f>VLOOKUP(Table1[[#This Row],[Product_ID]],Products!A:D,4,FALSE)</f>
        <v>Audio</v>
      </c>
      <c r="G518" t="str">
        <f>VLOOKUP(H518,Stores!A:E,5,FALSE)</f>
        <v>Europe</v>
      </c>
      <c r="H518" t="s">
        <v>24</v>
      </c>
      <c r="I518" s="5" t="s">
        <v>25</v>
      </c>
      <c r="J518" s="7">
        <v>4</v>
      </c>
      <c r="K518" s="27">
        <v>387.03</v>
      </c>
      <c r="L518" s="11">
        <v>0.2</v>
      </c>
      <c r="M518" t="s">
        <v>20</v>
      </c>
      <c r="N518" s="29">
        <v>263.33999999999997</v>
      </c>
      <c r="O518" s="27">
        <f>Table1[[#This Row],[Unit_Price]]*Table1[[#This Row],[Quantity]]</f>
        <v>1548.12</v>
      </c>
      <c r="P518" s="29">
        <f>Table1[[#This Row],[Revenue]]-Table1[[#This Row],[COGS]]</f>
        <v>494.76</v>
      </c>
      <c r="Q518" s="9">
        <f>Table1[[#This Row],[Profit]]/Table1[[#This Row],[Revenue]]</f>
        <v>0.31958762886597941</v>
      </c>
      <c r="R518" s="31">
        <f>Table1[[#This Row],[Cost Price]]*Table1[[#This Row],[Quantity]]</f>
        <v>1053.3599999999999</v>
      </c>
    </row>
    <row r="519" spans="1:18" x14ac:dyDescent="0.25">
      <c r="A519" t="s">
        <v>1038</v>
      </c>
      <c r="B519" s="14">
        <v>46162</v>
      </c>
      <c r="C519" t="s">
        <v>1039</v>
      </c>
      <c r="D519" t="str">
        <f>VLOOKUP(C519,Customers!A:E,5,FALSE)</f>
        <v>Mass Affluent</v>
      </c>
      <c r="E519" t="s">
        <v>23</v>
      </c>
      <c r="F519" t="str">
        <f>VLOOKUP(Table1[[#This Row],[Product_ID]],Products!A:D,4,FALSE)</f>
        <v>Audio</v>
      </c>
      <c r="G519" t="str">
        <f>VLOOKUP(H519,Stores!A:E,5,FALSE)</f>
        <v>North America</v>
      </c>
      <c r="H519" t="s">
        <v>95</v>
      </c>
      <c r="I519" s="5" t="s">
        <v>14</v>
      </c>
      <c r="J519" s="7">
        <v>5</v>
      </c>
      <c r="K519" s="27">
        <v>79</v>
      </c>
      <c r="L519" s="11">
        <v>0.15</v>
      </c>
      <c r="M519" t="s">
        <v>30</v>
      </c>
      <c r="N519" s="29">
        <v>57.67</v>
      </c>
      <c r="O519" s="27">
        <f>Table1[[#This Row],[Unit_Price]]*Table1[[#This Row],[Quantity]]</f>
        <v>395</v>
      </c>
      <c r="P519" s="29">
        <f>Table1[[#This Row],[Revenue]]-Table1[[#This Row],[COGS]]</f>
        <v>106.64999999999998</v>
      </c>
      <c r="Q519" s="9">
        <f>Table1[[#This Row],[Profit]]/Table1[[#This Row],[Revenue]]</f>
        <v>0.26999999999999996</v>
      </c>
      <c r="R519" s="31">
        <f>Table1[[#This Row],[Cost Price]]*Table1[[#This Row],[Quantity]]</f>
        <v>288.35000000000002</v>
      </c>
    </row>
    <row r="520" spans="1:18" x14ac:dyDescent="0.25">
      <c r="A520" t="s">
        <v>1040</v>
      </c>
      <c r="B520" s="14">
        <v>46137</v>
      </c>
      <c r="C520" t="s">
        <v>1041</v>
      </c>
      <c r="D520" t="str">
        <f>VLOOKUP(C520,Customers!A:E,5,FALSE)</f>
        <v>Affluent</v>
      </c>
      <c r="E520" t="s">
        <v>147</v>
      </c>
      <c r="F520" t="str">
        <f>VLOOKUP(Table1[[#This Row],[Product_ID]],Products!A:D,4,FALSE)</f>
        <v>Televisions</v>
      </c>
      <c r="G520" t="str">
        <f>VLOOKUP(H520,Stores!A:E,5,FALSE)</f>
        <v>EUROPE</v>
      </c>
      <c r="H520" t="s">
        <v>74</v>
      </c>
      <c r="I520" s="5" t="s">
        <v>25</v>
      </c>
      <c r="J520" s="7">
        <v>1</v>
      </c>
      <c r="K520" s="27">
        <v>989.01</v>
      </c>
      <c r="L520" s="11">
        <v>0</v>
      </c>
      <c r="M520" t="s">
        <v>35</v>
      </c>
      <c r="N520" s="29">
        <v>679.32</v>
      </c>
      <c r="O520" s="27">
        <f>Table1[[#This Row],[Unit_Price]]*Table1[[#This Row],[Quantity]]</f>
        <v>989.01</v>
      </c>
      <c r="P520" s="29">
        <f>Table1[[#This Row],[Revenue]]-Table1[[#This Row],[COGS]]</f>
        <v>309.68999999999994</v>
      </c>
      <c r="Q520" s="9">
        <f>Table1[[#This Row],[Profit]]/Table1[[#This Row],[Revenue]]</f>
        <v>0.31313131313131309</v>
      </c>
      <c r="R520" s="31">
        <f>Table1[[#This Row],[Cost Price]]*Table1[[#This Row],[Quantity]]</f>
        <v>679.32</v>
      </c>
    </row>
    <row r="521" spans="1:18" x14ac:dyDescent="0.25">
      <c r="A521" t="s">
        <v>1042</v>
      </c>
      <c r="B521" s="14">
        <v>46006</v>
      </c>
      <c r="C521" t="s">
        <v>1043</v>
      </c>
      <c r="D521" t="str">
        <f>VLOOKUP(C521,Customers!A:E,5,FALSE)</f>
        <v>Mass Affluent</v>
      </c>
      <c r="E521" t="s">
        <v>168</v>
      </c>
      <c r="F521" t="str">
        <f>VLOOKUP(Table1[[#This Row],[Product_ID]],Products!A:D,4,FALSE)</f>
        <v>Accessories</v>
      </c>
      <c r="G521" t="str">
        <f>VLOOKUP(H521,Stores!A:E,5,FALSE)</f>
        <v>Africa</v>
      </c>
      <c r="H521" t="s">
        <v>196</v>
      </c>
      <c r="I521" s="5" t="s">
        <v>14</v>
      </c>
      <c r="J521" s="7">
        <v>3</v>
      </c>
      <c r="K521" s="27">
        <v>89.89</v>
      </c>
      <c r="L521" s="11">
        <v>0</v>
      </c>
      <c r="M521" t="s">
        <v>30</v>
      </c>
      <c r="N521" s="29">
        <v>55.18</v>
      </c>
      <c r="O521" s="27">
        <f>Table1[[#This Row],[Unit_Price]]*Table1[[#This Row],[Quantity]]</f>
        <v>269.67</v>
      </c>
      <c r="P521" s="29">
        <f>Table1[[#This Row],[Revenue]]-Table1[[#This Row],[COGS]]</f>
        <v>104.13000000000002</v>
      </c>
      <c r="Q521" s="9">
        <f>Table1[[#This Row],[Profit]]/Table1[[#This Row],[Revenue]]</f>
        <v>0.3861386138613862</v>
      </c>
      <c r="R521" s="31">
        <f>Table1[[#This Row],[Cost Price]]*Table1[[#This Row],[Quantity]]</f>
        <v>165.54</v>
      </c>
    </row>
    <row r="522" spans="1:18" x14ac:dyDescent="0.25">
      <c r="A522" t="s">
        <v>1044</v>
      </c>
      <c r="B522" s="14">
        <v>46223</v>
      </c>
      <c r="C522" t="s">
        <v>727</v>
      </c>
      <c r="D522" t="str">
        <f>VLOOKUP(C522,Customers!A:E,5,FALSE)</f>
        <v>Mass Affluent</v>
      </c>
      <c r="E522" t="s">
        <v>332</v>
      </c>
      <c r="F522" t="str">
        <f>VLOOKUP(Table1[[#This Row],[Product_ID]],Products!A:D,4,FALSE)</f>
        <v>Smartphones</v>
      </c>
      <c r="G522" t="str">
        <f>VLOOKUP(H522,Stores!A:E,5,FALSE)</f>
        <v>South America</v>
      </c>
      <c r="H522" t="s">
        <v>62</v>
      </c>
      <c r="I522" s="5" t="s">
        <v>25</v>
      </c>
      <c r="J522" s="7">
        <v>2</v>
      </c>
      <c r="K522" s="27">
        <v>726.53</v>
      </c>
      <c r="L522" s="11">
        <v>0.2</v>
      </c>
      <c r="M522" t="s">
        <v>30</v>
      </c>
      <c r="N522" s="29">
        <v>531.79</v>
      </c>
      <c r="O522" s="27">
        <f>Table1[[#This Row],[Unit_Price]]*Table1[[#This Row],[Quantity]]</f>
        <v>1453.06</v>
      </c>
      <c r="P522" s="29">
        <f>Table1[[#This Row],[Revenue]]-Table1[[#This Row],[COGS]]</f>
        <v>389.48</v>
      </c>
      <c r="Q522" s="9">
        <f>Table1[[#This Row],[Profit]]/Table1[[#This Row],[Revenue]]</f>
        <v>0.26804123711340211</v>
      </c>
      <c r="R522" s="31">
        <f>Table1[[#This Row],[Cost Price]]*Table1[[#This Row],[Quantity]]</f>
        <v>1063.58</v>
      </c>
    </row>
    <row r="523" spans="1:18" x14ac:dyDescent="0.25">
      <c r="A523" t="s">
        <v>1045</v>
      </c>
      <c r="B523" s="14">
        <v>46362</v>
      </c>
      <c r="C523" t="s">
        <v>1046</v>
      </c>
      <c r="D523" t="str">
        <f>VLOOKUP(C523,Customers!A:E,5,FALSE)</f>
        <v>Mass Market</v>
      </c>
      <c r="E523" t="s">
        <v>71</v>
      </c>
      <c r="F523" t="str">
        <f>VLOOKUP(Table1[[#This Row],[Product_ID]],Products!A:D,4,FALSE)</f>
        <v>Audio</v>
      </c>
      <c r="G523" t="str">
        <f>VLOOKUP(H523,Stores!A:E,5,FALSE)</f>
        <v>South America</v>
      </c>
      <c r="H523" t="s">
        <v>62</v>
      </c>
      <c r="I523" s="5" t="s">
        <v>25</v>
      </c>
      <c r="J523" s="7">
        <v>4</v>
      </c>
      <c r="K523" s="27">
        <v>121.38</v>
      </c>
      <c r="L523" s="11">
        <v>0.15</v>
      </c>
      <c r="M523" t="s">
        <v>35</v>
      </c>
      <c r="N523" s="29">
        <v>82.11</v>
      </c>
      <c r="O523" s="27">
        <f>Table1[[#This Row],[Unit_Price]]*Table1[[#This Row],[Quantity]]</f>
        <v>485.52</v>
      </c>
      <c r="P523" s="29">
        <f>Table1[[#This Row],[Revenue]]-Table1[[#This Row],[COGS]]</f>
        <v>157.07999999999998</v>
      </c>
      <c r="Q523" s="9">
        <f>Table1[[#This Row],[Profit]]/Table1[[#This Row],[Revenue]]</f>
        <v>0.32352941176470584</v>
      </c>
      <c r="R523" s="31">
        <f>Table1[[#This Row],[Cost Price]]*Table1[[#This Row],[Quantity]]</f>
        <v>328.44</v>
      </c>
    </row>
    <row r="524" spans="1:18" x14ac:dyDescent="0.25">
      <c r="A524" t="s">
        <v>1047</v>
      </c>
      <c r="B524" s="14">
        <v>46131</v>
      </c>
      <c r="C524" t="s">
        <v>647</v>
      </c>
      <c r="D524" t="str">
        <f>VLOOKUP(C524,Customers!A:E,5,FALSE)</f>
        <v xml:space="preserve">Mass Market </v>
      </c>
      <c r="E524" t="s">
        <v>47</v>
      </c>
      <c r="F524" t="str">
        <f>VLOOKUP(Table1[[#This Row],[Product_ID]],Products!A:D,4,FALSE)</f>
        <v>Smartphones</v>
      </c>
      <c r="G524" t="str">
        <f>VLOOKUP(H524,Stores!A:E,5,FALSE)</f>
        <v>Africa</v>
      </c>
      <c r="H524" t="s">
        <v>52</v>
      </c>
      <c r="I524" s="5" t="s">
        <v>14</v>
      </c>
      <c r="J524" s="7">
        <v>2</v>
      </c>
      <c r="K524" s="27">
        <v>299</v>
      </c>
      <c r="L524" s="11">
        <v>0.1</v>
      </c>
      <c r="M524" t="s">
        <v>20</v>
      </c>
      <c r="N524" s="29">
        <v>194.35</v>
      </c>
      <c r="O524" s="27">
        <f>Table1[[#This Row],[Unit_Price]]*Table1[[#This Row],[Quantity]]</f>
        <v>598</v>
      </c>
      <c r="P524" s="29">
        <f>Table1[[#This Row],[Revenue]]-Table1[[#This Row],[COGS]]</f>
        <v>209.3</v>
      </c>
      <c r="Q524" s="9">
        <f>Table1[[#This Row],[Profit]]/Table1[[#This Row],[Revenue]]</f>
        <v>0.35000000000000003</v>
      </c>
      <c r="R524" s="31">
        <f>Table1[[#This Row],[Cost Price]]*Table1[[#This Row],[Quantity]]</f>
        <v>388.7</v>
      </c>
    </row>
    <row r="525" spans="1:18" x14ac:dyDescent="0.25">
      <c r="A525" t="s">
        <v>1048</v>
      </c>
      <c r="B525" s="14">
        <v>45897</v>
      </c>
      <c r="C525" t="s">
        <v>1049</v>
      </c>
      <c r="D525" t="str">
        <f>VLOOKUP(C525,Customers!A:E,5,FALSE)</f>
        <v>Premium</v>
      </c>
      <c r="E525" t="s">
        <v>71</v>
      </c>
      <c r="F525" t="str">
        <f>VLOOKUP(Table1[[#This Row],[Product_ID]],Products!A:D,4,FALSE)</f>
        <v>Audio</v>
      </c>
      <c r="G525" t="str">
        <f>VLOOKUP(H525,Stores!A:E,5,FALSE)</f>
        <v>Asia</v>
      </c>
      <c r="H525" t="s">
        <v>34</v>
      </c>
      <c r="I525" s="5" t="s">
        <v>25</v>
      </c>
      <c r="J525" s="7">
        <v>3</v>
      </c>
      <c r="K525" s="27">
        <v>121.38</v>
      </c>
      <c r="L525" s="11">
        <v>0.2</v>
      </c>
      <c r="M525" t="s">
        <v>35</v>
      </c>
      <c r="N525" s="29">
        <v>82.11</v>
      </c>
      <c r="O525" s="27">
        <f>Table1[[#This Row],[Unit_Price]]*Table1[[#This Row],[Quantity]]</f>
        <v>364.14</v>
      </c>
      <c r="P525" s="29">
        <f>Table1[[#This Row],[Revenue]]-Table1[[#This Row],[COGS]]</f>
        <v>117.81</v>
      </c>
      <c r="Q525" s="9">
        <f>Table1[[#This Row],[Profit]]/Table1[[#This Row],[Revenue]]</f>
        <v>0.3235294117647059</v>
      </c>
      <c r="R525" s="31">
        <f>Table1[[#This Row],[Cost Price]]*Table1[[#This Row],[Quantity]]</f>
        <v>246.32999999999998</v>
      </c>
    </row>
    <row r="526" spans="1:18" x14ac:dyDescent="0.25">
      <c r="A526" t="s">
        <v>1050</v>
      </c>
      <c r="B526" s="14">
        <v>46194</v>
      </c>
      <c r="C526" t="s">
        <v>735</v>
      </c>
      <c r="D526" t="str">
        <f>VLOOKUP(C526,Customers!A:E,5,FALSE)</f>
        <v>Mass Market</v>
      </c>
      <c r="E526" t="s">
        <v>23</v>
      </c>
      <c r="F526" t="str">
        <f>VLOOKUP(Table1[[#This Row],[Product_ID]],Products!A:D,4,FALSE)</f>
        <v>Audio</v>
      </c>
      <c r="G526" t="str">
        <f>VLOOKUP(H526,Stores!A:E,5,FALSE)</f>
        <v>Europe</v>
      </c>
      <c r="H526" t="s">
        <v>64</v>
      </c>
      <c r="I526" s="5" t="s">
        <v>25</v>
      </c>
      <c r="J526" s="7">
        <v>4</v>
      </c>
      <c r="K526" s="27">
        <v>77.42</v>
      </c>
      <c r="L526" s="11">
        <v>0.02</v>
      </c>
      <c r="M526" t="s">
        <v>20</v>
      </c>
      <c r="N526" s="29">
        <v>57.67</v>
      </c>
      <c r="O526" s="27">
        <f>Table1[[#This Row],[Unit_Price]]*Table1[[#This Row],[Quantity]]</f>
        <v>309.68</v>
      </c>
      <c r="P526" s="29">
        <f>Table1[[#This Row],[Revenue]]-Table1[[#This Row],[COGS]]</f>
        <v>79</v>
      </c>
      <c r="Q526" s="9">
        <f>Table1[[#This Row],[Profit]]/Table1[[#This Row],[Revenue]]</f>
        <v>0.25510204081632654</v>
      </c>
      <c r="R526" s="31">
        <f>Table1[[#This Row],[Cost Price]]*Table1[[#This Row],[Quantity]]</f>
        <v>230.68</v>
      </c>
    </row>
    <row r="527" spans="1:18" x14ac:dyDescent="0.25">
      <c r="A527" t="s">
        <v>1051</v>
      </c>
      <c r="B527" s="14">
        <v>46099</v>
      </c>
      <c r="C527" t="s">
        <v>709</v>
      </c>
      <c r="D527" t="str">
        <f>VLOOKUP(C527,Customers!A:E,5,FALSE)</f>
        <v>Mass Affluent</v>
      </c>
      <c r="E527" t="s">
        <v>12</v>
      </c>
      <c r="F527" t="str">
        <f>VLOOKUP(Table1[[#This Row],[Product_ID]],Products!A:D,4,FALSE)</f>
        <v>Audio</v>
      </c>
      <c r="G527" t="str">
        <f>VLOOKUP(H527,Stores!A:E,5,FALSE)</f>
        <v>Africa</v>
      </c>
      <c r="H527" t="s">
        <v>19</v>
      </c>
      <c r="I527" s="5" t="s">
        <v>25</v>
      </c>
      <c r="J527" s="7">
        <v>6</v>
      </c>
      <c r="K527" s="27">
        <v>513.97</v>
      </c>
      <c r="L527" s="11">
        <v>0</v>
      </c>
      <c r="M527" t="s">
        <v>20</v>
      </c>
      <c r="N527" s="29">
        <v>354.29</v>
      </c>
      <c r="O527" s="27">
        <f>Table1[[#This Row],[Unit_Price]]*Table1[[#This Row],[Quantity]]</f>
        <v>3083.82</v>
      </c>
      <c r="P527" s="29">
        <f>Table1[[#This Row],[Revenue]]-Table1[[#This Row],[COGS]]</f>
        <v>958.07999999999993</v>
      </c>
      <c r="Q527" s="9">
        <f>Table1[[#This Row],[Profit]]/Table1[[#This Row],[Revenue]]</f>
        <v>0.31067961165048541</v>
      </c>
      <c r="R527" s="31">
        <f>Table1[[#This Row],[Cost Price]]*Table1[[#This Row],[Quantity]]</f>
        <v>2125.7400000000002</v>
      </c>
    </row>
    <row r="528" spans="1:18" x14ac:dyDescent="0.25">
      <c r="A528" t="s">
        <v>1052</v>
      </c>
      <c r="B528" s="14">
        <v>45890</v>
      </c>
      <c r="C528" t="s">
        <v>763</v>
      </c>
      <c r="D528" t="str">
        <f>VLOOKUP(C528,Customers!A:E,5,FALSE)</f>
        <v>Premium</v>
      </c>
      <c r="E528" t="s">
        <v>180</v>
      </c>
      <c r="F528" t="str">
        <f>VLOOKUP(Table1[[#This Row],[Product_ID]],Products!A:D,4,FALSE)</f>
        <v>Smartphones</v>
      </c>
      <c r="G528" t="str">
        <f>VLOOKUP(H528,Stores!A:E,5,FALSE)</f>
        <v>South America</v>
      </c>
      <c r="H528" t="s">
        <v>62</v>
      </c>
      <c r="I528" s="5" t="s">
        <v>14</v>
      </c>
      <c r="J528" s="7">
        <v>1</v>
      </c>
      <c r="K528" s="27">
        <v>874.47</v>
      </c>
      <c r="L528" s="11">
        <v>0.05</v>
      </c>
      <c r="M528" t="s">
        <v>30</v>
      </c>
      <c r="N528" s="29">
        <v>585.80999999999995</v>
      </c>
      <c r="O528" s="27">
        <f>Table1[[#This Row],[Unit_Price]]*Table1[[#This Row],[Quantity]]</f>
        <v>874.47</v>
      </c>
      <c r="P528" s="29">
        <f>Table1[[#This Row],[Revenue]]-Table1[[#This Row],[COGS]]</f>
        <v>288.66000000000008</v>
      </c>
      <c r="Q528" s="9">
        <f>Table1[[#This Row],[Profit]]/Table1[[#This Row],[Revenue]]</f>
        <v>0.33009708737864085</v>
      </c>
      <c r="R528" s="31">
        <f>Table1[[#This Row],[Cost Price]]*Table1[[#This Row],[Quantity]]</f>
        <v>585.80999999999995</v>
      </c>
    </row>
    <row r="529" spans="1:18" x14ac:dyDescent="0.25">
      <c r="A529" t="s">
        <v>1053</v>
      </c>
      <c r="B529" s="14">
        <v>46039</v>
      </c>
      <c r="C529" t="s">
        <v>134</v>
      </c>
      <c r="D529" t="str">
        <f>VLOOKUP(C529,Customers!A:E,5,FALSE)</f>
        <v>Premium</v>
      </c>
      <c r="E529" t="s">
        <v>23</v>
      </c>
      <c r="F529" t="str">
        <f>VLOOKUP(Table1[[#This Row],[Product_ID]],Products!A:D,4,FALSE)</f>
        <v>Audio</v>
      </c>
      <c r="G529" t="str">
        <f>VLOOKUP(H529,Stores!A:E,5,FALSE)</f>
        <v>Africa</v>
      </c>
      <c r="H529" t="s">
        <v>44</v>
      </c>
      <c r="I529" s="5" t="s">
        <v>25</v>
      </c>
      <c r="J529" s="7">
        <v>1</v>
      </c>
      <c r="K529" s="27">
        <v>77.42</v>
      </c>
      <c r="L529" s="11">
        <v>0.1</v>
      </c>
      <c r="M529" t="s">
        <v>20</v>
      </c>
      <c r="N529" s="29">
        <v>57.67</v>
      </c>
      <c r="O529" s="27">
        <f>Table1[[#This Row],[Unit_Price]]*Table1[[#This Row],[Quantity]]</f>
        <v>77.42</v>
      </c>
      <c r="P529" s="29">
        <f>Table1[[#This Row],[Revenue]]-Table1[[#This Row],[COGS]]</f>
        <v>19.75</v>
      </c>
      <c r="Q529" s="9">
        <f>Table1[[#This Row],[Profit]]/Table1[[#This Row],[Revenue]]</f>
        <v>0.25510204081632654</v>
      </c>
      <c r="R529" s="31">
        <f>Table1[[#This Row],[Cost Price]]*Table1[[#This Row],[Quantity]]</f>
        <v>57.67</v>
      </c>
    </row>
    <row r="530" spans="1:18" x14ac:dyDescent="0.25">
      <c r="A530" t="s">
        <v>1054</v>
      </c>
      <c r="B530" s="14">
        <v>45896</v>
      </c>
      <c r="C530" t="s">
        <v>791</v>
      </c>
      <c r="D530" t="str">
        <f>VLOOKUP(C530,Customers!A:E,5,FALSE)</f>
        <v>Mass Market</v>
      </c>
      <c r="E530" t="s">
        <v>29</v>
      </c>
      <c r="F530" t="str">
        <f>VLOOKUP(Table1[[#This Row],[Product_ID]],Products!A:D,4,FALSE)</f>
        <v>Accessories</v>
      </c>
      <c r="G530" t="str">
        <f>VLOOKUP(H530,Stores!A:E,5,FALSE)</f>
        <v>oceania</v>
      </c>
      <c r="H530" t="s">
        <v>48</v>
      </c>
      <c r="I530" s="5" t="s">
        <v>14</v>
      </c>
      <c r="J530" s="7">
        <v>2</v>
      </c>
      <c r="K530" s="27">
        <v>110.09</v>
      </c>
      <c r="L530" s="11">
        <v>0.1</v>
      </c>
      <c r="M530" t="s">
        <v>30</v>
      </c>
      <c r="N530" s="29">
        <v>78.48</v>
      </c>
      <c r="O530" s="27">
        <f>Table1[[#This Row],[Unit_Price]]*Table1[[#This Row],[Quantity]]</f>
        <v>220.18</v>
      </c>
      <c r="P530" s="29">
        <f>Table1[[#This Row],[Revenue]]-Table1[[#This Row],[COGS]]</f>
        <v>63.22</v>
      </c>
      <c r="Q530" s="9">
        <f>Table1[[#This Row],[Profit]]/Table1[[#This Row],[Revenue]]</f>
        <v>0.28712871287128711</v>
      </c>
      <c r="R530" s="31">
        <f>Table1[[#This Row],[Cost Price]]*Table1[[#This Row],[Quantity]]</f>
        <v>156.96</v>
      </c>
    </row>
    <row r="531" spans="1:18" x14ac:dyDescent="0.25">
      <c r="A531" t="s">
        <v>1055</v>
      </c>
      <c r="B531" s="14">
        <v>46232</v>
      </c>
      <c r="C531" t="s">
        <v>1056</v>
      </c>
      <c r="D531" t="str">
        <f>VLOOKUP(C531,Customers!A:E,5,FALSE)</f>
        <v>Mass Market</v>
      </c>
      <c r="E531" t="s">
        <v>199</v>
      </c>
      <c r="F531" t="str">
        <f>VLOOKUP(Table1[[#This Row],[Product_ID]],Products!A:D,4,FALSE)</f>
        <v>Laptops</v>
      </c>
      <c r="G531" t="str">
        <f>VLOOKUP(H531,Stores!A:E,5,FALSE)</f>
        <v>Asia</v>
      </c>
      <c r="H531" t="s">
        <v>13</v>
      </c>
      <c r="I531" s="5" t="s">
        <v>25</v>
      </c>
      <c r="J531" s="7">
        <v>3</v>
      </c>
      <c r="K531" s="27">
        <v>712.98</v>
      </c>
      <c r="L531" s="11">
        <v>0</v>
      </c>
      <c r="M531" t="s">
        <v>20</v>
      </c>
      <c r="N531" s="29">
        <v>496.29</v>
      </c>
      <c r="O531" s="27">
        <f>Table1[[#This Row],[Unit_Price]]*Table1[[#This Row],[Quantity]]</f>
        <v>2138.94</v>
      </c>
      <c r="P531" s="29">
        <f>Table1[[#This Row],[Revenue]]-Table1[[#This Row],[COGS]]</f>
        <v>650.06999999999994</v>
      </c>
      <c r="Q531" s="9">
        <f>Table1[[#This Row],[Profit]]/Table1[[#This Row],[Revenue]]</f>
        <v>0.30392156862745096</v>
      </c>
      <c r="R531" s="31">
        <f>Table1[[#This Row],[Cost Price]]*Table1[[#This Row],[Quantity]]</f>
        <v>1488.8700000000001</v>
      </c>
    </row>
    <row r="532" spans="1:18" x14ac:dyDescent="0.25">
      <c r="A532" t="s">
        <v>1057</v>
      </c>
      <c r="B532" s="14">
        <v>46178</v>
      </c>
      <c r="C532" t="s">
        <v>319</v>
      </c>
      <c r="D532" t="str">
        <f>VLOOKUP(C532,Customers!A:E,5,FALSE)</f>
        <v>Premium</v>
      </c>
      <c r="E532" t="s">
        <v>376</v>
      </c>
      <c r="F532" t="str">
        <f>VLOOKUP(Table1[[#This Row],[Product_ID]],Products!A:D,4,FALSE)</f>
        <v>Laptops</v>
      </c>
      <c r="G532" t="str">
        <f>VLOOKUP(H532,Stores!A:E,5,FALSE)</f>
        <v>Africa</v>
      </c>
      <c r="H532" t="s">
        <v>19</v>
      </c>
      <c r="I532" s="5" t="s">
        <v>14</v>
      </c>
      <c r="J532" s="7">
        <v>1</v>
      </c>
      <c r="K532" s="27">
        <v>1749.97</v>
      </c>
      <c r="L532" s="11">
        <v>0.02</v>
      </c>
      <c r="M532" t="s">
        <v>20</v>
      </c>
      <c r="N532" s="29">
        <v>1240.27</v>
      </c>
      <c r="O532" s="27">
        <f>Table1[[#This Row],[Unit_Price]]*Table1[[#This Row],[Quantity]]</f>
        <v>1749.97</v>
      </c>
      <c r="P532" s="29">
        <f>Table1[[#This Row],[Revenue]]-Table1[[#This Row],[COGS]]</f>
        <v>509.70000000000005</v>
      </c>
      <c r="Q532" s="9">
        <f>Table1[[#This Row],[Profit]]/Table1[[#This Row],[Revenue]]</f>
        <v>0.29126213592233013</v>
      </c>
      <c r="R532" s="31">
        <f>Table1[[#This Row],[Cost Price]]*Table1[[#This Row],[Quantity]]</f>
        <v>1240.27</v>
      </c>
    </row>
    <row r="533" spans="1:18" x14ac:dyDescent="0.25">
      <c r="A533" t="s">
        <v>1058</v>
      </c>
      <c r="B533" s="14">
        <v>46039</v>
      </c>
      <c r="C533" t="s">
        <v>201</v>
      </c>
      <c r="D533" t="str">
        <f>VLOOKUP(C533,Customers!A:E,5,FALSE)</f>
        <v>Premium</v>
      </c>
      <c r="E533" t="s">
        <v>47</v>
      </c>
      <c r="F533" t="str">
        <f>VLOOKUP(Table1[[#This Row],[Product_ID]],Products!A:D,4,FALSE)</f>
        <v>Smartphones</v>
      </c>
      <c r="G533" t="str">
        <f>VLOOKUP(H533,Stores!A:E,5,FALSE)</f>
        <v xml:space="preserve">Asia </v>
      </c>
      <c r="H533" t="s">
        <v>104</v>
      </c>
      <c r="I533" s="5" t="s">
        <v>14</v>
      </c>
      <c r="J533" s="7">
        <v>10</v>
      </c>
      <c r="K533" s="27">
        <v>293.02</v>
      </c>
      <c r="L533" s="11">
        <v>0</v>
      </c>
      <c r="M533" t="s">
        <v>30</v>
      </c>
      <c r="N533" s="29">
        <v>194.35</v>
      </c>
      <c r="O533" s="27">
        <f>Table1[[#This Row],[Unit_Price]]*Table1[[#This Row],[Quantity]]</f>
        <v>2930.2</v>
      </c>
      <c r="P533" s="29">
        <f>Table1[[#This Row],[Revenue]]-Table1[[#This Row],[COGS]]</f>
        <v>986.69999999999982</v>
      </c>
      <c r="Q533" s="9">
        <f>Table1[[#This Row],[Profit]]/Table1[[#This Row],[Revenue]]</f>
        <v>0.33673469387755101</v>
      </c>
      <c r="R533" s="31">
        <f>Table1[[#This Row],[Cost Price]]*Table1[[#This Row],[Quantity]]</f>
        <v>1943.5</v>
      </c>
    </row>
    <row r="534" spans="1:18" x14ac:dyDescent="0.25">
      <c r="A534" t="s">
        <v>1059</v>
      </c>
      <c r="B534" s="14">
        <v>46272</v>
      </c>
      <c r="C534" t="s">
        <v>626</v>
      </c>
      <c r="D534" t="str">
        <f>VLOOKUP(C534,Customers!A:E,5,FALSE)</f>
        <v>Mass Market</v>
      </c>
      <c r="E534" t="s">
        <v>220</v>
      </c>
      <c r="F534" t="str">
        <f>VLOOKUP(Table1[[#This Row],[Product_ID]],Products!A:D,4,FALSE)</f>
        <v>Laptops</v>
      </c>
      <c r="G534" t="str">
        <f>VLOOKUP(H534,Stores!A:E,5,FALSE)</f>
        <v>Asia</v>
      </c>
      <c r="H534" t="s">
        <v>13</v>
      </c>
      <c r="I534" s="5" t="s">
        <v>25</v>
      </c>
      <c r="J534" s="7">
        <v>6</v>
      </c>
      <c r="K534" s="27">
        <v>1469.02</v>
      </c>
      <c r="L534" s="11">
        <v>0.1</v>
      </c>
      <c r="M534" t="s">
        <v>20</v>
      </c>
      <c r="N534" s="29">
        <v>974.35</v>
      </c>
      <c r="O534" s="27">
        <f>Table1[[#This Row],[Unit_Price]]*Table1[[#This Row],[Quantity]]</f>
        <v>8814.119999999999</v>
      </c>
      <c r="P534" s="29">
        <f>Table1[[#This Row],[Revenue]]-Table1[[#This Row],[COGS]]</f>
        <v>2968.0199999999986</v>
      </c>
      <c r="Q534" s="9">
        <f>Table1[[#This Row],[Profit]]/Table1[[#This Row],[Revenue]]</f>
        <v>0.33673469387755089</v>
      </c>
      <c r="R534" s="31">
        <f>Table1[[#This Row],[Cost Price]]*Table1[[#This Row],[Quantity]]</f>
        <v>5846.1</v>
      </c>
    </row>
    <row r="535" spans="1:18" x14ac:dyDescent="0.25">
      <c r="A535" t="s">
        <v>1060</v>
      </c>
      <c r="B535" s="14">
        <v>45928</v>
      </c>
      <c r="C535" t="s">
        <v>1061</v>
      </c>
      <c r="D535" t="str">
        <f>VLOOKUP(C535,Customers!A:E,5,FALSE)</f>
        <v>Mass Market</v>
      </c>
      <c r="E535" t="s">
        <v>51</v>
      </c>
      <c r="F535" t="str">
        <f>VLOOKUP(Table1[[#This Row],[Product_ID]],Products!A:D,4,FALSE)</f>
        <v>Smartphones</v>
      </c>
      <c r="G535" t="str">
        <f>VLOOKUP(H535,Stores!A:E,5,FALSE)</f>
        <v>South America</v>
      </c>
      <c r="H535" t="s">
        <v>62</v>
      </c>
      <c r="I535" s="5" t="s">
        <v>14</v>
      </c>
      <c r="J535" s="7">
        <v>1</v>
      </c>
      <c r="K535" s="27">
        <v>1008.99</v>
      </c>
      <c r="L535" s="11">
        <v>0.1</v>
      </c>
      <c r="M535" t="s">
        <v>20</v>
      </c>
      <c r="N535" s="29">
        <v>609.39</v>
      </c>
      <c r="O535" s="27">
        <f>Table1[[#This Row],[Unit_Price]]*Table1[[#This Row],[Quantity]]</f>
        <v>1008.99</v>
      </c>
      <c r="P535" s="29">
        <f>Table1[[#This Row],[Revenue]]-Table1[[#This Row],[COGS]]</f>
        <v>399.6</v>
      </c>
      <c r="Q535" s="9">
        <f>Table1[[#This Row],[Profit]]/Table1[[#This Row],[Revenue]]</f>
        <v>0.39603960396039606</v>
      </c>
      <c r="R535" s="31">
        <f>Table1[[#This Row],[Cost Price]]*Table1[[#This Row],[Quantity]]</f>
        <v>609.39</v>
      </c>
    </row>
    <row r="536" spans="1:18" x14ac:dyDescent="0.25">
      <c r="A536" t="s">
        <v>1062</v>
      </c>
      <c r="B536" s="14">
        <v>46130</v>
      </c>
      <c r="C536" t="s">
        <v>864</v>
      </c>
      <c r="D536" t="str">
        <f>VLOOKUP(C536,Customers!A:E,5,FALSE)</f>
        <v>Mass Affluent</v>
      </c>
      <c r="E536" t="s">
        <v>520</v>
      </c>
      <c r="F536" t="str">
        <f>VLOOKUP(Table1[[#This Row],[Product_ID]],Products!A:D,4,FALSE)</f>
        <v>Laptops</v>
      </c>
      <c r="G536" t="str">
        <f>VLOOKUP(H536,Stores!A:E,5,FALSE)</f>
        <v>Africa</v>
      </c>
      <c r="H536" t="s">
        <v>52</v>
      </c>
      <c r="I536" s="5" t="s">
        <v>14</v>
      </c>
      <c r="J536" s="7">
        <v>5</v>
      </c>
      <c r="K536" s="27">
        <v>2220.9899999999998</v>
      </c>
      <c r="L536" s="11">
        <v>0.02</v>
      </c>
      <c r="M536" t="s">
        <v>20</v>
      </c>
      <c r="N536" s="29">
        <v>1495.32</v>
      </c>
      <c r="O536" s="27">
        <f>Table1[[#This Row],[Unit_Price]]*Table1[[#This Row],[Quantity]]</f>
        <v>11104.949999999999</v>
      </c>
      <c r="P536" s="29">
        <f>Table1[[#This Row],[Revenue]]-Table1[[#This Row],[COGS]]</f>
        <v>3628.3499999999995</v>
      </c>
      <c r="Q536" s="9">
        <f>Table1[[#This Row],[Profit]]/Table1[[#This Row],[Revenue]]</f>
        <v>0.32673267326732669</v>
      </c>
      <c r="R536" s="31">
        <f>Table1[[#This Row],[Cost Price]]*Table1[[#This Row],[Quantity]]</f>
        <v>7476.5999999999995</v>
      </c>
    </row>
    <row r="537" spans="1:18" x14ac:dyDescent="0.25">
      <c r="A537" t="s">
        <v>1063</v>
      </c>
      <c r="B537" s="14">
        <v>46133</v>
      </c>
      <c r="C537" t="s">
        <v>691</v>
      </c>
      <c r="D537" t="str">
        <f>VLOOKUP(C537,Customers!A:E,5,FALSE)</f>
        <v>Affluent</v>
      </c>
      <c r="E537" t="s">
        <v>43</v>
      </c>
      <c r="F537" t="str">
        <f>VLOOKUP(Table1[[#This Row],[Product_ID]],Products!A:D,4,FALSE)</f>
        <v>Televisions</v>
      </c>
      <c r="G537" t="str">
        <f>VLOOKUP(H537,Stores!A:E,5,FALSE)</f>
        <v>Africa</v>
      </c>
      <c r="H537" t="s">
        <v>196</v>
      </c>
      <c r="I537" s="5" t="s">
        <v>25</v>
      </c>
      <c r="J537" s="7">
        <v>3</v>
      </c>
      <c r="K537" s="27">
        <v>1763.02</v>
      </c>
      <c r="L537" s="11">
        <v>0.02</v>
      </c>
      <c r="M537" t="s">
        <v>35</v>
      </c>
      <c r="N537" s="29">
        <v>1097.3900000000001</v>
      </c>
      <c r="O537" s="27">
        <f>Table1[[#This Row],[Unit_Price]]*Table1[[#This Row],[Quantity]]</f>
        <v>5289.0599999999995</v>
      </c>
      <c r="P537" s="29">
        <f>Table1[[#This Row],[Revenue]]-Table1[[#This Row],[COGS]]</f>
        <v>1996.8899999999994</v>
      </c>
      <c r="Q537" s="9">
        <f>Table1[[#This Row],[Profit]]/Table1[[#This Row],[Revenue]]</f>
        <v>0.37755102040816318</v>
      </c>
      <c r="R537" s="31">
        <f>Table1[[#This Row],[Cost Price]]*Table1[[#This Row],[Quantity]]</f>
        <v>3292.17</v>
      </c>
    </row>
    <row r="538" spans="1:18" x14ac:dyDescent="0.25">
      <c r="A538" t="s">
        <v>1064</v>
      </c>
      <c r="B538" s="14">
        <v>46220</v>
      </c>
      <c r="C538" t="s">
        <v>1065</v>
      </c>
      <c r="D538" t="str">
        <f>VLOOKUP(C538,Customers!A:E,5,FALSE)</f>
        <v>Mass Market</v>
      </c>
      <c r="E538" t="s">
        <v>123</v>
      </c>
      <c r="F538" t="str">
        <f>VLOOKUP(Table1[[#This Row],[Product_ID]],Products!A:D,4,FALSE)</f>
        <v>Accessories</v>
      </c>
      <c r="G538" t="str">
        <f>VLOOKUP(H538,Stores!A:E,5,FALSE)</f>
        <v>Africa</v>
      </c>
      <c r="H538" t="s">
        <v>226</v>
      </c>
      <c r="I538" s="5" t="s">
        <v>25</v>
      </c>
      <c r="J538" s="7">
        <v>3</v>
      </c>
      <c r="K538" s="27">
        <v>53.9</v>
      </c>
      <c r="L538" s="11">
        <v>0.15</v>
      </c>
      <c r="M538" t="s">
        <v>30</v>
      </c>
      <c r="N538" s="29">
        <v>39.049999999999997</v>
      </c>
      <c r="O538" s="27">
        <f>Table1[[#This Row],[Unit_Price]]*Table1[[#This Row],[Quantity]]</f>
        <v>161.69999999999999</v>
      </c>
      <c r="P538" s="29">
        <f>Table1[[#This Row],[Revenue]]-Table1[[#This Row],[COGS]]</f>
        <v>44.55</v>
      </c>
      <c r="Q538" s="9">
        <f>Table1[[#This Row],[Profit]]/Table1[[#This Row],[Revenue]]</f>
        <v>0.27551020408163268</v>
      </c>
      <c r="R538" s="31">
        <f>Table1[[#This Row],[Cost Price]]*Table1[[#This Row],[Quantity]]</f>
        <v>117.14999999999999</v>
      </c>
    </row>
    <row r="539" spans="1:18" x14ac:dyDescent="0.25">
      <c r="A539" t="s">
        <v>1066</v>
      </c>
      <c r="B539" s="14">
        <v>46221</v>
      </c>
      <c r="C539" t="s">
        <v>437</v>
      </c>
      <c r="D539" t="str">
        <f>VLOOKUP(C539,Customers!A:E,5,FALSE)</f>
        <v>Mass Market</v>
      </c>
      <c r="E539" t="s">
        <v>147</v>
      </c>
      <c r="F539" t="str">
        <f>VLOOKUP(Table1[[#This Row],[Product_ID]],Products!A:D,4,FALSE)</f>
        <v>Televisions</v>
      </c>
      <c r="G539" t="str">
        <f>VLOOKUP(H539,Stores!A:E,5,FALSE)</f>
        <v>North America</v>
      </c>
      <c r="H539" t="s">
        <v>39</v>
      </c>
      <c r="I539" s="5" t="s">
        <v>14</v>
      </c>
      <c r="J539" s="7">
        <v>1</v>
      </c>
      <c r="K539" s="27">
        <v>1028.97</v>
      </c>
      <c r="L539" s="11">
        <v>0</v>
      </c>
      <c r="M539" t="s">
        <v>30</v>
      </c>
      <c r="N539" s="29">
        <v>679.32</v>
      </c>
      <c r="O539" s="27">
        <f>Table1[[#This Row],[Unit_Price]]*Table1[[#This Row],[Quantity]]</f>
        <v>1028.97</v>
      </c>
      <c r="P539" s="29">
        <f>Table1[[#This Row],[Revenue]]-Table1[[#This Row],[COGS]]</f>
        <v>349.65</v>
      </c>
      <c r="Q539" s="9">
        <f>Table1[[#This Row],[Profit]]/Table1[[#This Row],[Revenue]]</f>
        <v>0.33980582524271841</v>
      </c>
      <c r="R539" s="31">
        <f>Table1[[#This Row],[Cost Price]]*Table1[[#This Row],[Quantity]]</f>
        <v>679.32</v>
      </c>
    </row>
    <row r="540" spans="1:18" x14ac:dyDescent="0.25">
      <c r="A540" t="s">
        <v>1067</v>
      </c>
      <c r="B540" s="14">
        <v>45961</v>
      </c>
      <c r="C540" t="s">
        <v>1068</v>
      </c>
      <c r="D540" t="str">
        <f>VLOOKUP(C540,Customers!A:E,5,FALSE)</f>
        <v>Mass Market</v>
      </c>
      <c r="E540" t="s">
        <v>57</v>
      </c>
      <c r="F540" t="str">
        <f>VLOOKUP(Table1[[#This Row],[Product_ID]],Products!A:D,4,FALSE)</f>
        <v>Laptops</v>
      </c>
      <c r="G540" t="str">
        <f>VLOOKUP(H540,Stores!A:E,5,FALSE)</f>
        <v>Africa</v>
      </c>
      <c r="H540" t="s">
        <v>19</v>
      </c>
      <c r="I540" s="5" t="s">
        <v>25</v>
      </c>
      <c r="J540" s="7">
        <v>5</v>
      </c>
      <c r="K540" s="27">
        <v>1199</v>
      </c>
      <c r="L540" s="11">
        <v>0.1</v>
      </c>
      <c r="M540" t="s">
        <v>20</v>
      </c>
      <c r="N540" s="29">
        <v>875.27</v>
      </c>
      <c r="O540" s="27">
        <f>Table1[[#This Row],[Unit_Price]]*Table1[[#This Row],[Quantity]]</f>
        <v>5995</v>
      </c>
      <c r="P540" s="29">
        <f>Table1[[#This Row],[Revenue]]-Table1[[#This Row],[COGS]]</f>
        <v>1618.6499999999996</v>
      </c>
      <c r="Q540" s="9">
        <f>Table1[[#This Row],[Profit]]/Table1[[#This Row],[Revenue]]</f>
        <v>0.26999999999999996</v>
      </c>
      <c r="R540" s="31">
        <f>Table1[[#This Row],[Cost Price]]*Table1[[#This Row],[Quantity]]</f>
        <v>4376.3500000000004</v>
      </c>
    </row>
    <row r="541" spans="1:18" x14ac:dyDescent="0.25">
      <c r="A541" t="s">
        <v>1069</v>
      </c>
      <c r="B541" s="14">
        <v>46100</v>
      </c>
      <c r="C541" t="s">
        <v>253</v>
      </c>
      <c r="D541" t="str">
        <f>VLOOKUP(C541,Customers!A:E,5,FALSE)</f>
        <v>Mass Market</v>
      </c>
      <c r="E541" t="s">
        <v>376</v>
      </c>
      <c r="F541" t="str">
        <f>VLOOKUP(Table1[[#This Row],[Product_ID]],Products!A:D,4,FALSE)</f>
        <v>Laptops</v>
      </c>
      <c r="G541" t="str">
        <f>VLOOKUP(H541,Stores!A:E,5,FALSE)</f>
        <v>North America</v>
      </c>
      <c r="H541" t="s">
        <v>95</v>
      </c>
      <c r="I541" s="5" t="s">
        <v>14</v>
      </c>
      <c r="J541" s="7">
        <v>1</v>
      </c>
      <c r="K541" s="27">
        <v>1749.97</v>
      </c>
      <c r="L541" s="11">
        <v>0</v>
      </c>
      <c r="M541" t="s">
        <v>20</v>
      </c>
      <c r="N541" s="29">
        <v>1240.27</v>
      </c>
      <c r="O541" s="27">
        <f>Table1[[#This Row],[Unit_Price]]*Table1[[#This Row],[Quantity]]</f>
        <v>1749.97</v>
      </c>
      <c r="P541" s="29">
        <f>Table1[[#This Row],[Revenue]]-Table1[[#This Row],[COGS]]</f>
        <v>509.70000000000005</v>
      </c>
      <c r="Q541" s="9">
        <f>Table1[[#This Row],[Profit]]/Table1[[#This Row],[Revenue]]</f>
        <v>0.29126213592233013</v>
      </c>
      <c r="R541" s="31">
        <f>Table1[[#This Row],[Cost Price]]*Table1[[#This Row],[Quantity]]</f>
        <v>1240.27</v>
      </c>
    </row>
    <row r="542" spans="1:18" x14ac:dyDescent="0.25">
      <c r="A542" t="s">
        <v>1070</v>
      </c>
      <c r="B542" s="14">
        <v>45755</v>
      </c>
      <c r="C542" t="s">
        <v>587</v>
      </c>
      <c r="D542" t="str">
        <f>VLOOKUP(C542,Customers!A:E,5,FALSE)</f>
        <v>Affluent</v>
      </c>
      <c r="E542" t="s">
        <v>440</v>
      </c>
      <c r="F542" t="str">
        <f>VLOOKUP(Table1[[#This Row],[Product_ID]],Products!A:D,4,FALSE)</f>
        <v>Audio</v>
      </c>
      <c r="G542" t="str">
        <f>VLOOKUP(H542,Stores!A:E,5,FALSE)</f>
        <v>oceania</v>
      </c>
      <c r="H542" t="s">
        <v>48</v>
      </c>
      <c r="I542" s="5" t="s">
        <v>25</v>
      </c>
      <c r="J542" s="7">
        <v>4</v>
      </c>
      <c r="K542" s="27">
        <v>150.49</v>
      </c>
      <c r="L542" s="11">
        <v>0</v>
      </c>
      <c r="M542" t="s">
        <v>30</v>
      </c>
      <c r="N542" s="29">
        <v>90.89</v>
      </c>
      <c r="O542" s="27">
        <f>Table1[[#This Row],[Unit_Price]]*Table1[[#This Row],[Quantity]]</f>
        <v>601.96</v>
      </c>
      <c r="P542" s="29">
        <f>Table1[[#This Row],[Revenue]]-Table1[[#This Row],[COGS]]</f>
        <v>238.40000000000003</v>
      </c>
      <c r="Q542" s="9">
        <f>Table1[[#This Row],[Profit]]/Table1[[#This Row],[Revenue]]</f>
        <v>0.39603960396039606</v>
      </c>
      <c r="R542" s="31">
        <f>Table1[[#This Row],[Cost Price]]*Table1[[#This Row],[Quantity]]</f>
        <v>363.56</v>
      </c>
    </row>
    <row r="543" spans="1:18" x14ac:dyDescent="0.25">
      <c r="A543" t="s">
        <v>1071</v>
      </c>
      <c r="B543" s="14">
        <v>46053</v>
      </c>
      <c r="C543" t="s">
        <v>449</v>
      </c>
      <c r="D543" t="str">
        <f>VLOOKUP(C543,Customers!A:E,5,FALSE)</f>
        <v>Affluent</v>
      </c>
      <c r="E543" t="s">
        <v>43</v>
      </c>
      <c r="F543" t="str">
        <f>VLOOKUP(Table1[[#This Row],[Product_ID]],Products!A:D,4,FALSE)</f>
        <v>Televisions</v>
      </c>
      <c r="G543" t="str">
        <f>VLOOKUP(H543,Stores!A:E,5,FALSE)</f>
        <v>Asia</v>
      </c>
      <c r="H543" t="s">
        <v>101</v>
      </c>
      <c r="I543" s="5" t="s">
        <v>14</v>
      </c>
      <c r="J543" s="7">
        <v>3</v>
      </c>
      <c r="K543" s="27">
        <v>1745.03</v>
      </c>
      <c r="L543" s="11">
        <v>0.05</v>
      </c>
      <c r="M543" t="s">
        <v>20</v>
      </c>
      <c r="N543" s="29">
        <v>1097.3900000000001</v>
      </c>
      <c r="O543" s="27">
        <f>Table1[[#This Row],[Unit_Price]]*Table1[[#This Row],[Quantity]]</f>
        <v>5235.09</v>
      </c>
      <c r="P543" s="29">
        <f>Table1[[#This Row],[Revenue]]-Table1[[#This Row],[COGS]]</f>
        <v>1942.92</v>
      </c>
      <c r="Q543" s="9">
        <f>Table1[[#This Row],[Profit]]/Table1[[#This Row],[Revenue]]</f>
        <v>0.37113402061855671</v>
      </c>
      <c r="R543" s="31">
        <f>Table1[[#This Row],[Cost Price]]*Table1[[#This Row],[Quantity]]</f>
        <v>3292.17</v>
      </c>
    </row>
    <row r="544" spans="1:18" x14ac:dyDescent="0.25">
      <c r="A544" t="s">
        <v>1072</v>
      </c>
      <c r="B544" s="14">
        <v>46358</v>
      </c>
      <c r="C544" t="s">
        <v>387</v>
      </c>
      <c r="D544" t="str">
        <f>VLOOKUP(C544,Customers!A:E,5,FALSE)</f>
        <v>Mass Market</v>
      </c>
      <c r="E544" t="s">
        <v>243</v>
      </c>
      <c r="F544" t="str">
        <f>VLOOKUP(Table1[[#This Row],[Product_ID]],Products!A:D,4,FALSE)</f>
        <v>Accessories</v>
      </c>
      <c r="G544" t="str">
        <f>VLOOKUP(H544,Stores!A:E,5,FALSE)</f>
        <v>Africa</v>
      </c>
      <c r="H544" t="s">
        <v>58</v>
      </c>
      <c r="I544" s="5" t="s">
        <v>14</v>
      </c>
      <c r="J544" s="7">
        <v>1</v>
      </c>
      <c r="K544" s="27">
        <v>69.69</v>
      </c>
      <c r="L544" s="11">
        <v>0.02</v>
      </c>
      <c r="M544" t="s">
        <v>35</v>
      </c>
      <c r="N544" s="29">
        <v>44.16</v>
      </c>
      <c r="O544" s="27">
        <f>Table1[[#This Row],[Unit_Price]]*Table1[[#This Row],[Quantity]]</f>
        <v>69.69</v>
      </c>
      <c r="P544" s="29">
        <f>Table1[[#This Row],[Revenue]]-Table1[[#This Row],[COGS]]</f>
        <v>25.53</v>
      </c>
      <c r="Q544" s="9">
        <f>Table1[[#This Row],[Profit]]/Table1[[#This Row],[Revenue]]</f>
        <v>0.36633663366336638</v>
      </c>
      <c r="R544" s="31">
        <f>Table1[[#This Row],[Cost Price]]*Table1[[#This Row],[Quantity]]</f>
        <v>44.16</v>
      </c>
    </row>
    <row r="545" spans="1:18" x14ac:dyDescent="0.25">
      <c r="A545" t="s">
        <v>1073</v>
      </c>
      <c r="B545" s="14">
        <v>46070</v>
      </c>
      <c r="C545" t="s">
        <v>1074</v>
      </c>
      <c r="D545" t="str">
        <f>VLOOKUP(C545,Customers!A:E,5,FALSE)</f>
        <v>Mass Market</v>
      </c>
      <c r="E545" t="s">
        <v>47</v>
      </c>
      <c r="F545" t="str">
        <f>VLOOKUP(Table1[[#This Row],[Product_ID]],Products!A:D,4,FALSE)</f>
        <v>Smartphones</v>
      </c>
      <c r="G545" t="str">
        <f>VLOOKUP(H545,Stores!A:E,5,FALSE)</f>
        <v>Africa</v>
      </c>
      <c r="H545" t="s">
        <v>44</v>
      </c>
      <c r="I545" s="5" t="s">
        <v>14</v>
      </c>
      <c r="J545" s="7">
        <v>3</v>
      </c>
      <c r="K545" s="27">
        <v>307.97000000000003</v>
      </c>
      <c r="L545" s="11">
        <v>0.1</v>
      </c>
      <c r="M545" t="s">
        <v>30</v>
      </c>
      <c r="N545" s="29">
        <v>194.35</v>
      </c>
      <c r="O545" s="27">
        <f>Table1[[#This Row],[Unit_Price]]*Table1[[#This Row],[Quantity]]</f>
        <v>923.91000000000008</v>
      </c>
      <c r="P545" s="29">
        <f>Table1[[#This Row],[Revenue]]-Table1[[#This Row],[COGS]]</f>
        <v>340.86000000000013</v>
      </c>
      <c r="Q545" s="9">
        <f>Table1[[#This Row],[Profit]]/Table1[[#This Row],[Revenue]]</f>
        <v>0.36893203883495157</v>
      </c>
      <c r="R545" s="31">
        <f>Table1[[#This Row],[Cost Price]]*Table1[[#This Row],[Quantity]]</f>
        <v>583.04999999999995</v>
      </c>
    </row>
    <row r="546" spans="1:18" x14ac:dyDescent="0.25">
      <c r="A546" t="s">
        <v>1075</v>
      </c>
      <c r="B546" s="14">
        <v>46331</v>
      </c>
      <c r="C546" t="s">
        <v>1076</v>
      </c>
      <c r="D546" t="str">
        <f>VLOOKUP(C546,Customers!A:E,5,FALSE)</f>
        <v>Mass Market</v>
      </c>
      <c r="E546" t="s">
        <v>109</v>
      </c>
      <c r="F546" t="str">
        <f>VLOOKUP(Table1[[#This Row],[Product_ID]],Products!A:D,4,FALSE)</f>
        <v>Televisions</v>
      </c>
      <c r="G546" t="str">
        <f>VLOOKUP(H546,Stores!A:E,5,FALSE)</f>
        <v>Africa</v>
      </c>
      <c r="H546" t="s">
        <v>226</v>
      </c>
      <c r="I546" s="5" t="s">
        <v>25</v>
      </c>
      <c r="J546" s="7">
        <v>1</v>
      </c>
      <c r="K546" s="27">
        <v>1412.99</v>
      </c>
      <c r="L546" s="11">
        <v>0.15</v>
      </c>
      <c r="M546" t="s">
        <v>20</v>
      </c>
      <c r="N546" s="29">
        <v>1007.28</v>
      </c>
      <c r="O546" s="27">
        <f>Table1[[#This Row],[Unit_Price]]*Table1[[#This Row],[Quantity]]</f>
        <v>1412.99</v>
      </c>
      <c r="P546" s="29">
        <f>Table1[[#This Row],[Revenue]]-Table1[[#This Row],[COGS]]</f>
        <v>405.71000000000004</v>
      </c>
      <c r="Q546" s="9">
        <f>Table1[[#This Row],[Profit]]/Table1[[#This Row],[Revenue]]</f>
        <v>0.28712871287128716</v>
      </c>
      <c r="R546" s="31">
        <f>Table1[[#This Row],[Cost Price]]*Table1[[#This Row],[Quantity]]</f>
        <v>1007.28</v>
      </c>
    </row>
    <row r="547" spans="1:18" x14ac:dyDescent="0.25">
      <c r="A547" t="s">
        <v>1077</v>
      </c>
      <c r="B547" s="14">
        <v>46239</v>
      </c>
      <c r="C547" t="s">
        <v>1078</v>
      </c>
      <c r="D547" t="str">
        <f>VLOOKUP(C547,Customers!A:E,5,FALSE)</f>
        <v>Mass Affluent</v>
      </c>
      <c r="E547" t="s">
        <v>77</v>
      </c>
      <c r="F547" t="str">
        <f>VLOOKUP(Table1[[#This Row],[Product_ID]],Products!A:D,4,FALSE)</f>
        <v>Smartphones</v>
      </c>
      <c r="G547" t="str">
        <f>VLOOKUP(H547,Stores!A:E,5,FALSE)</f>
        <v xml:space="preserve">Asia </v>
      </c>
      <c r="H547" t="s">
        <v>104</v>
      </c>
      <c r="I547" s="5" t="s">
        <v>14</v>
      </c>
      <c r="J547" s="7">
        <v>1</v>
      </c>
      <c r="K547" s="27">
        <v>387.03</v>
      </c>
      <c r="L547" s="11">
        <v>0</v>
      </c>
      <c r="M547" t="s">
        <v>35</v>
      </c>
      <c r="N547" s="29">
        <v>287.27999999999997</v>
      </c>
      <c r="O547" s="27">
        <f>Table1[[#This Row],[Unit_Price]]*Table1[[#This Row],[Quantity]]</f>
        <v>387.03</v>
      </c>
      <c r="P547" s="29">
        <f>Table1[[#This Row],[Revenue]]-Table1[[#This Row],[COGS]]</f>
        <v>99.75</v>
      </c>
      <c r="Q547" s="9">
        <f>Table1[[#This Row],[Profit]]/Table1[[#This Row],[Revenue]]</f>
        <v>0.25773195876288663</v>
      </c>
      <c r="R547" s="31">
        <f>Table1[[#This Row],[Cost Price]]*Table1[[#This Row],[Quantity]]</f>
        <v>287.27999999999997</v>
      </c>
    </row>
    <row r="548" spans="1:18" x14ac:dyDescent="0.25">
      <c r="A548" t="s">
        <v>1079</v>
      </c>
      <c r="B548" s="14">
        <v>45727</v>
      </c>
      <c r="C548" t="s">
        <v>348</v>
      </c>
      <c r="D548" t="str">
        <f>VLOOKUP(C548,Customers!A:E,5,FALSE)</f>
        <v>Mass Market</v>
      </c>
      <c r="E548" t="s">
        <v>18</v>
      </c>
      <c r="F548" t="str">
        <f>VLOOKUP(Table1[[#This Row],[Product_ID]],Products!A:D,4,FALSE)</f>
        <v>Audio</v>
      </c>
      <c r="G548" t="str">
        <f>VLOOKUP(H548,Stores!A:E,5,FALSE)</f>
        <v>Asia</v>
      </c>
      <c r="H548" t="s">
        <v>34</v>
      </c>
      <c r="I548" s="5" t="s">
        <v>25</v>
      </c>
      <c r="J548" s="7">
        <v>1</v>
      </c>
      <c r="K548" s="27">
        <v>101.97</v>
      </c>
      <c r="L548" s="11">
        <v>0</v>
      </c>
      <c r="M548" t="s">
        <v>20</v>
      </c>
      <c r="N548" s="29">
        <v>71.28</v>
      </c>
      <c r="O548" s="27">
        <f>Table1[[#This Row],[Unit_Price]]*Table1[[#This Row],[Quantity]]</f>
        <v>101.97</v>
      </c>
      <c r="P548" s="29">
        <f>Table1[[#This Row],[Revenue]]-Table1[[#This Row],[COGS]]</f>
        <v>30.689999999999998</v>
      </c>
      <c r="Q548" s="9">
        <f>Table1[[#This Row],[Profit]]/Table1[[#This Row],[Revenue]]</f>
        <v>0.30097087378640774</v>
      </c>
      <c r="R548" s="31">
        <f>Table1[[#This Row],[Cost Price]]*Table1[[#This Row],[Quantity]]</f>
        <v>71.28</v>
      </c>
    </row>
    <row r="549" spans="1:18" x14ac:dyDescent="0.25">
      <c r="A549" t="s">
        <v>1080</v>
      </c>
      <c r="B549" s="14">
        <v>46106</v>
      </c>
      <c r="C549" t="s">
        <v>413</v>
      </c>
      <c r="D549" t="str">
        <f>VLOOKUP(C549,Customers!A:E,5,FALSE)</f>
        <v>Affluent</v>
      </c>
      <c r="E549" t="s">
        <v>57</v>
      </c>
      <c r="F549" t="str">
        <f>VLOOKUP(Table1[[#This Row],[Product_ID]],Products!A:D,4,FALSE)</f>
        <v>Laptops</v>
      </c>
      <c r="G549" t="str">
        <f>VLOOKUP(H549,Stores!A:E,5,FALSE)</f>
        <v>Africa</v>
      </c>
      <c r="H549" t="s">
        <v>19</v>
      </c>
      <c r="I549" s="5" t="s">
        <v>14</v>
      </c>
      <c r="J549" s="7">
        <v>3</v>
      </c>
      <c r="K549" s="27">
        <v>1222.98</v>
      </c>
      <c r="L549" s="11">
        <v>0.05</v>
      </c>
      <c r="M549" t="s">
        <v>30</v>
      </c>
      <c r="N549" s="29">
        <v>875.27</v>
      </c>
      <c r="O549" s="27">
        <f>Table1[[#This Row],[Unit_Price]]*Table1[[#This Row],[Quantity]]</f>
        <v>3668.94</v>
      </c>
      <c r="P549" s="29">
        <f>Table1[[#This Row],[Revenue]]-Table1[[#This Row],[COGS]]</f>
        <v>1043.1300000000001</v>
      </c>
      <c r="Q549" s="9">
        <f>Table1[[#This Row],[Profit]]/Table1[[#This Row],[Revenue]]</f>
        <v>0.28431372549019612</v>
      </c>
      <c r="R549" s="31">
        <f>Table1[[#This Row],[Cost Price]]*Table1[[#This Row],[Quantity]]</f>
        <v>2625.81</v>
      </c>
    </row>
    <row r="550" spans="1:18" x14ac:dyDescent="0.25">
      <c r="A550" t="s">
        <v>1081</v>
      </c>
      <c r="B550" s="14">
        <v>45941</v>
      </c>
      <c r="C550" t="s">
        <v>263</v>
      </c>
      <c r="D550" t="str">
        <f>VLOOKUP(C550,Customers!A:E,5,FALSE)</f>
        <v>Mass Affluent</v>
      </c>
      <c r="E550" t="s">
        <v>61</v>
      </c>
      <c r="F550" t="str">
        <f>VLOOKUP(Table1[[#This Row],[Product_ID]],Products!A:D,4,FALSE)</f>
        <v>Audio</v>
      </c>
      <c r="G550" t="str">
        <f>VLOOKUP(H550,Stores!A:E,5,FALSE)</f>
        <v>North America</v>
      </c>
      <c r="H550" t="s">
        <v>187</v>
      </c>
      <c r="I550" s="5" t="s">
        <v>14</v>
      </c>
      <c r="J550" s="7">
        <v>2</v>
      </c>
      <c r="K550" s="27">
        <v>249</v>
      </c>
      <c r="L550" s="11">
        <v>0.02</v>
      </c>
      <c r="M550" t="s">
        <v>30</v>
      </c>
      <c r="N550" s="29">
        <v>171.81</v>
      </c>
      <c r="O550" s="27">
        <f>Table1[[#This Row],[Unit_Price]]*Table1[[#This Row],[Quantity]]</f>
        <v>498</v>
      </c>
      <c r="P550" s="29">
        <f>Table1[[#This Row],[Revenue]]-Table1[[#This Row],[COGS]]</f>
        <v>154.38</v>
      </c>
      <c r="Q550" s="9">
        <f>Table1[[#This Row],[Profit]]/Table1[[#This Row],[Revenue]]</f>
        <v>0.31</v>
      </c>
      <c r="R550" s="31">
        <f>Table1[[#This Row],[Cost Price]]*Table1[[#This Row],[Quantity]]</f>
        <v>343.62</v>
      </c>
    </row>
    <row r="551" spans="1:18" x14ac:dyDescent="0.25">
      <c r="A551" t="s">
        <v>1082</v>
      </c>
      <c r="B551" s="14">
        <v>46015</v>
      </c>
      <c r="C551" t="s">
        <v>1083</v>
      </c>
      <c r="D551" t="str">
        <f>VLOOKUP(C551,Customers!A:E,5,FALSE)</f>
        <v>Mass Affluent</v>
      </c>
      <c r="E551" t="s">
        <v>323</v>
      </c>
      <c r="F551" t="str">
        <f>VLOOKUP(Table1[[#This Row],[Product_ID]],Products!A:D,4,FALSE)</f>
        <v>Televisions</v>
      </c>
      <c r="G551" t="str">
        <f>VLOOKUP(H551,Stores!A:E,5,FALSE)</f>
        <v xml:space="preserve">Asia </v>
      </c>
      <c r="H551" t="s">
        <v>104</v>
      </c>
      <c r="I551" s="5" t="s">
        <v>14</v>
      </c>
      <c r="J551" s="7">
        <v>2</v>
      </c>
      <c r="K551" s="27">
        <v>1528.98</v>
      </c>
      <c r="L551" s="11">
        <v>0.1</v>
      </c>
      <c r="M551" t="s">
        <v>20</v>
      </c>
      <c r="N551" s="29">
        <v>989.34</v>
      </c>
      <c r="O551" s="27">
        <f>Table1[[#This Row],[Unit_Price]]*Table1[[#This Row],[Quantity]]</f>
        <v>3057.96</v>
      </c>
      <c r="P551" s="29">
        <f>Table1[[#This Row],[Revenue]]-Table1[[#This Row],[COGS]]</f>
        <v>1079.28</v>
      </c>
      <c r="Q551" s="9">
        <f>Table1[[#This Row],[Profit]]/Table1[[#This Row],[Revenue]]</f>
        <v>0.3529411764705882</v>
      </c>
      <c r="R551" s="31">
        <f>Table1[[#This Row],[Cost Price]]*Table1[[#This Row],[Quantity]]</f>
        <v>1978.68</v>
      </c>
    </row>
    <row r="552" spans="1:18" x14ac:dyDescent="0.25">
      <c r="A552" t="s">
        <v>1084</v>
      </c>
      <c r="B552" s="14">
        <v>46119</v>
      </c>
      <c r="C552" t="s">
        <v>1085</v>
      </c>
      <c r="D552" t="str">
        <f>VLOOKUP(C552,Customers!A:E,5,FALSE)</f>
        <v>Affluent</v>
      </c>
      <c r="E552" t="s">
        <v>223</v>
      </c>
      <c r="F552" t="str">
        <f>VLOOKUP(Table1[[#This Row],[Product_ID]],Products!A:D,4,FALSE)</f>
        <v>Audio</v>
      </c>
      <c r="G552" t="str">
        <f>VLOOKUP(H552,Stores!A:E,5,FALSE)</f>
        <v>Oceania</v>
      </c>
      <c r="H552" t="s">
        <v>112</v>
      </c>
      <c r="I552" s="5" t="s">
        <v>25</v>
      </c>
      <c r="J552" s="7">
        <v>3</v>
      </c>
      <c r="K552" s="27">
        <v>402.99</v>
      </c>
      <c r="L552" s="11">
        <v>0.1</v>
      </c>
      <c r="M552" t="s">
        <v>20</v>
      </c>
      <c r="N552" s="29">
        <v>263.33999999999997</v>
      </c>
      <c r="O552" s="27">
        <f>Table1[[#This Row],[Unit_Price]]*Table1[[#This Row],[Quantity]]</f>
        <v>1208.97</v>
      </c>
      <c r="P552" s="29">
        <f>Table1[[#This Row],[Revenue]]-Table1[[#This Row],[COGS]]</f>
        <v>418.95000000000005</v>
      </c>
      <c r="Q552" s="9">
        <f>Table1[[#This Row],[Profit]]/Table1[[#This Row],[Revenue]]</f>
        <v>0.34653465346534656</v>
      </c>
      <c r="R552" s="31">
        <f>Table1[[#This Row],[Cost Price]]*Table1[[#This Row],[Quantity]]</f>
        <v>790.02</v>
      </c>
    </row>
    <row r="553" spans="1:18" x14ac:dyDescent="0.25">
      <c r="A553" t="s">
        <v>1086</v>
      </c>
      <c r="B553" s="14">
        <v>46237</v>
      </c>
      <c r="C553" t="s">
        <v>658</v>
      </c>
      <c r="D553" t="str">
        <f>VLOOKUP(C553,Customers!A:E,5,FALSE)</f>
        <v>Mass Market</v>
      </c>
      <c r="E553" t="s">
        <v>277</v>
      </c>
      <c r="F553" t="str">
        <f>VLOOKUP(Table1[[#This Row],[Product_ID]],Products!A:D,4,FALSE)</f>
        <v>Televisions</v>
      </c>
      <c r="G553" t="str">
        <f>VLOOKUP(H553,Stores!A:E,5,FALSE)</f>
        <v>Europe</v>
      </c>
      <c r="H553" t="s">
        <v>24</v>
      </c>
      <c r="I553" s="5" t="s">
        <v>25</v>
      </c>
      <c r="J553" s="7">
        <v>4</v>
      </c>
      <c r="K553" s="27">
        <v>692.01</v>
      </c>
      <c r="L553" s="11">
        <v>0.15</v>
      </c>
      <c r="M553" t="s">
        <v>20</v>
      </c>
      <c r="N553" s="29">
        <v>433.38</v>
      </c>
      <c r="O553" s="27">
        <f>Table1[[#This Row],[Unit_Price]]*Table1[[#This Row],[Quantity]]</f>
        <v>2768.04</v>
      </c>
      <c r="P553" s="29">
        <f>Table1[[#This Row],[Revenue]]-Table1[[#This Row],[COGS]]</f>
        <v>1034.52</v>
      </c>
      <c r="Q553" s="9">
        <f>Table1[[#This Row],[Profit]]/Table1[[#This Row],[Revenue]]</f>
        <v>0.37373737373737376</v>
      </c>
      <c r="R553" s="31">
        <f>Table1[[#This Row],[Cost Price]]*Table1[[#This Row],[Quantity]]</f>
        <v>1733.52</v>
      </c>
    </row>
    <row r="554" spans="1:18" x14ac:dyDescent="0.25">
      <c r="A554" t="s">
        <v>1087</v>
      </c>
      <c r="B554" s="14">
        <v>46024</v>
      </c>
      <c r="C554" t="s">
        <v>929</v>
      </c>
      <c r="D554" t="str">
        <f>VLOOKUP(C554,Customers!A:E,5,FALSE)</f>
        <v>Mass Affluent</v>
      </c>
      <c r="E554" t="s">
        <v>12</v>
      </c>
      <c r="F554" t="str">
        <f>VLOOKUP(Table1[[#This Row],[Product_ID]],Products!A:D,4,FALSE)</f>
        <v>Audio</v>
      </c>
      <c r="G554" t="str">
        <f>VLOOKUP(H554,Stores!A:E,5,FALSE)</f>
        <v>Europe</v>
      </c>
      <c r="H554" t="s">
        <v>24</v>
      </c>
      <c r="I554" s="5" t="s">
        <v>14</v>
      </c>
      <c r="J554" s="7">
        <v>2</v>
      </c>
      <c r="K554" s="27">
        <v>494.01</v>
      </c>
      <c r="L554" s="11">
        <v>0.1</v>
      </c>
      <c r="M554" t="s">
        <v>20</v>
      </c>
      <c r="N554" s="29">
        <v>354.29</v>
      </c>
      <c r="O554" s="27">
        <f>Table1[[#This Row],[Unit_Price]]*Table1[[#This Row],[Quantity]]</f>
        <v>988.02</v>
      </c>
      <c r="P554" s="29">
        <f>Table1[[#This Row],[Revenue]]-Table1[[#This Row],[COGS]]</f>
        <v>279.43999999999994</v>
      </c>
      <c r="Q554" s="9">
        <f>Table1[[#This Row],[Profit]]/Table1[[#This Row],[Revenue]]</f>
        <v>0.28282828282828276</v>
      </c>
      <c r="R554" s="31">
        <f>Table1[[#This Row],[Cost Price]]*Table1[[#This Row],[Quantity]]</f>
        <v>708.58</v>
      </c>
    </row>
    <row r="555" spans="1:18" x14ac:dyDescent="0.25">
      <c r="A555" t="s">
        <v>1088</v>
      </c>
      <c r="B555" s="14">
        <v>46207</v>
      </c>
      <c r="C555" t="s">
        <v>259</v>
      </c>
      <c r="D555" t="str">
        <f>VLOOKUP(C555,Customers!A:E,5,FALSE)</f>
        <v>Mass Market</v>
      </c>
      <c r="E555" t="s">
        <v>43</v>
      </c>
      <c r="F555" t="str">
        <f>VLOOKUP(Table1[[#This Row],[Product_ID]],Products!A:D,4,FALSE)</f>
        <v>Televisions</v>
      </c>
      <c r="G555" t="str">
        <f>VLOOKUP(H555,Stores!A:E,5,FALSE)</f>
        <v>Africa</v>
      </c>
      <c r="H555" t="s">
        <v>196</v>
      </c>
      <c r="I555" s="5" t="s">
        <v>25</v>
      </c>
      <c r="J555" s="7">
        <v>5</v>
      </c>
      <c r="K555" s="27">
        <v>1852.97</v>
      </c>
      <c r="L555" s="11">
        <v>0</v>
      </c>
      <c r="M555" t="s">
        <v>20</v>
      </c>
      <c r="N555" s="29">
        <v>1097.3900000000001</v>
      </c>
      <c r="O555" s="27">
        <f>Table1[[#This Row],[Unit_Price]]*Table1[[#This Row],[Quantity]]</f>
        <v>9264.85</v>
      </c>
      <c r="P555" s="29">
        <f>Table1[[#This Row],[Revenue]]-Table1[[#This Row],[COGS]]</f>
        <v>3777.8999999999996</v>
      </c>
      <c r="Q555" s="9">
        <f>Table1[[#This Row],[Profit]]/Table1[[#This Row],[Revenue]]</f>
        <v>0.40776699029126207</v>
      </c>
      <c r="R555" s="31">
        <f>Table1[[#This Row],[Cost Price]]*Table1[[#This Row],[Quantity]]</f>
        <v>5486.9500000000007</v>
      </c>
    </row>
    <row r="556" spans="1:18" x14ac:dyDescent="0.25">
      <c r="A556" t="s">
        <v>1089</v>
      </c>
      <c r="B556" s="14">
        <v>45911</v>
      </c>
      <c r="C556" t="s">
        <v>1090</v>
      </c>
      <c r="D556" t="str">
        <f>VLOOKUP(C556,Customers!A:E,5,FALSE)</f>
        <v>Premium</v>
      </c>
      <c r="E556" t="s">
        <v>440</v>
      </c>
      <c r="F556" t="str">
        <f>VLOOKUP(Table1[[#This Row],[Product_ID]],Products!A:D,4,FALSE)</f>
        <v>Audio</v>
      </c>
      <c r="G556" t="str">
        <f>VLOOKUP(H556,Stores!A:E,5,FALSE)</f>
        <v>Africa</v>
      </c>
      <c r="H556" t="s">
        <v>19</v>
      </c>
      <c r="I556" s="5" t="s">
        <v>25</v>
      </c>
      <c r="J556" s="7">
        <v>5</v>
      </c>
      <c r="K556" s="27">
        <v>151.97999999999999</v>
      </c>
      <c r="L556" s="11">
        <v>0</v>
      </c>
      <c r="M556" t="s">
        <v>20</v>
      </c>
      <c r="N556" s="29">
        <v>90.89</v>
      </c>
      <c r="O556" s="27">
        <f>Table1[[#This Row],[Unit_Price]]*Table1[[#This Row],[Quantity]]</f>
        <v>759.9</v>
      </c>
      <c r="P556" s="29">
        <f>Table1[[#This Row],[Revenue]]-Table1[[#This Row],[COGS]]</f>
        <v>305.45</v>
      </c>
      <c r="Q556" s="9">
        <f>Table1[[#This Row],[Profit]]/Table1[[#This Row],[Revenue]]</f>
        <v>0.40196078431372551</v>
      </c>
      <c r="R556" s="31">
        <f>Table1[[#This Row],[Cost Price]]*Table1[[#This Row],[Quantity]]</f>
        <v>454.45</v>
      </c>
    </row>
    <row r="557" spans="1:18" x14ac:dyDescent="0.25">
      <c r="A557" t="s">
        <v>1091</v>
      </c>
      <c r="B557" s="14">
        <v>46166</v>
      </c>
      <c r="C557" t="s">
        <v>1092</v>
      </c>
      <c r="D557" t="str">
        <f>VLOOKUP(C557,Customers!A:E,5,FALSE)</f>
        <v>Mass Affluent</v>
      </c>
      <c r="E557" t="s">
        <v>54</v>
      </c>
      <c r="F557" t="str">
        <f>VLOOKUP(Table1[[#This Row],[Product_ID]],Products!A:D,4,FALSE)</f>
        <v>Accessories</v>
      </c>
      <c r="G557" t="str">
        <f>VLOOKUP(H557,Stores!A:E,5,FALSE)</f>
        <v>Oceania</v>
      </c>
      <c r="H557" t="s">
        <v>112</v>
      </c>
      <c r="I557" s="5" t="s">
        <v>25</v>
      </c>
      <c r="J557" s="7">
        <v>5</v>
      </c>
      <c r="K557" s="27">
        <v>119</v>
      </c>
      <c r="L557" s="11">
        <v>0.05</v>
      </c>
      <c r="M557" t="s">
        <v>20</v>
      </c>
      <c r="N557" s="29">
        <v>85.68</v>
      </c>
      <c r="O557" s="27">
        <f>Table1[[#This Row],[Unit_Price]]*Table1[[#This Row],[Quantity]]</f>
        <v>595</v>
      </c>
      <c r="P557" s="29">
        <f>Table1[[#This Row],[Revenue]]-Table1[[#This Row],[COGS]]</f>
        <v>166.59999999999997</v>
      </c>
      <c r="Q557" s="9">
        <f>Table1[[#This Row],[Profit]]/Table1[[#This Row],[Revenue]]</f>
        <v>0.27999999999999992</v>
      </c>
      <c r="R557" s="31">
        <f>Table1[[#This Row],[Cost Price]]*Table1[[#This Row],[Quantity]]</f>
        <v>428.40000000000003</v>
      </c>
    </row>
    <row r="558" spans="1:18" x14ac:dyDescent="0.25">
      <c r="A558" t="s">
        <v>1093</v>
      </c>
      <c r="B558" s="14">
        <v>46117</v>
      </c>
      <c r="C558" t="s">
        <v>453</v>
      </c>
      <c r="D558" t="str">
        <f>VLOOKUP(C558,Customers!A:E,5,FALSE)</f>
        <v>Mass Market</v>
      </c>
      <c r="E558" t="s">
        <v>556</v>
      </c>
      <c r="F558" t="str">
        <f>VLOOKUP(Table1[[#This Row],[Product_ID]],Products!A:D,4,FALSE)</f>
        <v>Audio</v>
      </c>
      <c r="G558" t="str">
        <f>VLOOKUP(Table1[[#This Row],[Customer_ID]],Customers!A:G,7,FALSE)</f>
        <v>Asia</v>
      </c>
      <c r="H558" t="s">
        <v>5154</v>
      </c>
      <c r="I558" s="5" t="s">
        <v>14</v>
      </c>
      <c r="J558" s="7">
        <v>2</v>
      </c>
      <c r="K558" s="27">
        <v>129</v>
      </c>
      <c r="L558" s="11">
        <v>0.05</v>
      </c>
      <c r="M558" t="s">
        <v>35</v>
      </c>
      <c r="N558" s="29">
        <v>87.72</v>
      </c>
      <c r="O558" s="27">
        <f>Table1[[#This Row],[Unit_Price]]*Table1[[#This Row],[Quantity]]</f>
        <v>258</v>
      </c>
      <c r="P558" s="29">
        <f>Table1[[#This Row],[Revenue]]-Table1[[#This Row],[COGS]]</f>
        <v>82.56</v>
      </c>
      <c r="Q558" s="9">
        <f>Table1[[#This Row],[Profit]]/Table1[[#This Row],[Revenue]]</f>
        <v>0.32</v>
      </c>
      <c r="R558" s="31">
        <f>Table1[[#This Row],[Cost Price]]*Table1[[#This Row],[Quantity]]</f>
        <v>175.44</v>
      </c>
    </row>
    <row r="559" spans="1:18" x14ac:dyDescent="0.25">
      <c r="A559" t="s">
        <v>1094</v>
      </c>
      <c r="B559" s="14">
        <v>46107</v>
      </c>
      <c r="C559" t="s">
        <v>1095</v>
      </c>
      <c r="D559" t="str">
        <f>VLOOKUP(C559,Customers!A:E,5,FALSE)</f>
        <v>Mass Market</v>
      </c>
      <c r="E559" t="s">
        <v>33</v>
      </c>
      <c r="F559" t="str">
        <f>VLOOKUP(Table1[[#This Row],[Product_ID]],Products!A:D,4,FALSE)</f>
        <v>Laptops</v>
      </c>
      <c r="G559" t="str">
        <f>VLOOKUP(H559,Stores!A:E,5,FALSE)</f>
        <v>Africa</v>
      </c>
      <c r="H559" t="s">
        <v>19</v>
      </c>
      <c r="I559" s="5" t="s">
        <v>14</v>
      </c>
      <c r="J559" s="7">
        <v>2</v>
      </c>
      <c r="K559" s="27">
        <v>2449.02</v>
      </c>
      <c r="L559" s="11">
        <v>0</v>
      </c>
      <c r="M559" t="s">
        <v>35</v>
      </c>
      <c r="N559" s="29">
        <v>1599.36</v>
      </c>
      <c r="O559" s="27">
        <f>Table1[[#This Row],[Unit_Price]]*Table1[[#This Row],[Quantity]]</f>
        <v>4898.04</v>
      </c>
      <c r="P559" s="29">
        <f>Table1[[#This Row],[Revenue]]-Table1[[#This Row],[COGS]]</f>
        <v>1699.3200000000002</v>
      </c>
      <c r="Q559" s="9">
        <f>Table1[[#This Row],[Profit]]/Table1[[#This Row],[Revenue]]</f>
        <v>0.34693877551020413</v>
      </c>
      <c r="R559" s="31">
        <f>Table1[[#This Row],[Cost Price]]*Table1[[#This Row],[Quantity]]</f>
        <v>3198.72</v>
      </c>
    </row>
    <row r="560" spans="1:18" x14ac:dyDescent="0.25">
      <c r="A560" t="s">
        <v>1096</v>
      </c>
      <c r="B560" s="14">
        <v>46332</v>
      </c>
      <c r="C560" t="s">
        <v>1097</v>
      </c>
      <c r="D560" t="str">
        <f>VLOOKUP(C560,Customers!A:E,5,FALSE)</f>
        <v>Mass Affluent</v>
      </c>
      <c r="E560" t="s">
        <v>38</v>
      </c>
      <c r="F560" t="str">
        <f>VLOOKUP(Table1[[#This Row],[Product_ID]],Products!A:D,4,FALSE)</f>
        <v>Televisions</v>
      </c>
      <c r="G560" t="str">
        <f>VLOOKUP(H560,Stores!A:E,5,FALSE)</f>
        <v>South America</v>
      </c>
      <c r="H560" t="s">
        <v>120</v>
      </c>
      <c r="I560" s="5" t="s">
        <v>25</v>
      </c>
      <c r="J560" s="7">
        <v>2</v>
      </c>
      <c r="K560" s="27">
        <v>1955.97</v>
      </c>
      <c r="L560" s="11">
        <v>0</v>
      </c>
      <c r="M560" t="s">
        <v>20</v>
      </c>
      <c r="N560" s="29">
        <v>1177.3800000000001</v>
      </c>
      <c r="O560" s="27">
        <f>Table1[[#This Row],[Unit_Price]]*Table1[[#This Row],[Quantity]]</f>
        <v>3911.94</v>
      </c>
      <c r="P560" s="29">
        <f>Table1[[#This Row],[Revenue]]-Table1[[#This Row],[COGS]]</f>
        <v>1557.1799999999998</v>
      </c>
      <c r="Q560" s="9">
        <f>Table1[[#This Row],[Profit]]/Table1[[#This Row],[Revenue]]</f>
        <v>0.3980582524271844</v>
      </c>
      <c r="R560" s="31">
        <f>Table1[[#This Row],[Cost Price]]*Table1[[#This Row],[Quantity]]</f>
        <v>2354.7600000000002</v>
      </c>
    </row>
    <row r="561" spans="1:18" x14ac:dyDescent="0.25">
      <c r="A561" t="s">
        <v>1098</v>
      </c>
      <c r="B561" s="14">
        <v>46159</v>
      </c>
      <c r="C561" t="s">
        <v>1099</v>
      </c>
      <c r="D561" t="str">
        <f>VLOOKUP(C561,Customers!A:E,5,FALSE)</f>
        <v>Premium</v>
      </c>
      <c r="E561" t="s">
        <v>80</v>
      </c>
      <c r="F561" t="str">
        <f>VLOOKUP(Table1[[#This Row],[Product_ID]],Products!A:D,4,FALSE)</f>
        <v>Accessories</v>
      </c>
      <c r="G561" t="str">
        <f>VLOOKUP(H561,Stores!A:E,5,FALSE)</f>
        <v>Africa</v>
      </c>
      <c r="H561" t="s">
        <v>44</v>
      </c>
      <c r="I561" s="5" t="s">
        <v>14</v>
      </c>
      <c r="J561" s="7">
        <v>6</v>
      </c>
      <c r="K561" s="27">
        <v>157.41</v>
      </c>
      <c r="L561" s="11">
        <v>0</v>
      </c>
      <c r="M561" t="s">
        <v>35</v>
      </c>
      <c r="N561" s="29">
        <v>116.07</v>
      </c>
      <c r="O561" s="27">
        <f>Table1[[#This Row],[Unit_Price]]*Table1[[#This Row],[Quantity]]</f>
        <v>944.46</v>
      </c>
      <c r="P561" s="29">
        <f>Table1[[#This Row],[Revenue]]-Table1[[#This Row],[COGS]]</f>
        <v>248.04000000000008</v>
      </c>
      <c r="Q561" s="9">
        <f>Table1[[#This Row],[Profit]]/Table1[[#This Row],[Revenue]]</f>
        <v>0.26262626262626271</v>
      </c>
      <c r="R561" s="31">
        <f>Table1[[#This Row],[Cost Price]]*Table1[[#This Row],[Quantity]]</f>
        <v>696.42</v>
      </c>
    </row>
    <row r="562" spans="1:18" x14ac:dyDescent="0.25">
      <c r="A562" t="s">
        <v>1100</v>
      </c>
      <c r="B562" s="14">
        <v>46207</v>
      </c>
      <c r="C562" t="s">
        <v>1101</v>
      </c>
      <c r="D562" t="str">
        <f>VLOOKUP(C562,Customers!A:E,5,FALSE)</f>
        <v>Affluent</v>
      </c>
      <c r="E562" t="s">
        <v>323</v>
      </c>
      <c r="F562" t="str">
        <f>VLOOKUP(Table1[[#This Row],[Product_ID]],Products!A:D,4,FALSE)</f>
        <v>Televisions</v>
      </c>
      <c r="G562" t="str">
        <f>VLOOKUP(H562,Stores!A:E,5,FALSE)</f>
        <v>Asia</v>
      </c>
      <c r="H562" t="s">
        <v>34</v>
      </c>
      <c r="I562" s="5" t="s">
        <v>14</v>
      </c>
      <c r="J562" s="7">
        <v>2</v>
      </c>
      <c r="K562" s="27">
        <v>1543.97</v>
      </c>
      <c r="L562" s="11">
        <v>0.02</v>
      </c>
      <c r="M562" t="s">
        <v>20</v>
      </c>
      <c r="N562" s="29">
        <v>989.34</v>
      </c>
      <c r="O562" s="27">
        <f>Table1[[#This Row],[Unit_Price]]*Table1[[#This Row],[Quantity]]</f>
        <v>3087.94</v>
      </c>
      <c r="P562" s="29">
        <f>Table1[[#This Row],[Revenue]]-Table1[[#This Row],[COGS]]</f>
        <v>1109.26</v>
      </c>
      <c r="Q562" s="9">
        <f>Table1[[#This Row],[Profit]]/Table1[[#This Row],[Revenue]]</f>
        <v>0.35922330097087379</v>
      </c>
      <c r="R562" s="31">
        <f>Table1[[#This Row],[Cost Price]]*Table1[[#This Row],[Quantity]]</f>
        <v>1978.68</v>
      </c>
    </row>
    <row r="563" spans="1:18" x14ac:dyDescent="0.25">
      <c r="A563" t="s">
        <v>1102</v>
      </c>
      <c r="B563" s="14">
        <v>46024</v>
      </c>
      <c r="C563" t="s">
        <v>953</v>
      </c>
      <c r="D563" t="str">
        <f>VLOOKUP(C563,Customers!A:E,5,FALSE)</f>
        <v>Mass Market</v>
      </c>
      <c r="E563" t="s">
        <v>177</v>
      </c>
      <c r="F563" t="str">
        <f>VLOOKUP(Table1[[#This Row],[Product_ID]],Products!A:D,4,FALSE)</f>
        <v>Laptops</v>
      </c>
      <c r="G563" t="str">
        <f>VLOOKUP(H563,Stores!A:E,5,FALSE)</f>
        <v>North America</v>
      </c>
      <c r="H563" t="s">
        <v>39</v>
      </c>
      <c r="I563" s="5" t="s">
        <v>25</v>
      </c>
      <c r="J563" s="7">
        <v>1</v>
      </c>
      <c r="K563" s="27">
        <v>1567.02</v>
      </c>
      <c r="L563" s="11">
        <v>0.1</v>
      </c>
      <c r="M563" t="s">
        <v>30</v>
      </c>
      <c r="N563" s="29">
        <v>991.38</v>
      </c>
      <c r="O563" s="27">
        <f>Table1[[#This Row],[Unit_Price]]*Table1[[#This Row],[Quantity]]</f>
        <v>1567.02</v>
      </c>
      <c r="P563" s="29">
        <f>Table1[[#This Row],[Revenue]]-Table1[[#This Row],[COGS]]</f>
        <v>575.64</v>
      </c>
      <c r="Q563" s="9">
        <f>Table1[[#This Row],[Profit]]/Table1[[#This Row],[Revenue]]</f>
        <v>0.36734693877551022</v>
      </c>
      <c r="R563" s="31">
        <f>Table1[[#This Row],[Cost Price]]*Table1[[#This Row],[Quantity]]</f>
        <v>991.38</v>
      </c>
    </row>
    <row r="564" spans="1:18" x14ac:dyDescent="0.25">
      <c r="A564" t="s">
        <v>1103</v>
      </c>
      <c r="B564" s="14">
        <v>46230</v>
      </c>
      <c r="C564" t="s">
        <v>945</v>
      </c>
      <c r="D564" t="str">
        <f>VLOOKUP(C564,Customers!A:E,5,FALSE)</f>
        <v>Premium</v>
      </c>
      <c r="E564" t="s">
        <v>282</v>
      </c>
      <c r="F564" t="str">
        <f>VLOOKUP(Table1[[#This Row],[Product_ID]],Products!A:D,4,FALSE)</f>
        <v>Audio</v>
      </c>
      <c r="G564" t="str">
        <f>VLOOKUP(H564,Stores!A:E,5,FALSE)</f>
        <v>Asia</v>
      </c>
      <c r="H564" t="s">
        <v>34</v>
      </c>
      <c r="I564" s="5" t="s">
        <v>14</v>
      </c>
      <c r="J564" s="7">
        <v>3</v>
      </c>
      <c r="K564" s="27">
        <v>179</v>
      </c>
      <c r="L564" s="11">
        <v>0</v>
      </c>
      <c r="M564" t="s">
        <v>20</v>
      </c>
      <c r="N564" s="29">
        <v>110.98</v>
      </c>
      <c r="O564" s="27">
        <f>Table1[[#This Row],[Unit_Price]]*Table1[[#This Row],[Quantity]]</f>
        <v>537</v>
      </c>
      <c r="P564" s="29">
        <f>Table1[[#This Row],[Revenue]]-Table1[[#This Row],[COGS]]</f>
        <v>204.06</v>
      </c>
      <c r="Q564" s="9">
        <f>Table1[[#This Row],[Profit]]/Table1[[#This Row],[Revenue]]</f>
        <v>0.38</v>
      </c>
      <c r="R564" s="31">
        <f>Table1[[#This Row],[Cost Price]]*Table1[[#This Row],[Quantity]]</f>
        <v>332.94</v>
      </c>
    </row>
    <row r="565" spans="1:18" x14ac:dyDescent="0.25">
      <c r="A565" t="s">
        <v>1104</v>
      </c>
      <c r="B565" s="14">
        <v>46029</v>
      </c>
      <c r="C565" t="s">
        <v>1105</v>
      </c>
      <c r="D565" t="str">
        <f>VLOOKUP(C565,Customers!A:E,5,FALSE)</f>
        <v>Affluent</v>
      </c>
      <c r="E565" t="s">
        <v>321</v>
      </c>
      <c r="F565" t="str">
        <f>VLOOKUP(Table1[[#This Row],[Product_ID]],Products!A:D,4,FALSE)</f>
        <v>Smartphones</v>
      </c>
      <c r="G565" t="str">
        <f>VLOOKUP(H565,Stores!A:E,5,FALSE)</f>
        <v>Oceania</v>
      </c>
      <c r="H565" t="s">
        <v>112</v>
      </c>
      <c r="I565" s="5" t="s">
        <v>25</v>
      </c>
      <c r="J565" s="7">
        <v>3</v>
      </c>
      <c r="K565" s="27">
        <v>1426.98</v>
      </c>
      <c r="L565" s="11">
        <v>0.15</v>
      </c>
      <c r="M565" t="s">
        <v>35</v>
      </c>
      <c r="N565" s="29">
        <v>993.29</v>
      </c>
      <c r="O565" s="27">
        <f>Table1[[#This Row],[Unit_Price]]*Table1[[#This Row],[Quantity]]</f>
        <v>4280.9400000000005</v>
      </c>
      <c r="P565" s="29">
        <f>Table1[[#This Row],[Revenue]]-Table1[[#This Row],[COGS]]</f>
        <v>1301.0700000000006</v>
      </c>
      <c r="Q565" s="9">
        <f>Table1[[#This Row],[Profit]]/Table1[[#This Row],[Revenue]]</f>
        <v>0.30392156862745107</v>
      </c>
      <c r="R565" s="31">
        <f>Table1[[#This Row],[Cost Price]]*Table1[[#This Row],[Quantity]]</f>
        <v>2979.87</v>
      </c>
    </row>
    <row r="566" spans="1:18" x14ac:dyDescent="0.25">
      <c r="A566" t="s">
        <v>1106</v>
      </c>
      <c r="B566" s="14">
        <v>46134</v>
      </c>
      <c r="C566" t="s">
        <v>1107</v>
      </c>
      <c r="D566" t="str">
        <f>VLOOKUP(C566,Customers!A:E,5,FALSE)</f>
        <v>Premium</v>
      </c>
      <c r="E566" t="s">
        <v>685</v>
      </c>
      <c r="F566" t="str">
        <f>VLOOKUP(Table1[[#This Row],[Product_ID]],Products!A:D,4,FALSE)</f>
        <v>Smartphones</v>
      </c>
      <c r="G566" t="str">
        <f>VLOOKUP(H566,Stores!A:E,5,FALSE)</f>
        <v>Europe</v>
      </c>
      <c r="H566" t="s">
        <v>64</v>
      </c>
      <c r="I566" s="5" t="s">
        <v>14</v>
      </c>
      <c r="J566" s="7">
        <v>4</v>
      </c>
      <c r="K566" s="27">
        <v>1583.01</v>
      </c>
      <c r="L566" s="11">
        <v>0</v>
      </c>
      <c r="M566" t="s">
        <v>20</v>
      </c>
      <c r="N566" s="29">
        <v>1023.36</v>
      </c>
      <c r="O566" s="27">
        <f>Table1[[#This Row],[Unit_Price]]*Table1[[#This Row],[Quantity]]</f>
        <v>6332.04</v>
      </c>
      <c r="P566" s="29">
        <f>Table1[[#This Row],[Revenue]]-Table1[[#This Row],[COGS]]</f>
        <v>2238.6</v>
      </c>
      <c r="Q566" s="9">
        <f>Table1[[#This Row],[Profit]]/Table1[[#This Row],[Revenue]]</f>
        <v>0.35353535353535354</v>
      </c>
      <c r="R566" s="31">
        <f>Table1[[#This Row],[Cost Price]]*Table1[[#This Row],[Quantity]]</f>
        <v>4093.44</v>
      </c>
    </row>
    <row r="567" spans="1:18" x14ac:dyDescent="0.25">
      <c r="A567" t="s">
        <v>1108</v>
      </c>
      <c r="B567" s="14">
        <v>45971</v>
      </c>
      <c r="C567" t="s">
        <v>1109</v>
      </c>
      <c r="D567" t="str">
        <f>VLOOKUP(C567,Customers!A:E,5,FALSE)</f>
        <v>Affluent</v>
      </c>
      <c r="E567" t="s">
        <v>38</v>
      </c>
      <c r="F567" t="str">
        <f>VLOOKUP(Table1[[#This Row],[Product_ID]],Products!A:D,4,FALSE)</f>
        <v>Televisions</v>
      </c>
      <c r="G567" t="str">
        <f>VLOOKUP(H567,Stores!A:E,5,FALSE)</f>
        <v>Asia</v>
      </c>
      <c r="H567" t="s">
        <v>13</v>
      </c>
      <c r="I567" s="5" t="s">
        <v>25</v>
      </c>
      <c r="J567" s="7">
        <v>3</v>
      </c>
      <c r="K567" s="27">
        <v>1955.97</v>
      </c>
      <c r="L567" s="11">
        <v>0.05</v>
      </c>
      <c r="M567" t="s">
        <v>35</v>
      </c>
      <c r="N567" s="29">
        <v>1177.3800000000001</v>
      </c>
      <c r="O567" s="27">
        <f>Table1[[#This Row],[Unit_Price]]*Table1[[#This Row],[Quantity]]</f>
        <v>5867.91</v>
      </c>
      <c r="P567" s="29">
        <f>Table1[[#This Row],[Revenue]]-Table1[[#This Row],[COGS]]</f>
        <v>2335.7699999999995</v>
      </c>
      <c r="Q567" s="9">
        <f>Table1[[#This Row],[Profit]]/Table1[[#This Row],[Revenue]]</f>
        <v>0.3980582524271844</v>
      </c>
      <c r="R567" s="31">
        <f>Table1[[#This Row],[Cost Price]]*Table1[[#This Row],[Quantity]]</f>
        <v>3532.1400000000003</v>
      </c>
    </row>
    <row r="568" spans="1:18" x14ac:dyDescent="0.25">
      <c r="A568" t="s">
        <v>1110</v>
      </c>
      <c r="B568" s="14">
        <v>45946</v>
      </c>
      <c r="C568" t="s">
        <v>1111</v>
      </c>
      <c r="D568" t="str">
        <f>VLOOKUP(C568,Customers!A:E,5,FALSE)</f>
        <v>Mass Market</v>
      </c>
      <c r="E568" t="s">
        <v>38</v>
      </c>
      <c r="F568" t="str">
        <f>VLOOKUP(Table1[[#This Row],[Product_ID]],Products!A:D,4,FALSE)</f>
        <v>Televisions</v>
      </c>
      <c r="G568" t="str">
        <f>VLOOKUP(H568,Stores!A:E,5,FALSE)</f>
        <v>Europe</v>
      </c>
      <c r="H568" t="s">
        <v>64</v>
      </c>
      <c r="I568" s="5" t="s">
        <v>25</v>
      </c>
      <c r="J568" s="7">
        <v>3</v>
      </c>
      <c r="K568" s="27">
        <v>1880.01</v>
      </c>
      <c r="L568" s="11">
        <v>0.15</v>
      </c>
      <c r="M568" t="s">
        <v>20</v>
      </c>
      <c r="N568" s="29">
        <v>1177.3800000000001</v>
      </c>
      <c r="O568" s="27">
        <f>Table1[[#This Row],[Unit_Price]]*Table1[[#This Row],[Quantity]]</f>
        <v>5640.03</v>
      </c>
      <c r="P568" s="29">
        <f>Table1[[#This Row],[Revenue]]-Table1[[#This Row],[COGS]]</f>
        <v>2107.8899999999994</v>
      </c>
      <c r="Q568" s="9">
        <f>Table1[[#This Row],[Profit]]/Table1[[#This Row],[Revenue]]</f>
        <v>0.37373737373737365</v>
      </c>
      <c r="R568" s="31">
        <f>Table1[[#This Row],[Cost Price]]*Table1[[#This Row],[Quantity]]</f>
        <v>3532.1400000000003</v>
      </c>
    </row>
    <row r="569" spans="1:18" x14ac:dyDescent="0.25">
      <c r="A569" t="s">
        <v>1112</v>
      </c>
      <c r="B569" s="14">
        <v>45928</v>
      </c>
      <c r="C569" t="s">
        <v>314</v>
      </c>
      <c r="D569" t="str">
        <f>VLOOKUP(C569,Customers!A:E,5,FALSE)</f>
        <v>Mass Market</v>
      </c>
      <c r="E569" t="s">
        <v>12</v>
      </c>
      <c r="F569" t="str">
        <f>VLOOKUP(Table1[[#This Row],[Product_ID]],Products!A:D,4,FALSE)</f>
        <v>Audio</v>
      </c>
      <c r="G569" t="str">
        <f>VLOOKUP(H569,Stores!A:E,5,FALSE)</f>
        <v>North America</v>
      </c>
      <c r="H569" t="s">
        <v>187</v>
      </c>
      <c r="I569" s="5" t="s">
        <v>14</v>
      </c>
      <c r="J569" s="7">
        <v>1</v>
      </c>
      <c r="K569" s="27">
        <v>499</v>
      </c>
      <c r="L569" s="11">
        <v>0</v>
      </c>
      <c r="M569" t="s">
        <v>20</v>
      </c>
      <c r="N569" s="29">
        <v>354.29</v>
      </c>
      <c r="O569" s="27">
        <f>Table1[[#This Row],[Unit_Price]]*Table1[[#This Row],[Quantity]]</f>
        <v>499</v>
      </c>
      <c r="P569" s="29">
        <f>Table1[[#This Row],[Revenue]]-Table1[[#This Row],[COGS]]</f>
        <v>144.70999999999998</v>
      </c>
      <c r="Q569" s="9">
        <f>Table1[[#This Row],[Profit]]/Table1[[#This Row],[Revenue]]</f>
        <v>0.28999999999999998</v>
      </c>
      <c r="R569" s="31">
        <f>Table1[[#This Row],[Cost Price]]*Table1[[#This Row],[Quantity]]</f>
        <v>354.29</v>
      </c>
    </row>
    <row r="570" spans="1:18" x14ac:dyDescent="0.25">
      <c r="A570" t="s">
        <v>1113</v>
      </c>
      <c r="B570" s="14">
        <v>45999</v>
      </c>
      <c r="C570" t="s">
        <v>114</v>
      </c>
      <c r="D570" t="str">
        <f>VLOOKUP(C570,Customers!A:E,5,FALSE)</f>
        <v>Affluent</v>
      </c>
      <c r="E570" t="s">
        <v>549</v>
      </c>
      <c r="F570" t="str">
        <f>VLOOKUP(Table1[[#This Row],[Product_ID]],Products!A:D,4,FALSE)</f>
        <v>Televisions</v>
      </c>
      <c r="G570" t="str">
        <f>VLOOKUP(H570,Stores!A:E,5,FALSE)</f>
        <v>Africa</v>
      </c>
      <c r="H570" t="s">
        <v>44</v>
      </c>
      <c r="I570" s="5" t="s">
        <v>25</v>
      </c>
      <c r="J570" s="7">
        <v>1</v>
      </c>
      <c r="K570" s="27">
        <v>1222.98</v>
      </c>
      <c r="L570" s="11">
        <v>0</v>
      </c>
      <c r="M570" t="s">
        <v>20</v>
      </c>
      <c r="N570" s="29">
        <v>767.36</v>
      </c>
      <c r="O570" s="27">
        <f>Table1[[#This Row],[Unit_Price]]*Table1[[#This Row],[Quantity]]</f>
        <v>1222.98</v>
      </c>
      <c r="P570" s="29">
        <f>Table1[[#This Row],[Revenue]]-Table1[[#This Row],[COGS]]</f>
        <v>455.62</v>
      </c>
      <c r="Q570" s="9">
        <f>Table1[[#This Row],[Profit]]/Table1[[#This Row],[Revenue]]</f>
        <v>0.37254901960784315</v>
      </c>
      <c r="R570" s="31">
        <f>Table1[[#This Row],[Cost Price]]*Table1[[#This Row],[Quantity]]</f>
        <v>767.36</v>
      </c>
    </row>
    <row r="571" spans="1:18" x14ac:dyDescent="0.25">
      <c r="A571" t="s">
        <v>1114</v>
      </c>
      <c r="B571" s="14">
        <v>45945</v>
      </c>
      <c r="C571" t="s">
        <v>675</v>
      </c>
      <c r="D571" t="str">
        <f>VLOOKUP(C571,Customers!A:E,5,FALSE)</f>
        <v>Mass Affluent</v>
      </c>
      <c r="E571" t="s">
        <v>38</v>
      </c>
      <c r="F571" t="str">
        <f>VLOOKUP(Table1[[#This Row],[Product_ID]],Products!A:D,4,FALSE)</f>
        <v>Televisions</v>
      </c>
      <c r="G571" t="str">
        <f>VLOOKUP(H571,Stores!A:E,5,FALSE)</f>
        <v>Asia</v>
      </c>
      <c r="H571" t="s">
        <v>34</v>
      </c>
      <c r="I571" s="5" t="s">
        <v>25</v>
      </c>
      <c r="J571" s="7">
        <v>3</v>
      </c>
      <c r="K571" s="27">
        <v>1936.98</v>
      </c>
      <c r="L571" s="11">
        <v>0.15</v>
      </c>
      <c r="M571" t="s">
        <v>20</v>
      </c>
      <c r="N571" s="29">
        <v>1177.3800000000001</v>
      </c>
      <c r="O571" s="27">
        <f>Table1[[#This Row],[Unit_Price]]*Table1[[#This Row],[Quantity]]</f>
        <v>5810.9400000000005</v>
      </c>
      <c r="P571" s="29">
        <f>Table1[[#This Row],[Revenue]]-Table1[[#This Row],[COGS]]</f>
        <v>2278.8000000000002</v>
      </c>
      <c r="Q571" s="9">
        <f>Table1[[#This Row],[Profit]]/Table1[[#This Row],[Revenue]]</f>
        <v>0.39215686274509803</v>
      </c>
      <c r="R571" s="31">
        <f>Table1[[#This Row],[Cost Price]]*Table1[[#This Row],[Quantity]]</f>
        <v>3532.1400000000003</v>
      </c>
    </row>
    <row r="572" spans="1:18" x14ac:dyDescent="0.25">
      <c r="A572" t="s">
        <v>1115</v>
      </c>
      <c r="B572" s="14">
        <v>46158</v>
      </c>
      <c r="C572" t="s">
        <v>1116</v>
      </c>
      <c r="D572" t="str">
        <f>VLOOKUP(C572,Customers!A:E,5,FALSE)</f>
        <v>Premium</v>
      </c>
      <c r="E572" t="s">
        <v>147</v>
      </c>
      <c r="F572" t="str">
        <f>VLOOKUP(Table1[[#This Row],[Product_ID]],Products!A:D,4,FALSE)</f>
        <v>Televisions</v>
      </c>
      <c r="G572" t="str">
        <f>VLOOKUP(H572,Stores!A:E,5,FALSE)</f>
        <v>Asia</v>
      </c>
      <c r="H572" t="s">
        <v>101</v>
      </c>
      <c r="I572" s="5" t="s">
        <v>25</v>
      </c>
      <c r="J572" s="7">
        <v>1</v>
      </c>
      <c r="K572" s="27">
        <v>1028.97</v>
      </c>
      <c r="L572" s="11">
        <v>0.2</v>
      </c>
      <c r="M572" t="s">
        <v>20</v>
      </c>
      <c r="N572" s="29">
        <v>679.32</v>
      </c>
      <c r="O572" s="27">
        <f>Table1[[#This Row],[Unit_Price]]*Table1[[#This Row],[Quantity]]</f>
        <v>1028.97</v>
      </c>
      <c r="P572" s="29">
        <f>Table1[[#This Row],[Revenue]]-Table1[[#This Row],[COGS]]</f>
        <v>349.65</v>
      </c>
      <c r="Q572" s="9">
        <f>Table1[[#This Row],[Profit]]/Table1[[#This Row],[Revenue]]</f>
        <v>0.33980582524271841</v>
      </c>
      <c r="R572" s="31">
        <f>Table1[[#This Row],[Cost Price]]*Table1[[#This Row],[Quantity]]</f>
        <v>679.32</v>
      </c>
    </row>
    <row r="573" spans="1:18" x14ac:dyDescent="0.25">
      <c r="A573" t="s">
        <v>1117</v>
      </c>
      <c r="B573" s="14">
        <v>45957</v>
      </c>
      <c r="C573" t="s">
        <v>1118</v>
      </c>
      <c r="D573" t="str">
        <f>VLOOKUP(C573,Customers!A:E,5,FALSE)</f>
        <v>Mass Market</v>
      </c>
      <c r="E573" t="s">
        <v>123</v>
      </c>
      <c r="F573" t="str">
        <f>VLOOKUP(Table1[[#This Row],[Product_ID]],Products!A:D,4,FALSE)</f>
        <v>Accessories</v>
      </c>
      <c r="G573" t="str">
        <f>VLOOKUP(H573,Stores!A:E,5,FALSE)</f>
        <v>North America</v>
      </c>
      <c r="H573" t="s">
        <v>95</v>
      </c>
      <c r="I573" s="5" t="s">
        <v>25</v>
      </c>
      <c r="J573" s="7">
        <v>4</v>
      </c>
      <c r="K573" s="27">
        <v>54.45</v>
      </c>
      <c r="L573" s="11">
        <v>0</v>
      </c>
      <c r="M573" t="s">
        <v>20</v>
      </c>
      <c r="N573" s="29">
        <v>39.049999999999997</v>
      </c>
      <c r="O573" s="27">
        <f>Table1[[#This Row],[Unit_Price]]*Table1[[#This Row],[Quantity]]</f>
        <v>217.8</v>
      </c>
      <c r="P573" s="29">
        <f>Table1[[#This Row],[Revenue]]-Table1[[#This Row],[COGS]]</f>
        <v>61.600000000000023</v>
      </c>
      <c r="Q573" s="9">
        <f>Table1[[#This Row],[Profit]]/Table1[[#This Row],[Revenue]]</f>
        <v>0.28282828282828293</v>
      </c>
      <c r="R573" s="31">
        <f>Table1[[#This Row],[Cost Price]]*Table1[[#This Row],[Quantity]]</f>
        <v>156.19999999999999</v>
      </c>
    </row>
    <row r="574" spans="1:18" x14ac:dyDescent="0.25">
      <c r="A574" t="s">
        <v>1119</v>
      </c>
      <c r="B574" s="14">
        <v>46119</v>
      </c>
      <c r="C574" t="s">
        <v>1120</v>
      </c>
      <c r="D574" t="str">
        <f>VLOOKUP(C574,Customers!A:E,5,FALSE)</f>
        <v>Mass Affluent</v>
      </c>
      <c r="E574" t="s">
        <v>51</v>
      </c>
      <c r="F574" t="str">
        <f>VLOOKUP(Table1[[#This Row],[Product_ID]],Products!A:D,4,FALSE)</f>
        <v>Smartphones</v>
      </c>
      <c r="G574" t="str">
        <f>VLOOKUP(H574,Stores!A:E,5,FALSE)</f>
        <v>Africa</v>
      </c>
      <c r="H574" t="s">
        <v>196</v>
      </c>
      <c r="I574" s="5" t="s">
        <v>14</v>
      </c>
      <c r="J574" s="7">
        <v>6</v>
      </c>
      <c r="K574" s="27">
        <v>969.03</v>
      </c>
      <c r="L574" s="11">
        <v>0</v>
      </c>
      <c r="M574" t="s">
        <v>35</v>
      </c>
      <c r="N574" s="29">
        <v>609.39</v>
      </c>
      <c r="O574" s="27">
        <f>Table1[[#This Row],[Unit_Price]]*Table1[[#This Row],[Quantity]]</f>
        <v>5814.18</v>
      </c>
      <c r="P574" s="29">
        <f>Table1[[#This Row],[Revenue]]-Table1[[#This Row],[COGS]]</f>
        <v>2157.84</v>
      </c>
      <c r="Q574" s="9">
        <f>Table1[[#This Row],[Profit]]/Table1[[#This Row],[Revenue]]</f>
        <v>0.37113402061855671</v>
      </c>
      <c r="R574" s="31">
        <f>Table1[[#This Row],[Cost Price]]*Table1[[#This Row],[Quantity]]</f>
        <v>3656.34</v>
      </c>
    </row>
    <row r="575" spans="1:18" x14ac:dyDescent="0.25">
      <c r="A575" t="s">
        <v>1121</v>
      </c>
      <c r="B575" s="14">
        <v>46297</v>
      </c>
      <c r="C575" t="s">
        <v>1122</v>
      </c>
      <c r="D575" t="str">
        <f>VLOOKUP(C575,Customers!A:E,5,FALSE)</f>
        <v>Mass Market</v>
      </c>
      <c r="E575" t="s">
        <v>251</v>
      </c>
      <c r="F575" t="str">
        <f>VLOOKUP(Table1[[#This Row],[Product_ID]],Products!A:D,4,FALSE)</f>
        <v>Televisions</v>
      </c>
      <c r="G575" t="str">
        <f>VLOOKUP(H575,Stores!A:E,5,FALSE)</f>
        <v>Africa</v>
      </c>
      <c r="H575" t="s">
        <v>226</v>
      </c>
      <c r="I575" s="5" t="s">
        <v>25</v>
      </c>
      <c r="J575" s="7">
        <v>1</v>
      </c>
      <c r="K575" s="27">
        <v>1959.02</v>
      </c>
      <c r="L575" s="11">
        <v>0.15</v>
      </c>
      <c r="M575" t="s">
        <v>35</v>
      </c>
      <c r="N575" s="29">
        <v>1299.3499999999999</v>
      </c>
      <c r="O575" s="27">
        <f>Table1[[#This Row],[Unit_Price]]*Table1[[#This Row],[Quantity]]</f>
        <v>1959.02</v>
      </c>
      <c r="P575" s="29">
        <f>Table1[[#This Row],[Revenue]]-Table1[[#This Row],[COGS]]</f>
        <v>659.67000000000007</v>
      </c>
      <c r="Q575" s="9">
        <f>Table1[[#This Row],[Profit]]/Table1[[#This Row],[Revenue]]</f>
        <v>0.33673469387755106</v>
      </c>
      <c r="R575" s="31">
        <f>Table1[[#This Row],[Cost Price]]*Table1[[#This Row],[Quantity]]</f>
        <v>1299.3499999999999</v>
      </c>
    </row>
    <row r="576" spans="1:18" x14ac:dyDescent="0.25">
      <c r="A576" t="s">
        <v>1123</v>
      </c>
      <c r="B576" s="14">
        <v>46180</v>
      </c>
      <c r="C576" t="s">
        <v>363</v>
      </c>
      <c r="D576" t="str">
        <f>VLOOKUP(C576,Customers!A:E,5,FALSE)</f>
        <v>Mass Affluent</v>
      </c>
      <c r="E576" t="s">
        <v>202</v>
      </c>
      <c r="F576" t="str">
        <f>VLOOKUP(Table1[[#This Row],[Product_ID]],Products!A:D,4,FALSE)</f>
        <v>Televisions</v>
      </c>
      <c r="G576" t="str">
        <f>VLOOKUP(H576,Stores!A:E,5,FALSE)</f>
        <v>North America</v>
      </c>
      <c r="H576" t="s">
        <v>187</v>
      </c>
      <c r="I576" s="5" t="s">
        <v>25</v>
      </c>
      <c r="J576" s="7">
        <v>5</v>
      </c>
      <c r="K576" s="27">
        <v>2140.98</v>
      </c>
      <c r="L576" s="11">
        <v>0</v>
      </c>
      <c r="M576" t="s">
        <v>30</v>
      </c>
      <c r="N576" s="29">
        <v>1427.32</v>
      </c>
      <c r="O576" s="27">
        <f>Table1[[#This Row],[Unit_Price]]*Table1[[#This Row],[Quantity]]</f>
        <v>10704.9</v>
      </c>
      <c r="P576" s="29">
        <f>Table1[[#This Row],[Revenue]]-Table1[[#This Row],[COGS]]</f>
        <v>3568.3</v>
      </c>
      <c r="Q576" s="9">
        <f>Table1[[#This Row],[Profit]]/Table1[[#This Row],[Revenue]]</f>
        <v>0.33333333333333337</v>
      </c>
      <c r="R576" s="31">
        <f>Table1[[#This Row],[Cost Price]]*Table1[[#This Row],[Quantity]]</f>
        <v>7136.5999999999995</v>
      </c>
    </row>
    <row r="577" spans="1:18" x14ac:dyDescent="0.25">
      <c r="A577" t="s">
        <v>1125</v>
      </c>
      <c r="B577" s="14">
        <v>46116</v>
      </c>
      <c r="C577" t="s">
        <v>1099</v>
      </c>
      <c r="D577" t="str">
        <f>VLOOKUP(C577,Customers!A:E,5,FALSE)</f>
        <v>Premium</v>
      </c>
      <c r="E577" t="s">
        <v>251</v>
      </c>
      <c r="F577" t="str">
        <f>VLOOKUP(Table1[[#This Row],[Product_ID]],Products!A:D,4,FALSE)</f>
        <v>Televisions</v>
      </c>
      <c r="G577" t="str">
        <f>VLOOKUP(H577,Stores!A:E,5,FALSE)</f>
        <v>oceania</v>
      </c>
      <c r="H577" t="s">
        <v>48</v>
      </c>
      <c r="I577" s="5" t="s">
        <v>25</v>
      </c>
      <c r="J577" s="7">
        <v>5</v>
      </c>
      <c r="K577" s="27">
        <v>1979.01</v>
      </c>
      <c r="L577" s="11">
        <v>0.15</v>
      </c>
      <c r="M577" t="s">
        <v>20</v>
      </c>
      <c r="N577" s="29">
        <v>1299.3499999999999</v>
      </c>
      <c r="O577" s="27">
        <f>Table1[[#This Row],[Unit_Price]]*Table1[[#This Row],[Quantity]]</f>
        <v>9895.0499999999993</v>
      </c>
      <c r="P577" s="29">
        <f>Table1[[#This Row],[Revenue]]-Table1[[#This Row],[COGS]]</f>
        <v>3398.2999999999993</v>
      </c>
      <c r="Q577" s="9">
        <f>Table1[[#This Row],[Profit]]/Table1[[#This Row],[Revenue]]</f>
        <v>0.34343434343434337</v>
      </c>
      <c r="R577" s="31">
        <f>Table1[[#This Row],[Cost Price]]*Table1[[#This Row],[Quantity]]</f>
        <v>6496.75</v>
      </c>
    </row>
    <row r="578" spans="1:18" x14ac:dyDescent="0.25">
      <c r="A578" t="s">
        <v>1126</v>
      </c>
      <c r="B578" s="14">
        <v>46115</v>
      </c>
      <c r="C578" t="s">
        <v>327</v>
      </c>
      <c r="D578" t="str">
        <f>VLOOKUP(C578,Customers!A:E,5,FALSE)</f>
        <v>Premium</v>
      </c>
      <c r="E578" t="s">
        <v>80</v>
      </c>
      <c r="F578" t="str">
        <f>VLOOKUP(Table1[[#This Row],[Product_ID]],Products!A:D,4,FALSE)</f>
        <v>Accessories</v>
      </c>
      <c r="G578" t="str">
        <f>VLOOKUP(H578,Stores!A:E,5,FALSE)</f>
        <v>Africa</v>
      </c>
      <c r="H578" t="s">
        <v>52</v>
      </c>
      <c r="I578" s="5" t="s">
        <v>14</v>
      </c>
      <c r="J578" s="7">
        <v>1</v>
      </c>
      <c r="K578" s="27">
        <v>163.77000000000001</v>
      </c>
      <c r="L578" s="11">
        <v>0.2</v>
      </c>
      <c r="M578" t="s">
        <v>20</v>
      </c>
      <c r="N578" s="29">
        <v>116.07</v>
      </c>
      <c r="O578" s="27">
        <f>Table1[[#This Row],[Unit_Price]]*Table1[[#This Row],[Quantity]]</f>
        <v>163.77000000000001</v>
      </c>
      <c r="P578" s="29">
        <f>Table1[[#This Row],[Revenue]]-Table1[[#This Row],[COGS]]</f>
        <v>47.700000000000017</v>
      </c>
      <c r="Q578" s="9">
        <f>Table1[[#This Row],[Profit]]/Table1[[#This Row],[Revenue]]</f>
        <v>0.29126213592233019</v>
      </c>
      <c r="R578" s="31">
        <f>Table1[[#This Row],[Cost Price]]*Table1[[#This Row],[Quantity]]</f>
        <v>116.07</v>
      </c>
    </row>
    <row r="579" spans="1:18" x14ac:dyDescent="0.25">
      <c r="A579" t="s">
        <v>1128</v>
      </c>
      <c r="B579" s="14">
        <v>46049</v>
      </c>
      <c r="C579" t="s">
        <v>1027</v>
      </c>
      <c r="D579" t="str">
        <f>VLOOKUP(C579,Customers!A:E,5,FALSE)</f>
        <v>Mass Market</v>
      </c>
      <c r="E579" t="s">
        <v>305</v>
      </c>
      <c r="F579" t="str">
        <f>VLOOKUP(Table1[[#This Row],[Product_ID]],Products!A:D,4,FALSE)</f>
        <v>Accessories</v>
      </c>
      <c r="G579" t="str">
        <f>VLOOKUP(H579,Stores!A:E,5,FALSE)</f>
        <v>Oceania</v>
      </c>
      <c r="H579" t="s">
        <v>112</v>
      </c>
      <c r="I579" s="5" t="s">
        <v>25</v>
      </c>
      <c r="J579" s="7">
        <v>1</v>
      </c>
      <c r="K579" s="27">
        <v>38.61</v>
      </c>
      <c r="L579" s="11">
        <v>0.05</v>
      </c>
      <c r="M579" t="s">
        <v>20</v>
      </c>
      <c r="N579" s="29">
        <v>26.52</v>
      </c>
      <c r="O579" s="27">
        <f>Table1[[#This Row],[Unit_Price]]*Table1[[#This Row],[Quantity]]</f>
        <v>38.61</v>
      </c>
      <c r="P579" s="29">
        <f>Table1[[#This Row],[Revenue]]-Table1[[#This Row],[COGS]]</f>
        <v>12.09</v>
      </c>
      <c r="Q579" s="9">
        <f>Table1[[#This Row],[Profit]]/Table1[[#This Row],[Revenue]]</f>
        <v>0.31313131313131315</v>
      </c>
      <c r="R579" s="31">
        <f>Table1[[#This Row],[Cost Price]]*Table1[[#This Row],[Quantity]]</f>
        <v>26.52</v>
      </c>
    </row>
    <row r="580" spans="1:18" x14ac:dyDescent="0.25">
      <c r="A580" t="s">
        <v>1130</v>
      </c>
      <c r="B580" s="14">
        <v>45989</v>
      </c>
      <c r="C580" t="s">
        <v>1131</v>
      </c>
      <c r="D580" t="str">
        <f>VLOOKUP(C580,Customers!A:E,5,FALSE)</f>
        <v>Mass Market</v>
      </c>
      <c r="E580" t="s">
        <v>47</v>
      </c>
      <c r="F580" t="str">
        <f>VLOOKUP(Table1[[#This Row],[Product_ID]],Products!A:D,4,FALSE)</f>
        <v>Smartphones</v>
      </c>
      <c r="G580" t="str">
        <f>VLOOKUP(H580,Stores!A:E,5,FALSE)</f>
        <v>oceania</v>
      </c>
      <c r="H580" t="s">
        <v>48</v>
      </c>
      <c r="I580" s="5" t="s">
        <v>14</v>
      </c>
      <c r="J580" s="7">
        <v>2</v>
      </c>
      <c r="K580" s="27">
        <v>293.02</v>
      </c>
      <c r="L580" s="11">
        <v>0</v>
      </c>
      <c r="M580" t="s">
        <v>30</v>
      </c>
      <c r="N580" s="29">
        <v>194.35</v>
      </c>
      <c r="O580" s="27">
        <f>Table1[[#This Row],[Unit_Price]]*Table1[[#This Row],[Quantity]]</f>
        <v>586.04</v>
      </c>
      <c r="P580" s="29">
        <f>Table1[[#This Row],[Revenue]]-Table1[[#This Row],[COGS]]</f>
        <v>197.33999999999997</v>
      </c>
      <c r="Q580" s="9">
        <f>Table1[[#This Row],[Profit]]/Table1[[#This Row],[Revenue]]</f>
        <v>0.33673469387755101</v>
      </c>
      <c r="R580" s="31">
        <f>Table1[[#This Row],[Cost Price]]*Table1[[#This Row],[Quantity]]</f>
        <v>388.7</v>
      </c>
    </row>
    <row r="581" spans="1:18" x14ac:dyDescent="0.25">
      <c r="A581" t="s">
        <v>1132</v>
      </c>
      <c r="B581" s="14">
        <v>46165</v>
      </c>
      <c r="C581" t="s">
        <v>420</v>
      </c>
      <c r="D581" t="str">
        <f>VLOOKUP(C581,Customers!A:E,5,FALSE)</f>
        <v>Affluent</v>
      </c>
      <c r="E581" t="s">
        <v>83</v>
      </c>
      <c r="F581" t="str">
        <f>VLOOKUP(Table1[[#This Row],[Product_ID]],Products!A:D,4,FALSE)</f>
        <v>Televisions</v>
      </c>
      <c r="G581" t="str">
        <f>VLOOKUP(H581,Stores!A:E,5,FALSE)</f>
        <v>South America</v>
      </c>
      <c r="H581" t="s">
        <v>120</v>
      </c>
      <c r="I581" s="5" t="s">
        <v>25</v>
      </c>
      <c r="J581" s="7">
        <v>2</v>
      </c>
      <c r="K581" s="27">
        <v>2344.98</v>
      </c>
      <c r="L581" s="11">
        <v>0.02</v>
      </c>
      <c r="M581" t="s">
        <v>20</v>
      </c>
      <c r="N581" s="29">
        <v>1586.31</v>
      </c>
      <c r="O581" s="27">
        <f>Table1[[#This Row],[Unit_Price]]*Table1[[#This Row],[Quantity]]</f>
        <v>4689.96</v>
      </c>
      <c r="P581" s="29">
        <f>Table1[[#This Row],[Revenue]]-Table1[[#This Row],[COGS]]</f>
        <v>1517.3400000000001</v>
      </c>
      <c r="Q581" s="9">
        <f>Table1[[#This Row],[Profit]]/Table1[[#This Row],[Revenue]]</f>
        <v>0.3235294117647059</v>
      </c>
      <c r="R581" s="31">
        <f>Table1[[#This Row],[Cost Price]]*Table1[[#This Row],[Quantity]]</f>
        <v>3172.62</v>
      </c>
    </row>
    <row r="582" spans="1:18" x14ac:dyDescent="0.25">
      <c r="A582" t="s">
        <v>1133</v>
      </c>
      <c r="B582" s="14">
        <v>46079</v>
      </c>
      <c r="C582" t="s">
        <v>1134</v>
      </c>
      <c r="D582" t="str">
        <f>VLOOKUP(C582,Customers!A:E,5,FALSE)</f>
        <v>Mass Market</v>
      </c>
      <c r="E582" t="s">
        <v>43</v>
      </c>
      <c r="F582" t="str">
        <f>VLOOKUP(Table1[[#This Row],[Product_ID]],Products!A:D,4,FALSE)</f>
        <v>Televisions</v>
      </c>
      <c r="G582" t="str">
        <f>VLOOKUP(H582,Stores!A:E,5,FALSE)</f>
        <v>Africa</v>
      </c>
      <c r="H582" t="s">
        <v>44</v>
      </c>
      <c r="I582" s="5" t="s">
        <v>14</v>
      </c>
      <c r="J582" s="7">
        <v>3</v>
      </c>
      <c r="K582" s="27">
        <v>1816.99</v>
      </c>
      <c r="L582" s="11">
        <v>0.05</v>
      </c>
      <c r="M582" t="s">
        <v>20</v>
      </c>
      <c r="N582" s="29">
        <v>1097.3900000000001</v>
      </c>
      <c r="O582" s="27">
        <f>Table1[[#This Row],[Unit_Price]]*Table1[[#This Row],[Quantity]]</f>
        <v>5450.97</v>
      </c>
      <c r="P582" s="29">
        <f>Table1[[#This Row],[Revenue]]-Table1[[#This Row],[COGS]]</f>
        <v>2158.8000000000002</v>
      </c>
      <c r="Q582" s="9">
        <f>Table1[[#This Row],[Profit]]/Table1[[#This Row],[Revenue]]</f>
        <v>0.39603960396039606</v>
      </c>
      <c r="R582" s="31">
        <f>Table1[[#This Row],[Cost Price]]*Table1[[#This Row],[Quantity]]</f>
        <v>3292.17</v>
      </c>
    </row>
    <row r="583" spans="1:18" x14ac:dyDescent="0.25">
      <c r="A583" t="s">
        <v>1136</v>
      </c>
      <c r="B583" s="14">
        <v>46058</v>
      </c>
      <c r="C583" t="s">
        <v>1137</v>
      </c>
      <c r="D583" t="str">
        <f>VLOOKUP(C583,Customers!A:E,5,FALSE)</f>
        <v>Mass Market</v>
      </c>
      <c r="E583" t="s">
        <v>268</v>
      </c>
      <c r="F583" t="str">
        <f>VLOOKUP(Table1[[#This Row],[Product_ID]],Products!A:D,4,FALSE)</f>
        <v>Audio</v>
      </c>
      <c r="G583" t="str">
        <f>VLOOKUP(H583,Stores!A:E,5,FALSE)</f>
        <v>Europe</v>
      </c>
      <c r="H583" t="s">
        <v>64</v>
      </c>
      <c r="I583" s="5" t="s">
        <v>14</v>
      </c>
      <c r="J583" s="7">
        <v>10</v>
      </c>
      <c r="K583" s="27">
        <v>146.02000000000001</v>
      </c>
      <c r="L583" s="11">
        <v>0.15</v>
      </c>
      <c r="M583" t="s">
        <v>35</v>
      </c>
      <c r="N583" s="29">
        <v>90.89</v>
      </c>
      <c r="O583" s="27">
        <f>Table1[[#This Row],[Unit_Price]]*Table1[[#This Row],[Quantity]]</f>
        <v>1460.2</v>
      </c>
      <c r="P583" s="29">
        <f>Table1[[#This Row],[Revenue]]-Table1[[#This Row],[COGS]]</f>
        <v>551.30000000000007</v>
      </c>
      <c r="Q583" s="9">
        <f>Table1[[#This Row],[Profit]]/Table1[[#This Row],[Revenue]]</f>
        <v>0.3775510204081633</v>
      </c>
      <c r="R583" s="31">
        <f>Table1[[#This Row],[Cost Price]]*Table1[[#This Row],[Quantity]]</f>
        <v>908.9</v>
      </c>
    </row>
    <row r="584" spans="1:18" x14ac:dyDescent="0.25">
      <c r="A584" t="s">
        <v>1138</v>
      </c>
      <c r="B584" s="14">
        <v>46081</v>
      </c>
      <c r="C584" t="s">
        <v>1139</v>
      </c>
      <c r="D584" t="str">
        <f>VLOOKUP(C584,Customers!A:E,5,FALSE)</f>
        <v>Mass Market</v>
      </c>
      <c r="E584" t="s">
        <v>168</v>
      </c>
      <c r="F584" t="str">
        <f>VLOOKUP(Table1[[#This Row],[Product_ID]],Products!A:D,4,FALSE)</f>
        <v>Accessories</v>
      </c>
      <c r="G584" t="str">
        <f>VLOOKUP(H584,Stores!A:E,5,FALSE)</f>
        <v>South America</v>
      </c>
      <c r="H584" t="s">
        <v>62</v>
      </c>
      <c r="I584" s="5" t="s">
        <v>14</v>
      </c>
      <c r="J584" s="7">
        <v>1</v>
      </c>
      <c r="K584" s="27">
        <v>90.78</v>
      </c>
      <c r="L584" s="11">
        <v>0.2</v>
      </c>
      <c r="M584" t="s">
        <v>20</v>
      </c>
      <c r="N584" s="29">
        <v>55.18</v>
      </c>
      <c r="O584" s="27">
        <f>Table1[[#This Row],[Unit_Price]]*Table1[[#This Row],[Quantity]]</f>
        <v>90.78</v>
      </c>
      <c r="P584" s="29">
        <f>Table1[[#This Row],[Revenue]]-Table1[[#This Row],[COGS]]</f>
        <v>35.6</v>
      </c>
      <c r="Q584" s="9">
        <f>Table1[[#This Row],[Profit]]/Table1[[#This Row],[Revenue]]</f>
        <v>0.39215686274509803</v>
      </c>
      <c r="R584" s="31">
        <f>Table1[[#This Row],[Cost Price]]*Table1[[#This Row],[Quantity]]</f>
        <v>55.18</v>
      </c>
    </row>
    <row r="585" spans="1:18" x14ac:dyDescent="0.25">
      <c r="A585" t="s">
        <v>1140</v>
      </c>
      <c r="B585" s="14">
        <v>46143</v>
      </c>
      <c r="C585" t="s">
        <v>367</v>
      </c>
      <c r="D585" t="str">
        <f>VLOOKUP(C585,Customers!A:E,5,FALSE)</f>
        <v>Affluent</v>
      </c>
      <c r="E585" t="s">
        <v>685</v>
      </c>
      <c r="F585" t="str">
        <f>VLOOKUP(Table1[[#This Row],[Product_ID]],Products!A:D,4,FALSE)</f>
        <v>Smartphones</v>
      </c>
      <c r="G585" t="str">
        <f>VLOOKUP(H585,Stores!A:E,5,FALSE)</f>
        <v>EUROPE</v>
      </c>
      <c r="H585" t="s">
        <v>74</v>
      </c>
      <c r="I585" s="5" t="s">
        <v>25</v>
      </c>
      <c r="J585" s="7">
        <v>5</v>
      </c>
      <c r="K585" s="27">
        <v>1583.01</v>
      </c>
      <c r="L585" s="11">
        <v>0</v>
      </c>
      <c r="M585" t="s">
        <v>35</v>
      </c>
      <c r="N585" s="29">
        <v>1023.36</v>
      </c>
      <c r="O585" s="27">
        <f>Table1[[#This Row],[Unit_Price]]*Table1[[#This Row],[Quantity]]</f>
        <v>7915.05</v>
      </c>
      <c r="P585" s="29">
        <f>Table1[[#This Row],[Revenue]]-Table1[[#This Row],[COGS]]</f>
        <v>2798.25</v>
      </c>
      <c r="Q585" s="9">
        <f>Table1[[#This Row],[Profit]]/Table1[[#This Row],[Revenue]]</f>
        <v>0.35353535353535354</v>
      </c>
      <c r="R585" s="31">
        <f>Table1[[#This Row],[Cost Price]]*Table1[[#This Row],[Quantity]]</f>
        <v>5116.8</v>
      </c>
    </row>
    <row r="586" spans="1:18" x14ac:dyDescent="0.25">
      <c r="A586" t="s">
        <v>1141</v>
      </c>
      <c r="B586" s="14">
        <v>46098</v>
      </c>
      <c r="C586" t="s">
        <v>1994</v>
      </c>
      <c r="D586" t="str">
        <f>VLOOKUP(C586,Customers!A:E,5,FALSE)</f>
        <v>Mass Market</v>
      </c>
      <c r="E586" t="s">
        <v>38</v>
      </c>
      <c r="F586" t="str">
        <f>VLOOKUP(Table1[[#This Row],[Product_ID]],Products!A:D,4,FALSE)</f>
        <v>Televisions</v>
      </c>
      <c r="G586" t="str">
        <f>VLOOKUP(H586,Stores!A:E,5,FALSE)</f>
        <v>Africa</v>
      </c>
      <c r="H586" t="s">
        <v>226</v>
      </c>
      <c r="I586" s="5" t="s">
        <v>25</v>
      </c>
      <c r="J586" s="7">
        <v>3</v>
      </c>
      <c r="K586" s="27">
        <v>1861.02</v>
      </c>
      <c r="L586" s="11">
        <v>0.1</v>
      </c>
      <c r="M586" t="s">
        <v>20</v>
      </c>
      <c r="N586" s="29">
        <v>1177.3800000000001</v>
      </c>
      <c r="O586" s="27">
        <f>Table1[[#This Row],[Unit_Price]]*Table1[[#This Row],[Quantity]]</f>
        <v>5583.0599999999995</v>
      </c>
      <c r="P586" s="29">
        <f>Table1[[#This Row],[Revenue]]-Table1[[#This Row],[COGS]]</f>
        <v>2050.9199999999992</v>
      </c>
      <c r="Q586" s="9">
        <f>Table1[[#This Row],[Profit]]/Table1[[#This Row],[Revenue]]</f>
        <v>0.36734693877551011</v>
      </c>
      <c r="R586" s="31">
        <f>Table1[[#This Row],[Cost Price]]*Table1[[#This Row],[Quantity]]</f>
        <v>3532.1400000000003</v>
      </c>
    </row>
    <row r="587" spans="1:18" x14ac:dyDescent="0.25">
      <c r="A587" t="s">
        <v>1143</v>
      </c>
      <c r="B587" s="14">
        <v>46332</v>
      </c>
      <c r="C587" t="s">
        <v>1144</v>
      </c>
      <c r="D587" t="str">
        <f>VLOOKUP(C587,Customers!A:E,5,FALSE)</f>
        <v>Mass Market</v>
      </c>
      <c r="E587" t="s">
        <v>12</v>
      </c>
      <c r="F587" t="str">
        <f>VLOOKUP(Table1[[#This Row],[Product_ID]],Products!A:D,4,FALSE)</f>
        <v>Audio</v>
      </c>
      <c r="G587" t="str">
        <f>VLOOKUP(H587,Stores!A:E,5,FALSE)</f>
        <v>Africa</v>
      </c>
      <c r="H587" t="s">
        <v>52</v>
      </c>
      <c r="I587" s="5" t="s">
        <v>25</v>
      </c>
      <c r="J587" s="7">
        <v>1</v>
      </c>
      <c r="K587" s="27">
        <v>508.98</v>
      </c>
      <c r="L587" s="11">
        <v>0</v>
      </c>
      <c r="M587" t="s">
        <v>30</v>
      </c>
      <c r="N587" s="29">
        <v>354.29</v>
      </c>
      <c r="O587" s="27">
        <f>Table1[[#This Row],[Unit_Price]]*Table1[[#This Row],[Quantity]]</f>
        <v>508.98</v>
      </c>
      <c r="P587" s="29">
        <f>Table1[[#This Row],[Revenue]]-Table1[[#This Row],[COGS]]</f>
        <v>154.69</v>
      </c>
      <c r="Q587" s="9">
        <f>Table1[[#This Row],[Profit]]/Table1[[#This Row],[Revenue]]</f>
        <v>0.30392156862745096</v>
      </c>
      <c r="R587" s="31">
        <f>Table1[[#This Row],[Cost Price]]*Table1[[#This Row],[Quantity]]</f>
        <v>354.29</v>
      </c>
    </row>
    <row r="588" spans="1:18" x14ac:dyDescent="0.25">
      <c r="A588" t="s">
        <v>1145</v>
      </c>
      <c r="B588" s="14">
        <v>45944</v>
      </c>
      <c r="C588" t="s">
        <v>956</v>
      </c>
      <c r="D588" t="str">
        <f>VLOOKUP(C588,Customers!A:E,5,FALSE)</f>
        <v>Mass Market</v>
      </c>
      <c r="E588" t="s">
        <v>29</v>
      </c>
      <c r="F588" t="str">
        <f>VLOOKUP(Table1[[#This Row],[Product_ID]],Products!A:D,4,FALSE)</f>
        <v>Accessories</v>
      </c>
      <c r="G588" t="str">
        <f>VLOOKUP(H588,Stores!A:E,5,FALSE)</f>
        <v>oceania</v>
      </c>
      <c r="H588" t="s">
        <v>48</v>
      </c>
      <c r="I588" s="5" t="s">
        <v>14</v>
      </c>
      <c r="J588" s="7">
        <v>1</v>
      </c>
      <c r="K588" s="27">
        <v>107.91</v>
      </c>
      <c r="L588" s="11">
        <v>0.05</v>
      </c>
      <c r="M588" t="s">
        <v>35</v>
      </c>
      <c r="N588" s="29">
        <v>78.48</v>
      </c>
      <c r="O588" s="27">
        <f>Table1[[#This Row],[Unit_Price]]*Table1[[#This Row],[Quantity]]</f>
        <v>107.91</v>
      </c>
      <c r="P588" s="29">
        <f>Table1[[#This Row],[Revenue]]-Table1[[#This Row],[COGS]]</f>
        <v>29.429999999999993</v>
      </c>
      <c r="Q588" s="9">
        <f>Table1[[#This Row],[Profit]]/Table1[[#This Row],[Revenue]]</f>
        <v>0.27272727272727265</v>
      </c>
      <c r="R588" s="31">
        <f>Table1[[#This Row],[Cost Price]]*Table1[[#This Row],[Quantity]]</f>
        <v>78.48</v>
      </c>
    </row>
    <row r="589" spans="1:18" x14ac:dyDescent="0.25">
      <c r="A589" t="s">
        <v>1146</v>
      </c>
      <c r="B589" s="14">
        <v>46175</v>
      </c>
      <c r="C589" t="s">
        <v>1147</v>
      </c>
      <c r="D589" t="str">
        <f>VLOOKUP(C589,Customers!A:E,5,FALSE)</f>
        <v>Mass Market</v>
      </c>
      <c r="E589" t="s">
        <v>254</v>
      </c>
      <c r="F589" t="str">
        <f>VLOOKUP(Table1[[#This Row],[Product_ID]],Products!A:D,4,FALSE)</f>
        <v>Audio</v>
      </c>
      <c r="G589" t="str">
        <f>VLOOKUP(H589,Stores!A:E,5,FALSE)</f>
        <v>Africa</v>
      </c>
      <c r="H589" t="s">
        <v>52</v>
      </c>
      <c r="I589" s="5" t="s">
        <v>14</v>
      </c>
      <c r="J589" s="7">
        <v>6</v>
      </c>
      <c r="K589" s="27">
        <v>202.98</v>
      </c>
      <c r="L589" s="11">
        <v>0.15</v>
      </c>
      <c r="M589" t="s">
        <v>20</v>
      </c>
      <c r="N589" s="29">
        <v>129.35</v>
      </c>
      <c r="O589" s="27">
        <f>Table1[[#This Row],[Unit_Price]]*Table1[[#This Row],[Quantity]]</f>
        <v>1217.8799999999999</v>
      </c>
      <c r="P589" s="29">
        <f>Table1[[#This Row],[Revenue]]-Table1[[#This Row],[COGS]]</f>
        <v>441.78</v>
      </c>
      <c r="Q589" s="9">
        <f>Table1[[#This Row],[Profit]]/Table1[[#This Row],[Revenue]]</f>
        <v>0.36274509803921567</v>
      </c>
      <c r="R589" s="31">
        <f>Table1[[#This Row],[Cost Price]]*Table1[[#This Row],[Quantity]]</f>
        <v>776.09999999999991</v>
      </c>
    </row>
    <row r="590" spans="1:18" x14ac:dyDescent="0.25">
      <c r="A590" t="s">
        <v>1148</v>
      </c>
      <c r="B590" s="14">
        <v>46060</v>
      </c>
      <c r="C590" t="s">
        <v>945</v>
      </c>
      <c r="D590" t="str">
        <f>VLOOKUP(C590,Customers!A:E,5,FALSE)</f>
        <v>Premium</v>
      </c>
      <c r="E590" t="s">
        <v>47</v>
      </c>
      <c r="F590" t="str">
        <f>VLOOKUP(Table1[[#This Row],[Product_ID]],Products!A:D,4,FALSE)</f>
        <v>Smartphones</v>
      </c>
      <c r="G590" t="str">
        <f>VLOOKUP(H590,Stores!A:E,5,FALSE)</f>
        <v>oceania</v>
      </c>
      <c r="H590" t="s">
        <v>48</v>
      </c>
      <c r="I590" s="5" t="s">
        <v>25</v>
      </c>
      <c r="J590" s="7">
        <v>6</v>
      </c>
      <c r="K590" s="27">
        <v>290.02999999999997</v>
      </c>
      <c r="L590" s="11">
        <v>0</v>
      </c>
      <c r="M590" t="s">
        <v>20</v>
      </c>
      <c r="N590" s="29">
        <v>194.35</v>
      </c>
      <c r="O590" s="27">
        <f>Table1[[#This Row],[Unit_Price]]*Table1[[#This Row],[Quantity]]</f>
        <v>1740.1799999999998</v>
      </c>
      <c r="P590" s="29">
        <f>Table1[[#This Row],[Revenue]]-Table1[[#This Row],[COGS]]</f>
        <v>574.07999999999993</v>
      </c>
      <c r="Q590" s="9">
        <f>Table1[[#This Row],[Profit]]/Table1[[#This Row],[Revenue]]</f>
        <v>0.32989690721649484</v>
      </c>
      <c r="R590" s="31">
        <f>Table1[[#This Row],[Cost Price]]*Table1[[#This Row],[Quantity]]</f>
        <v>1166.0999999999999</v>
      </c>
    </row>
    <row r="591" spans="1:18" x14ac:dyDescent="0.25">
      <c r="A591" t="s">
        <v>1149</v>
      </c>
      <c r="B591" s="14">
        <v>46094</v>
      </c>
      <c r="C591" t="s">
        <v>723</v>
      </c>
      <c r="D591" t="str">
        <f>VLOOKUP(C591,Customers!A:E,5,FALSE)</f>
        <v>Mass Affluent</v>
      </c>
      <c r="E591" t="s">
        <v>416</v>
      </c>
      <c r="F591" t="str">
        <f>VLOOKUP(Table1[[#This Row],[Product_ID]],Products!A:D,4,FALSE)</f>
        <v>Smartphones</v>
      </c>
      <c r="G591" t="str">
        <f>VLOOKUP(H591,Stores!A:E,5,FALSE)</f>
        <v>South America</v>
      </c>
      <c r="H591" t="s">
        <v>120</v>
      </c>
      <c r="I591" s="5" t="s">
        <v>14</v>
      </c>
      <c r="J591" s="7">
        <v>1</v>
      </c>
      <c r="K591" s="27">
        <v>256.47000000000003</v>
      </c>
      <c r="L591" s="11">
        <v>0.02</v>
      </c>
      <c r="M591" t="s">
        <v>20</v>
      </c>
      <c r="N591" s="29">
        <v>159.36000000000001</v>
      </c>
      <c r="O591" s="27">
        <f>Table1[[#This Row],[Unit_Price]]*Table1[[#This Row],[Quantity]]</f>
        <v>256.47000000000003</v>
      </c>
      <c r="P591" s="29">
        <f>Table1[[#This Row],[Revenue]]-Table1[[#This Row],[COGS]]</f>
        <v>97.110000000000014</v>
      </c>
      <c r="Q591" s="9">
        <f>Table1[[#This Row],[Profit]]/Table1[[#This Row],[Revenue]]</f>
        <v>0.37864077669902912</v>
      </c>
      <c r="R591" s="31">
        <f>Table1[[#This Row],[Cost Price]]*Table1[[#This Row],[Quantity]]</f>
        <v>159.36000000000001</v>
      </c>
    </row>
    <row r="592" spans="1:18" x14ac:dyDescent="0.25">
      <c r="A592" t="s">
        <v>1150</v>
      </c>
      <c r="B592" s="14">
        <v>45956</v>
      </c>
      <c r="C592" t="s">
        <v>1151</v>
      </c>
      <c r="D592" t="str">
        <f>VLOOKUP(C592,Customers!A:E,5,FALSE)</f>
        <v>Affluent</v>
      </c>
      <c r="E592" t="s">
        <v>549</v>
      </c>
      <c r="F592" t="str">
        <f>VLOOKUP(Table1[[#This Row],[Product_ID]],Products!A:D,4,FALSE)</f>
        <v>Televisions</v>
      </c>
      <c r="G592" t="str">
        <f>VLOOKUP(H592,Stores!A:E,5,FALSE)</f>
        <v>Europe</v>
      </c>
      <c r="H592" t="s">
        <v>64</v>
      </c>
      <c r="I592" s="5" t="s">
        <v>25</v>
      </c>
      <c r="J592" s="7">
        <v>3</v>
      </c>
      <c r="K592" s="27">
        <v>1175.02</v>
      </c>
      <c r="L592" s="11">
        <v>0</v>
      </c>
      <c r="M592" t="s">
        <v>30</v>
      </c>
      <c r="N592" s="29">
        <v>767.36</v>
      </c>
      <c r="O592" s="27">
        <f>Table1[[#This Row],[Unit_Price]]*Table1[[#This Row],[Quantity]]</f>
        <v>3525.06</v>
      </c>
      <c r="P592" s="29">
        <f>Table1[[#This Row],[Revenue]]-Table1[[#This Row],[COGS]]</f>
        <v>1222.98</v>
      </c>
      <c r="Q592" s="9">
        <f>Table1[[#This Row],[Profit]]/Table1[[#This Row],[Revenue]]</f>
        <v>0.34693877551020408</v>
      </c>
      <c r="R592" s="31">
        <f>Table1[[#This Row],[Cost Price]]*Table1[[#This Row],[Quantity]]</f>
        <v>2302.08</v>
      </c>
    </row>
    <row r="593" spans="1:18" x14ac:dyDescent="0.25">
      <c r="A593" t="s">
        <v>1153</v>
      </c>
      <c r="B593" s="14">
        <v>46011</v>
      </c>
      <c r="C593" t="s">
        <v>1154</v>
      </c>
      <c r="D593" t="str">
        <f>VLOOKUP(C593,Customers!A:E,5,FALSE)</f>
        <v>Mass Market</v>
      </c>
      <c r="E593" t="s">
        <v>376</v>
      </c>
      <c r="F593" t="str">
        <f>VLOOKUP(Table1[[#This Row],[Product_ID]],Products!A:D,4,FALSE)</f>
        <v>Laptops</v>
      </c>
      <c r="G593" t="str">
        <f>VLOOKUP(H593,Stores!A:E,5,FALSE)</f>
        <v>Europe</v>
      </c>
      <c r="H593" t="s">
        <v>64</v>
      </c>
      <c r="I593" s="5" t="s">
        <v>14</v>
      </c>
      <c r="J593" s="7">
        <v>2</v>
      </c>
      <c r="K593" s="27">
        <v>1665.02</v>
      </c>
      <c r="L593" s="11">
        <v>0.02</v>
      </c>
      <c r="M593" t="s">
        <v>20</v>
      </c>
      <c r="N593" s="29">
        <v>1240.27</v>
      </c>
      <c r="O593" s="27">
        <f>Table1[[#This Row],[Unit_Price]]*Table1[[#This Row],[Quantity]]</f>
        <v>3330.04</v>
      </c>
      <c r="P593" s="29">
        <f>Table1[[#This Row],[Revenue]]-Table1[[#This Row],[COGS]]</f>
        <v>849.5</v>
      </c>
      <c r="Q593" s="9">
        <f>Table1[[#This Row],[Profit]]/Table1[[#This Row],[Revenue]]</f>
        <v>0.25510204081632654</v>
      </c>
      <c r="R593" s="31">
        <f>Table1[[#This Row],[Cost Price]]*Table1[[#This Row],[Quantity]]</f>
        <v>2480.54</v>
      </c>
    </row>
    <row r="594" spans="1:18" x14ac:dyDescent="0.25">
      <c r="A594" t="s">
        <v>1155</v>
      </c>
      <c r="B594" s="14">
        <v>45877</v>
      </c>
      <c r="C594" t="s">
        <v>1156</v>
      </c>
      <c r="D594" t="str">
        <f>VLOOKUP(C594,Customers!A:E,5,FALSE)</f>
        <v>Affluent</v>
      </c>
      <c r="E594" t="s">
        <v>23</v>
      </c>
      <c r="F594" t="str">
        <f>VLOOKUP(Table1[[#This Row],[Product_ID]],Products!A:D,4,FALSE)</f>
        <v>Audio</v>
      </c>
      <c r="G594" t="str">
        <f>VLOOKUP(H594,Stores!A:E,5,FALSE)</f>
        <v>Africa</v>
      </c>
      <c r="H594" t="s">
        <v>19</v>
      </c>
      <c r="I594" s="5" t="s">
        <v>25</v>
      </c>
      <c r="J594" s="7">
        <v>3</v>
      </c>
      <c r="K594" s="27">
        <v>78.209999999999994</v>
      </c>
      <c r="L594" s="11">
        <v>0.1</v>
      </c>
      <c r="M594" t="s">
        <v>20</v>
      </c>
      <c r="N594" s="29">
        <v>57.67</v>
      </c>
      <c r="O594" s="27">
        <f>Table1[[#This Row],[Unit_Price]]*Table1[[#This Row],[Quantity]]</f>
        <v>234.63</v>
      </c>
      <c r="P594" s="29">
        <f>Table1[[#This Row],[Revenue]]-Table1[[#This Row],[COGS]]</f>
        <v>61.620000000000005</v>
      </c>
      <c r="Q594" s="9">
        <f>Table1[[#This Row],[Profit]]/Table1[[#This Row],[Revenue]]</f>
        <v>0.26262626262626265</v>
      </c>
      <c r="R594" s="31">
        <f>Table1[[#This Row],[Cost Price]]*Table1[[#This Row],[Quantity]]</f>
        <v>173.01</v>
      </c>
    </row>
    <row r="595" spans="1:18" x14ac:dyDescent="0.25">
      <c r="A595" t="s">
        <v>1157</v>
      </c>
      <c r="B595" s="14">
        <v>46011</v>
      </c>
      <c r="C595" t="s">
        <v>433</v>
      </c>
      <c r="D595" t="str">
        <f>VLOOKUP(C595,Customers!A:E,5,FALSE)</f>
        <v>Mass Market</v>
      </c>
      <c r="E595" t="s">
        <v>254</v>
      </c>
      <c r="F595" t="str">
        <f>VLOOKUP(Table1[[#This Row],[Product_ID]],Products!A:D,4,FALSE)</f>
        <v>Audio</v>
      </c>
      <c r="G595" t="str">
        <f>VLOOKUP(H595,Stores!A:E,5,FALSE)</f>
        <v xml:space="preserve">Asia </v>
      </c>
      <c r="H595" t="s">
        <v>104</v>
      </c>
      <c r="I595" s="5" t="s">
        <v>14</v>
      </c>
      <c r="J595" s="7">
        <v>6</v>
      </c>
      <c r="K595" s="27">
        <v>204.97</v>
      </c>
      <c r="L595" s="11">
        <v>0</v>
      </c>
      <c r="M595" t="s">
        <v>20</v>
      </c>
      <c r="N595" s="29">
        <v>129.35</v>
      </c>
      <c r="O595" s="27">
        <f>Table1[[#This Row],[Unit_Price]]*Table1[[#This Row],[Quantity]]</f>
        <v>1229.82</v>
      </c>
      <c r="P595" s="29">
        <f>Table1[[#This Row],[Revenue]]-Table1[[#This Row],[COGS]]</f>
        <v>453.72</v>
      </c>
      <c r="Q595" s="9">
        <f>Table1[[#This Row],[Profit]]/Table1[[#This Row],[Revenue]]</f>
        <v>0.36893203883495151</v>
      </c>
      <c r="R595" s="31">
        <f>Table1[[#This Row],[Cost Price]]*Table1[[#This Row],[Quantity]]</f>
        <v>776.09999999999991</v>
      </c>
    </row>
    <row r="596" spans="1:18" x14ac:dyDescent="0.25">
      <c r="A596" t="s">
        <v>1158</v>
      </c>
      <c r="B596" s="14">
        <v>45959</v>
      </c>
      <c r="C596" t="s">
        <v>67</v>
      </c>
      <c r="D596" t="str">
        <f>VLOOKUP(C596,Customers!A:E,5,FALSE)</f>
        <v>Mass Market</v>
      </c>
      <c r="E596" t="s">
        <v>33</v>
      </c>
      <c r="F596" t="str">
        <f>VLOOKUP(Table1[[#This Row],[Product_ID]],Products!A:D,4,FALSE)</f>
        <v>Laptops</v>
      </c>
      <c r="G596" t="str">
        <f>VLOOKUP(H596,Stores!A:E,5,FALSE)</f>
        <v>Africa</v>
      </c>
      <c r="H596" t="s">
        <v>226</v>
      </c>
      <c r="I596" s="5" t="s">
        <v>25</v>
      </c>
      <c r="J596" s="7">
        <v>3</v>
      </c>
      <c r="K596" s="27">
        <v>2474.0100000000002</v>
      </c>
      <c r="L596" s="11">
        <v>0.1</v>
      </c>
      <c r="M596" t="s">
        <v>30</v>
      </c>
      <c r="N596" s="29">
        <v>1599.36</v>
      </c>
      <c r="O596" s="27">
        <f>Table1[[#This Row],[Unit_Price]]*Table1[[#This Row],[Quantity]]</f>
        <v>7422.0300000000007</v>
      </c>
      <c r="P596" s="29">
        <f>Table1[[#This Row],[Revenue]]-Table1[[#This Row],[COGS]]</f>
        <v>2623.9500000000007</v>
      </c>
      <c r="Q596" s="9">
        <f>Table1[[#This Row],[Profit]]/Table1[[#This Row],[Revenue]]</f>
        <v>0.35353535353535359</v>
      </c>
      <c r="R596" s="31">
        <f>Table1[[#This Row],[Cost Price]]*Table1[[#This Row],[Quantity]]</f>
        <v>4798.08</v>
      </c>
    </row>
    <row r="597" spans="1:18" x14ac:dyDescent="0.25">
      <c r="A597" t="s">
        <v>1159</v>
      </c>
      <c r="B597" s="14">
        <v>46132</v>
      </c>
      <c r="C597" t="s">
        <v>1160</v>
      </c>
      <c r="D597" t="str">
        <f>VLOOKUP(C597,Customers!A:E,5,FALSE)</f>
        <v>Affluent</v>
      </c>
      <c r="E597" t="s">
        <v>153</v>
      </c>
      <c r="F597" t="str">
        <f>VLOOKUP(Table1[[#This Row],[Product_ID]],Products!A:D,4,FALSE)</f>
        <v>Accessories</v>
      </c>
      <c r="G597" t="str">
        <f>VLOOKUP(H597,Stores!A:E,5,FALSE)</f>
        <v>South America</v>
      </c>
      <c r="H597" t="s">
        <v>62</v>
      </c>
      <c r="I597" s="5" t="s">
        <v>14</v>
      </c>
      <c r="J597" s="7">
        <v>3</v>
      </c>
      <c r="K597" s="27">
        <v>132.87</v>
      </c>
      <c r="L597" s="11">
        <v>0.15</v>
      </c>
      <c r="M597" t="s">
        <v>20</v>
      </c>
      <c r="N597" s="29">
        <v>78.69</v>
      </c>
      <c r="O597" s="27">
        <f>Table1[[#This Row],[Unit_Price]]*Table1[[#This Row],[Quantity]]</f>
        <v>398.61</v>
      </c>
      <c r="P597" s="29">
        <f>Table1[[#This Row],[Revenue]]-Table1[[#This Row],[COGS]]</f>
        <v>162.54000000000002</v>
      </c>
      <c r="Q597" s="9">
        <f>Table1[[#This Row],[Profit]]/Table1[[#This Row],[Revenue]]</f>
        <v>0.40776699029126218</v>
      </c>
      <c r="R597" s="31">
        <f>Table1[[#This Row],[Cost Price]]*Table1[[#This Row],[Quantity]]</f>
        <v>236.07</v>
      </c>
    </row>
    <row r="598" spans="1:18" x14ac:dyDescent="0.25">
      <c r="A598" t="s">
        <v>1161</v>
      </c>
      <c r="B598" s="14">
        <v>46146</v>
      </c>
      <c r="C598" t="s">
        <v>1283</v>
      </c>
      <c r="D598" t="str">
        <f>VLOOKUP(C598,Customers!A:E,5,FALSE)</f>
        <v>Affluent</v>
      </c>
      <c r="E598" t="s">
        <v>126</v>
      </c>
      <c r="F598" t="str">
        <f>VLOOKUP(Table1[[#This Row],[Product_ID]],Products!A:D,4,FALSE)</f>
        <v>Smartphones</v>
      </c>
      <c r="G598" t="str">
        <f>VLOOKUP(H598,Stores!A:E,5,FALSE)</f>
        <v>Europe</v>
      </c>
      <c r="H598" t="s">
        <v>24</v>
      </c>
      <c r="I598" s="5" t="s">
        <v>14</v>
      </c>
      <c r="J598" s="7">
        <v>3</v>
      </c>
      <c r="K598" s="27">
        <v>699</v>
      </c>
      <c r="L598" s="11">
        <v>0</v>
      </c>
      <c r="M598" t="s">
        <v>20</v>
      </c>
      <c r="N598" s="29">
        <v>510.27</v>
      </c>
      <c r="O598" s="27">
        <f>Table1[[#This Row],[Unit_Price]]*Table1[[#This Row],[Quantity]]</f>
        <v>2097</v>
      </c>
      <c r="P598" s="29">
        <f>Table1[[#This Row],[Revenue]]-Table1[[#This Row],[COGS]]</f>
        <v>566.19000000000005</v>
      </c>
      <c r="Q598" s="9">
        <f>Table1[[#This Row],[Profit]]/Table1[[#This Row],[Revenue]]</f>
        <v>0.27</v>
      </c>
      <c r="R598" s="31">
        <f>Table1[[#This Row],[Cost Price]]*Table1[[#This Row],[Quantity]]</f>
        <v>1530.81</v>
      </c>
    </row>
    <row r="599" spans="1:18" x14ac:dyDescent="0.25">
      <c r="A599" t="s">
        <v>1163</v>
      </c>
      <c r="B599" s="14">
        <v>45929</v>
      </c>
      <c r="C599" t="s">
        <v>1164</v>
      </c>
      <c r="D599" t="str">
        <f>VLOOKUP(C599,Customers!A:E,5,FALSE)</f>
        <v>Mass Market</v>
      </c>
      <c r="E599" t="s">
        <v>323</v>
      </c>
      <c r="F599" t="str">
        <f>VLOOKUP(Table1[[#This Row],[Product_ID]],Products!A:D,4,FALSE)</f>
        <v>Televisions</v>
      </c>
      <c r="G599" t="str">
        <f>VLOOKUP(H599,Stores!A:E,5,FALSE)</f>
        <v>EUROPE</v>
      </c>
      <c r="H599" t="s">
        <v>74</v>
      </c>
      <c r="I599" s="5" t="s">
        <v>25</v>
      </c>
      <c r="J599" s="7">
        <v>3</v>
      </c>
      <c r="K599" s="27">
        <v>1528.98</v>
      </c>
      <c r="L599" s="11">
        <v>0.02</v>
      </c>
      <c r="M599" t="s">
        <v>20</v>
      </c>
      <c r="N599" s="29">
        <v>989.34</v>
      </c>
      <c r="O599" s="27">
        <f>Table1[[#This Row],[Unit_Price]]*Table1[[#This Row],[Quantity]]</f>
        <v>4586.9400000000005</v>
      </c>
      <c r="P599" s="29">
        <f>Table1[[#This Row],[Revenue]]-Table1[[#This Row],[COGS]]</f>
        <v>1618.9200000000005</v>
      </c>
      <c r="Q599" s="9">
        <f>Table1[[#This Row],[Profit]]/Table1[[#This Row],[Revenue]]</f>
        <v>0.35294117647058831</v>
      </c>
      <c r="R599" s="31">
        <f>Table1[[#This Row],[Cost Price]]*Table1[[#This Row],[Quantity]]</f>
        <v>2968.02</v>
      </c>
    </row>
    <row r="600" spans="1:18" x14ac:dyDescent="0.25">
      <c r="A600" t="s">
        <v>1165</v>
      </c>
      <c r="B600" s="14">
        <v>46081</v>
      </c>
      <c r="C600" t="s">
        <v>1166</v>
      </c>
      <c r="D600" t="str">
        <f>VLOOKUP(C600,Customers!A:E,5,FALSE)</f>
        <v>Mass Market</v>
      </c>
      <c r="E600" t="s">
        <v>199</v>
      </c>
      <c r="F600" t="str">
        <f>VLOOKUP(Table1[[#This Row],[Product_ID]],Products!A:D,4,FALSE)</f>
        <v>Laptops</v>
      </c>
      <c r="G600" t="str">
        <f>VLOOKUP(H600,Stores!A:E,5,FALSE)</f>
        <v>South America</v>
      </c>
      <c r="H600" t="s">
        <v>62</v>
      </c>
      <c r="I600" s="5" t="s">
        <v>25</v>
      </c>
      <c r="J600" s="7">
        <v>3</v>
      </c>
      <c r="K600" s="27">
        <v>712.98</v>
      </c>
      <c r="L600" s="11">
        <v>0.05</v>
      </c>
      <c r="M600" t="s">
        <v>35</v>
      </c>
      <c r="N600" s="29">
        <v>496.29</v>
      </c>
      <c r="O600" s="27">
        <f>Table1[[#This Row],[Unit_Price]]*Table1[[#This Row],[Quantity]]</f>
        <v>2138.94</v>
      </c>
      <c r="P600" s="29">
        <f>Table1[[#This Row],[Revenue]]-Table1[[#This Row],[COGS]]</f>
        <v>650.06999999999994</v>
      </c>
      <c r="Q600" s="9">
        <f>Table1[[#This Row],[Profit]]/Table1[[#This Row],[Revenue]]</f>
        <v>0.30392156862745096</v>
      </c>
      <c r="R600" s="31">
        <f>Table1[[#This Row],[Cost Price]]*Table1[[#This Row],[Quantity]]</f>
        <v>1488.8700000000001</v>
      </c>
    </row>
    <row r="601" spans="1:18" x14ac:dyDescent="0.25">
      <c r="A601" t="s">
        <v>1167</v>
      </c>
      <c r="B601" s="14">
        <v>46017</v>
      </c>
      <c r="C601" t="s">
        <v>189</v>
      </c>
      <c r="D601" t="str">
        <f>VLOOKUP(C601,Customers!A:E,5,FALSE)</f>
        <v>MASS MARKET</v>
      </c>
      <c r="E601" t="s">
        <v>376</v>
      </c>
      <c r="F601" t="str">
        <f>VLOOKUP(Table1[[#This Row],[Product_ID]],Products!A:D,4,FALSE)</f>
        <v>Laptops</v>
      </c>
      <c r="G601" t="str">
        <f>VLOOKUP(H601,Stores!A:E,5,FALSE)</f>
        <v>Europe</v>
      </c>
      <c r="H601" t="s">
        <v>24</v>
      </c>
      <c r="I601" s="5" t="s">
        <v>25</v>
      </c>
      <c r="J601" s="7">
        <v>3</v>
      </c>
      <c r="K601" s="27">
        <v>1665.02</v>
      </c>
      <c r="L601" s="11">
        <v>0</v>
      </c>
      <c r="M601" t="s">
        <v>20</v>
      </c>
      <c r="N601" s="29">
        <v>1240.27</v>
      </c>
      <c r="O601" s="27">
        <f>Table1[[#This Row],[Unit_Price]]*Table1[[#This Row],[Quantity]]</f>
        <v>4995.0599999999995</v>
      </c>
      <c r="P601" s="29">
        <f>Table1[[#This Row],[Revenue]]-Table1[[#This Row],[COGS]]</f>
        <v>1274.2499999999995</v>
      </c>
      <c r="Q601" s="9">
        <f>Table1[[#This Row],[Profit]]/Table1[[#This Row],[Revenue]]</f>
        <v>0.25510204081632648</v>
      </c>
      <c r="R601" s="31">
        <f>Table1[[#This Row],[Cost Price]]*Table1[[#This Row],[Quantity]]</f>
        <v>3720.81</v>
      </c>
    </row>
    <row r="602" spans="1:18" x14ac:dyDescent="0.25">
      <c r="A602" t="s">
        <v>1168</v>
      </c>
      <c r="B602" s="14">
        <v>46235</v>
      </c>
      <c r="C602" t="s">
        <v>365</v>
      </c>
      <c r="D602" t="str">
        <f>VLOOKUP(C602,Customers!A:E,5,FALSE)</f>
        <v>Mass Market</v>
      </c>
      <c r="E602" t="s">
        <v>332</v>
      </c>
      <c r="F602" t="str">
        <f>VLOOKUP(Table1[[#This Row],[Product_ID]],Products!A:D,4,FALSE)</f>
        <v>Smartphones</v>
      </c>
      <c r="G602" t="str">
        <f>VLOOKUP(H602,Stores!A:E,5,FALSE)</f>
        <v>Oceania</v>
      </c>
      <c r="H602" t="s">
        <v>112</v>
      </c>
      <c r="I602" s="5" t="s">
        <v>14</v>
      </c>
      <c r="J602" s="7">
        <v>1</v>
      </c>
      <c r="K602" s="27">
        <v>741.51</v>
      </c>
      <c r="L602" s="11">
        <v>0.02</v>
      </c>
      <c r="M602" t="s">
        <v>20</v>
      </c>
      <c r="N602" s="29">
        <v>531.79</v>
      </c>
      <c r="O602" s="27">
        <f>Table1[[#This Row],[Unit_Price]]*Table1[[#This Row],[Quantity]]</f>
        <v>741.51</v>
      </c>
      <c r="P602" s="29">
        <f>Table1[[#This Row],[Revenue]]-Table1[[#This Row],[COGS]]</f>
        <v>209.72000000000003</v>
      </c>
      <c r="Q602" s="9">
        <f>Table1[[#This Row],[Profit]]/Table1[[#This Row],[Revenue]]</f>
        <v>0.28282828282828287</v>
      </c>
      <c r="R602" s="31">
        <f>Table1[[#This Row],[Cost Price]]*Table1[[#This Row],[Quantity]]</f>
        <v>531.79</v>
      </c>
    </row>
    <row r="603" spans="1:18" x14ac:dyDescent="0.25">
      <c r="A603" t="s">
        <v>1169</v>
      </c>
      <c r="B603" s="14">
        <v>45972</v>
      </c>
      <c r="C603" t="s">
        <v>1170</v>
      </c>
      <c r="D603" t="str">
        <f>VLOOKUP(C603,Customers!A:E,5,FALSE)</f>
        <v>Mass Market</v>
      </c>
      <c r="E603" t="s">
        <v>71</v>
      </c>
      <c r="F603" t="str">
        <f>VLOOKUP(Table1[[#This Row],[Product_ID]],Products!A:D,4,FALSE)</f>
        <v>Audio</v>
      </c>
      <c r="G603" t="str">
        <f>VLOOKUP(H603,Stores!A:E,5,FALSE)</f>
        <v>Asia</v>
      </c>
      <c r="H603" t="s">
        <v>13</v>
      </c>
      <c r="I603" s="5" t="s">
        <v>14</v>
      </c>
      <c r="J603" s="7">
        <v>1</v>
      </c>
      <c r="K603" s="27">
        <v>121.38</v>
      </c>
      <c r="L603" s="11">
        <v>0.02</v>
      </c>
      <c r="M603" t="s">
        <v>35</v>
      </c>
      <c r="N603" s="29">
        <v>82.11</v>
      </c>
      <c r="O603" s="27">
        <f>Table1[[#This Row],[Unit_Price]]*Table1[[#This Row],[Quantity]]</f>
        <v>121.38</v>
      </c>
      <c r="P603" s="29">
        <f>Table1[[#This Row],[Revenue]]-Table1[[#This Row],[COGS]]</f>
        <v>39.269999999999996</v>
      </c>
      <c r="Q603" s="9">
        <f>Table1[[#This Row],[Profit]]/Table1[[#This Row],[Revenue]]</f>
        <v>0.32352941176470584</v>
      </c>
      <c r="R603" s="31">
        <f>Table1[[#This Row],[Cost Price]]*Table1[[#This Row],[Quantity]]</f>
        <v>82.11</v>
      </c>
    </row>
    <row r="604" spans="1:18" x14ac:dyDescent="0.25">
      <c r="A604" t="s">
        <v>1171</v>
      </c>
      <c r="B604" s="14">
        <v>46186</v>
      </c>
      <c r="C604" t="s">
        <v>3447</v>
      </c>
      <c r="D604" t="str">
        <f>VLOOKUP(C604,Customers!A:E,5,FALSE)</f>
        <v>Mass Affluent</v>
      </c>
      <c r="E604" t="s">
        <v>109</v>
      </c>
      <c r="F604" t="str">
        <f>VLOOKUP(Table1[[#This Row],[Product_ID]],Products!A:D,4,FALSE)</f>
        <v>Televisions</v>
      </c>
      <c r="G604" t="str">
        <f>VLOOKUP(H604,Stores!A:E,5,FALSE)</f>
        <v>Africa</v>
      </c>
      <c r="H604" t="s">
        <v>226</v>
      </c>
      <c r="I604" s="5" t="s">
        <v>25</v>
      </c>
      <c r="J604" s="7">
        <v>6</v>
      </c>
      <c r="K604" s="27">
        <v>1412.99</v>
      </c>
      <c r="L604" s="11">
        <v>0.2</v>
      </c>
      <c r="M604" t="s">
        <v>20</v>
      </c>
      <c r="N604" s="29">
        <v>1007.28</v>
      </c>
      <c r="O604" s="27">
        <f>Table1[[#This Row],[Unit_Price]]*Table1[[#This Row],[Quantity]]</f>
        <v>8477.94</v>
      </c>
      <c r="P604" s="29">
        <f>Table1[[#This Row],[Revenue]]-Table1[[#This Row],[COGS]]</f>
        <v>2434.2600000000002</v>
      </c>
      <c r="Q604" s="9">
        <f>Table1[[#This Row],[Profit]]/Table1[[#This Row],[Revenue]]</f>
        <v>0.28712871287128716</v>
      </c>
      <c r="R604" s="31">
        <f>Table1[[#This Row],[Cost Price]]*Table1[[#This Row],[Quantity]]</f>
        <v>6043.68</v>
      </c>
    </row>
    <row r="605" spans="1:18" x14ac:dyDescent="0.25">
      <c r="A605" t="s">
        <v>1175</v>
      </c>
      <c r="B605" s="14">
        <v>46266</v>
      </c>
      <c r="C605" t="s">
        <v>1176</v>
      </c>
      <c r="D605" t="str">
        <f>VLOOKUP(C605,Customers!A:E,5,FALSE)</f>
        <v>Mass Market</v>
      </c>
      <c r="E605" t="s">
        <v>174</v>
      </c>
      <c r="F605" t="str">
        <f>VLOOKUP(Table1[[#This Row],[Product_ID]],Products!A:D,4,FALSE)</f>
        <v>Accessories</v>
      </c>
      <c r="G605" t="str">
        <f>VLOOKUP(H605,Stores!A:E,5,FALSE)</f>
        <v>Oceania</v>
      </c>
      <c r="H605" t="s">
        <v>112</v>
      </c>
      <c r="I605" s="5" t="s">
        <v>14</v>
      </c>
      <c r="J605" s="7">
        <v>2</v>
      </c>
      <c r="K605" s="27">
        <v>77.42</v>
      </c>
      <c r="L605" s="11">
        <v>0.05</v>
      </c>
      <c r="M605" t="s">
        <v>20</v>
      </c>
      <c r="N605" s="29">
        <v>54.51</v>
      </c>
      <c r="O605" s="27">
        <f>Table1[[#This Row],[Unit_Price]]*Table1[[#This Row],[Quantity]]</f>
        <v>154.84</v>
      </c>
      <c r="P605" s="29">
        <f>Table1[[#This Row],[Revenue]]-Table1[[#This Row],[COGS]]</f>
        <v>45.820000000000007</v>
      </c>
      <c r="Q605" s="9">
        <f>Table1[[#This Row],[Profit]]/Table1[[#This Row],[Revenue]]</f>
        <v>0.29591836734693883</v>
      </c>
      <c r="R605" s="31">
        <f>Table1[[#This Row],[Cost Price]]*Table1[[#This Row],[Quantity]]</f>
        <v>109.02</v>
      </c>
    </row>
    <row r="606" spans="1:18" x14ac:dyDescent="0.25">
      <c r="A606" t="s">
        <v>1177</v>
      </c>
      <c r="B606" s="14">
        <v>45983</v>
      </c>
      <c r="C606" t="s">
        <v>1043</v>
      </c>
      <c r="D606" t="str">
        <f>VLOOKUP(C606,Customers!A:E,5,FALSE)</f>
        <v>Mass Affluent</v>
      </c>
      <c r="E606" t="s">
        <v>268</v>
      </c>
      <c r="F606" t="str">
        <f>VLOOKUP(Table1[[#This Row],[Product_ID]],Products!A:D,4,FALSE)</f>
        <v>Audio</v>
      </c>
      <c r="G606" t="str">
        <f>VLOOKUP(H606,Stores!A:E,5,FALSE)</f>
        <v>Africa</v>
      </c>
      <c r="H606" t="s">
        <v>44</v>
      </c>
      <c r="I606" s="5" t="s">
        <v>25</v>
      </c>
      <c r="J606" s="7">
        <v>3</v>
      </c>
      <c r="K606" s="27">
        <v>144.53</v>
      </c>
      <c r="L606" s="11">
        <v>0.15</v>
      </c>
      <c r="M606" t="s">
        <v>20</v>
      </c>
      <c r="N606" s="29">
        <v>90.89</v>
      </c>
      <c r="O606" s="27">
        <f>Table1[[#This Row],[Unit_Price]]*Table1[[#This Row],[Quantity]]</f>
        <v>433.59000000000003</v>
      </c>
      <c r="P606" s="29">
        <f>Table1[[#This Row],[Revenue]]-Table1[[#This Row],[COGS]]</f>
        <v>160.92000000000002</v>
      </c>
      <c r="Q606" s="9">
        <f>Table1[[#This Row],[Profit]]/Table1[[#This Row],[Revenue]]</f>
        <v>0.37113402061855671</v>
      </c>
      <c r="R606" s="31">
        <f>Table1[[#This Row],[Cost Price]]*Table1[[#This Row],[Quantity]]</f>
        <v>272.67</v>
      </c>
    </row>
    <row r="607" spans="1:18" x14ac:dyDescent="0.25">
      <c r="A607" t="s">
        <v>1178</v>
      </c>
      <c r="B607" s="14">
        <v>46117</v>
      </c>
      <c r="C607" t="s">
        <v>759</v>
      </c>
      <c r="D607" t="str">
        <f>VLOOKUP(C607,Customers!A:E,5,FALSE)</f>
        <v>Premium</v>
      </c>
      <c r="E607" t="s">
        <v>33</v>
      </c>
      <c r="F607" t="str">
        <f>VLOOKUP(Table1[[#This Row],[Product_ID]],Products!A:D,4,FALSE)</f>
        <v>Laptops</v>
      </c>
      <c r="G607" t="str">
        <f>VLOOKUP(H607,Stores!A:E,5,FALSE)</f>
        <v>Europe</v>
      </c>
      <c r="H607" t="s">
        <v>64</v>
      </c>
      <c r="I607" s="5" t="s">
        <v>14</v>
      </c>
      <c r="J607" s="7">
        <v>5</v>
      </c>
      <c r="K607" s="27">
        <v>2424.0300000000002</v>
      </c>
      <c r="L607" s="11">
        <v>0</v>
      </c>
      <c r="M607" t="s">
        <v>20</v>
      </c>
      <c r="N607" s="29">
        <v>1599.36</v>
      </c>
      <c r="O607" s="27">
        <f>Table1[[#This Row],[Unit_Price]]*Table1[[#This Row],[Quantity]]</f>
        <v>12120.150000000001</v>
      </c>
      <c r="P607" s="29">
        <f>Table1[[#This Row],[Revenue]]-Table1[[#This Row],[COGS]]</f>
        <v>4123.3500000000022</v>
      </c>
      <c r="Q607" s="9">
        <f>Table1[[#This Row],[Profit]]/Table1[[#This Row],[Revenue]]</f>
        <v>0.34020618556701043</v>
      </c>
      <c r="R607" s="31">
        <f>Table1[[#This Row],[Cost Price]]*Table1[[#This Row],[Quantity]]</f>
        <v>7996.7999999999993</v>
      </c>
    </row>
    <row r="608" spans="1:18" x14ac:dyDescent="0.25">
      <c r="A608" t="s">
        <v>1179</v>
      </c>
      <c r="B608" s="14">
        <v>45667</v>
      </c>
      <c r="C608" t="s">
        <v>1180</v>
      </c>
      <c r="D608" t="str">
        <f>VLOOKUP(C608,Customers!A:E,5,FALSE)</f>
        <v>Mass Market</v>
      </c>
      <c r="E608" t="s">
        <v>199</v>
      </c>
      <c r="F608" t="str">
        <f>VLOOKUP(Table1[[#This Row],[Product_ID]],Products!A:D,4,FALSE)</f>
        <v>Laptops</v>
      </c>
      <c r="G608" t="str">
        <f>VLOOKUP(H608,Stores!A:E,5,FALSE)</f>
        <v>North America</v>
      </c>
      <c r="H608" t="s">
        <v>39</v>
      </c>
      <c r="I608" s="5" t="s">
        <v>14</v>
      </c>
      <c r="J608" s="7">
        <v>3</v>
      </c>
      <c r="K608" s="27">
        <v>712.98</v>
      </c>
      <c r="L608" s="11">
        <v>0</v>
      </c>
      <c r="M608" t="s">
        <v>35</v>
      </c>
      <c r="N608" s="29">
        <v>496.29</v>
      </c>
      <c r="O608" s="27">
        <f>Table1[[#This Row],[Unit_Price]]*Table1[[#This Row],[Quantity]]</f>
        <v>2138.94</v>
      </c>
      <c r="P608" s="29">
        <f>Table1[[#This Row],[Revenue]]-Table1[[#This Row],[COGS]]</f>
        <v>650.06999999999994</v>
      </c>
      <c r="Q608" s="9">
        <f>Table1[[#This Row],[Profit]]/Table1[[#This Row],[Revenue]]</f>
        <v>0.30392156862745096</v>
      </c>
      <c r="R608" s="31">
        <f>Table1[[#This Row],[Cost Price]]*Table1[[#This Row],[Quantity]]</f>
        <v>1488.8700000000001</v>
      </c>
    </row>
    <row r="609" spans="1:18" x14ac:dyDescent="0.25">
      <c r="A609" t="s">
        <v>1181</v>
      </c>
      <c r="B609" s="14">
        <v>46328</v>
      </c>
      <c r="C609" t="s">
        <v>1182</v>
      </c>
      <c r="D609" t="str">
        <f>VLOOKUP(C609,Customers!A:E,5,FALSE)</f>
        <v>Mass Market</v>
      </c>
      <c r="E609" t="s">
        <v>43</v>
      </c>
      <c r="F609" t="str">
        <f>VLOOKUP(Table1[[#This Row],[Product_ID]],Products!A:D,4,FALSE)</f>
        <v>Televisions</v>
      </c>
      <c r="G609" t="str">
        <f>VLOOKUP(H609,Stores!A:E,5,FALSE)</f>
        <v>Europe</v>
      </c>
      <c r="H609" t="s">
        <v>24</v>
      </c>
      <c r="I609" s="5" t="s">
        <v>14</v>
      </c>
      <c r="J609" s="7">
        <v>3</v>
      </c>
      <c r="K609" s="27">
        <v>1781.01</v>
      </c>
      <c r="L609" s="11">
        <v>0.05</v>
      </c>
      <c r="M609" t="s">
        <v>35</v>
      </c>
      <c r="N609" s="29">
        <v>1097.3900000000001</v>
      </c>
      <c r="O609" s="27">
        <f>Table1[[#This Row],[Unit_Price]]*Table1[[#This Row],[Quantity]]</f>
        <v>5343.03</v>
      </c>
      <c r="P609" s="29">
        <f>Table1[[#This Row],[Revenue]]-Table1[[#This Row],[COGS]]</f>
        <v>2050.8599999999997</v>
      </c>
      <c r="Q609" s="9">
        <f>Table1[[#This Row],[Profit]]/Table1[[#This Row],[Revenue]]</f>
        <v>0.38383838383838381</v>
      </c>
      <c r="R609" s="31">
        <f>Table1[[#This Row],[Cost Price]]*Table1[[#This Row],[Quantity]]</f>
        <v>3292.17</v>
      </c>
    </row>
    <row r="610" spans="1:18" x14ac:dyDescent="0.25">
      <c r="A610" t="s">
        <v>1183</v>
      </c>
      <c r="B610" s="14">
        <v>46239</v>
      </c>
      <c r="C610" t="s">
        <v>1090</v>
      </c>
      <c r="D610" t="str">
        <f>VLOOKUP(C610,Customers!A:E,5,FALSE)</f>
        <v>Premium</v>
      </c>
      <c r="E610" t="s">
        <v>126</v>
      </c>
      <c r="F610" t="str">
        <f>VLOOKUP(Table1[[#This Row],[Product_ID]],Products!A:D,4,FALSE)</f>
        <v>Smartphones</v>
      </c>
      <c r="G610" t="str">
        <f>VLOOKUP(H610,Stores!A:E,5,FALSE)</f>
        <v>Asia</v>
      </c>
      <c r="H610" t="s">
        <v>34</v>
      </c>
      <c r="I610" s="5" t="s">
        <v>14</v>
      </c>
      <c r="J610" s="7">
        <v>6</v>
      </c>
      <c r="K610" s="27">
        <v>699</v>
      </c>
      <c r="L610" s="11">
        <v>0.1</v>
      </c>
      <c r="M610" t="s">
        <v>20</v>
      </c>
      <c r="N610" s="29">
        <v>510.27</v>
      </c>
      <c r="O610" s="27">
        <f>Table1[[#This Row],[Unit_Price]]*Table1[[#This Row],[Quantity]]</f>
        <v>4194</v>
      </c>
      <c r="P610" s="29">
        <f>Table1[[#This Row],[Revenue]]-Table1[[#This Row],[COGS]]</f>
        <v>1132.3800000000001</v>
      </c>
      <c r="Q610" s="9">
        <f>Table1[[#This Row],[Profit]]/Table1[[#This Row],[Revenue]]</f>
        <v>0.27</v>
      </c>
      <c r="R610" s="31">
        <f>Table1[[#This Row],[Cost Price]]*Table1[[#This Row],[Quantity]]</f>
        <v>3061.62</v>
      </c>
    </row>
    <row r="611" spans="1:18" x14ac:dyDescent="0.25">
      <c r="A611" t="s">
        <v>1184</v>
      </c>
      <c r="B611" s="14">
        <v>45727</v>
      </c>
      <c r="C611" t="s">
        <v>1185</v>
      </c>
      <c r="D611" t="str">
        <f>VLOOKUP(C611,Customers!A:E,5,FALSE)</f>
        <v>Mass Market</v>
      </c>
      <c r="E611" t="s">
        <v>87</v>
      </c>
      <c r="F611" t="str">
        <f>VLOOKUP(Table1[[#This Row],[Product_ID]],Products!A:D,4,FALSE)</f>
        <v>Laptops</v>
      </c>
      <c r="G611" t="str">
        <f>VLOOKUP(H611,Stores!A:E,5,FALSE)</f>
        <v xml:space="preserve">Asia </v>
      </c>
      <c r="H611" t="s">
        <v>104</v>
      </c>
      <c r="I611" s="5" t="s">
        <v>14</v>
      </c>
      <c r="J611" s="7">
        <v>3</v>
      </c>
      <c r="K611" s="27">
        <v>1018.98</v>
      </c>
      <c r="L611" s="11">
        <v>0.1</v>
      </c>
      <c r="M611" t="s">
        <v>20</v>
      </c>
      <c r="N611" s="29">
        <v>689.31</v>
      </c>
      <c r="O611" s="27">
        <f>Table1[[#This Row],[Unit_Price]]*Table1[[#This Row],[Quantity]]</f>
        <v>3056.94</v>
      </c>
      <c r="P611" s="29">
        <f>Table1[[#This Row],[Revenue]]-Table1[[#This Row],[COGS]]</f>
        <v>989.01000000000022</v>
      </c>
      <c r="Q611" s="9">
        <f>Table1[[#This Row],[Profit]]/Table1[[#This Row],[Revenue]]</f>
        <v>0.32352941176470595</v>
      </c>
      <c r="R611" s="31">
        <f>Table1[[#This Row],[Cost Price]]*Table1[[#This Row],[Quantity]]</f>
        <v>2067.9299999999998</v>
      </c>
    </row>
    <row r="612" spans="1:18" x14ac:dyDescent="0.25">
      <c r="A612" t="s">
        <v>1186</v>
      </c>
      <c r="B612" s="14">
        <v>46075</v>
      </c>
      <c r="C612" t="s">
        <v>184</v>
      </c>
      <c r="D612" t="str">
        <f>VLOOKUP(C612,Customers!A:E,5,FALSE)</f>
        <v>VIP</v>
      </c>
      <c r="E612" t="s">
        <v>220</v>
      </c>
      <c r="F612" t="str">
        <f>VLOOKUP(Table1[[#This Row],[Product_ID]],Products!A:D,4,FALSE)</f>
        <v>Laptops</v>
      </c>
      <c r="G612" t="str">
        <f>VLOOKUP(H612,Stores!A:E,5,FALSE)</f>
        <v>Africa</v>
      </c>
      <c r="H612" t="s">
        <v>196</v>
      </c>
      <c r="I612" s="5" t="s">
        <v>25</v>
      </c>
      <c r="J612" s="7">
        <v>8</v>
      </c>
      <c r="K612" s="27">
        <v>1454.03</v>
      </c>
      <c r="L612" s="11">
        <v>0.02</v>
      </c>
      <c r="M612" t="s">
        <v>30</v>
      </c>
      <c r="N612" s="29">
        <v>974.35</v>
      </c>
      <c r="O612" s="27">
        <f>Table1[[#This Row],[Unit_Price]]*Table1[[#This Row],[Quantity]]</f>
        <v>11632.24</v>
      </c>
      <c r="P612" s="29">
        <f>Table1[[#This Row],[Revenue]]-Table1[[#This Row],[COGS]]</f>
        <v>3837.4399999999996</v>
      </c>
      <c r="Q612" s="9">
        <f>Table1[[#This Row],[Profit]]/Table1[[#This Row],[Revenue]]</f>
        <v>0.32989690721649484</v>
      </c>
      <c r="R612" s="31">
        <f>Table1[[#This Row],[Cost Price]]*Table1[[#This Row],[Quantity]]</f>
        <v>7794.8</v>
      </c>
    </row>
    <row r="613" spans="1:18" x14ac:dyDescent="0.25">
      <c r="A613" t="s">
        <v>1187</v>
      </c>
      <c r="B613" s="14">
        <v>46008</v>
      </c>
      <c r="C613" t="s">
        <v>1188</v>
      </c>
      <c r="D613" t="str">
        <f>VLOOKUP(C613,Customers!A:E,5,FALSE)</f>
        <v>Premium</v>
      </c>
      <c r="E613" t="s">
        <v>57</v>
      </c>
      <c r="F613" t="str">
        <f>VLOOKUP(Table1[[#This Row],[Product_ID]],Products!A:D,4,FALSE)</f>
        <v>Laptops</v>
      </c>
      <c r="G613" t="str">
        <f>VLOOKUP(H613,Stores!A:E,5,FALSE)</f>
        <v>North America</v>
      </c>
      <c r="H613" t="s">
        <v>95</v>
      </c>
      <c r="I613" s="5" t="s">
        <v>14</v>
      </c>
      <c r="J613" s="7">
        <v>1</v>
      </c>
      <c r="K613" s="27">
        <v>1163.03</v>
      </c>
      <c r="L613" s="11">
        <v>0</v>
      </c>
      <c r="M613" t="s">
        <v>20</v>
      </c>
      <c r="N613" s="29">
        <v>875.27</v>
      </c>
      <c r="O613" s="27">
        <f>Table1[[#This Row],[Unit_Price]]*Table1[[#This Row],[Quantity]]</f>
        <v>1163.03</v>
      </c>
      <c r="P613" s="29">
        <f>Table1[[#This Row],[Revenue]]-Table1[[#This Row],[COGS]]</f>
        <v>287.76</v>
      </c>
      <c r="Q613" s="9">
        <f>Table1[[#This Row],[Profit]]/Table1[[#This Row],[Revenue]]</f>
        <v>0.24742268041237114</v>
      </c>
      <c r="R613" s="31">
        <f>Table1[[#This Row],[Cost Price]]*Table1[[#This Row],[Quantity]]</f>
        <v>875.27</v>
      </c>
    </row>
    <row r="614" spans="1:18" x14ac:dyDescent="0.25">
      <c r="A614" t="s">
        <v>1189</v>
      </c>
      <c r="B614" s="14">
        <v>45785</v>
      </c>
      <c r="C614" t="s">
        <v>583</v>
      </c>
      <c r="D614" t="str">
        <f>VLOOKUP(C614,Customers!A:E,5,FALSE)</f>
        <v>Mass Affluent</v>
      </c>
      <c r="E614" t="s">
        <v>98</v>
      </c>
      <c r="F614" t="str">
        <f>VLOOKUP(Table1[[#This Row],[Product_ID]],Products!A:D,4,FALSE)</f>
        <v>Laptops</v>
      </c>
      <c r="G614" t="str">
        <f>VLOOKUP(H614,Stores!A:E,5,FALSE)</f>
        <v>North America</v>
      </c>
      <c r="H614" t="s">
        <v>187</v>
      </c>
      <c r="I614" s="5" t="s">
        <v>25</v>
      </c>
      <c r="J614" s="7">
        <v>10</v>
      </c>
      <c r="K614" s="27">
        <v>1385.01</v>
      </c>
      <c r="L614" s="11">
        <v>0.1</v>
      </c>
      <c r="M614" t="s">
        <v>20</v>
      </c>
      <c r="N614" s="29">
        <v>853.39</v>
      </c>
      <c r="O614" s="27">
        <f>Table1[[#This Row],[Unit_Price]]*Table1[[#This Row],[Quantity]]</f>
        <v>13850.1</v>
      </c>
      <c r="P614" s="29">
        <f>Table1[[#This Row],[Revenue]]-Table1[[#This Row],[COGS]]</f>
        <v>5316.2000000000007</v>
      </c>
      <c r="Q614" s="9">
        <f>Table1[[#This Row],[Profit]]/Table1[[#This Row],[Revenue]]</f>
        <v>0.38383838383838387</v>
      </c>
      <c r="R614" s="31">
        <f>Table1[[#This Row],[Cost Price]]*Table1[[#This Row],[Quantity]]</f>
        <v>8533.9</v>
      </c>
    </row>
    <row r="615" spans="1:18" x14ac:dyDescent="0.25">
      <c r="A615" t="s">
        <v>1190</v>
      </c>
      <c r="B615" s="14">
        <v>46023</v>
      </c>
      <c r="C615" t="s">
        <v>298</v>
      </c>
      <c r="D615" t="str">
        <f>VLOOKUP(C615,Customers!A:E,5,FALSE)</f>
        <v>Mass Market</v>
      </c>
      <c r="E615" t="s">
        <v>57</v>
      </c>
      <c r="F615" t="str">
        <f>VLOOKUP(Table1[[#This Row],[Product_ID]],Products!A:D,4,FALSE)</f>
        <v>Laptops</v>
      </c>
      <c r="G615" t="str">
        <f>VLOOKUP(H615,Stores!A:E,5,FALSE)</f>
        <v>Oceania</v>
      </c>
      <c r="H615" t="s">
        <v>112</v>
      </c>
      <c r="I615" s="5" t="s">
        <v>25</v>
      </c>
      <c r="J615" s="7">
        <v>2</v>
      </c>
      <c r="K615" s="27">
        <v>1234.97</v>
      </c>
      <c r="L615" s="11">
        <v>0</v>
      </c>
      <c r="M615" t="s">
        <v>30</v>
      </c>
      <c r="N615" s="29">
        <v>875.27</v>
      </c>
      <c r="O615" s="27">
        <f>Table1[[#This Row],[Unit_Price]]*Table1[[#This Row],[Quantity]]</f>
        <v>2469.94</v>
      </c>
      <c r="P615" s="29">
        <f>Table1[[#This Row],[Revenue]]-Table1[[#This Row],[COGS]]</f>
        <v>719.40000000000009</v>
      </c>
      <c r="Q615" s="9">
        <f>Table1[[#This Row],[Profit]]/Table1[[#This Row],[Revenue]]</f>
        <v>0.29126213592233013</v>
      </c>
      <c r="R615" s="31">
        <f>Table1[[#This Row],[Cost Price]]*Table1[[#This Row],[Quantity]]</f>
        <v>1750.54</v>
      </c>
    </row>
    <row r="616" spans="1:18" x14ac:dyDescent="0.25">
      <c r="A616" t="s">
        <v>1191</v>
      </c>
      <c r="B616" s="14">
        <v>45980</v>
      </c>
      <c r="C616" t="s">
        <v>1192</v>
      </c>
      <c r="D616" t="str">
        <f>VLOOKUP(C616,Customers!A:E,5,FALSE)</f>
        <v>Mass Market</v>
      </c>
      <c r="E616" t="s">
        <v>177</v>
      </c>
      <c r="F616" t="str">
        <f>VLOOKUP(Table1[[#This Row],[Product_ID]],Products!A:D,4,FALSE)</f>
        <v>Laptops</v>
      </c>
      <c r="G616" t="str">
        <f>VLOOKUP(H616,Stores!A:E,5,FALSE)</f>
        <v>Africa</v>
      </c>
      <c r="H616" t="s">
        <v>226</v>
      </c>
      <c r="I616" s="5" t="s">
        <v>14</v>
      </c>
      <c r="J616" s="7">
        <v>4</v>
      </c>
      <c r="K616" s="27">
        <v>1567.02</v>
      </c>
      <c r="L616" s="11">
        <v>0.05</v>
      </c>
      <c r="M616" t="s">
        <v>20</v>
      </c>
      <c r="N616" s="29">
        <v>991.38</v>
      </c>
      <c r="O616" s="27">
        <f>Table1[[#This Row],[Unit_Price]]*Table1[[#This Row],[Quantity]]</f>
        <v>6268.08</v>
      </c>
      <c r="P616" s="29">
        <f>Table1[[#This Row],[Revenue]]-Table1[[#This Row],[COGS]]</f>
        <v>2302.56</v>
      </c>
      <c r="Q616" s="9">
        <f>Table1[[#This Row],[Profit]]/Table1[[#This Row],[Revenue]]</f>
        <v>0.36734693877551022</v>
      </c>
      <c r="R616" s="31">
        <f>Table1[[#This Row],[Cost Price]]*Table1[[#This Row],[Quantity]]</f>
        <v>3965.52</v>
      </c>
    </row>
    <row r="617" spans="1:18" x14ac:dyDescent="0.25">
      <c r="A617" t="s">
        <v>1193</v>
      </c>
      <c r="B617" s="14">
        <v>46024</v>
      </c>
      <c r="C617" t="s">
        <v>1194</v>
      </c>
      <c r="D617" t="str">
        <f>VLOOKUP(C617,Customers!A:E,5,FALSE)</f>
        <v>Mass Market</v>
      </c>
      <c r="E617" t="s">
        <v>57</v>
      </c>
      <c r="F617" t="str">
        <f>VLOOKUP(Table1[[#This Row],[Product_ID]],Products!A:D,4,FALSE)</f>
        <v>Laptops</v>
      </c>
      <c r="G617" t="str">
        <f>VLOOKUP(H617,Stores!A:E,5,FALSE)</f>
        <v>Asia</v>
      </c>
      <c r="H617" t="s">
        <v>34</v>
      </c>
      <c r="I617" s="5" t="s">
        <v>14</v>
      </c>
      <c r="J617" s="7">
        <v>1</v>
      </c>
      <c r="K617" s="27">
        <v>1222.98</v>
      </c>
      <c r="L617" s="11">
        <v>0</v>
      </c>
      <c r="M617" t="s">
        <v>20</v>
      </c>
      <c r="N617" s="29">
        <v>875.27</v>
      </c>
      <c r="O617" s="27">
        <f>Table1[[#This Row],[Unit_Price]]*Table1[[#This Row],[Quantity]]</f>
        <v>1222.98</v>
      </c>
      <c r="P617" s="29">
        <f>Table1[[#This Row],[Revenue]]-Table1[[#This Row],[COGS]]</f>
        <v>347.71000000000004</v>
      </c>
      <c r="Q617" s="9">
        <f>Table1[[#This Row],[Profit]]/Table1[[#This Row],[Revenue]]</f>
        <v>0.28431372549019612</v>
      </c>
      <c r="R617" s="31">
        <f>Table1[[#This Row],[Cost Price]]*Table1[[#This Row],[Quantity]]</f>
        <v>875.27</v>
      </c>
    </row>
    <row r="618" spans="1:18" x14ac:dyDescent="0.25">
      <c r="A618" t="s">
        <v>1195</v>
      </c>
      <c r="B618" s="14">
        <v>46217</v>
      </c>
      <c r="C618" t="s">
        <v>1196</v>
      </c>
      <c r="D618" t="str">
        <f>VLOOKUP(C618,Customers!A:E,5,FALSE)</f>
        <v>Mass Affluent</v>
      </c>
      <c r="E618" t="s">
        <v>416</v>
      </c>
      <c r="F618" t="str">
        <f>VLOOKUP(Table1[[#This Row],[Product_ID]],Products!A:D,4,FALSE)</f>
        <v>Smartphones</v>
      </c>
      <c r="G618" t="str">
        <f>VLOOKUP(H618,Stores!A:E,5,FALSE)</f>
        <v>Oceania</v>
      </c>
      <c r="H618" t="s">
        <v>112</v>
      </c>
      <c r="I618" s="5" t="s">
        <v>25</v>
      </c>
      <c r="J618" s="7">
        <v>8</v>
      </c>
      <c r="K618" s="27">
        <v>249</v>
      </c>
      <c r="L618" s="11">
        <v>0.05</v>
      </c>
      <c r="M618" t="s">
        <v>20</v>
      </c>
      <c r="N618" s="29">
        <v>159.36000000000001</v>
      </c>
      <c r="O618" s="27">
        <f>Table1[[#This Row],[Unit_Price]]*Table1[[#This Row],[Quantity]]</f>
        <v>1992</v>
      </c>
      <c r="P618" s="29">
        <f>Table1[[#This Row],[Revenue]]-Table1[[#This Row],[COGS]]</f>
        <v>717.11999999999989</v>
      </c>
      <c r="Q618" s="9">
        <f>Table1[[#This Row],[Profit]]/Table1[[#This Row],[Revenue]]</f>
        <v>0.35999999999999993</v>
      </c>
      <c r="R618" s="31">
        <f>Table1[[#This Row],[Cost Price]]*Table1[[#This Row],[Quantity]]</f>
        <v>1274.8800000000001</v>
      </c>
    </row>
    <row r="619" spans="1:18" x14ac:dyDescent="0.25">
      <c r="A619" t="s">
        <v>1197</v>
      </c>
      <c r="B619" s="14">
        <v>46036</v>
      </c>
      <c r="C619" t="s">
        <v>1198</v>
      </c>
      <c r="D619" t="str">
        <f>VLOOKUP(C619,Customers!A:E,5,FALSE)</f>
        <v>Mass Market</v>
      </c>
      <c r="E619" t="s">
        <v>33</v>
      </c>
      <c r="F619" t="str">
        <f>VLOOKUP(Table1[[#This Row],[Product_ID]],Products!A:D,4,FALSE)</f>
        <v>Laptops</v>
      </c>
      <c r="G619" t="str">
        <f>VLOOKUP(H619,Stores!A:E,5,FALSE)</f>
        <v>North America</v>
      </c>
      <c r="H619" t="s">
        <v>187</v>
      </c>
      <c r="I619" s="5" t="s">
        <v>14</v>
      </c>
      <c r="J619" s="7">
        <v>5</v>
      </c>
      <c r="K619" s="27">
        <v>2523.9899999999998</v>
      </c>
      <c r="L619" s="11">
        <v>0.15</v>
      </c>
      <c r="M619" t="s">
        <v>20</v>
      </c>
      <c r="N619" s="29">
        <v>1599.36</v>
      </c>
      <c r="O619" s="27">
        <f>Table1[[#This Row],[Unit_Price]]*Table1[[#This Row],[Quantity]]</f>
        <v>12619.949999999999</v>
      </c>
      <c r="P619" s="29">
        <f>Table1[[#This Row],[Revenue]]-Table1[[#This Row],[COGS]]</f>
        <v>4623.1499999999996</v>
      </c>
      <c r="Q619" s="9">
        <f>Table1[[#This Row],[Profit]]/Table1[[#This Row],[Revenue]]</f>
        <v>0.36633663366336633</v>
      </c>
      <c r="R619" s="31">
        <f>Table1[[#This Row],[Cost Price]]*Table1[[#This Row],[Quantity]]</f>
        <v>7996.7999999999993</v>
      </c>
    </row>
    <row r="620" spans="1:18" x14ac:dyDescent="0.25">
      <c r="A620" t="s">
        <v>1199</v>
      </c>
      <c r="B620" s="14">
        <v>46016</v>
      </c>
      <c r="C620" t="s">
        <v>847</v>
      </c>
      <c r="D620" t="str">
        <f>VLOOKUP(C620,Customers!A:E,5,FALSE)</f>
        <v>Premium</v>
      </c>
      <c r="E620" t="s">
        <v>282</v>
      </c>
      <c r="F620" t="str">
        <f>VLOOKUP(Table1[[#This Row],[Product_ID]],Products!A:D,4,FALSE)</f>
        <v>Audio</v>
      </c>
      <c r="G620" t="str">
        <f>VLOOKUP(H620,Stores!A:E,5,FALSE)</f>
        <v>Africa</v>
      </c>
      <c r="H620" t="s">
        <v>44</v>
      </c>
      <c r="I620" s="5" t="s">
        <v>25</v>
      </c>
      <c r="J620" s="7">
        <v>3</v>
      </c>
      <c r="K620" s="27">
        <v>175.42</v>
      </c>
      <c r="L620" s="11">
        <v>0.1</v>
      </c>
      <c r="M620" t="s">
        <v>20</v>
      </c>
      <c r="N620" s="29">
        <v>110.98</v>
      </c>
      <c r="O620" s="27">
        <f>Table1[[#This Row],[Unit_Price]]*Table1[[#This Row],[Quantity]]</f>
        <v>526.26</v>
      </c>
      <c r="P620" s="29">
        <f>Table1[[#This Row],[Revenue]]-Table1[[#This Row],[COGS]]</f>
        <v>193.32</v>
      </c>
      <c r="Q620" s="9">
        <f>Table1[[#This Row],[Profit]]/Table1[[#This Row],[Revenue]]</f>
        <v>0.36734693877551022</v>
      </c>
      <c r="R620" s="31">
        <f>Table1[[#This Row],[Cost Price]]*Table1[[#This Row],[Quantity]]</f>
        <v>332.94</v>
      </c>
    </row>
    <row r="621" spans="1:18" x14ac:dyDescent="0.25">
      <c r="A621" t="s">
        <v>1200</v>
      </c>
      <c r="B621" s="14">
        <v>46193</v>
      </c>
      <c r="C621" t="s">
        <v>721</v>
      </c>
      <c r="D621" t="str">
        <f>VLOOKUP(C621,Customers!A:E,5,FALSE)</f>
        <v>VIP</v>
      </c>
      <c r="E621" t="s">
        <v>268</v>
      </c>
      <c r="F621" t="str">
        <f>VLOOKUP(Table1[[#This Row],[Product_ID]],Products!A:D,4,FALSE)</f>
        <v>Audio</v>
      </c>
      <c r="G621" t="str">
        <f>VLOOKUP(H621,Stores!A:E,5,FALSE)</f>
        <v>EUROPE</v>
      </c>
      <c r="H621" t="s">
        <v>74</v>
      </c>
      <c r="I621" s="5" t="s">
        <v>25</v>
      </c>
      <c r="J621" s="7">
        <v>1</v>
      </c>
      <c r="K621" s="27">
        <v>150.49</v>
      </c>
      <c r="L621" s="11">
        <v>0.1</v>
      </c>
      <c r="M621" t="s">
        <v>35</v>
      </c>
      <c r="N621" s="29">
        <v>90.89</v>
      </c>
      <c r="O621" s="27">
        <f>Table1[[#This Row],[Unit_Price]]*Table1[[#This Row],[Quantity]]</f>
        <v>150.49</v>
      </c>
      <c r="P621" s="29">
        <f>Table1[[#This Row],[Revenue]]-Table1[[#This Row],[COGS]]</f>
        <v>59.600000000000009</v>
      </c>
      <c r="Q621" s="9">
        <f>Table1[[#This Row],[Profit]]/Table1[[#This Row],[Revenue]]</f>
        <v>0.39603960396039606</v>
      </c>
      <c r="R621" s="31">
        <f>Table1[[#This Row],[Cost Price]]*Table1[[#This Row],[Quantity]]</f>
        <v>90.89</v>
      </c>
    </row>
    <row r="622" spans="1:18" x14ac:dyDescent="0.25">
      <c r="A622" t="s">
        <v>1201</v>
      </c>
      <c r="B622" s="14">
        <v>46235</v>
      </c>
      <c r="C622" t="s">
        <v>281</v>
      </c>
      <c r="D622" t="str">
        <f>VLOOKUP(C622,Customers!A:E,5,FALSE)</f>
        <v>Mass Market</v>
      </c>
      <c r="E622" t="s">
        <v>556</v>
      </c>
      <c r="F622" t="str">
        <f>VLOOKUP(Table1[[#This Row],[Product_ID]],Products!A:D,4,FALSE)</f>
        <v>Audio</v>
      </c>
      <c r="G622" t="str">
        <f>VLOOKUP(H622,Stores!A:E,5,FALSE)</f>
        <v>Asia</v>
      </c>
      <c r="H622" t="s">
        <v>101</v>
      </c>
      <c r="I622" s="5" t="s">
        <v>14</v>
      </c>
      <c r="J622" s="7">
        <v>3</v>
      </c>
      <c r="K622" s="27">
        <v>126.42</v>
      </c>
      <c r="L622" s="11">
        <v>0.15</v>
      </c>
      <c r="M622" t="s">
        <v>20</v>
      </c>
      <c r="N622" s="29">
        <v>87.72</v>
      </c>
      <c r="O622" s="27">
        <f>Table1[[#This Row],[Unit_Price]]*Table1[[#This Row],[Quantity]]</f>
        <v>379.26</v>
      </c>
      <c r="P622" s="29">
        <f>Table1[[#This Row],[Revenue]]-Table1[[#This Row],[COGS]]</f>
        <v>116.10000000000002</v>
      </c>
      <c r="Q622" s="9">
        <f>Table1[[#This Row],[Profit]]/Table1[[#This Row],[Revenue]]</f>
        <v>0.3061224489795919</v>
      </c>
      <c r="R622" s="31">
        <f>Table1[[#This Row],[Cost Price]]*Table1[[#This Row],[Quantity]]</f>
        <v>263.15999999999997</v>
      </c>
    </row>
    <row r="623" spans="1:18" x14ac:dyDescent="0.25">
      <c r="A623" t="s">
        <v>1202</v>
      </c>
      <c r="B623" s="14">
        <v>46097</v>
      </c>
      <c r="C623" t="s">
        <v>473</v>
      </c>
      <c r="D623" t="str">
        <f>VLOOKUP(C623,Customers!A:E,5,FALSE)</f>
        <v>Mass Market</v>
      </c>
      <c r="E623" t="s">
        <v>80</v>
      </c>
      <c r="F623" t="str">
        <f>VLOOKUP(Table1[[#This Row],[Product_ID]],Products!A:D,4,FALSE)</f>
        <v>Accessories</v>
      </c>
      <c r="G623" t="str">
        <f>VLOOKUP(H623,Stores!A:E,5,FALSE)</f>
        <v>Europe</v>
      </c>
      <c r="H623" t="s">
        <v>64</v>
      </c>
      <c r="I623" s="5" t="s">
        <v>14</v>
      </c>
      <c r="J623" s="7">
        <v>2</v>
      </c>
      <c r="K623" s="27">
        <v>162.18</v>
      </c>
      <c r="L623" s="11">
        <v>0</v>
      </c>
      <c r="M623" t="s">
        <v>30</v>
      </c>
      <c r="N623" s="29">
        <v>116.07</v>
      </c>
      <c r="O623" s="27">
        <f>Table1[[#This Row],[Unit_Price]]*Table1[[#This Row],[Quantity]]</f>
        <v>324.36</v>
      </c>
      <c r="P623" s="29">
        <f>Table1[[#This Row],[Revenue]]-Table1[[#This Row],[COGS]]</f>
        <v>92.220000000000027</v>
      </c>
      <c r="Q623" s="9">
        <f>Table1[[#This Row],[Profit]]/Table1[[#This Row],[Revenue]]</f>
        <v>0.28431372549019612</v>
      </c>
      <c r="R623" s="31">
        <f>Table1[[#This Row],[Cost Price]]*Table1[[#This Row],[Quantity]]</f>
        <v>232.14</v>
      </c>
    </row>
    <row r="624" spans="1:18" x14ac:dyDescent="0.25">
      <c r="A624" t="s">
        <v>1203</v>
      </c>
      <c r="B624" s="14">
        <v>45757</v>
      </c>
      <c r="C624" t="s">
        <v>1204</v>
      </c>
      <c r="D624" t="str">
        <f>VLOOKUP(C624,Customers!A:E,5,FALSE)</f>
        <v>Mass Affluent</v>
      </c>
      <c r="E624" t="s">
        <v>126</v>
      </c>
      <c r="F624" t="str">
        <f>VLOOKUP(Table1[[#This Row],[Product_ID]],Products!A:D,4,FALSE)</f>
        <v>Smartphones</v>
      </c>
      <c r="G624" t="str">
        <f>VLOOKUP(H624,Stores!A:E,5,FALSE)</f>
        <v>Asia</v>
      </c>
      <c r="H624" t="s">
        <v>34</v>
      </c>
      <c r="I624" s="5" t="s">
        <v>25</v>
      </c>
      <c r="J624" s="7">
        <v>1</v>
      </c>
      <c r="K624" s="27">
        <v>678.03</v>
      </c>
      <c r="L624" s="11">
        <v>0.15</v>
      </c>
      <c r="M624" t="s">
        <v>5113</v>
      </c>
      <c r="N624" s="29">
        <v>510.27</v>
      </c>
      <c r="O624" s="27">
        <f>Table1[[#This Row],[Unit_Price]]*Table1[[#This Row],[Quantity]]</f>
        <v>678.03</v>
      </c>
      <c r="P624" s="29">
        <f>Table1[[#This Row],[Revenue]]-Table1[[#This Row],[COGS]]</f>
        <v>167.76</v>
      </c>
      <c r="Q624" s="9">
        <f>Table1[[#This Row],[Profit]]/Table1[[#This Row],[Revenue]]</f>
        <v>0.24742268041237114</v>
      </c>
      <c r="R624" s="31">
        <f>Table1[[#This Row],[Cost Price]]*Table1[[#This Row],[Quantity]]</f>
        <v>510.27</v>
      </c>
    </row>
    <row r="625" spans="1:18" x14ac:dyDescent="0.25">
      <c r="A625" t="s">
        <v>1205</v>
      </c>
      <c r="B625" s="14">
        <v>45918</v>
      </c>
      <c r="C625" t="s">
        <v>1206</v>
      </c>
      <c r="D625" t="str">
        <f>VLOOKUP(C625,Customers!A:E,5,FALSE)</f>
        <v>Mass Market</v>
      </c>
      <c r="E625" t="s">
        <v>29</v>
      </c>
      <c r="F625" t="str">
        <f>VLOOKUP(Table1[[#This Row],[Product_ID]],Products!A:D,4,FALSE)</f>
        <v>Accessories</v>
      </c>
      <c r="G625" t="str">
        <f>VLOOKUP(H625,Stores!A:E,5,FALSE)</f>
        <v>North America</v>
      </c>
      <c r="H625" t="s">
        <v>187</v>
      </c>
      <c r="I625" s="5" t="s">
        <v>25</v>
      </c>
      <c r="J625" s="7">
        <v>1</v>
      </c>
      <c r="K625" s="27">
        <v>105.73</v>
      </c>
      <c r="L625" s="11">
        <v>0.15</v>
      </c>
      <c r="M625" t="s">
        <v>20</v>
      </c>
      <c r="N625" s="29">
        <v>78.48</v>
      </c>
      <c r="O625" s="27">
        <f>Table1[[#This Row],[Unit_Price]]*Table1[[#This Row],[Quantity]]</f>
        <v>105.73</v>
      </c>
      <c r="P625" s="29">
        <f>Table1[[#This Row],[Revenue]]-Table1[[#This Row],[COGS]]</f>
        <v>27.25</v>
      </c>
      <c r="Q625" s="9">
        <f>Table1[[#This Row],[Profit]]/Table1[[#This Row],[Revenue]]</f>
        <v>0.25773195876288657</v>
      </c>
      <c r="R625" s="31">
        <f>Table1[[#This Row],[Cost Price]]*Table1[[#This Row],[Quantity]]</f>
        <v>78.48</v>
      </c>
    </row>
    <row r="626" spans="1:18" x14ac:dyDescent="0.25">
      <c r="A626" t="s">
        <v>1207</v>
      </c>
      <c r="B626" s="14">
        <v>46000</v>
      </c>
      <c r="C626" t="s">
        <v>1208</v>
      </c>
      <c r="D626" t="str">
        <f>VLOOKUP(C626,Customers!A:E,5,FALSE)</f>
        <v xml:space="preserve">Mass Market </v>
      </c>
      <c r="E626" t="s">
        <v>51</v>
      </c>
      <c r="F626" t="str">
        <f>VLOOKUP(Table1[[#This Row],[Product_ID]],Products!A:D,4,FALSE)</f>
        <v>Smartphones</v>
      </c>
      <c r="G626" t="str">
        <f>VLOOKUP(H626,Stores!A:E,5,FALSE)</f>
        <v>oceania</v>
      </c>
      <c r="H626" t="s">
        <v>48</v>
      </c>
      <c r="I626" s="5" t="s">
        <v>25</v>
      </c>
      <c r="J626" s="7">
        <v>1</v>
      </c>
      <c r="K626" s="27">
        <v>979.02</v>
      </c>
      <c r="L626" s="11">
        <v>0.15</v>
      </c>
      <c r="M626" t="s">
        <v>20</v>
      </c>
      <c r="N626" s="29">
        <v>609.39</v>
      </c>
      <c r="O626" s="27">
        <f>Table1[[#This Row],[Unit_Price]]*Table1[[#This Row],[Quantity]]</f>
        <v>979.02</v>
      </c>
      <c r="P626" s="29">
        <f>Table1[[#This Row],[Revenue]]-Table1[[#This Row],[COGS]]</f>
        <v>369.63</v>
      </c>
      <c r="Q626" s="9">
        <f>Table1[[#This Row],[Profit]]/Table1[[#This Row],[Revenue]]</f>
        <v>0.37755102040816324</v>
      </c>
      <c r="R626" s="31">
        <f>Table1[[#This Row],[Cost Price]]*Table1[[#This Row],[Quantity]]</f>
        <v>609.39</v>
      </c>
    </row>
    <row r="627" spans="1:18" x14ac:dyDescent="0.25">
      <c r="A627" t="s">
        <v>1209</v>
      </c>
      <c r="B627" s="14">
        <v>45987</v>
      </c>
      <c r="C627" t="s">
        <v>1210</v>
      </c>
      <c r="D627" t="str">
        <f>VLOOKUP(C627,Customers!A:E,5,FALSE)</f>
        <v>Affluent</v>
      </c>
      <c r="E627" t="s">
        <v>71</v>
      </c>
      <c r="F627" t="str">
        <f>VLOOKUP(Table1[[#This Row],[Product_ID]],Products!A:D,4,FALSE)</f>
        <v>Audio</v>
      </c>
      <c r="G627" t="str">
        <f>VLOOKUP(H627,Stores!A:E,5,FALSE)</f>
        <v>Asia</v>
      </c>
      <c r="H627" t="s">
        <v>101</v>
      </c>
      <c r="I627" s="5" t="s">
        <v>14</v>
      </c>
      <c r="J627" s="7">
        <v>3</v>
      </c>
      <c r="K627" s="27">
        <v>122.57</v>
      </c>
      <c r="L627" s="11">
        <v>0</v>
      </c>
      <c r="M627" t="s">
        <v>20</v>
      </c>
      <c r="N627" s="29">
        <v>82.11</v>
      </c>
      <c r="O627" s="27">
        <f>Table1[[#This Row],[Unit_Price]]*Table1[[#This Row],[Quantity]]</f>
        <v>367.71</v>
      </c>
      <c r="P627" s="29">
        <f>Table1[[#This Row],[Revenue]]-Table1[[#This Row],[COGS]]</f>
        <v>121.38</v>
      </c>
      <c r="Q627" s="9">
        <f>Table1[[#This Row],[Profit]]/Table1[[#This Row],[Revenue]]</f>
        <v>0.3300970873786408</v>
      </c>
      <c r="R627" s="31">
        <f>Table1[[#This Row],[Cost Price]]*Table1[[#This Row],[Quantity]]</f>
        <v>246.32999999999998</v>
      </c>
    </row>
    <row r="628" spans="1:18" x14ac:dyDescent="0.25">
      <c r="A628" t="s">
        <v>1211</v>
      </c>
      <c r="B628" s="14">
        <v>45957</v>
      </c>
      <c r="C628" t="s">
        <v>143</v>
      </c>
      <c r="D628" t="str">
        <f>VLOOKUP(C628,Customers!A:E,5,FALSE)</f>
        <v>Mass Market</v>
      </c>
      <c r="E628" t="s">
        <v>549</v>
      </c>
      <c r="F628" t="str">
        <f>VLOOKUP(Table1[[#This Row],[Product_ID]],Products!A:D,4,FALSE)</f>
        <v>Televisions</v>
      </c>
      <c r="G628" t="str">
        <f>VLOOKUP(H628,Stores!A:E,5,FALSE)</f>
        <v>Europe</v>
      </c>
      <c r="H628" t="s">
        <v>64</v>
      </c>
      <c r="I628" s="5" t="s">
        <v>14</v>
      </c>
      <c r="J628" s="7">
        <v>5</v>
      </c>
      <c r="K628" s="27">
        <v>1163.03</v>
      </c>
      <c r="L628" s="11">
        <v>0.2</v>
      </c>
      <c r="M628" t="s">
        <v>20</v>
      </c>
      <c r="N628" s="29">
        <v>767.36</v>
      </c>
      <c r="O628" s="27">
        <f>Table1[[#This Row],[Unit_Price]]*Table1[[#This Row],[Quantity]]</f>
        <v>5815.15</v>
      </c>
      <c r="P628" s="29">
        <f>Table1[[#This Row],[Revenue]]-Table1[[#This Row],[COGS]]</f>
        <v>1978.3499999999995</v>
      </c>
      <c r="Q628" s="9">
        <f>Table1[[#This Row],[Profit]]/Table1[[#This Row],[Revenue]]</f>
        <v>0.34020618556701021</v>
      </c>
      <c r="R628" s="31">
        <f>Table1[[#This Row],[Cost Price]]*Table1[[#This Row],[Quantity]]</f>
        <v>3836.8</v>
      </c>
    </row>
    <row r="629" spans="1:18" x14ac:dyDescent="0.25">
      <c r="A629" t="s">
        <v>1212</v>
      </c>
      <c r="B629" s="14">
        <v>46009</v>
      </c>
      <c r="C629" t="s">
        <v>1213</v>
      </c>
      <c r="D629" t="str">
        <f>VLOOKUP(C629,Customers!A:E,5,FALSE)</f>
        <v>Mass Market</v>
      </c>
      <c r="E629" t="s">
        <v>220</v>
      </c>
      <c r="F629" t="str">
        <f>VLOOKUP(Table1[[#This Row],[Product_ID]],Products!A:D,4,FALSE)</f>
        <v>Laptops</v>
      </c>
      <c r="G629" t="str">
        <f>VLOOKUP(H629,Stores!A:E,5,FALSE)</f>
        <v>Africa</v>
      </c>
      <c r="H629" t="s">
        <v>44</v>
      </c>
      <c r="I629" s="5" t="s">
        <v>25</v>
      </c>
      <c r="J629" s="7">
        <v>3</v>
      </c>
      <c r="K629" s="27">
        <v>1469.02</v>
      </c>
      <c r="L629" s="11">
        <v>0.2</v>
      </c>
      <c r="M629" t="s">
        <v>20</v>
      </c>
      <c r="N629" s="29">
        <v>974.35</v>
      </c>
      <c r="O629" s="27">
        <f>Table1[[#This Row],[Unit_Price]]*Table1[[#This Row],[Quantity]]</f>
        <v>4407.0599999999995</v>
      </c>
      <c r="P629" s="29">
        <f>Table1[[#This Row],[Revenue]]-Table1[[#This Row],[COGS]]</f>
        <v>1484.0099999999993</v>
      </c>
      <c r="Q629" s="9">
        <f>Table1[[#This Row],[Profit]]/Table1[[#This Row],[Revenue]]</f>
        <v>0.33673469387755089</v>
      </c>
      <c r="R629" s="31">
        <f>Table1[[#This Row],[Cost Price]]*Table1[[#This Row],[Quantity]]</f>
        <v>2923.05</v>
      </c>
    </row>
    <row r="630" spans="1:18" x14ac:dyDescent="0.25">
      <c r="A630" t="s">
        <v>1214</v>
      </c>
      <c r="B630" s="14">
        <v>46329</v>
      </c>
      <c r="C630" t="s">
        <v>1215</v>
      </c>
      <c r="D630" t="str">
        <f>VLOOKUP(C630,Customers!A:E,5,FALSE)</f>
        <v>Mass Market</v>
      </c>
      <c r="E630" t="s">
        <v>282</v>
      </c>
      <c r="F630" t="str">
        <f>VLOOKUP(Table1[[#This Row],[Product_ID]],Products!A:D,4,FALSE)</f>
        <v>Audio</v>
      </c>
      <c r="G630" t="str">
        <f>VLOOKUP(H630,Stores!A:E,5,FALSE)</f>
        <v>South America</v>
      </c>
      <c r="H630" t="s">
        <v>62</v>
      </c>
      <c r="I630" s="5" t="s">
        <v>14</v>
      </c>
      <c r="J630" s="7">
        <v>5</v>
      </c>
      <c r="K630" s="27">
        <v>173.63</v>
      </c>
      <c r="L630" s="11">
        <v>0.2</v>
      </c>
      <c r="M630" t="s">
        <v>20</v>
      </c>
      <c r="N630" s="29">
        <v>110.98</v>
      </c>
      <c r="O630" s="27">
        <f>Table1[[#This Row],[Unit_Price]]*Table1[[#This Row],[Quantity]]</f>
        <v>868.15</v>
      </c>
      <c r="P630" s="29">
        <f>Table1[[#This Row],[Revenue]]-Table1[[#This Row],[COGS]]</f>
        <v>313.25</v>
      </c>
      <c r="Q630" s="9">
        <f>Table1[[#This Row],[Profit]]/Table1[[#This Row],[Revenue]]</f>
        <v>0.36082474226804123</v>
      </c>
      <c r="R630" s="31">
        <f>Table1[[#This Row],[Cost Price]]*Table1[[#This Row],[Quantity]]</f>
        <v>554.9</v>
      </c>
    </row>
    <row r="631" spans="1:18" x14ac:dyDescent="0.25">
      <c r="A631" t="s">
        <v>1216</v>
      </c>
      <c r="B631" s="14">
        <v>45986</v>
      </c>
      <c r="C631" t="s">
        <v>696</v>
      </c>
      <c r="D631" t="str">
        <f>VLOOKUP(C631,Customers!A:E,5,FALSE)</f>
        <v>Mass Market</v>
      </c>
      <c r="E631" t="s">
        <v>220</v>
      </c>
      <c r="F631" t="str">
        <f>VLOOKUP(Table1[[#This Row],[Product_ID]],Products!A:D,4,FALSE)</f>
        <v>Laptops</v>
      </c>
      <c r="G631" t="str">
        <f>VLOOKUP(H631,Stores!A:E,5,FALSE)</f>
        <v>Asia</v>
      </c>
      <c r="H631" t="s">
        <v>101</v>
      </c>
      <c r="I631" s="5" t="s">
        <v>14</v>
      </c>
      <c r="J631" s="7">
        <v>2</v>
      </c>
      <c r="K631" s="27">
        <v>1499</v>
      </c>
      <c r="L631" s="11">
        <v>0</v>
      </c>
      <c r="M631" t="s">
        <v>20</v>
      </c>
      <c r="N631" s="29">
        <v>974.35</v>
      </c>
      <c r="O631" s="27">
        <f>Table1[[#This Row],[Unit_Price]]*Table1[[#This Row],[Quantity]]</f>
        <v>2998</v>
      </c>
      <c r="P631" s="29">
        <f>Table1[[#This Row],[Revenue]]-Table1[[#This Row],[COGS]]</f>
        <v>1049.3</v>
      </c>
      <c r="Q631" s="9">
        <f>Table1[[#This Row],[Profit]]/Table1[[#This Row],[Revenue]]</f>
        <v>0.35</v>
      </c>
      <c r="R631" s="31">
        <f>Table1[[#This Row],[Cost Price]]*Table1[[#This Row],[Quantity]]</f>
        <v>1948.7</v>
      </c>
    </row>
    <row r="632" spans="1:18" x14ac:dyDescent="0.25">
      <c r="A632" t="s">
        <v>1217</v>
      </c>
      <c r="B632" s="14">
        <v>45816</v>
      </c>
      <c r="C632" t="s">
        <v>100</v>
      </c>
      <c r="D632" t="str">
        <f>VLOOKUP(C632,Customers!A:E,5,FALSE)</f>
        <v>Mass Market</v>
      </c>
      <c r="E632" t="s">
        <v>199</v>
      </c>
      <c r="F632" t="str">
        <f>VLOOKUP(Table1[[#This Row],[Product_ID]],Products!A:D,4,FALSE)</f>
        <v>Laptops</v>
      </c>
      <c r="G632" t="str">
        <f>VLOOKUP(H632,Stores!A:E,5,FALSE)</f>
        <v>Africa</v>
      </c>
      <c r="H632" t="s">
        <v>44</v>
      </c>
      <c r="I632" s="5" t="s">
        <v>14</v>
      </c>
      <c r="J632" s="7">
        <v>2</v>
      </c>
      <c r="K632" s="27">
        <v>692.01</v>
      </c>
      <c r="L632" s="11">
        <v>0</v>
      </c>
      <c r="M632" t="s">
        <v>20</v>
      </c>
      <c r="N632" s="29">
        <v>496.29</v>
      </c>
      <c r="O632" s="27">
        <f>Table1[[#This Row],[Unit_Price]]*Table1[[#This Row],[Quantity]]</f>
        <v>1384.02</v>
      </c>
      <c r="P632" s="29">
        <f>Table1[[#This Row],[Revenue]]-Table1[[#This Row],[COGS]]</f>
        <v>391.43999999999994</v>
      </c>
      <c r="Q632" s="9">
        <f>Table1[[#This Row],[Profit]]/Table1[[#This Row],[Revenue]]</f>
        <v>0.28282828282828276</v>
      </c>
      <c r="R632" s="31">
        <f>Table1[[#This Row],[Cost Price]]*Table1[[#This Row],[Quantity]]</f>
        <v>992.58</v>
      </c>
    </row>
    <row r="633" spans="1:18" x14ac:dyDescent="0.25">
      <c r="A633" t="s">
        <v>1219</v>
      </c>
      <c r="B633" s="14">
        <v>46057</v>
      </c>
      <c r="C633" t="s">
        <v>1220</v>
      </c>
      <c r="D633" t="str">
        <f>VLOOKUP(C633,Customers!A:E,5,FALSE)</f>
        <v>Mass Market</v>
      </c>
      <c r="E633" t="s">
        <v>5142</v>
      </c>
      <c r="F633" t="e">
        <f>VLOOKUP(Table1[[#This Row],[Product_ID]],Products!A:D,4,FALSE)</f>
        <v>#N/A</v>
      </c>
      <c r="G633" t="str">
        <f>VLOOKUP(H633,Stores!A:E,5,FALSE)</f>
        <v>North America</v>
      </c>
      <c r="H633" t="s">
        <v>95</v>
      </c>
      <c r="I633" s="5" t="s">
        <v>14</v>
      </c>
      <c r="J633" s="7">
        <v>3</v>
      </c>
      <c r="K633" s="27">
        <v>26639</v>
      </c>
      <c r="L633" s="11">
        <v>0</v>
      </c>
      <c r="M633" t="s">
        <v>20</v>
      </c>
      <c r="N633" s="29">
        <v>0</v>
      </c>
      <c r="O633" s="27">
        <v>0</v>
      </c>
      <c r="P633" s="29">
        <f>Table1[[#This Row],[Revenue]]-Table1[[#This Row],[COGS]]</f>
        <v>0</v>
      </c>
      <c r="Q633" s="9">
        <v>0</v>
      </c>
      <c r="R633" s="31">
        <f>Table1[[#This Row],[Cost Price]]*Table1[[#This Row],[Quantity]]</f>
        <v>0</v>
      </c>
    </row>
    <row r="634" spans="1:18" x14ac:dyDescent="0.25">
      <c r="A634" t="s">
        <v>1221</v>
      </c>
      <c r="B634" s="14">
        <v>46236</v>
      </c>
      <c r="C634" t="s">
        <v>1222</v>
      </c>
      <c r="D634" t="str">
        <f>VLOOKUP(C634,Customers!A:E,5,FALSE)</f>
        <v>Mass Affluent</v>
      </c>
      <c r="E634" t="s">
        <v>98</v>
      </c>
      <c r="F634" t="str">
        <f>VLOOKUP(Table1[[#This Row],[Product_ID]],Products!A:D,4,FALSE)</f>
        <v>Laptops</v>
      </c>
      <c r="G634" t="str">
        <f>VLOOKUP(H634,Stores!A:E,5,FALSE)</f>
        <v>South America</v>
      </c>
      <c r="H634" t="s">
        <v>62</v>
      </c>
      <c r="I634" s="5" t="s">
        <v>14</v>
      </c>
      <c r="J634" s="7">
        <v>2</v>
      </c>
      <c r="K634" s="27">
        <v>1399</v>
      </c>
      <c r="L634" s="11">
        <v>0</v>
      </c>
      <c r="M634" t="s">
        <v>20</v>
      </c>
      <c r="N634" s="29">
        <v>853.39</v>
      </c>
      <c r="O634" s="27">
        <f>Table1[[#This Row],[Unit_Price]]*Table1[[#This Row],[Quantity]]</f>
        <v>2798</v>
      </c>
      <c r="P634" s="29">
        <f>Table1[[#This Row],[Revenue]]-Table1[[#This Row],[COGS]]</f>
        <v>1091.22</v>
      </c>
      <c r="Q634" s="9">
        <f>Table1[[#This Row],[Profit]]/Table1[[#This Row],[Revenue]]</f>
        <v>0.39</v>
      </c>
      <c r="R634" s="31">
        <f>Table1[[#This Row],[Cost Price]]*Table1[[#This Row],[Quantity]]</f>
        <v>1706.78</v>
      </c>
    </row>
    <row r="635" spans="1:18" x14ac:dyDescent="0.25">
      <c r="A635" t="s">
        <v>1223</v>
      </c>
      <c r="B635" s="14">
        <v>46297</v>
      </c>
      <c r="C635" t="s">
        <v>1224</v>
      </c>
      <c r="D635" t="str">
        <f>VLOOKUP(C635,Customers!A:E,5,FALSE)</f>
        <v>Mass Market</v>
      </c>
      <c r="E635" t="s">
        <v>51</v>
      </c>
      <c r="F635" t="str">
        <f>VLOOKUP(Table1[[#This Row],[Product_ID]],Products!A:D,4,FALSE)</f>
        <v>Smartphones</v>
      </c>
      <c r="G635" t="str">
        <f>VLOOKUP(H635,Stores!A:E,5,FALSE)</f>
        <v>Africa</v>
      </c>
      <c r="H635" t="s">
        <v>19</v>
      </c>
      <c r="I635" s="5" t="s">
        <v>14</v>
      </c>
      <c r="J635" s="7">
        <v>3</v>
      </c>
      <c r="K635" s="27">
        <v>989.01</v>
      </c>
      <c r="L635" s="11">
        <v>0.05</v>
      </c>
      <c r="M635" t="s">
        <v>20</v>
      </c>
      <c r="N635" s="29">
        <v>609.39</v>
      </c>
      <c r="O635" s="27">
        <f>Table1[[#This Row],[Unit_Price]]*Table1[[#This Row],[Quantity]]</f>
        <v>2967.0299999999997</v>
      </c>
      <c r="P635" s="29">
        <f>Table1[[#This Row],[Revenue]]-Table1[[#This Row],[COGS]]</f>
        <v>1138.8599999999997</v>
      </c>
      <c r="Q635" s="9">
        <f>Table1[[#This Row],[Profit]]/Table1[[#This Row],[Revenue]]</f>
        <v>0.38383838383838376</v>
      </c>
      <c r="R635" s="31">
        <f>Table1[[#This Row],[Cost Price]]*Table1[[#This Row],[Quantity]]</f>
        <v>1828.17</v>
      </c>
    </row>
    <row r="636" spans="1:18" x14ac:dyDescent="0.25">
      <c r="A636" t="s">
        <v>1225</v>
      </c>
      <c r="B636" s="14">
        <v>46202</v>
      </c>
      <c r="C636" t="s">
        <v>195</v>
      </c>
      <c r="D636" t="str">
        <f>VLOOKUP(C636,Customers!A:E,5,FALSE)</f>
        <v>Premium</v>
      </c>
      <c r="E636" t="s">
        <v>140</v>
      </c>
      <c r="F636" t="str">
        <f>VLOOKUP(Table1[[#This Row],[Product_ID]],Products!A:D,4,FALSE)</f>
        <v>Laptops</v>
      </c>
      <c r="G636" t="str">
        <f>VLOOKUP(H636,Stores!A:E,5,FALSE)</f>
        <v>Asia</v>
      </c>
      <c r="H636" t="s">
        <v>34</v>
      </c>
      <c r="I636" s="5" t="s">
        <v>14</v>
      </c>
      <c r="J636" s="7">
        <v>1</v>
      </c>
      <c r="K636" s="27">
        <v>1018.98</v>
      </c>
      <c r="L636" s="11">
        <v>0</v>
      </c>
      <c r="M636" t="s">
        <v>35</v>
      </c>
      <c r="N636" s="29">
        <v>659.34</v>
      </c>
      <c r="O636" s="27">
        <f>Table1[[#This Row],[Unit_Price]]*Table1[[#This Row],[Quantity]]</f>
        <v>1018.98</v>
      </c>
      <c r="P636" s="29">
        <f>Table1[[#This Row],[Revenue]]-Table1[[#This Row],[COGS]]</f>
        <v>359.64</v>
      </c>
      <c r="Q636" s="9">
        <f>Table1[[#This Row],[Profit]]/Table1[[#This Row],[Revenue]]</f>
        <v>0.3529411764705882</v>
      </c>
      <c r="R636" s="31">
        <f>Table1[[#This Row],[Cost Price]]*Table1[[#This Row],[Quantity]]</f>
        <v>659.34</v>
      </c>
    </row>
    <row r="637" spans="1:18" x14ac:dyDescent="0.25">
      <c r="A637" t="s">
        <v>1226</v>
      </c>
      <c r="B637" s="14">
        <v>45910</v>
      </c>
      <c r="C637" t="s">
        <v>389</v>
      </c>
      <c r="D637" t="str">
        <f>VLOOKUP(C637,Customers!A:E,5,FALSE)</f>
        <v>Mass Affluent</v>
      </c>
      <c r="E637" t="s">
        <v>83</v>
      </c>
      <c r="F637" t="str">
        <f>VLOOKUP(Table1[[#This Row],[Product_ID]],Products!A:D,4,FALSE)</f>
        <v>Televisions</v>
      </c>
      <c r="G637" t="str">
        <f>VLOOKUP(H637,Stores!A:E,5,FALSE)</f>
        <v>North America</v>
      </c>
      <c r="H637" t="s">
        <v>39</v>
      </c>
      <c r="I637" s="5" t="s">
        <v>14</v>
      </c>
      <c r="J637" s="7">
        <v>2</v>
      </c>
      <c r="K637" s="27">
        <v>2230.0300000000002</v>
      </c>
      <c r="L637" s="11">
        <v>0.2</v>
      </c>
      <c r="M637" t="s">
        <v>35</v>
      </c>
      <c r="N637" s="29">
        <v>1586.31</v>
      </c>
      <c r="O637" s="27">
        <f>Table1[[#This Row],[Unit_Price]]*Table1[[#This Row],[Quantity]]</f>
        <v>4460.0600000000004</v>
      </c>
      <c r="P637" s="29">
        <f>Table1[[#This Row],[Revenue]]-Table1[[#This Row],[COGS]]</f>
        <v>1287.4400000000005</v>
      </c>
      <c r="Q637" s="9">
        <f>Table1[[#This Row],[Profit]]/Table1[[#This Row],[Revenue]]</f>
        <v>0.28865979381443307</v>
      </c>
      <c r="R637" s="31">
        <f>Table1[[#This Row],[Cost Price]]*Table1[[#This Row],[Quantity]]</f>
        <v>3172.62</v>
      </c>
    </row>
    <row r="638" spans="1:18" x14ac:dyDescent="0.25">
      <c r="A638" t="s">
        <v>1227</v>
      </c>
      <c r="B638" s="14">
        <v>46357</v>
      </c>
      <c r="C638" t="s">
        <v>1228</v>
      </c>
      <c r="D638" t="str">
        <f>VLOOKUP(C638,Customers!A:E,5,FALSE)</f>
        <v>Premium</v>
      </c>
      <c r="E638" t="s">
        <v>109</v>
      </c>
      <c r="F638" t="str">
        <f>VLOOKUP(Table1[[#This Row],[Product_ID]],Products!A:D,4,FALSE)</f>
        <v>Televisions</v>
      </c>
      <c r="G638" t="str">
        <f>VLOOKUP(H638,Stores!A:E,5,FALSE)</f>
        <v>Africa</v>
      </c>
      <c r="H638" t="s">
        <v>52</v>
      </c>
      <c r="I638" s="5" t="s">
        <v>25</v>
      </c>
      <c r="J638" s="7">
        <v>1</v>
      </c>
      <c r="K638" s="27">
        <v>1399</v>
      </c>
      <c r="L638" s="11">
        <v>0</v>
      </c>
      <c r="M638" t="s">
        <v>20</v>
      </c>
      <c r="N638" s="29">
        <v>1007.28</v>
      </c>
      <c r="O638" s="27">
        <f>Table1[[#This Row],[Unit_Price]]*Table1[[#This Row],[Quantity]]</f>
        <v>1399</v>
      </c>
      <c r="P638" s="29">
        <f>Table1[[#This Row],[Revenue]]-Table1[[#This Row],[COGS]]</f>
        <v>391.72</v>
      </c>
      <c r="Q638" s="9">
        <f>Table1[[#This Row],[Profit]]/Table1[[#This Row],[Revenue]]</f>
        <v>0.28000000000000003</v>
      </c>
      <c r="R638" s="31">
        <f>Table1[[#This Row],[Cost Price]]*Table1[[#This Row],[Quantity]]</f>
        <v>1007.28</v>
      </c>
    </row>
    <row r="639" spans="1:18" x14ac:dyDescent="0.25">
      <c r="A639" t="s">
        <v>1229</v>
      </c>
      <c r="B639" s="14">
        <v>46007</v>
      </c>
      <c r="C639" t="s">
        <v>1230</v>
      </c>
      <c r="D639" t="str">
        <f>VLOOKUP(C639,Customers!A:E,5,FALSE)</f>
        <v>Mass Market</v>
      </c>
      <c r="E639" t="s">
        <v>23</v>
      </c>
      <c r="F639" t="str">
        <f>VLOOKUP(Table1[[#This Row],[Product_ID]],Products!A:D,4,FALSE)</f>
        <v>Audio</v>
      </c>
      <c r="G639" t="str">
        <f>VLOOKUP(H639,Stores!A:E,5,FALSE)</f>
        <v>North America</v>
      </c>
      <c r="H639" t="s">
        <v>39</v>
      </c>
      <c r="I639" s="5" t="s">
        <v>25</v>
      </c>
      <c r="J639" s="7">
        <v>2</v>
      </c>
      <c r="K639" s="27">
        <v>76.63</v>
      </c>
      <c r="L639" s="11">
        <v>0</v>
      </c>
      <c r="M639" t="s">
        <v>30</v>
      </c>
      <c r="N639" s="29">
        <v>57.67</v>
      </c>
      <c r="O639" s="27">
        <f>Table1[[#This Row],[Unit_Price]]*Table1[[#This Row],[Quantity]]</f>
        <v>153.26</v>
      </c>
      <c r="P639" s="29">
        <f>Table1[[#This Row],[Revenue]]-Table1[[#This Row],[COGS]]</f>
        <v>37.919999999999987</v>
      </c>
      <c r="Q639" s="9">
        <f>Table1[[#This Row],[Profit]]/Table1[[#This Row],[Revenue]]</f>
        <v>0.24742268041237106</v>
      </c>
      <c r="R639" s="31">
        <f>Table1[[#This Row],[Cost Price]]*Table1[[#This Row],[Quantity]]</f>
        <v>115.34</v>
      </c>
    </row>
    <row r="640" spans="1:18" x14ac:dyDescent="0.25">
      <c r="A640" t="s">
        <v>1231</v>
      </c>
      <c r="B640" s="14">
        <v>46299</v>
      </c>
      <c r="C640" t="s">
        <v>1035</v>
      </c>
      <c r="D640" t="str">
        <f>VLOOKUP(C640,Customers!A:E,5,FALSE)</f>
        <v>VIP</v>
      </c>
      <c r="E640" t="s">
        <v>171</v>
      </c>
      <c r="F640" t="str">
        <f>VLOOKUP(Table1[[#This Row],[Product_ID]],Products!A:D,4,FALSE)</f>
        <v>Smartphones</v>
      </c>
      <c r="G640" t="str">
        <f>VLOOKUP(H640,Stores!A:E,5,FALSE)</f>
        <v>North America</v>
      </c>
      <c r="H640" t="s">
        <v>95</v>
      </c>
      <c r="I640" s="5" t="s">
        <v>14</v>
      </c>
      <c r="J640" s="7">
        <v>4</v>
      </c>
      <c r="K640" s="27">
        <v>1286.01</v>
      </c>
      <c r="L640" s="11">
        <v>0.2</v>
      </c>
      <c r="M640" t="s">
        <v>20</v>
      </c>
      <c r="N640" s="29">
        <v>883.32</v>
      </c>
      <c r="O640" s="27">
        <f>Table1[[#This Row],[Unit_Price]]*Table1[[#This Row],[Quantity]]</f>
        <v>5144.04</v>
      </c>
      <c r="P640" s="29">
        <f>Table1[[#This Row],[Revenue]]-Table1[[#This Row],[COGS]]</f>
        <v>1610.7599999999998</v>
      </c>
      <c r="Q640" s="9">
        <f>Table1[[#This Row],[Profit]]/Table1[[#This Row],[Revenue]]</f>
        <v>0.31313131313131309</v>
      </c>
      <c r="R640" s="31">
        <f>Table1[[#This Row],[Cost Price]]*Table1[[#This Row],[Quantity]]</f>
        <v>3533.28</v>
      </c>
    </row>
    <row r="641" spans="1:18" x14ac:dyDescent="0.25">
      <c r="A641" t="s">
        <v>1232</v>
      </c>
      <c r="B641" s="14">
        <v>46107</v>
      </c>
      <c r="C641" t="s">
        <v>1144</v>
      </c>
      <c r="D641" t="str">
        <f>VLOOKUP(C641,Customers!A:E,5,FALSE)</f>
        <v>Mass Market</v>
      </c>
      <c r="E641" t="s">
        <v>168</v>
      </c>
      <c r="F641" t="str">
        <f>VLOOKUP(Table1[[#This Row],[Product_ID]],Products!A:D,4,FALSE)</f>
        <v>Accessories</v>
      </c>
      <c r="G641" t="str">
        <f>VLOOKUP(H641,Stores!A:E,5,FALSE)</f>
        <v>Africa</v>
      </c>
      <c r="H641" t="s">
        <v>52</v>
      </c>
      <c r="I641" s="5" t="s">
        <v>14</v>
      </c>
      <c r="J641" s="7">
        <v>1</v>
      </c>
      <c r="K641" s="27">
        <v>89</v>
      </c>
      <c r="L641" s="11">
        <v>0</v>
      </c>
      <c r="M641" t="s">
        <v>30</v>
      </c>
      <c r="N641" s="29">
        <v>55.18</v>
      </c>
      <c r="O641" s="27">
        <f>Table1[[#This Row],[Unit_Price]]*Table1[[#This Row],[Quantity]]</f>
        <v>89</v>
      </c>
      <c r="P641" s="29">
        <f>Table1[[#This Row],[Revenue]]-Table1[[#This Row],[COGS]]</f>
        <v>33.82</v>
      </c>
      <c r="Q641" s="9">
        <f>Table1[[#This Row],[Profit]]/Table1[[#This Row],[Revenue]]</f>
        <v>0.38</v>
      </c>
      <c r="R641" s="31">
        <f>Table1[[#This Row],[Cost Price]]*Table1[[#This Row],[Quantity]]</f>
        <v>55.18</v>
      </c>
    </row>
    <row r="642" spans="1:18" x14ac:dyDescent="0.25">
      <c r="A642" t="s">
        <v>1233</v>
      </c>
      <c r="B642" s="14">
        <v>46006</v>
      </c>
      <c r="C642" t="s">
        <v>761</v>
      </c>
      <c r="D642" t="str">
        <f>VLOOKUP(C642,Customers!A:E,5,FALSE)</f>
        <v>Premium</v>
      </c>
      <c r="E642" t="s">
        <v>376</v>
      </c>
      <c r="F642" t="str">
        <f>VLOOKUP(Table1[[#This Row],[Product_ID]],Products!A:D,4,FALSE)</f>
        <v>Laptops</v>
      </c>
      <c r="G642" t="str">
        <f>VLOOKUP(H642,Stores!A:E,5,FALSE)</f>
        <v>Africa</v>
      </c>
      <c r="H642" t="s">
        <v>19</v>
      </c>
      <c r="I642" s="5" t="s">
        <v>14</v>
      </c>
      <c r="J642" s="7">
        <v>1</v>
      </c>
      <c r="K642" s="27">
        <v>1665.02</v>
      </c>
      <c r="L642" s="11">
        <v>0.05</v>
      </c>
      <c r="M642" t="s">
        <v>20</v>
      </c>
      <c r="N642" s="29">
        <v>1240.27</v>
      </c>
      <c r="O642" s="27">
        <f>Table1[[#This Row],[Unit_Price]]*Table1[[#This Row],[Quantity]]</f>
        <v>1665.02</v>
      </c>
      <c r="P642" s="29">
        <f>Table1[[#This Row],[Revenue]]-Table1[[#This Row],[COGS]]</f>
        <v>424.75</v>
      </c>
      <c r="Q642" s="9">
        <f>Table1[[#This Row],[Profit]]/Table1[[#This Row],[Revenue]]</f>
        <v>0.25510204081632654</v>
      </c>
      <c r="R642" s="31">
        <f>Table1[[#This Row],[Cost Price]]*Table1[[#This Row],[Quantity]]</f>
        <v>1240.27</v>
      </c>
    </row>
    <row r="643" spans="1:18" x14ac:dyDescent="0.25">
      <c r="A643" t="s">
        <v>1234</v>
      </c>
      <c r="B643" s="14">
        <v>45846</v>
      </c>
      <c r="C643" t="s">
        <v>457</v>
      </c>
      <c r="D643" t="str">
        <f>VLOOKUP(C643,Customers!A:E,5,FALSE)</f>
        <v>Mass Affluent</v>
      </c>
      <c r="E643" t="s">
        <v>54</v>
      </c>
      <c r="F643" t="str">
        <f>VLOOKUP(Table1[[#This Row],[Product_ID]],Products!A:D,4,FALSE)</f>
        <v>Accessories</v>
      </c>
      <c r="G643" t="str">
        <f>VLOOKUP(H643,Stores!A:E,5,FALSE)</f>
        <v>Asia</v>
      </c>
      <c r="H643" t="s">
        <v>13</v>
      </c>
      <c r="I643" s="5" t="s">
        <v>14</v>
      </c>
      <c r="J643" s="7">
        <v>4</v>
      </c>
      <c r="K643" s="27">
        <v>120.19</v>
      </c>
      <c r="L643" s="11">
        <v>0.2</v>
      </c>
      <c r="M643" t="s">
        <v>35</v>
      </c>
      <c r="N643" s="29">
        <v>85.68</v>
      </c>
      <c r="O643" s="27">
        <f>Table1[[#This Row],[Unit_Price]]*Table1[[#This Row],[Quantity]]</f>
        <v>480.76</v>
      </c>
      <c r="P643" s="29">
        <f>Table1[[#This Row],[Revenue]]-Table1[[#This Row],[COGS]]</f>
        <v>138.03999999999996</v>
      </c>
      <c r="Q643" s="9">
        <f>Table1[[#This Row],[Profit]]/Table1[[#This Row],[Revenue]]</f>
        <v>0.28712871287128705</v>
      </c>
      <c r="R643" s="31">
        <f>Table1[[#This Row],[Cost Price]]*Table1[[#This Row],[Quantity]]</f>
        <v>342.72</v>
      </c>
    </row>
    <row r="644" spans="1:18" x14ac:dyDescent="0.25">
      <c r="A644" t="s">
        <v>1235</v>
      </c>
      <c r="B644" s="14">
        <v>45887</v>
      </c>
      <c r="C644" t="s">
        <v>108</v>
      </c>
      <c r="D644" t="str">
        <f>VLOOKUP(C644,Customers!A:E,5,FALSE)</f>
        <v>Mass Affluent</v>
      </c>
      <c r="E644" t="s">
        <v>117</v>
      </c>
      <c r="F644" t="str">
        <f>VLOOKUP(Table1[[#This Row],[Product_ID]],Products!A:D,4,FALSE)</f>
        <v>Laptops</v>
      </c>
      <c r="G644" t="str">
        <f>VLOOKUP(H644,Stores!A:E,5,FALSE)</f>
        <v>Africa</v>
      </c>
      <c r="H644" t="s">
        <v>226</v>
      </c>
      <c r="I644" s="5" t="s">
        <v>25</v>
      </c>
      <c r="J644" s="7">
        <v>2</v>
      </c>
      <c r="K644" s="27">
        <v>1745.03</v>
      </c>
      <c r="L644" s="11">
        <v>0.05</v>
      </c>
      <c r="M644" t="s">
        <v>20</v>
      </c>
      <c r="N644" s="29">
        <v>1295.28</v>
      </c>
      <c r="O644" s="27">
        <f>Table1[[#This Row],[Unit_Price]]*Table1[[#This Row],[Quantity]]</f>
        <v>3490.06</v>
      </c>
      <c r="P644" s="29">
        <f>Table1[[#This Row],[Revenue]]-Table1[[#This Row],[COGS]]</f>
        <v>899.5</v>
      </c>
      <c r="Q644" s="9">
        <f>Table1[[#This Row],[Profit]]/Table1[[#This Row],[Revenue]]</f>
        <v>0.25773195876288663</v>
      </c>
      <c r="R644" s="31">
        <f>Table1[[#This Row],[Cost Price]]*Table1[[#This Row],[Quantity]]</f>
        <v>2590.56</v>
      </c>
    </row>
    <row r="645" spans="1:18" x14ac:dyDescent="0.25">
      <c r="A645" t="s">
        <v>1236</v>
      </c>
      <c r="B645" s="14">
        <v>45951</v>
      </c>
      <c r="C645" t="s">
        <v>558</v>
      </c>
      <c r="D645" t="str">
        <f>VLOOKUP(C645,Customers!A:E,5,FALSE)</f>
        <v>Mass Affluent</v>
      </c>
      <c r="E645" t="s">
        <v>440</v>
      </c>
      <c r="F645" t="str">
        <f>VLOOKUP(Table1[[#This Row],[Product_ID]],Products!A:D,4,FALSE)</f>
        <v>Audio</v>
      </c>
      <c r="G645" t="str">
        <f>VLOOKUP(H645,Stores!A:E,5,FALSE)</f>
        <v>Africa</v>
      </c>
      <c r="H645" t="s">
        <v>52</v>
      </c>
      <c r="I645" s="5" t="s">
        <v>25</v>
      </c>
      <c r="J645" s="7">
        <v>2</v>
      </c>
      <c r="K645" s="27">
        <v>149</v>
      </c>
      <c r="L645" s="11">
        <v>0.05</v>
      </c>
      <c r="M645" t="s">
        <v>35</v>
      </c>
      <c r="N645" s="29">
        <v>90.89</v>
      </c>
      <c r="O645" s="27">
        <f>Table1[[#This Row],[Unit_Price]]*Table1[[#This Row],[Quantity]]</f>
        <v>298</v>
      </c>
      <c r="P645" s="29">
        <f>Table1[[#This Row],[Revenue]]-Table1[[#This Row],[COGS]]</f>
        <v>116.22</v>
      </c>
      <c r="Q645" s="9">
        <f>Table1[[#This Row],[Profit]]/Table1[[#This Row],[Revenue]]</f>
        <v>0.39</v>
      </c>
      <c r="R645" s="31">
        <f>Table1[[#This Row],[Cost Price]]*Table1[[#This Row],[Quantity]]</f>
        <v>181.78</v>
      </c>
    </row>
    <row r="646" spans="1:18" x14ac:dyDescent="0.25">
      <c r="A646" t="s">
        <v>1237</v>
      </c>
      <c r="B646" s="14">
        <v>46024</v>
      </c>
      <c r="C646" t="s">
        <v>1238</v>
      </c>
      <c r="D646" t="str">
        <f>VLOOKUP(C646,Customers!A:E,5,FALSE)</f>
        <v>Mass Market</v>
      </c>
      <c r="E646" t="s">
        <v>80</v>
      </c>
      <c r="F646" t="str">
        <f>VLOOKUP(Table1[[#This Row],[Product_ID]],Products!A:D,4,FALSE)</f>
        <v>Accessories</v>
      </c>
      <c r="G646" t="str">
        <f>VLOOKUP(H646,Stores!A:E,5,FALSE)</f>
        <v xml:space="preserve">Asia </v>
      </c>
      <c r="H646" t="s">
        <v>104</v>
      </c>
      <c r="I646" s="5" t="s">
        <v>25</v>
      </c>
      <c r="J646" s="7">
        <v>2</v>
      </c>
      <c r="K646" s="27">
        <v>155.82</v>
      </c>
      <c r="L646" s="11">
        <v>0.15</v>
      </c>
      <c r="M646" t="s">
        <v>20</v>
      </c>
      <c r="N646" s="29">
        <v>116.07</v>
      </c>
      <c r="O646" s="27">
        <f>Table1[[#This Row],[Unit_Price]]*Table1[[#This Row],[Quantity]]</f>
        <v>311.64</v>
      </c>
      <c r="P646" s="29">
        <f>Table1[[#This Row],[Revenue]]-Table1[[#This Row],[COGS]]</f>
        <v>79.5</v>
      </c>
      <c r="Q646" s="9">
        <f>Table1[[#This Row],[Profit]]/Table1[[#This Row],[Revenue]]</f>
        <v>0.25510204081632654</v>
      </c>
      <c r="R646" s="31">
        <f>Table1[[#This Row],[Cost Price]]*Table1[[#This Row],[Quantity]]</f>
        <v>232.14</v>
      </c>
    </row>
    <row r="647" spans="1:18" x14ac:dyDescent="0.25">
      <c r="A647" t="s">
        <v>1239</v>
      </c>
      <c r="B647" s="14">
        <v>45877</v>
      </c>
      <c r="C647" t="s">
        <v>1240</v>
      </c>
      <c r="D647" t="str">
        <f>VLOOKUP(C647,Customers!A:E,5,FALSE)</f>
        <v>Mass Market</v>
      </c>
      <c r="E647" t="s">
        <v>168</v>
      </c>
      <c r="F647" t="str">
        <f>VLOOKUP(Table1[[#This Row],[Product_ID]],Products!A:D,4,FALSE)</f>
        <v>Accessories</v>
      </c>
      <c r="G647" t="str">
        <f>VLOOKUP(H647,Stores!A:E,5,FALSE)</f>
        <v>Asia</v>
      </c>
      <c r="H647" t="s">
        <v>34</v>
      </c>
      <c r="I647" s="5" t="s">
        <v>25</v>
      </c>
      <c r="J647" s="7">
        <v>2</v>
      </c>
      <c r="K647" s="27">
        <v>87.22</v>
      </c>
      <c r="L647" s="11">
        <v>0.02</v>
      </c>
      <c r="M647" t="s">
        <v>30</v>
      </c>
      <c r="N647" s="29">
        <v>55.18</v>
      </c>
      <c r="O647" s="27">
        <f>Table1[[#This Row],[Unit_Price]]*Table1[[#This Row],[Quantity]]</f>
        <v>174.44</v>
      </c>
      <c r="P647" s="29">
        <f>Table1[[#This Row],[Revenue]]-Table1[[#This Row],[COGS]]</f>
        <v>64.08</v>
      </c>
      <c r="Q647" s="9">
        <f>Table1[[#This Row],[Profit]]/Table1[[#This Row],[Revenue]]</f>
        <v>0.36734693877551022</v>
      </c>
      <c r="R647" s="31">
        <f>Table1[[#This Row],[Cost Price]]*Table1[[#This Row],[Quantity]]</f>
        <v>110.36</v>
      </c>
    </row>
    <row r="648" spans="1:18" x14ac:dyDescent="0.25">
      <c r="A648" t="s">
        <v>1241</v>
      </c>
      <c r="B648" s="14">
        <v>45891</v>
      </c>
      <c r="C648" t="s">
        <v>1242</v>
      </c>
      <c r="D648" t="str">
        <f>VLOOKUP(C648,Customers!A:E,5,FALSE)</f>
        <v>Mass Market</v>
      </c>
      <c r="E648" t="s">
        <v>168</v>
      </c>
      <c r="F648" t="str">
        <f>VLOOKUP(Table1[[#This Row],[Product_ID]],Products!A:D,4,FALSE)</f>
        <v>Accessories</v>
      </c>
      <c r="G648" t="str">
        <f>VLOOKUP(H648,Stores!A:E,5,FALSE)</f>
        <v>North America</v>
      </c>
      <c r="H648" t="s">
        <v>187</v>
      </c>
      <c r="I648" s="5" t="s">
        <v>25</v>
      </c>
      <c r="J648" s="7">
        <v>2</v>
      </c>
      <c r="K648" s="27">
        <v>90.78</v>
      </c>
      <c r="L648" s="11">
        <v>0</v>
      </c>
      <c r="M648" t="s">
        <v>35</v>
      </c>
      <c r="N648" s="29">
        <v>55.18</v>
      </c>
      <c r="O648" s="27">
        <f>Table1[[#This Row],[Unit_Price]]*Table1[[#This Row],[Quantity]]</f>
        <v>181.56</v>
      </c>
      <c r="P648" s="29">
        <f>Table1[[#This Row],[Revenue]]-Table1[[#This Row],[COGS]]</f>
        <v>71.2</v>
      </c>
      <c r="Q648" s="9">
        <f>Table1[[#This Row],[Profit]]/Table1[[#This Row],[Revenue]]</f>
        <v>0.39215686274509803</v>
      </c>
      <c r="R648" s="31">
        <f>Table1[[#This Row],[Cost Price]]*Table1[[#This Row],[Quantity]]</f>
        <v>110.36</v>
      </c>
    </row>
    <row r="649" spans="1:18" x14ac:dyDescent="0.25">
      <c r="A649" t="s">
        <v>1243</v>
      </c>
      <c r="B649" s="14">
        <v>45950</v>
      </c>
      <c r="C649" t="s">
        <v>459</v>
      </c>
      <c r="D649" t="str">
        <f>VLOOKUP(C649,Customers!A:E,5,FALSE)</f>
        <v>Mass Affluent</v>
      </c>
      <c r="E649" t="s">
        <v>286</v>
      </c>
      <c r="F649" t="str">
        <f>VLOOKUP(Table1[[#This Row],[Product_ID]],Products!A:D,4,FALSE)</f>
        <v>Televisions</v>
      </c>
      <c r="G649" t="str">
        <f>VLOOKUP(H649,Stores!A:E,5,FALSE)</f>
        <v>oceania</v>
      </c>
      <c r="H649" t="s">
        <v>48</v>
      </c>
      <c r="I649" s="5" t="s">
        <v>14</v>
      </c>
      <c r="J649" s="7">
        <v>6</v>
      </c>
      <c r="K649" s="27">
        <v>1311.99</v>
      </c>
      <c r="L649" s="11">
        <v>0</v>
      </c>
      <c r="M649" t="s">
        <v>30</v>
      </c>
      <c r="N649" s="29">
        <v>948.27</v>
      </c>
      <c r="O649" s="27">
        <f>Table1[[#This Row],[Unit_Price]]*Table1[[#This Row],[Quantity]]</f>
        <v>7871.9400000000005</v>
      </c>
      <c r="P649" s="29">
        <f>Table1[[#This Row],[Revenue]]-Table1[[#This Row],[COGS]]</f>
        <v>2182.3200000000006</v>
      </c>
      <c r="Q649" s="9">
        <f>Table1[[#This Row],[Profit]]/Table1[[#This Row],[Revenue]]</f>
        <v>0.27722772277227731</v>
      </c>
      <c r="R649" s="31">
        <f>Table1[[#This Row],[Cost Price]]*Table1[[#This Row],[Quantity]]</f>
        <v>5689.62</v>
      </c>
    </row>
    <row r="650" spans="1:18" x14ac:dyDescent="0.25">
      <c r="A650" t="s">
        <v>1244</v>
      </c>
      <c r="B650" s="14">
        <v>46052</v>
      </c>
      <c r="C650" t="s">
        <v>413</v>
      </c>
      <c r="D650" t="str">
        <f>VLOOKUP(C650,Customers!A:E,5,FALSE)</f>
        <v>Affluent</v>
      </c>
      <c r="E650" t="s">
        <v>109</v>
      </c>
      <c r="F650" t="str">
        <f>VLOOKUP(Table1[[#This Row],[Product_ID]],Products!A:D,4,FALSE)</f>
        <v>Televisions</v>
      </c>
      <c r="G650" t="str">
        <f>VLOOKUP(H650,Stores!A:E,5,FALSE)</f>
        <v>South America</v>
      </c>
      <c r="H650" t="s">
        <v>62</v>
      </c>
      <c r="I650" s="5" t="s">
        <v>25</v>
      </c>
      <c r="J650" s="7">
        <v>1</v>
      </c>
      <c r="K650" s="27">
        <v>1371.02</v>
      </c>
      <c r="L650" s="11">
        <v>0.02</v>
      </c>
      <c r="M650" t="s">
        <v>20</v>
      </c>
      <c r="N650" s="29">
        <v>1007.28</v>
      </c>
      <c r="O650" s="27">
        <f>Table1[[#This Row],[Unit_Price]]*Table1[[#This Row],[Quantity]]</f>
        <v>1371.02</v>
      </c>
      <c r="P650" s="29">
        <f>Table1[[#This Row],[Revenue]]-Table1[[#This Row],[COGS]]</f>
        <v>363.74</v>
      </c>
      <c r="Q650" s="9">
        <f>Table1[[#This Row],[Profit]]/Table1[[#This Row],[Revenue]]</f>
        <v>0.26530612244897961</v>
      </c>
      <c r="R650" s="31">
        <f>Table1[[#This Row],[Cost Price]]*Table1[[#This Row],[Quantity]]</f>
        <v>1007.28</v>
      </c>
    </row>
    <row r="651" spans="1:18" x14ac:dyDescent="0.25">
      <c r="A651" t="s">
        <v>1245</v>
      </c>
      <c r="B651" s="14">
        <v>46155</v>
      </c>
      <c r="C651" t="s">
        <v>413</v>
      </c>
      <c r="D651" t="str">
        <f>VLOOKUP(C651,Customers!A:E,5,FALSE)</f>
        <v>Affluent</v>
      </c>
      <c r="E651" t="s">
        <v>235</v>
      </c>
      <c r="F651" t="str">
        <f>VLOOKUP(Table1[[#This Row],[Product_ID]],Products!A:D,4,FALSE)</f>
        <v>Accessories</v>
      </c>
      <c r="G651" t="str">
        <f>VLOOKUP(H651,Stores!A:E,5,FALSE)</f>
        <v>Europe</v>
      </c>
      <c r="H651" t="s">
        <v>64</v>
      </c>
      <c r="I651" s="5" t="s">
        <v>14</v>
      </c>
      <c r="J651" s="7">
        <v>4</v>
      </c>
      <c r="K651" s="27">
        <v>71.069999999999993</v>
      </c>
      <c r="L651" s="11">
        <v>0</v>
      </c>
      <c r="M651" t="s">
        <v>20</v>
      </c>
      <c r="N651" s="29">
        <v>44.85</v>
      </c>
      <c r="O651" s="27">
        <f>Table1[[#This Row],[Unit_Price]]*Table1[[#This Row],[Quantity]]</f>
        <v>284.27999999999997</v>
      </c>
      <c r="P651" s="29">
        <f>Table1[[#This Row],[Revenue]]-Table1[[#This Row],[COGS]]</f>
        <v>104.87999999999997</v>
      </c>
      <c r="Q651" s="9">
        <f>Table1[[#This Row],[Profit]]/Table1[[#This Row],[Revenue]]</f>
        <v>0.3689320388349514</v>
      </c>
      <c r="R651" s="31">
        <f>Table1[[#This Row],[Cost Price]]*Table1[[#This Row],[Quantity]]</f>
        <v>179.4</v>
      </c>
    </row>
    <row r="652" spans="1:18" x14ac:dyDescent="0.25">
      <c r="A652" t="s">
        <v>1246</v>
      </c>
      <c r="B652" s="14">
        <v>46053</v>
      </c>
      <c r="C652" t="s">
        <v>1247</v>
      </c>
      <c r="D652" t="str">
        <f>VLOOKUP(C652,Customers!A:E,5,FALSE)</f>
        <v>Affluent</v>
      </c>
      <c r="E652" t="s">
        <v>251</v>
      </c>
      <c r="F652" t="str">
        <f>VLOOKUP(Table1[[#This Row],[Product_ID]],Products!A:D,4,FALSE)</f>
        <v>Televisions</v>
      </c>
      <c r="G652" t="str">
        <f>VLOOKUP(H652,Stores!A:E,5,FALSE)</f>
        <v>Asia</v>
      </c>
      <c r="H652" t="s">
        <v>34</v>
      </c>
      <c r="I652" s="5" t="s">
        <v>25</v>
      </c>
      <c r="J652" s="7">
        <v>2</v>
      </c>
      <c r="K652" s="27">
        <v>2038.98</v>
      </c>
      <c r="L652" s="11">
        <v>0.2</v>
      </c>
      <c r="M652" t="s">
        <v>20</v>
      </c>
      <c r="N652" s="29">
        <v>1299.3499999999999</v>
      </c>
      <c r="O652" s="27">
        <f>Table1[[#This Row],[Unit_Price]]*Table1[[#This Row],[Quantity]]</f>
        <v>4077.96</v>
      </c>
      <c r="P652" s="29">
        <f>Table1[[#This Row],[Revenue]]-Table1[[#This Row],[COGS]]</f>
        <v>1479.2600000000002</v>
      </c>
      <c r="Q652" s="9">
        <f>Table1[[#This Row],[Profit]]/Table1[[#This Row],[Revenue]]</f>
        <v>0.36274509803921573</v>
      </c>
      <c r="R652" s="31">
        <f>Table1[[#This Row],[Cost Price]]*Table1[[#This Row],[Quantity]]</f>
        <v>2598.6999999999998</v>
      </c>
    </row>
    <row r="653" spans="1:18" x14ac:dyDescent="0.25">
      <c r="A653" t="s">
        <v>1248</v>
      </c>
      <c r="B653" s="14">
        <v>46020</v>
      </c>
      <c r="C653" t="s">
        <v>1037</v>
      </c>
      <c r="D653" t="str">
        <f>VLOOKUP(C653,Customers!A:E,5,FALSE)</f>
        <v>Mass Market</v>
      </c>
      <c r="E653" t="s">
        <v>223</v>
      </c>
      <c r="F653" t="str">
        <f>VLOOKUP(Table1[[#This Row],[Product_ID]],Products!A:D,4,FALSE)</f>
        <v>Audio</v>
      </c>
      <c r="G653" t="str">
        <f>VLOOKUP(H653,Stores!A:E,5,FALSE)</f>
        <v>North America</v>
      </c>
      <c r="H653" t="s">
        <v>187</v>
      </c>
      <c r="I653" s="5" t="s">
        <v>25</v>
      </c>
      <c r="J653" s="7">
        <v>3</v>
      </c>
      <c r="K653" s="27">
        <v>410.97</v>
      </c>
      <c r="L653" s="11">
        <v>0.1</v>
      </c>
      <c r="M653" t="s">
        <v>20</v>
      </c>
      <c r="N653" s="29">
        <v>263.33999999999997</v>
      </c>
      <c r="O653" s="27">
        <f>Table1[[#This Row],[Unit_Price]]*Table1[[#This Row],[Quantity]]</f>
        <v>1232.9100000000001</v>
      </c>
      <c r="P653" s="29">
        <f>Table1[[#This Row],[Revenue]]-Table1[[#This Row],[COGS]]</f>
        <v>442.8900000000001</v>
      </c>
      <c r="Q653" s="9">
        <f>Table1[[#This Row],[Profit]]/Table1[[#This Row],[Revenue]]</f>
        <v>0.35922330097087385</v>
      </c>
      <c r="R653" s="31">
        <f>Table1[[#This Row],[Cost Price]]*Table1[[#This Row],[Quantity]]</f>
        <v>790.02</v>
      </c>
    </row>
    <row r="654" spans="1:18" x14ac:dyDescent="0.25">
      <c r="A654" t="s">
        <v>1249</v>
      </c>
      <c r="B654" s="14">
        <v>46109</v>
      </c>
      <c r="C654" t="s">
        <v>755</v>
      </c>
      <c r="D654" t="str">
        <f>VLOOKUP(C654,Customers!A:E,5,FALSE)</f>
        <v>Mass Market</v>
      </c>
      <c r="E654" t="s">
        <v>80</v>
      </c>
      <c r="F654" t="str">
        <f>VLOOKUP(Table1[[#This Row],[Product_ID]],Products!A:D,4,FALSE)</f>
        <v>Accessories</v>
      </c>
      <c r="G654" t="str">
        <f>VLOOKUP(H654,Stores!A:E,5,FALSE)</f>
        <v>oceania</v>
      </c>
      <c r="H654" t="s">
        <v>48</v>
      </c>
      <c r="I654" s="5" t="s">
        <v>25</v>
      </c>
      <c r="J654" s="7">
        <v>1</v>
      </c>
      <c r="K654" s="27">
        <v>154.22999999999999</v>
      </c>
      <c r="L654" s="11">
        <v>0</v>
      </c>
      <c r="M654" t="s">
        <v>20</v>
      </c>
      <c r="N654" s="29">
        <v>116.07</v>
      </c>
      <c r="O654" s="27">
        <f>Table1[[#This Row],[Unit_Price]]*Table1[[#This Row],[Quantity]]</f>
        <v>154.22999999999999</v>
      </c>
      <c r="P654" s="29">
        <f>Table1[[#This Row],[Revenue]]-Table1[[#This Row],[COGS]]</f>
        <v>38.159999999999997</v>
      </c>
      <c r="Q654" s="9">
        <f>Table1[[#This Row],[Profit]]/Table1[[#This Row],[Revenue]]</f>
        <v>0.24742268041237112</v>
      </c>
      <c r="R654" s="31">
        <f>Table1[[#This Row],[Cost Price]]*Table1[[#This Row],[Quantity]]</f>
        <v>116.07</v>
      </c>
    </row>
    <row r="655" spans="1:18" x14ac:dyDescent="0.25">
      <c r="A655" t="s">
        <v>1250</v>
      </c>
      <c r="B655" s="14">
        <v>46021</v>
      </c>
      <c r="C655" t="s">
        <v>1090</v>
      </c>
      <c r="D655" t="str">
        <f>VLOOKUP(C655,Customers!A:E,5,FALSE)</f>
        <v>Premium</v>
      </c>
      <c r="E655" t="s">
        <v>140</v>
      </c>
      <c r="F655" t="str">
        <f>VLOOKUP(Table1[[#This Row],[Product_ID]],Products!A:D,4,FALSE)</f>
        <v>Laptops</v>
      </c>
      <c r="G655" t="str">
        <f>VLOOKUP(H655,Stores!A:E,5,FALSE)</f>
        <v>Europe</v>
      </c>
      <c r="H655" t="s">
        <v>64</v>
      </c>
      <c r="I655" s="5" t="s">
        <v>14</v>
      </c>
      <c r="J655" s="7">
        <v>1</v>
      </c>
      <c r="K655" s="27">
        <v>979.02</v>
      </c>
      <c r="L655" s="11">
        <v>0.15</v>
      </c>
      <c r="M655" t="s">
        <v>35</v>
      </c>
      <c r="N655" s="29">
        <v>659.34</v>
      </c>
      <c r="O655" s="27">
        <f>Table1[[#This Row],[Unit_Price]]*Table1[[#This Row],[Quantity]]</f>
        <v>979.02</v>
      </c>
      <c r="P655" s="29">
        <f>Table1[[#This Row],[Revenue]]-Table1[[#This Row],[COGS]]</f>
        <v>319.67999999999995</v>
      </c>
      <c r="Q655" s="9">
        <f>Table1[[#This Row],[Profit]]/Table1[[#This Row],[Revenue]]</f>
        <v>0.32653061224489793</v>
      </c>
      <c r="R655" s="31">
        <f>Table1[[#This Row],[Cost Price]]*Table1[[#This Row],[Quantity]]</f>
        <v>659.34</v>
      </c>
    </row>
    <row r="656" spans="1:18" x14ac:dyDescent="0.25">
      <c r="A656" t="s">
        <v>1251</v>
      </c>
      <c r="B656" s="14">
        <v>45938</v>
      </c>
      <c r="C656" t="s">
        <v>1083</v>
      </c>
      <c r="D656" t="str">
        <f>VLOOKUP(C656,Customers!A:E,5,FALSE)</f>
        <v>Mass Affluent</v>
      </c>
      <c r="E656" t="s">
        <v>137</v>
      </c>
      <c r="F656" t="str">
        <f>VLOOKUP(Table1[[#This Row],[Product_ID]],Products!A:D,4,FALSE)</f>
        <v>Accessories</v>
      </c>
      <c r="G656" t="str">
        <f>VLOOKUP(H656,Stores!A:E,5,FALSE)</f>
        <v>Europe</v>
      </c>
      <c r="H656" t="s">
        <v>64</v>
      </c>
      <c r="I656" s="5" t="s">
        <v>25</v>
      </c>
      <c r="J656" s="7">
        <v>2</v>
      </c>
      <c r="K656" s="27">
        <v>101.97</v>
      </c>
      <c r="L656" s="11">
        <v>0</v>
      </c>
      <c r="M656" t="s">
        <v>20</v>
      </c>
      <c r="N656" s="29">
        <v>65.34</v>
      </c>
      <c r="O656" s="27">
        <f>Table1[[#This Row],[Unit_Price]]*Table1[[#This Row],[Quantity]]</f>
        <v>203.94</v>
      </c>
      <c r="P656" s="29">
        <f>Table1[[#This Row],[Revenue]]-Table1[[#This Row],[COGS]]</f>
        <v>73.259999999999991</v>
      </c>
      <c r="Q656" s="9">
        <f>Table1[[#This Row],[Profit]]/Table1[[#This Row],[Revenue]]</f>
        <v>0.35922330097087374</v>
      </c>
      <c r="R656" s="31">
        <f>Table1[[#This Row],[Cost Price]]*Table1[[#This Row],[Quantity]]</f>
        <v>130.68</v>
      </c>
    </row>
    <row r="657" spans="1:18" x14ac:dyDescent="0.25">
      <c r="A657" t="s">
        <v>1253</v>
      </c>
      <c r="B657" s="14">
        <v>46068</v>
      </c>
      <c r="C657" t="s">
        <v>89</v>
      </c>
      <c r="D657" t="str">
        <f>VLOOKUP(C657,Customers!A:E,5,FALSE)</f>
        <v>Mass Affluent</v>
      </c>
      <c r="E657" t="s">
        <v>199</v>
      </c>
      <c r="F657" t="str">
        <f>VLOOKUP(Table1[[#This Row],[Product_ID]],Products!A:D,4,FALSE)</f>
        <v>Laptops</v>
      </c>
      <c r="G657" t="str">
        <f>VLOOKUP(H657,Stores!A:E,5,FALSE)</f>
        <v>North America</v>
      </c>
      <c r="H657" t="s">
        <v>187</v>
      </c>
      <c r="I657" s="5" t="s">
        <v>25</v>
      </c>
      <c r="J657" s="7">
        <v>3</v>
      </c>
      <c r="K657" s="27">
        <v>699</v>
      </c>
      <c r="L657" s="11">
        <v>0.1</v>
      </c>
      <c r="M657" t="s">
        <v>20</v>
      </c>
      <c r="N657" s="29">
        <v>496.29</v>
      </c>
      <c r="O657" s="27">
        <f>Table1[[#This Row],[Unit_Price]]*Table1[[#This Row],[Quantity]]</f>
        <v>2097</v>
      </c>
      <c r="P657" s="29">
        <f>Table1[[#This Row],[Revenue]]-Table1[[#This Row],[COGS]]</f>
        <v>608.12999999999988</v>
      </c>
      <c r="Q657" s="9">
        <f>Table1[[#This Row],[Profit]]/Table1[[#This Row],[Revenue]]</f>
        <v>0.28999999999999992</v>
      </c>
      <c r="R657" s="31">
        <f>Table1[[#This Row],[Cost Price]]*Table1[[#This Row],[Quantity]]</f>
        <v>1488.8700000000001</v>
      </c>
    </row>
    <row r="658" spans="1:18" x14ac:dyDescent="0.25">
      <c r="A658" t="s">
        <v>1254</v>
      </c>
      <c r="B658" s="14">
        <v>46198</v>
      </c>
      <c r="C658" t="s">
        <v>352</v>
      </c>
      <c r="D658" t="str">
        <f>VLOOKUP(C658,Customers!A:E,5,FALSE)</f>
        <v>Mass Market</v>
      </c>
      <c r="E658" t="s">
        <v>83</v>
      </c>
      <c r="F658" t="str">
        <f>VLOOKUP(Table1[[#This Row],[Product_ID]],Products!A:D,4,FALSE)</f>
        <v>Televisions</v>
      </c>
      <c r="G658" t="str">
        <f>VLOOKUP(H658,Stores!A:E,5,FALSE)</f>
        <v>Africa</v>
      </c>
      <c r="H658" t="s">
        <v>226</v>
      </c>
      <c r="I658" s="5" t="s">
        <v>25</v>
      </c>
      <c r="J658" s="7">
        <v>1</v>
      </c>
      <c r="K658" s="27">
        <v>2344.98</v>
      </c>
      <c r="L658" s="11">
        <v>0</v>
      </c>
      <c r="M658" t="s">
        <v>35</v>
      </c>
      <c r="N658" s="29">
        <v>1586.31</v>
      </c>
      <c r="O658" s="27">
        <f>Table1[[#This Row],[Unit_Price]]*Table1[[#This Row],[Quantity]]</f>
        <v>2344.98</v>
      </c>
      <c r="P658" s="29">
        <f>Table1[[#This Row],[Revenue]]-Table1[[#This Row],[COGS]]</f>
        <v>758.67000000000007</v>
      </c>
      <c r="Q658" s="9">
        <f>Table1[[#This Row],[Profit]]/Table1[[#This Row],[Revenue]]</f>
        <v>0.3235294117647059</v>
      </c>
      <c r="R658" s="31">
        <f>Table1[[#This Row],[Cost Price]]*Table1[[#This Row],[Quantity]]</f>
        <v>1586.31</v>
      </c>
    </row>
    <row r="659" spans="1:18" x14ac:dyDescent="0.25">
      <c r="A659" t="s">
        <v>1255</v>
      </c>
      <c r="B659" s="14">
        <v>45886</v>
      </c>
      <c r="C659" t="s">
        <v>989</v>
      </c>
      <c r="D659" t="str">
        <f>VLOOKUP(C659,Customers!A:E,5,FALSE)</f>
        <v>Mass Market</v>
      </c>
      <c r="E659" t="s">
        <v>43</v>
      </c>
      <c r="F659" t="str">
        <f>VLOOKUP(Table1[[#This Row],[Product_ID]],Products!A:D,4,FALSE)</f>
        <v>Televisions</v>
      </c>
      <c r="G659" t="str">
        <f>VLOOKUP(H659,Stores!A:E,5,FALSE)</f>
        <v>North America</v>
      </c>
      <c r="H659" t="s">
        <v>187</v>
      </c>
      <c r="I659" s="5" t="s">
        <v>25</v>
      </c>
      <c r="J659" s="7">
        <v>1</v>
      </c>
      <c r="K659" s="27">
        <v>1852.97</v>
      </c>
      <c r="L659" s="11">
        <v>0.15</v>
      </c>
      <c r="M659" t="s">
        <v>20</v>
      </c>
      <c r="N659" s="29">
        <v>1097.3900000000001</v>
      </c>
      <c r="O659" s="27">
        <f>Table1[[#This Row],[Unit_Price]]*Table1[[#This Row],[Quantity]]</f>
        <v>1852.97</v>
      </c>
      <c r="P659" s="29">
        <f>Table1[[#This Row],[Revenue]]-Table1[[#This Row],[COGS]]</f>
        <v>755.57999999999993</v>
      </c>
      <c r="Q659" s="9">
        <f>Table1[[#This Row],[Profit]]/Table1[[#This Row],[Revenue]]</f>
        <v>0.40776699029126207</v>
      </c>
      <c r="R659" s="31">
        <f>Table1[[#This Row],[Cost Price]]*Table1[[#This Row],[Quantity]]</f>
        <v>1097.3900000000001</v>
      </c>
    </row>
    <row r="660" spans="1:18" x14ac:dyDescent="0.25">
      <c r="A660" t="s">
        <v>1256</v>
      </c>
      <c r="B660" s="14">
        <v>46139</v>
      </c>
      <c r="C660" t="s">
        <v>544</v>
      </c>
      <c r="D660" t="str">
        <f>VLOOKUP(C660,Customers!A:E,5,FALSE)</f>
        <v>Mass Market</v>
      </c>
      <c r="E660" t="s">
        <v>223</v>
      </c>
      <c r="F660" t="str">
        <f>VLOOKUP(Table1[[#This Row],[Product_ID]],Products!A:D,4,FALSE)</f>
        <v>Audio</v>
      </c>
      <c r="G660" t="str">
        <f>VLOOKUP(H660,Stores!A:E,5,FALSE)</f>
        <v>Oceania</v>
      </c>
      <c r="H660" t="s">
        <v>112</v>
      </c>
      <c r="I660" s="5" t="s">
        <v>14</v>
      </c>
      <c r="J660" s="7">
        <v>1</v>
      </c>
      <c r="K660" s="27">
        <v>402.99</v>
      </c>
      <c r="L660" s="11">
        <v>0.02</v>
      </c>
      <c r="M660" t="s">
        <v>20</v>
      </c>
      <c r="N660" s="29">
        <v>263.33999999999997</v>
      </c>
      <c r="O660" s="27">
        <f>Table1[[#This Row],[Unit_Price]]*Table1[[#This Row],[Quantity]]</f>
        <v>402.99</v>
      </c>
      <c r="P660" s="29">
        <f>Table1[[#This Row],[Revenue]]-Table1[[#This Row],[COGS]]</f>
        <v>139.65000000000003</v>
      </c>
      <c r="Q660" s="9">
        <f>Table1[[#This Row],[Profit]]/Table1[[#This Row],[Revenue]]</f>
        <v>0.34653465346534662</v>
      </c>
      <c r="R660" s="31">
        <f>Table1[[#This Row],[Cost Price]]*Table1[[#This Row],[Quantity]]</f>
        <v>263.33999999999997</v>
      </c>
    </row>
    <row r="661" spans="1:18" x14ac:dyDescent="0.25">
      <c r="A661" t="s">
        <v>1257</v>
      </c>
      <c r="B661" s="14">
        <v>45817</v>
      </c>
      <c r="C661" t="s">
        <v>1049</v>
      </c>
      <c r="D661" t="str">
        <f>VLOOKUP(C661,Customers!A:E,5,FALSE)</f>
        <v>Premium</v>
      </c>
      <c r="E661" t="s">
        <v>29</v>
      </c>
      <c r="F661" t="str">
        <f>VLOOKUP(Table1[[#This Row],[Product_ID]],Products!A:D,4,FALSE)</f>
        <v>Accessories</v>
      </c>
      <c r="G661" t="str">
        <f>VLOOKUP(H661,Stores!A:E,5,FALSE)</f>
        <v xml:space="preserve">Asia </v>
      </c>
      <c r="H661" t="s">
        <v>104</v>
      </c>
      <c r="I661" s="5" t="s">
        <v>14</v>
      </c>
      <c r="J661" s="7">
        <v>6</v>
      </c>
      <c r="K661" s="27">
        <v>105.73</v>
      </c>
      <c r="L661" s="11">
        <v>0</v>
      </c>
      <c r="M661" t="s">
        <v>20</v>
      </c>
      <c r="N661" s="29">
        <v>78.48</v>
      </c>
      <c r="O661" s="27">
        <f>Table1[[#This Row],[Unit_Price]]*Table1[[#This Row],[Quantity]]</f>
        <v>634.38</v>
      </c>
      <c r="P661" s="29">
        <f>Table1[[#This Row],[Revenue]]-Table1[[#This Row],[COGS]]</f>
        <v>163.5</v>
      </c>
      <c r="Q661" s="9">
        <f>Table1[[#This Row],[Profit]]/Table1[[#This Row],[Revenue]]</f>
        <v>0.25773195876288663</v>
      </c>
      <c r="R661" s="31">
        <f>Table1[[#This Row],[Cost Price]]*Table1[[#This Row],[Quantity]]</f>
        <v>470.88</v>
      </c>
    </row>
    <row r="662" spans="1:18" x14ac:dyDescent="0.25">
      <c r="A662" t="s">
        <v>1259</v>
      </c>
      <c r="B662" s="14">
        <v>46197</v>
      </c>
      <c r="C662" t="s">
        <v>1260</v>
      </c>
      <c r="D662" t="str">
        <f>VLOOKUP(C662,Customers!A:E,5,FALSE)</f>
        <v>Mass Affluent</v>
      </c>
      <c r="E662" t="s">
        <v>321</v>
      </c>
      <c r="F662" t="str">
        <f>VLOOKUP(Table1[[#This Row],[Product_ID]],Products!A:D,4,FALSE)</f>
        <v>Smartphones</v>
      </c>
      <c r="G662" t="str">
        <f>VLOOKUP(H662,Stores!A:E,5,FALSE)</f>
        <v>South America</v>
      </c>
      <c r="H662" t="s">
        <v>62</v>
      </c>
      <c r="I662" s="5" t="s">
        <v>14</v>
      </c>
      <c r="J662" s="7">
        <v>4</v>
      </c>
      <c r="K662" s="27">
        <v>1412.99</v>
      </c>
      <c r="L662" s="11">
        <v>0</v>
      </c>
      <c r="M662" t="s">
        <v>20</v>
      </c>
      <c r="N662" s="29">
        <v>993.29</v>
      </c>
      <c r="O662" s="27">
        <f>Table1[[#This Row],[Unit_Price]]*Table1[[#This Row],[Quantity]]</f>
        <v>5651.96</v>
      </c>
      <c r="P662" s="29">
        <f>Table1[[#This Row],[Revenue]]-Table1[[#This Row],[COGS]]</f>
        <v>1678.8000000000002</v>
      </c>
      <c r="Q662" s="9">
        <f>Table1[[#This Row],[Profit]]/Table1[[#This Row],[Revenue]]</f>
        <v>0.29702970297029707</v>
      </c>
      <c r="R662" s="31">
        <f>Table1[[#This Row],[Cost Price]]*Table1[[#This Row],[Quantity]]</f>
        <v>3973.16</v>
      </c>
    </row>
    <row r="663" spans="1:18" x14ac:dyDescent="0.25">
      <c r="A663" t="s">
        <v>1263</v>
      </c>
      <c r="B663" s="14">
        <v>45919</v>
      </c>
      <c r="C663" t="s">
        <v>1264</v>
      </c>
      <c r="D663" t="str">
        <f>VLOOKUP(C663,Customers!A:E,5,FALSE)</f>
        <v>Mass Affluent</v>
      </c>
      <c r="E663" t="s">
        <v>440</v>
      </c>
      <c r="F663" t="str">
        <f>VLOOKUP(Table1[[#This Row],[Product_ID]],Products!A:D,4,FALSE)</f>
        <v>Audio</v>
      </c>
      <c r="G663" t="str">
        <f>VLOOKUP(H663,Stores!A:E,5,FALSE)</f>
        <v>Asia</v>
      </c>
      <c r="H663" t="s">
        <v>13</v>
      </c>
      <c r="I663" s="5" t="s">
        <v>14</v>
      </c>
      <c r="J663" s="7">
        <v>1</v>
      </c>
      <c r="K663" s="27">
        <v>153.47</v>
      </c>
      <c r="L663" s="11">
        <v>0.02</v>
      </c>
      <c r="M663" t="s">
        <v>20</v>
      </c>
      <c r="N663" s="29">
        <v>90.89</v>
      </c>
      <c r="O663" s="27">
        <f>Table1[[#This Row],[Unit_Price]]*Table1[[#This Row],[Quantity]]</f>
        <v>153.47</v>
      </c>
      <c r="P663" s="29">
        <f>Table1[[#This Row],[Revenue]]-Table1[[#This Row],[COGS]]</f>
        <v>62.58</v>
      </c>
      <c r="Q663" s="9">
        <f>Table1[[#This Row],[Profit]]/Table1[[#This Row],[Revenue]]</f>
        <v>0.40776699029126212</v>
      </c>
      <c r="R663" s="31">
        <f>Table1[[#This Row],[Cost Price]]*Table1[[#This Row],[Quantity]]</f>
        <v>90.89</v>
      </c>
    </row>
    <row r="664" spans="1:18" x14ac:dyDescent="0.25">
      <c r="A664" t="s">
        <v>1265</v>
      </c>
      <c r="B664" s="14">
        <v>46190</v>
      </c>
      <c r="C664" t="s">
        <v>70</v>
      </c>
      <c r="D664" t="str">
        <f>VLOOKUP(C664,Customers!A:E,5,FALSE)</f>
        <v>Mass Market</v>
      </c>
      <c r="E664" t="s">
        <v>57</v>
      </c>
      <c r="F664" t="str">
        <f>VLOOKUP(Table1[[#This Row],[Product_ID]],Products!A:D,4,FALSE)</f>
        <v>Laptops</v>
      </c>
      <c r="G664" t="str">
        <f>VLOOKUP(H664,Stores!A:E,5,FALSE)</f>
        <v>South America</v>
      </c>
      <c r="H664" t="s">
        <v>62</v>
      </c>
      <c r="I664" s="5" t="s">
        <v>14</v>
      </c>
      <c r="J664" s="7">
        <v>4</v>
      </c>
      <c r="K664" s="27">
        <v>1222.98</v>
      </c>
      <c r="L664" s="11">
        <v>0.1</v>
      </c>
      <c r="M664" t="s">
        <v>20</v>
      </c>
      <c r="N664" s="29">
        <v>875.27</v>
      </c>
      <c r="O664" s="27">
        <f>Table1[[#This Row],[Unit_Price]]*Table1[[#This Row],[Quantity]]</f>
        <v>4891.92</v>
      </c>
      <c r="P664" s="29">
        <f>Table1[[#This Row],[Revenue]]-Table1[[#This Row],[COGS]]</f>
        <v>1390.8400000000001</v>
      </c>
      <c r="Q664" s="9">
        <f>Table1[[#This Row],[Profit]]/Table1[[#This Row],[Revenue]]</f>
        <v>0.28431372549019612</v>
      </c>
      <c r="R664" s="31">
        <f>Table1[[#This Row],[Cost Price]]*Table1[[#This Row],[Quantity]]</f>
        <v>3501.08</v>
      </c>
    </row>
    <row r="665" spans="1:18" x14ac:dyDescent="0.25">
      <c r="A665" t="s">
        <v>1266</v>
      </c>
      <c r="B665" s="14">
        <v>46229</v>
      </c>
      <c r="C665" t="s">
        <v>1267</v>
      </c>
      <c r="D665" t="str">
        <f>VLOOKUP(C665,Customers!A:E,5,FALSE)</f>
        <v>Mass Affluent</v>
      </c>
      <c r="E665" t="s">
        <v>87</v>
      </c>
      <c r="F665" t="str">
        <f>VLOOKUP(Table1[[#This Row],[Product_ID]],Products!A:D,4,FALSE)</f>
        <v>Laptops</v>
      </c>
      <c r="G665" t="str">
        <f>VLOOKUP(H665,Stores!A:E,5,FALSE)</f>
        <v>Africa</v>
      </c>
      <c r="H665" t="s">
        <v>226</v>
      </c>
      <c r="I665" s="5" t="s">
        <v>25</v>
      </c>
      <c r="J665" s="7">
        <v>4</v>
      </c>
      <c r="K665" s="27">
        <v>1008.99</v>
      </c>
      <c r="L665" s="11">
        <v>0.15</v>
      </c>
      <c r="M665" t="s">
        <v>20</v>
      </c>
      <c r="N665" s="29">
        <v>689.31</v>
      </c>
      <c r="O665" s="27">
        <f>Table1[[#This Row],[Unit_Price]]*Table1[[#This Row],[Quantity]]</f>
        <v>4035.96</v>
      </c>
      <c r="P665" s="29">
        <f>Table1[[#This Row],[Revenue]]-Table1[[#This Row],[COGS]]</f>
        <v>1278.7200000000003</v>
      </c>
      <c r="Q665" s="9">
        <f>Table1[[#This Row],[Profit]]/Table1[[#This Row],[Revenue]]</f>
        <v>0.31683168316831689</v>
      </c>
      <c r="R665" s="31">
        <f>Table1[[#This Row],[Cost Price]]*Table1[[#This Row],[Quantity]]</f>
        <v>2757.24</v>
      </c>
    </row>
    <row r="666" spans="1:18" x14ac:dyDescent="0.25">
      <c r="A666" t="s">
        <v>1268</v>
      </c>
      <c r="B666" s="14">
        <v>46042</v>
      </c>
      <c r="C666" t="s">
        <v>375</v>
      </c>
      <c r="D666" t="str">
        <f>VLOOKUP(C666,Customers!A:E,5,FALSE)</f>
        <v>Mass Affluent</v>
      </c>
      <c r="E666" t="s">
        <v>38</v>
      </c>
      <c r="F666" t="str">
        <f>VLOOKUP(Table1[[#This Row],[Product_ID]],Products!A:D,4,FALSE)</f>
        <v>Televisions</v>
      </c>
      <c r="G666" t="str">
        <f>VLOOKUP(H666,Stores!A:E,5,FALSE)</f>
        <v>South America</v>
      </c>
      <c r="H666" t="s">
        <v>62</v>
      </c>
      <c r="I666" s="5" t="s">
        <v>14</v>
      </c>
      <c r="J666" s="7">
        <v>6</v>
      </c>
      <c r="K666" s="27">
        <v>1955.97</v>
      </c>
      <c r="L666" s="11">
        <v>0.1</v>
      </c>
      <c r="M666" t="s">
        <v>20</v>
      </c>
      <c r="N666" s="29">
        <v>1177.3800000000001</v>
      </c>
      <c r="O666" s="27">
        <f>Table1[[#This Row],[Unit_Price]]*Table1[[#This Row],[Quantity]]</f>
        <v>11735.82</v>
      </c>
      <c r="P666" s="29">
        <f>Table1[[#This Row],[Revenue]]-Table1[[#This Row],[COGS]]</f>
        <v>4671.5399999999991</v>
      </c>
      <c r="Q666" s="9">
        <f>Table1[[#This Row],[Profit]]/Table1[[#This Row],[Revenue]]</f>
        <v>0.3980582524271844</v>
      </c>
      <c r="R666" s="31">
        <f>Table1[[#This Row],[Cost Price]]*Table1[[#This Row],[Quantity]]</f>
        <v>7064.2800000000007</v>
      </c>
    </row>
    <row r="667" spans="1:18" x14ac:dyDescent="0.25">
      <c r="A667" t="s">
        <v>1269</v>
      </c>
      <c r="B667" s="14">
        <v>46036</v>
      </c>
      <c r="C667" t="s">
        <v>1270</v>
      </c>
      <c r="D667" t="str">
        <f>VLOOKUP(C667,Customers!A:E,5,FALSE)</f>
        <v>Mass Market</v>
      </c>
      <c r="E667" t="s">
        <v>98</v>
      </c>
      <c r="F667" t="str">
        <f>VLOOKUP(Table1[[#This Row],[Product_ID]],Products!A:D,4,FALSE)</f>
        <v>Laptops</v>
      </c>
      <c r="G667" t="str">
        <f>VLOOKUP(H667,Stores!A:E,5,FALSE)</f>
        <v>North America</v>
      </c>
      <c r="H667" t="s">
        <v>95</v>
      </c>
      <c r="I667" s="5" t="s">
        <v>14</v>
      </c>
      <c r="J667" s="7">
        <v>3</v>
      </c>
      <c r="K667" s="27">
        <v>1385.01</v>
      </c>
      <c r="L667" s="11">
        <v>0.02</v>
      </c>
      <c r="M667" t="s">
        <v>20</v>
      </c>
      <c r="N667" s="29">
        <v>853.39</v>
      </c>
      <c r="O667" s="27">
        <f>Table1[[#This Row],[Unit_Price]]*Table1[[#This Row],[Quantity]]</f>
        <v>4155.03</v>
      </c>
      <c r="P667" s="29">
        <f>Table1[[#This Row],[Revenue]]-Table1[[#This Row],[COGS]]</f>
        <v>1594.8599999999997</v>
      </c>
      <c r="Q667" s="9">
        <f>Table1[[#This Row],[Profit]]/Table1[[#This Row],[Revenue]]</f>
        <v>0.38383838383838376</v>
      </c>
      <c r="R667" s="31">
        <f>Table1[[#This Row],[Cost Price]]*Table1[[#This Row],[Quantity]]</f>
        <v>2560.17</v>
      </c>
    </row>
    <row r="668" spans="1:18" x14ac:dyDescent="0.25">
      <c r="A668" t="s">
        <v>1271</v>
      </c>
      <c r="B668" s="14">
        <v>46270</v>
      </c>
      <c r="C668" t="s">
        <v>270</v>
      </c>
      <c r="D668" t="str">
        <f>VLOOKUP(C668,Customers!A:E,5,FALSE)</f>
        <v>Mass Market</v>
      </c>
      <c r="E668" t="s">
        <v>51</v>
      </c>
      <c r="F668" t="str">
        <f>VLOOKUP(Table1[[#This Row],[Product_ID]],Products!A:D,4,FALSE)</f>
        <v>Smartphones</v>
      </c>
      <c r="G668" t="str">
        <f>VLOOKUP(H668,Stores!A:E,5,FALSE)</f>
        <v>Europe</v>
      </c>
      <c r="H668" t="s">
        <v>64</v>
      </c>
      <c r="I668" s="5" t="s">
        <v>14</v>
      </c>
      <c r="J668" s="7">
        <v>2</v>
      </c>
      <c r="K668" s="27">
        <v>969.03</v>
      </c>
      <c r="L668" s="11">
        <v>0.15</v>
      </c>
      <c r="M668" t="s">
        <v>30</v>
      </c>
      <c r="N668" s="29">
        <v>609.39</v>
      </c>
      <c r="O668" s="27">
        <f>Table1[[#This Row],[Unit_Price]]*Table1[[#This Row],[Quantity]]</f>
        <v>1938.06</v>
      </c>
      <c r="P668" s="29">
        <f>Table1[[#This Row],[Revenue]]-Table1[[#This Row],[COGS]]</f>
        <v>719.28</v>
      </c>
      <c r="Q668" s="9">
        <f>Table1[[#This Row],[Profit]]/Table1[[#This Row],[Revenue]]</f>
        <v>0.37113402061855671</v>
      </c>
      <c r="R668" s="31">
        <f>Table1[[#This Row],[Cost Price]]*Table1[[#This Row],[Quantity]]</f>
        <v>1218.78</v>
      </c>
    </row>
    <row r="669" spans="1:18" x14ac:dyDescent="0.25">
      <c r="A669" t="s">
        <v>1272</v>
      </c>
      <c r="B669" s="14">
        <v>45887</v>
      </c>
      <c r="C669" t="s">
        <v>37</v>
      </c>
      <c r="D669" t="str">
        <f>VLOOKUP(C669,Customers!A:E,5,FALSE)</f>
        <v>Mass Market</v>
      </c>
      <c r="E669" t="s">
        <v>254</v>
      </c>
      <c r="F669" t="str">
        <f>VLOOKUP(Table1[[#This Row],[Product_ID]],Products!A:D,4,FALSE)</f>
        <v>Audio</v>
      </c>
      <c r="G669" t="str">
        <f>VLOOKUP(H669,Stores!A:E,5,FALSE)</f>
        <v>Africa</v>
      </c>
      <c r="H669" t="s">
        <v>58</v>
      </c>
      <c r="I669" s="5" t="s">
        <v>25</v>
      </c>
      <c r="J669" s="7">
        <v>10</v>
      </c>
      <c r="K669" s="27">
        <v>204.97</v>
      </c>
      <c r="L669" s="11">
        <v>0.05</v>
      </c>
      <c r="M669" t="s">
        <v>30</v>
      </c>
      <c r="N669" s="29">
        <v>129.35</v>
      </c>
      <c r="O669" s="27">
        <f>Table1[[#This Row],[Unit_Price]]*Table1[[#This Row],[Quantity]]</f>
        <v>2049.6999999999998</v>
      </c>
      <c r="P669" s="29">
        <f>Table1[[#This Row],[Revenue]]-Table1[[#This Row],[COGS]]</f>
        <v>756.19999999999982</v>
      </c>
      <c r="Q669" s="9">
        <f>Table1[[#This Row],[Profit]]/Table1[[#This Row],[Revenue]]</f>
        <v>0.3689320388349514</v>
      </c>
      <c r="R669" s="31">
        <f>Table1[[#This Row],[Cost Price]]*Table1[[#This Row],[Quantity]]</f>
        <v>1293.5</v>
      </c>
    </row>
    <row r="670" spans="1:18" x14ac:dyDescent="0.25">
      <c r="A670" t="s">
        <v>1273</v>
      </c>
      <c r="B670" s="14">
        <v>46023</v>
      </c>
      <c r="C670" t="s">
        <v>447</v>
      </c>
      <c r="D670" t="str">
        <f>VLOOKUP(C670,Customers!A:E,5,FALSE)</f>
        <v>Mass Market</v>
      </c>
      <c r="E670" t="s">
        <v>332</v>
      </c>
      <c r="F670" t="str">
        <f>VLOOKUP(Table1[[#This Row],[Product_ID]],Products!A:D,4,FALSE)</f>
        <v>Smartphones</v>
      </c>
      <c r="G670" t="str">
        <f>VLOOKUP(H670,Stores!A:E,5,FALSE)</f>
        <v>Europe</v>
      </c>
      <c r="H670" t="s">
        <v>24</v>
      </c>
      <c r="I670" s="5" t="s">
        <v>25</v>
      </c>
      <c r="J670" s="7">
        <v>4</v>
      </c>
      <c r="K670" s="27">
        <v>726.53</v>
      </c>
      <c r="L670" s="11">
        <v>0.05</v>
      </c>
      <c r="M670" t="s">
        <v>20</v>
      </c>
      <c r="N670" s="29">
        <v>531.79</v>
      </c>
      <c r="O670" s="27">
        <f>Table1[[#This Row],[Unit_Price]]*Table1[[#This Row],[Quantity]]</f>
        <v>2906.12</v>
      </c>
      <c r="P670" s="29">
        <f>Table1[[#This Row],[Revenue]]-Table1[[#This Row],[COGS]]</f>
        <v>778.96</v>
      </c>
      <c r="Q670" s="9">
        <f>Table1[[#This Row],[Profit]]/Table1[[#This Row],[Revenue]]</f>
        <v>0.26804123711340211</v>
      </c>
      <c r="R670" s="31">
        <f>Table1[[#This Row],[Cost Price]]*Table1[[#This Row],[Quantity]]</f>
        <v>2127.16</v>
      </c>
    </row>
    <row r="671" spans="1:18" x14ac:dyDescent="0.25">
      <c r="A671" t="s">
        <v>1274</v>
      </c>
      <c r="B671" s="14">
        <v>46131</v>
      </c>
      <c r="C671" t="s">
        <v>369</v>
      </c>
      <c r="D671" t="str">
        <f>VLOOKUP(C671,Customers!A:E,5,FALSE)</f>
        <v>Mass Affluent</v>
      </c>
      <c r="E671" t="s">
        <v>268</v>
      </c>
      <c r="F671" t="str">
        <f>VLOOKUP(Table1[[#This Row],[Product_ID]],Products!A:D,4,FALSE)</f>
        <v>Audio</v>
      </c>
      <c r="G671" t="str">
        <f>VLOOKUP(H671,Stores!A:E,5,FALSE)</f>
        <v>Oceania</v>
      </c>
      <c r="H671" t="s">
        <v>112</v>
      </c>
      <c r="I671" s="5" t="s">
        <v>25</v>
      </c>
      <c r="J671" s="7">
        <v>1</v>
      </c>
      <c r="K671" s="27">
        <v>153.47</v>
      </c>
      <c r="L671" s="11">
        <v>0.2</v>
      </c>
      <c r="M671" t="s">
        <v>20</v>
      </c>
      <c r="N671" s="29">
        <v>90.89</v>
      </c>
      <c r="O671" s="27">
        <f>Table1[[#This Row],[Unit_Price]]*Table1[[#This Row],[Quantity]]</f>
        <v>153.47</v>
      </c>
      <c r="P671" s="29">
        <f>Table1[[#This Row],[Revenue]]-Table1[[#This Row],[COGS]]</f>
        <v>62.58</v>
      </c>
      <c r="Q671" s="9">
        <f>Table1[[#This Row],[Profit]]/Table1[[#This Row],[Revenue]]</f>
        <v>0.40776699029126212</v>
      </c>
      <c r="R671" s="31">
        <f>Table1[[#This Row],[Cost Price]]*Table1[[#This Row],[Quantity]]</f>
        <v>90.89</v>
      </c>
    </row>
    <row r="672" spans="1:18" x14ac:dyDescent="0.25">
      <c r="A672" t="s">
        <v>1275</v>
      </c>
      <c r="B672" s="14">
        <v>45949</v>
      </c>
      <c r="C672" t="s">
        <v>1276</v>
      </c>
      <c r="D672" t="str">
        <f>VLOOKUP(C672,Customers!A:E,5,FALSE)</f>
        <v>Mass Affluent</v>
      </c>
      <c r="E672" t="s">
        <v>51</v>
      </c>
      <c r="F672" t="str">
        <f>VLOOKUP(Table1[[#This Row],[Product_ID]],Products!A:D,4,FALSE)</f>
        <v>Smartphones</v>
      </c>
      <c r="G672" t="str">
        <f>VLOOKUP(H672,Stores!A:E,5,FALSE)</f>
        <v>Europe</v>
      </c>
      <c r="H672" t="s">
        <v>64</v>
      </c>
      <c r="I672" s="5" t="s">
        <v>25</v>
      </c>
      <c r="J672" s="7">
        <v>2</v>
      </c>
      <c r="K672" s="27">
        <v>979.02</v>
      </c>
      <c r="L672" s="11">
        <v>0.05</v>
      </c>
      <c r="M672" t="s">
        <v>30</v>
      </c>
      <c r="N672" s="29">
        <v>609.39</v>
      </c>
      <c r="O672" s="27">
        <f>Table1[[#This Row],[Unit_Price]]*Table1[[#This Row],[Quantity]]</f>
        <v>1958.04</v>
      </c>
      <c r="P672" s="29">
        <f>Table1[[#This Row],[Revenue]]-Table1[[#This Row],[COGS]]</f>
        <v>739.26</v>
      </c>
      <c r="Q672" s="9">
        <f>Table1[[#This Row],[Profit]]/Table1[[#This Row],[Revenue]]</f>
        <v>0.37755102040816324</v>
      </c>
      <c r="R672" s="31">
        <f>Table1[[#This Row],[Cost Price]]*Table1[[#This Row],[Quantity]]</f>
        <v>1218.78</v>
      </c>
    </row>
    <row r="673" spans="1:18" x14ac:dyDescent="0.25">
      <c r="A673" t="s">
        <v>1277</v>
      </c>
      <c r="B673" s="14">
        <v>46162</v>
      </c>
      <c r="C673" t="s">
        <v>1278</v>
      </c>
      <c r="D673" t="str">
        <f>VLOOKUP(C673,Customers!A:E,5,FALSE)</f>
        <v>Mass Market</v>
      </c>
      <c r="E673" t="s">
        <v>268</v>
      </c>
      <c r="F673" t="str">
        <f>VLOOKUP(Table1[[#This Row],[Product_ID]],Products!A:D,4,FALSE)</f>
        <v>Audio</v>
      </c>
      <c r="G673" t="str">
        <f>VLOOKUP(H673,Stores!A:E,5,FALSE)</f>
        <v xml:space="preserve">Asia </v>
      </c>
      <c r="H673" t="s">
        <v>104</v>
      </c>
      <c r="I673" s="5" t="s">
        <v>25</v>
      </c>
      <c r="J673" s="7">
        <v>4</v>
      </c>
      <c r="K673" s="27">
        <v>151.97999999999999</v>
      </c>
      <c r="L673" s="11">
        <v>0.2</v>
      </c>
      <c r="M673" t="s">
        <v>35</v>
      </c>
      <c r="N673" s="29">
        <v>90.89</v>
      </c>
      <c r="O673" s="27">
        <f>Table1[[#This Row],[Unit_Price]]*Table1[[#This Row],[Quantity]]</f>
        <v>607.91999999999996</v>
      </c>
      <c r="P673" s="29">
        <f>Table1[[#This Row],[Revenue]]-Table1[[#This Row],[COGS]]</f>
        <v>244.35999999999996</v>
      </c>
      <c r="Q673" s="9">
        <f>Table1[[#This Row],[Profit]]/Table1[[#This Row],[Revenue]]</f>
        <v>0.40196078431372545</v>
      </c>
      <c r="R673" s="31">
        <f>Table1[[#This Row],[Cost Price]]*Table1[[#This Row],[Quantity]]</f>
        <v>363.56</v>
      </c>
    </row>
    <row r="674" spans="1:18" x14ac:dyDescent="0.25">
      <c r="A674" t="s">
        <v>1279</v>
      </c>
      <c r="B674" s="14">
        <v>46207</v>
      </c>
      <c r="C674" t="s">
        <v>1280</v>
      </c>
      <c r="D674" t="str">
        <f>VLOOKUP(C674,Customers!A:E,5,FALSE)</f>
        <v>Mass Market</v>
      </c>
      <c r="E674" t="s">
        <v>223</v>
      </c>
      <c r="F674" t="str">
        <f>VLOOKUP(Table1[[#This Row],[Product_ID]],Products!A:D,4,FALSE)</f>
        <v>Audio</v>
      </c>
      <c r="G674" t="str">
        <f>VLOOKUP(H674,Stores!A:E,5,FALSE)</f>
        <v>Oceania</v>
      </c>
      <c r="H674" t="s">
        <v>112</v>
      </c>
      <c r="I674" s="5" t="s">
        <v>25</v>
      </c>
      <c r="J674" s="7">
        <v>3</v>
      </c>
      <c r="K674" s="27">
        <v>406.98</v>
      </c>
      <c r="L674" s="11">
        <v>0.05</v>
      </c>
      <c r="M674" t="s">
        <v>30</v>
      </c>
      <c r="N674" s="29">
        <v>263.33999999999997</v>
      </c>
      <c r="O674" s="27">
        <f>Table1[[#This Row],[Unit_Price]]*Table1[[#This Row],[Quantity]]</f>
        <v>1220.94</v>
      </c>
      <c r="P674" s="29">
        <f>Table1[[#This Row],[Revenue]]-Table1[[#This Row],[COGS]]</f>
        <v>430.92000000000007</v>
      </c>
      <c r="Q674" s="9">
        <f>Table1[[#This Row],[Profit]]/Table1[[#This Row],[Revenue]]</f>
        <v>0.35294117647058826</v>
      </c>
      <c r="R674" s="31">
        <f>Table1[[#This Row],[Cost Price]]*Table1[[#This Row],[Quantity]]</f>
        <v>790.02</v>
      </c>
    </row>
    <row r="675" spans="1:18" x14ac:dyDescent="0.25">
      <c r="A675" t="s">
        <v>1281</v>
      </c>
      <c r="B675" s="14">
        <v>46165</v>
      </c>
      <c r="C675" t="s">
        <v>300</v>
      </c>
      <c r="D675" t="str">
        <f>VLOOKUP(C675,Customers!A:E,5,FALSE)</f>
        <v>Mass Affluent</v>
      </c>
      <c r="E675" t="s">
        <v>286</v>
      </c>
      <c r="F675" t="str">
        <f>VLOOKUP(Table1[[#This Row],[Product_ID]],Products!A:D,4,FALSE)</f>
        <v>Televisions</v>
      </c>
      <c r="G675" t="str">
        <f>VLOOKUP(H675,Stores!A:E,5,FALSE)</f>
        <v>Africa</v>
      </c>
      <c r="H675" t="s">
        <v>52</v>
      </c>
      <c r="I675" s="5" t="s">
        <v>14</v>
      </c>
      <c r="J675" s="7">
        <v>2</v>
      </c>
      <c r="K675" s="27">
        <v>1337.97</v>
      </c>
      <c r="L675" s="11">
        <v>0.15</v>
      </c>
      <c r="M675" t="s">
        <v>20</v>
      </c>
      <c r="N675" s="29">
        <v>948.27</v>
      </c>
      <c r="O675" s="27">
        <f>Table1[[#This Row],[Unit_Price]]*Table1[[#This Row],[Quantity]]</f>
        <v>2675.94</v>
      </c>
      <c r="P675" s="29">
        <f>Table1[[#This Row],[Revenue]]-Table1[[#This Row],[COGS]]</f>
        <v>779.40000000000009</v>
      </c>
      <c r="Q675" s="9">
        <f>Table1[[#This Row],[Profit]]/Table1[[#This Row],[Revenue]]</f>
        <v>0.29126213592233013</v>
      </c>
      <c r="R675" s="31">
        <f>Table1[[#This Row],[Cost Price]]*Table1[[#This Row],[Quantity]]</f>
        <v>1896.54</v>
      </c>
    </row>
    <row r="676" spans="1:18" x14ac:dyDescent="0.25">
      <c r="A676" t="s">
        <v>1282</v>
      </c>
      <c r="B676" s="14">
        <v>45667</v>
      </c>
      <c r="C676" t="s">
        <v>1283</v>
      </c>
      <c r="D676" t="str">
        <f>VLOOKUP(C676,Customers!A:E,5,FALSE)</f>
        <v>Affluent</v>
      </c>
      <c r="E676" t="s">
        <v>213</v>
      </c>
      <c r="F676" t="str">
        <f>VLOOKUP(Table1[[#This Row],[Product_ID]],Products!A:D,4,FALSE)</f>
        <v>Smartphones</v>
      </c>
      <c r="G676" t="str">
        <f>VLOOKUP(H676,Stores!A:E,5,FALSE)</f>
        <v>oceania</v>
      </c>
      <c r="H676" t="s">
        <v>48</v>
      </c>
      <c r="I676" s="5" t="s">
        <v>25</v>
      </c>
      <c r="J676" s="7">
        <v>3</v>
      </c>
      <c r="K676" s="27">
        <v>554.49</v>
      </c>
      <c r="L676" s="11">
        <v>0.15</v>
      </c>
      <c r="M676" t="s">
        <v>30</v>
      </c>
      <c r="N676" s="29">
        <v>362.34</v>
      </c>
      <c r="O676" s="27">
        <f>Table1[[#This Row],[Unit_Price]]*Table1[[#This Row],[Quantity]]</f>
        <v>1663.47</v>
      </c>
      <c r="P676" s="29">
        <f>Table1[[#This Row],[Revenue]]-Table1[[#This Row],[COGS]]</f>
        <v>576.45000000000005</v>
      </c>
      <c r="Q676" s="9">
        <f>Table1[[#This Row],[Profit]]/Table1[[#This Row],[Revenue]]</f>
        <v>0.34653465346534656</v>
      </c>
      <c r="R676" s="31">
        <f>Table1[[#This Row],[Cost Price]]*Table1[[#This Row],[Quantity]]</f>
        <v>1087.02</v>
      </c>
    </row>
    <row r="677" spans="1:18" x14ac:dyDescent="0.25">
      <c r="A677" t="s">
        <v>1284</v>
      </c>
      <c r="B677" s="14">
        <v>46113</v>
      </c>
      <c r="C677" t="s">
        <v>1215</v>
      </c>
      <c r="D677" t="str">
        <f>VLOOKUP(C677,Customers!A:E,5,FALSE)</f>
        <v>Mass Market</v>
      </c>
      <c r="E677" t="s">
        <v>549</v>
      </c>
      <c r="F677" t="str">
        <f>VLOOKUP(Table1[[#This Row],[Product_ID]],Products!A:D,4,FALSE)</f>
        <v>Televisions</v>
      </c>
      <c r="G677" t="str">
        <f>VLOOKUP(H677,Stores!A:E,5,FALSE)</f>
        <v>Europe</v>
      </c>
      <c r="H677" t="s">
        <v>24</v>
      </c>
      <c r="I677" s="5" t="s">
        <v>25</v>
      </c>
      <c r="J677" s="7">
        <v>2</v>
      </c>
      <c r="K677" s="27">
        <v>1175.02</v>
      </c>
      <c r="L677" s="11">
        <v>0.02</v>
      </c>
      <c r="M677" t="s">
        <v>35</v>
      </c>
      <c r="N677" s="29">
        <v>767.36</v>
      </c>
      <c r="O677" s="27">
        <f>Table1[[#This Row],[Unit_Price]]*Table1[[#This Row],[Quantity]]</f>
        <v>2350.04</v>
      </c>
      <c r="P677" s="29">
        <f>Table1[[#This Row],[Revenue]]-Table1[[#This Row],[COGS]]</f>
        <v>815.31999999999994</v>
      </c>
      <c r="Q677" s="9">
        <f>Table1[[#This Row],[Profit]]/Table1[[#This Row],[Revenue]]</f>
        <v>0.34693877551020408</v>
      </c>
      <c r="R677" s="31">
        <f>Table1[[#This Row],[Cost Price]]*Table1[[#This Row],[Quantity]]</f>
        <v>1534.72</v>
      </c>
    </row>
    <row r="678" spans="1:18" x14ac:dyDescent="0.25">
      <c r="A678" t="s">
        <v>1285</v>
      </c>
      <c r="B678" s="14">
        <v>45895</v>
      </c>
      <c r="C678" t="s">
        <v>1198</v>
      </c>
      <c r="D678" t="str">
        <f>VLOOKUP(C678,Customers!A:E,5,FALSE)</f>
        <v>Mass Market</v>
      </c>
      <c r="E678" t="s">
        <v>440</v>
      </c>
      <c r="F678" t="str">
        <f>VLOOKUP(Table1[[#This Row],[Product_ID]],Products!A:D,4,FALSE)</f>
        <v>Audio</v>
      </c>
      <c r="G678" t="str">
        <f>VLOOKUP(H678,Stores!A:E,5,FALSE)</f>
        <v>EUROPE</v>
      </c>
      <c r="H678" t="s">
        <v>74</v>
      </c>
      <c r="I678" s="5" t="s">
        <v>14</v>
      </c>
      <c r="J678" s="7">
        <v>1</v>
      </c>
      <c r="K678" s="27">
        <v>153.47</v>
      </c>
      <c r="L678" s="11">
        <v>0</v>
      </c>
      <c r="M678" t="s">
        <v>35</v>
      </c>
      <c r="N678" s="29">
        <v>90.89</v>
      </c>
      <c r="O678" s="27">
        <f>Table1[[#This Row],[Unit_Price]]*Table1[[#This Row],[Quantity]]</f>
        <v>153.47</v>
      </c>
      <c r="P678" s="29">
        <f>Table1[[#This Row],[Revenue]]-Table1[[#This Row],[COGS]]</f>
        <v>62.58</v>
      </c>
      <c r="Q678" s="9">
        <f>Table1[[#This Row],[Profit]]/Table1[[#This Row],[Revenue]]</f>
        <v>0.40776699029126212</v>
      </c>
      <c r="R678" s="31">
        <f>Table1[[#This Row],[Cost Price]]*Table1[[#This Row],[Quantity]]</f>
        <v>90.89</v>
      </c>
    </row>
    <row r="679" spans="1:18" x14ac:dyDescent="0.25">
      <c r="A679" t="s">
        <v>1286</v>
      </c>
      <c r="B679" s="14">
        <v>46298</v>
      </c>
      <c r="C679" t="s">
        <v>389</v>
      </c>
      <c r="D679" t="str">
        <f>VLOOKUP(C679,Customers!A:E,5,FALSE)</f>
        <v>Mass Affluent</v>
      </c>
      <c r="E679" t="s">
        <v>168</v>
      </c>
      <c r="F679" t="str">
        <f>VLOOKUP(Table1[[#This Row],[Product_ID]],Products!A:D,4,FALSE)</f>
        <v>Accessories</v>
      </c>
      <c r="G679" t="str">
        <f>VLOOKUP(H679,Stores!A:E,5,FALSE)</f>
        <v>EUROPE</v>
      </c>
      <c r="H679" t="s">
        <v>74</v>
      </c>
      <c r="I679" s="5" t="s">
        <v>25</v>
      </c>
      <c r="J679" s="7">
        <v>1</v>
      </c>
      <c r="K679" s="27">
        <v>88.11</v>
      </c>
      <c r="L679" s="11">
        <v>0</v>
      </c>
      <c r="M679" t="s">
        <v>20</v>
      </c>
      <c r="N679" s="29">
        <v>55.18</v>
      </c>
      <c r="O679" s="27">
        <f>Table1[[#This Row],[Unit_Price]]*Table1[[#This Row],[Quantity]]</f>
        <v>88.11</v>
      </c>
      <c r="P679" s="29">
        <f>Table1[[#This Row],[Revenue]]-Table1[[#This Row],[COGS]]</f>
        <v>32.93</v>
      </c>
      <c r="Q679" s="9">
        <f>Table1[[#This Row],[Profit]]/Table1[[#This Row],[Revenue]]</f>
        <v>0.37373737373737376</v>
      </c>
      <c r="R679" s="31">
        <f>Table1[[#This Row],[Cost Price]]*Table1[[#This Row],[Quantity]]</f>
        <v>55.18</v>
      </c>
    </row>
    <row r="680" spans="1:18" x14ac:dyDescent="0.25">
      <c r="A680" t="s">
        <v>1287</v>
      </c>
      <c r="B680" s="14">
        <v>46162</v>
      </c>
      <c r="C680" t="s">
        <v>346</v>
      </c>
      <c r="D680" t="str">
        <f>VLOOKUP(C680,Customers!A:E,5,FALSE)</f>
        <v>Mass Affluent</v>
      </c>
      <c r="E680" t="s">
        <v>150</v>
      </c>
      <c r="F680" t="str">
        <f>VLOOKUP(Table1[[#This Row],[Product_ID]],Products!A:D,4,FALSE)</f>
        <v>Televisions</v>
      </c>
      <c r="G680" t="str">
        <f>VLOOKUP(H680,Stores!A:E,5,FALSE)</f>
        <v>South America</v>
      </c>
      <c r="H680" t="s">
        <v>62</v>
      </c>
      <c r="I680" s="5" t="s">
        <v>14</v>
      </c>
      <c r="J680" s="7">
        <v>2</v>
      </c>
      <c r="K680" s="27">
        <v>1513.99</v>
      </c>
      <c r="L680" s="11">
        <v>0.15</v>
      </c>
      <c r="M680" t="s">
        <v>20</v>
      </c>
      <c r="N680" s="29">
        <v>1064.29</v>
      </c>
      <c r="O680" s="27">
        <f>Table1[[#This Row],[Unit_Price]]*Table1[[#This Row],[Quantity]]</f>
        <v>3027.98</v>
      </c>
      <c r="P680" s="29">
        <f>Table1[[#This Row],[Revenue]]-Table1[[#This Row],[COGS]]</f>
        <v>899.40000000000009</v>
      </c>
      <c r="Q680" s="9">
        <f>Table1[[#This Row],[Profit]]/Table1[[#This Row],[Revenue]]</f>
        <v>0.29702970297029707</v>
      </c>
      <c r="R680" s="31">
        <f>Table1[[#This Row],[Cost Price]]*Table1[[#This Row],[Quantity]]</f>
        <v>2128.58</v>
      </c>
    </row>
    <row r="681" spans="1:18" x14ac:dyDescent="0.25">
      <c r="A681" t="s">
        <v>1288</v>
      </c>
      <c r="B681" s="14">
        <v>46329</v>
      </c>
      <c r="C681" t="s">
        <v>791</v>
      </c>
      <c r="D681" t="str">
        <f>VLOOKUP(C681,Customers!A:E,5,FALSE)</f>
        <v>Mass Market</v>
      </c>
      <c r="E681" t="s">
        <v>223</v>
      </c>
      <c r="F681" t="str">
        <f>VLOOKUP(Table1[[#This Row],[Product_ID]],Products!A:D,4,FALSE)</f>
        <v>Audio</v>
      </c>
      <c r="G681" t="str">
        <f>VLOOKUP(H681,Stores!A:E,5,FALSE)</f>
        <v>Africa</v>
      </c>
      <c r="H681" t="s">
        <v>44</v>
      </c>
      <c r="I681" s="5" t="s">
        <v>25</v>
      </c>
      <c r="J681" s="7">
        <v>2</v>
      </c>
      <c r="K681" s="27">
        <v>402.99</v>
      </c>
      <c r="L681" s="11">
        <v>0.02</v>
      </c>
      <c r="M681" t="s">
        <v>20</v>
      </c>
      <c r="N681" s="29">
        <v>263.33999999999997</v>
      </c>
      <c r="O681" s="27">
        <f>Table1[[#This Row],[Unit_Price]]*Table1[[#This Row],[Quantity]]</f>
        <v>805.98</v>
      </c>
      <c r="P681" s="29">
        <f>Table1[[#This Row],[Revenue]]-Table1[[#This Row],[COGS]]</f>
        <v>279.30000000000007</v>
      </c>
      <c r="Q681" s="9">
        <f>Table1[[#This Row],[Profit]]/Table1[[#This Row],[Revenue]]</f>
        <v>0.34653465346534662</v>
      </c>
      <c r="R681" s="31">
        <f>Table1[[#This Row],[Cost Price]]*Table1[[#This Row],[Quantity]]</f>
        <v>526.67999999999995</v>
      </c>
    </row>
    <row r="682" spans="1:18" x14ac:dyDescent="0.25">
      <c r="A682" t="s">
        <v>1289</v>
      </c>
      <c r="B682" s="14">
        <v>46072</v>
      </c>
      <c r="C682" t="s">
        <v>415</v>
      </c>
      <c r="D682" t="str">
        <f>VLOOKUP(C682,Customers!A:E,5,FALSE)</f>
        <v>Mass Market</v>
      </c>
      <c r="E682" t="s">
        <v>268</v>
      </c>
      <c r="F682" t="str">
        <f>VLOOKUP(Table1[[#This Row],[Product_ID]],Products!A:D,4,FALSE)</f>
        <v>Audio</v>
      </c>
      <c r="G682" t="str">
        <f>VLOOKUP(H682,Stores!A:E,5,FALSE)</f>
        <v xml:space="preserve">Asia </v>
      </c>
      <c r="H682" t="s">
        <v>104</v>
      </c>
      <c r="I682" s="5" t="s">
        <v>25</v>
      </c>
      <c r="J682" s="7">
        <v>2</v>
      </c>
      <c r="K682" s="27">
        <v>151.97999999999999</v>
      </c>
      <c r="L682" s="11">
        <v>0.05</v>
      </c>
      <c r="M682" t="s">
        <v>20</v>
      </c>
      <c r="N682" s="29">
        <v>90.89</v>
      </c>
      <c r="O682" s="27">
        <f>Table1[[#This Row],[Unit_Price]]*Table1[[#This Row],[Quantity]]</f>
        <v>303.95999999999998</v>
      </c>
      <c r="P682" s="29">
        <f>Table1[[#This Row],[Revenue]]-Table1[[#This Row],[COGS]]</f>
        <v>122.17999999999998</v>
      </c>
      <c r="Q682" s="9">
        <f>Table1[[#This Row],[Profit]]/Table1[[#This Row],[Revenue]]</f>
        <v>0.40196078431372545</v>
      </c>
      <c r="R682" s="31">
        <f>Table1[[#This Row],[Cost Price]]*Table1[[#This Row],[Quantity]]</f>
        <v>181.78</v>
      </c>
    </row>
    <row r="683" spans="1:18" x14ac:dyDescent="0.25">
      <c r="A683" t="s">
        <v>1290</v>
      </c>
      <c r="B683" s="14">
        <v>46035</v>
      </c>
      <c r="C683" t="s">
        <v>522</v>
      </c>
      <c r="D683" t="str">
        <f>VLOOKUP(C683,Customers!A:E,5,FALSE)</f>
        <v>Affluent</v>
      </c>
      <c r="E683" t="s">
        <v>29</v>
      </c>
      <c r="F683" t="str">
        <f>VLOOKUP(Table1[[#This Row],[Product_ID]],Products!A:D,4,FALSE)</f>
        <v>Accessories</v>
      </c>
      <c r="G683" t="str">
        <f>VLOOKUP(H683,Stores!A:E,5,FALSE)</f>
        <v>Oceania</v>
      </c>
      <c r="H683" t="s">
        <v>112</v>
      </c>
      <c r="I683" s="5" t="s">
        <v>25</v>
      </c>
      <c r="J683" s="7">
        <v>1</v>
      </c>
      <c r="K683" s="27">
        <v>111.18</v>
      </c>
      <c r="L683" s="11">
        <v>0.15</v>
      </c>
      <c r="M683" t="s">
        <v>20</v>
      </c>
      <c r="N683" s="29">
        <v>78.48</v>
      </c>
      <c r="O683" s="27">
        <f>Table1[[#This Row],[Unit_Price]]*Table1[[#This Row],[Quantity]]</f>
        <v>111.18</v>
      </c>
      <c r="P683" s="29">
        <f>Table1[[#This Row],[Revenue]]-Table1[[#This Row],[COGS]]</f>
        <v>32.700000000000003</v>
      </c>
      <c r="Q683" s="9">
        <f>Table1[[#This Row],[Profit]]/Table1[[#This Row],[Revenue]]</f>
        <v>0.29411764705882354</v>
      </c>
      <c r="R683" s="31">
        <f>Table1[[#This Row],[Cost Price]]*Table1[[#This Row],[Quantity]]</f>
        <v>78.48</v>
      </c>
    </row>
    <row r="684" spans="1:18" x14ac:dyDescent="0.25">
      <c r="A684" t="s">
        <v>1291</v>
      </c>
      <c r="B684" s="14">
        <v>46114</v>
      </c>
      <c r="C684" t="s">
        <v>1292</v>
      </c>
      <c r="D684" t="str">
        <f>VLOOKUP(C684,Customers!A:E,5,FALSE)</f>
        <v>Mass Market</v>
      </c>
      <c r="E684" t="s">
        <v>416</v>
      </c>
      <c r="F684" t="str">
        <f>VLOOKUP(Table1[[#This Row],[Product_ID]],Products!A:D,4,FALSE)</f>
        <v>Smartphones</v>
      </c>
      <c r="G684" t="str">
        <f>VLOOKUP(H684,Stores!A:E,5,FALSE)</f>
        <v>Europe</v>
      </c>
      <c r="H684" t="s">
        <v>24</v>
      </c>
      <c r="I684" s="5" t="s">
        <v>14</v>
      </c>
      <c r="J684" s="7">
        <v>3</v>
      </c>
      <c r="K684" s="27">
        <v>249</v>
      </c>
      <c r="L684" s="11">
        <v>0</v>
      </c>
      <c r="M684" t="s">
        <v>20</v>
      </c>
      <c r="N684" s="29">
        <v>159.36000000000001</v>
      </c>
      <c r="O684" s="27">
        <f>Table1[[#This Row],[Unit_Price]]*Table1[[#This Row],[Quantity]]</f>
        <v>747</v>
      </c>
      <c r="P684" s="29">
        <f>Table1[[#This Row],[Revenue]]-Table1[[#This Row],[COGS]]</f>
        <v>268.91999999999996</v>
      </c>
      <c r="Q684" s="9">
        <f>Table1[[#This Row],[Profit]]/Table1[[#This Row],[Revenue]]</f>
        <v>0.35999999999999993</v>
      </c>
      <c r="R684" s="31">
        <f>Table1[[#This Row],[Cost Price]]*Table1[[#This Row],[Quantity]]</f>
        <v>478.08000000000004</v>
      </c>
    </row>
    <row r="685" spans="1:18" x14ac:dyDescent="0.25">
      <c r="A685" t="s">
        <v>1293</v>
      </c>
      <c r="B685" s="14">
        <v>45956</v>
      </c>
      <c r="C685" t="s">
        <v>76</v>
      </c>
      <c r="D685" t="str">
        <f>VLOOKUP(C685,Customers!A:E,5,FALSE)</f>
        <v>Mass Affluent</v>
      </c>
      <c r="E685" t="s">
        <v>18</v>
      </c>
      <c r="F685" t="str">
        <f>VLOOKUP(Table1[[#This Row],[Product_ID]],Products!A:D,4,FALSE)</f>
        <v>Audio</v>
      </c>
      <c r="G685" t="str">
        <f>VLOOKUP(H685,Stores!A:E,5,FALSE)</f>
        <v>North America</v>
      </c>
      <c r="H685" t="s">
        <v>39</v>
      </c>
      <c r="I685" s="5" t="s">
        <v>25</v>
      </c>
      <c r="J685" s="7">
        <v>2</v>
      </c>
      <c r="K685" s="27">
        <v>101.97</v>
      </c>
      <c r="L685" s="11">
        <v>0.02</v>
      </c>
      <c r="M685" t="s">
        <v>35</v>
      </c>
      <c r="N685" s="29">
        <v>71.28</v>
      </c>
      <c r="O685" s="27">
        <f>Table1[[#This Row],[Unit_Price]]*Table1[[#This Row],[Quantity]]</f>
        <v>203.94</v>
      </c>
      <c r="P685" s="29">
        <f>Table1[[#This Row],[Revenue]]-Table1[[#This Row],[COGS]]</f>
        <v>61.379999999999995</v>
      </c>
      <c r="Q685" s="9">
        <f>Table1[[#This Row],[Profit]]/Table1[[#This Row],[Revenue]]</f>
        <v>0.30097087378640774</v>
      </c>
      <c r="R685" s="31">
        <f>Table1[[#This Row],[Cost Price]]*Table1[[#This Row],[Quantity]]</f>
        <v>142.56</v>
      </c>
    </row>
    <row r="686" spans="1:18" x14ac:dyDescent="0.25">
      <c r="A686" t="s">
        <v>1294</v>
      </c>
      <c r="B686" s="14">
        <v>46220</v>
      </c>
      <c r="C686" t="s">
        <v>671</v>
      </c>
      <c r="D686" t="str">
        <f>VLOOKUP(C686,Customers!A:E,5,FALSE)</f>
        <v>Mass Market</v>
      </c>
      <c r="E686" t="s">
        <v>1295</v>
      </c>
      <c r="F686" t="e">
        <f>VLOOKUP(Table1[[#This Row],[Product_ID]],Products!A:D,4,FALSE)</f>
        <v>#N/A</v>
      </c>
      <c r="G686" t="str">
        <f>VLOOKUP(H686,Stores!A:E,5,FALSE)</f>
        <v>Africa</v>
      </c>
      <c r="H686" t="s">
        <v>19</v>
      </c>
      <c r="I686" s="5" t="s">
        <v>25</v>
      </c>
      <c r="J686" s="7">
        <v>4</v>
      </c>
      <c r="K686" s="27">
        <v>1440.97</v>
      </c>
      <c r="L686" s="11">
        <v>0.02</v>
      </c>
      <c r="M686" t="s">
        <v>20</v>
      </c>
      <c r="N686" s="29">
        <v>0</v>
      </c>
      <c r="O686" s="27">
        <v>0</v>
      </c>
      <c r="P686" s="29">
        <f>Table1[[#This Row],[Revenue]]-Table1[[#This Row],[COGS]]</f>
        <v>0</v>
      </c>
      <c r="Q686" s="9">
        <v>0</v>
      </c>
      <c r="R686" s="31">
        <f>Table1[[#This Row],[Cost Price]]*Table1[[#This Row],[Quantity]]</f>
        <v>0</v>
      </c>
    </row>
    <row r="687" spans="1:18" x14ac:dyDescent="0.25">
      <c r="A687" t="s">
        <v>1296</v>
      </c>
      <c r="B687" s="14">
        <v>45945</v>
      </c>
      <c r="C687" t="s">
        <v>1297</v>
      </c>
      <c r="D687" t="str">
        <f>VLOOKUP(C687,Customers!A:E,5,FALSE)</f>
        <v>Mass Market</v>
      </c>
      <c r="E687" t="s">
        <v>277</v>
      </c>
      <c r="F687" t="str">
        <f>VLOOKUP(Table1[[#This Row],[Product_ID]],Products!A:D,4,FALSE)</f>
        <v>Televisions</v>
      </c>
      <c r="G687" t="str">
        <f>VLOOKUP(H687,Stores!A:E,5,FALSE)</f>
        <v>Europe</v>
      </c>
      <c r="H687" t="s">
        <v>24</v>
      </c>
      <c r="I687" s="5" t="s">
        <v>25</v>
      </c>
      <c r="J687" s="7">
        <v>2</v>
      </c>
      <c r="K687" s="27">
        <v>678.03</v>
      </c>
      <c r="L687" s="11">
        <v>0.2</v>
      </c>
      <c r="M687" t="s">
        <v>30</v>
      </c>
      <c r="N687" s="29">
        <v>433.38</v>
      </c>
      <c r="O687" s="27">
        <f>Table1[[#This Row],[Unit_Price]]*Table1[[#This Row],[Quantity]]</f>
        <v>1356.06</v>
      </c>
      <c r="P687" s="29">
        <f>Table1[[#This Row],[Revenue]]-Table1[[#This Row],[COGS]]</f>
        <v>489.29999999999995</v>
      </c>
      <c r="Q687" s="9">
        <f>Table1[[#This Row],[Profit]]/Table1[[#This Row],[Revenue]]</f>
        <v>0.36082474226804123</v>
      </c>
      <c r="R687" s="31">
        <f>Table1[[#This Row],[Cost Price]]*Table1[[#This Row],[Quantity]]</f>
        <v>866.76</v>
      </c>
    </row>
    <row r="688" spans="1:18" x14ac:dyDescent="0.25">
      <c r="A688" t="s">
        <v>1298</v>
      </c>
      <c r="B688" s="14">
        <v>46039</v>
      </c>
      <c r="C688" t="s">
        <v>966</v>
      </c>
      <c r="D688" t="str">
        <f>VLOOKUP(C688,Customers!A:E,5,FALSE)</f>
        <v>Mass Market</v>
      </c>
      <c r="E688" t="s">
        <v>71</v>
      </c>
      <c r="F688" t="str">
        <f>VLOOKUP(Table1[[#This Row],[Product_ID]],Products!A:D,4,FALSE)</f>
        <v>Audio</v>
      </c>
      <c r="G688" t="str">
        <f>VLOOKUP(H688,Stores!A:E,5,FALSE)</f>
        <v>South America</v>
      </c>
      <c r="H688" t="s">
        <v>62</v>
      </c>
      <c r="I688" s="5" t="s">
        <v>25</v>
      </c>
      <c r="J688" s="7">
        <v>1</v>
      </c>
      <c r="K688" s="27">
        <v>120.19</v>
      </c>
      <c r="L688" s="11">
        <v>0.05</v>
      </c>
      <c r="M688" t="s">
        <v>20</v>
      </c>
      <c r="N688" s="29">
        <v>82.11</v>
      </c>
      <c r="O688" s="27">
        <f>Table1[[#This Row],[Unit_Price]]*Table1[[#This Row],[Quantity]]</f>
        <v>120.19</v>
      </c>
      <c r="P688" s="29">
        <f>Table1[[#This Row],[Revenue]]-Table1[[#This Row],[COGS]]</f>
        <v>38.08</v>
      </c>
      <c r="Q688" s="9">
        <f>Table1[[#This Row],[Profit]]/Table1[[#This Row],[Revenue]]</f>
        <v>0.31683168316831684</v>
      </c>
      <c r="R688" s="31">
        <f>Table1[[#This Row],[Cost Price]]*Table1[[#This Row],[Quantity]]</f>
        <v>82.11</v>
      </c>
    </row>
    <row r="689" spans="1:18" x14ac:dyDescent="0.25">
      <c r="A689" t="s">
        <v>1299</v>
      </c>
      <c r="B689" s="14">
        <v>46146</v>
      </c>
      <c r="C689" t="s">
        <v>985</v>
      </c>
      <c r="D689" t="str">
        <f>VLOOKUP(C689,Customers!A:E,5,FALSE)</f>
        <v>Affluent</v>
      </c>
      <c r="E689" t="s">
        <v>440</v>
      </c>
      <c r="F689" t="str">
        <f>VLOOKUP(Table1[[#This Row],[Product_ID]],Products!A:D,4,FALSE)</f>
        <v>Audio</v>
      </c>
      <c r="G689" t="str">
        <f>VLOOKUP(H689,Stores!A:E,5,FALSE)</f>
        <v>Africa</v>
      </c>
      <c r="H689" t="s">
        <v>44</v>
      </c>
      <c r="I689" s="5" t="s">
        <v>25</v>
      </c>
      <c r="J689" s="7">
        <v>2</v>
      </c>
      <c r="K689" s="27">
        <v>151.97999999999999</v>
      </c>
      <c r="L689" s="11">
        <v>0.05</v>
      </c>
      <c r="M689" t="s">
        <v>20</v>
      </c>
      <c r="N689" s="29">
        <v>90.89</v>
      </c>
      <c r="O689" s="27">
        <f>Table1[[#This Row],[Unit_Price]]*Table1[[#This Row],[Quantity]]</f>
        <v>303.95999999999998</v>
      </c>
      <c r="P689" s="29">
        <f>Table1[[#This Row],[Revenue]]-Table1[[#This Row],[COGS]]</f>
        <v>122.17999999999998</v>
      </c>
      <c r="Q689" s="9">
        <f>Table1[[#This Row],[Profit]]/Table1[[#This Row],[Revenue]]</f>
        <v>0.40196078431372545</v>
      </c>
      <c r="R689" s="31">
        <f>Table1[[#This Row],[Cost Price]]*Table1[[#This Row],[Quantity]]</f>
        <v>181.78</v>
      </c>
    </row>
    <row r="690" spans="1:18" x14ac:dyDescent="0.25">
      <c r="A690" t="s">
        <v>1300</v>
      </c>
      <c r="B690" s="14">
        <v>45957</v>
      </c>
      <c r="C690" t="s">
        <v>228</v>
      </c>
      <c r="D690" t="str">
        <f>VLOOKUP(C690,Customers!A:E,5,FALSE)</f>
        <v>Mass Affluent</v>
      </c>
      <c r="E690" t="s">
        <v>47</v>
      </c>
      <c r="F690" t="str">
        <f>VLOOKUP(Table1[[#This Row],[Product_ID]],Products!A:D,4,FALSE)</f>
        <v>Smartphones</v>
      </c>
      <c r="G690" t="str">
        <f>VLOOKUP(H690,Stores!A:E,5,FALSE)</f>
        <v xml:space="preserve">Asia </v>
      </c>
      <c r="H690" t="s">
        <v>104</v>
      </c>
      <c r="I690" s="5" t="s">
        <v>14</v>
      </c>
      <c r="J690" s="7">
        <v>1</v>
      </c>
      <c r="K690" s="27">
        <v>304.98</v>
      </c>
      <c r="L690" s="11">
        <v>0</v>
      </c>
      <c r="M690" t="s">
        <v>30</v>
      </c>
      <c r="N690" s="29">
        <v>194.35</v>
      </c>
      <c r="O690" s="27">
        <f>Table1[[#This Row],[Unit_Price]]*Table1[[#This Row],[Quantity]]</f>
        <v>304.98</v>
      </c>
      <c r="P690" s="29">
        <f>Table1[[#This Row],[Revenue]]-Table1[[#This Row],[COGS]]</f>
        <v>110.63000000000002</v>
      </c>
      <c r="Q690" s="9">
        <f>Table1[[#This Row],[Profit]]/Table1[[#This Row],[Revenue]]</f>
        <v>0.36274509803921573</v>
      </c>
      <c r="R690" s="31">
        <f>Table1[[#This Row],[Cost Price]]*Table1[[#This Row],[Quantity]]</f>
        <v>194.35</v>
      </c>
    </row>
    <row r="691" spans="1:18" x14ac:dyDescent="0.25">
      <c r="A691" t="s">
        <v>1301</v>
      </c>
      <c r="B691" s="14">
        <v>46068</v>
      </c>
      <c r="C691" t="s">
        <v>342</v>
      </c>
      <c r="D691" t="str">
        <f>VLOOKUP(C691,Customers!A:E,5,FALSE)</f>
        <v>Premium</v>
      </c>
      <c r="E691" t="s">
        <v>180</v>
      </c>
      <c r="F691" t="str">
        <f>VLOOKUP(Table1[[#This Row],[Product_ID]],Products!A:D,4,FALSE)</f>
        <v>Smartphones</v>
      </c>
      <c r="G691" t="str">
        <f>VLOOKUP(H691,Stores!A:E,5,FALSE)</f>
        <v>Europe</v>
      </c>
      <c r="H691" t="s">
        <v>64</v>
      </c>
      <c r="I691" s="5" t="s">
        <v>25</v>
      </c>
      <c r="J691" s="7">
        <v>1</v>
      </c>
      <c r="K691" s="27">
        <v>857.49</v>
      </c>
      <c r="L691" s="11">
        <v>0.15</v>
      </c>
      <c r="M691" t="s">
        <v>35</v>
      </c>
      <c r="N691" s="29">
        <v>585.80999999999995</v>
      </c>
      <c r="O691" s="27">
        <f>Table1[[#This Row],[Unit_Price]]*Table1[[#This Row],[Quantity]]</f>
        <v>857.49</v>
      </c>
      <c r="P691" s="29">
        <f>Table1[[#This Row],[Revenue]]-Table1[[#This Row],[COGS]]</f>
        <v>271.68000000000006</v>
      </c>
      <c r="Q691" s="9">
        <f>Table1[[#This Row],[Profit]]/Table1[[#This Row],[Revenue]]</f>
        <v>0.31683168316831689</v>
      </c>
      <c r="R691" s="31">
        <f>Table1[[#This Row],[Cost Price]]*Table1[[#This Row],[Quantity]]</f>
        <v>585.80999999999995</v>
      </c>
    </row>
    <row r="692" spans="1:18" x14ac:dyDescent="0.25">
      <c r="A692" t="s">
        <v>1302</v>
      </c>
      <c r="B692" s="14">
        <v>46328</v>
      </c>
      <c r="C692" t="s">
        <v>1303</v>
      </c>
      <c r="D692" t="str">
        <f>VLOOKUP(C692,Customers!A:E,5,FALSE)</f>
        <v>Mass Market</v>
      </c>
      <c r="E692" t="s">
        <v>23</v>
      </c>
      <c r="F692" t="str">
        <f>VLOOKUP(Table1[[#This Row],[Product_ID]],Products!A:D,4,FALSE)</f>
        <v>Audio</v>
      </c>
      <c r="G692" t="str">
        <f>VLOOKUP(H692,Stores!A:E,5,FALSE)</f>
        <v>Africa</v>
      </c>
      <c r="H692" t="s">
        <v>226</v>
      </c>
      <c r="I692" s="5" t="s">
        <v>14</v>
      </c>
      <c r="J692" s="7">
        <v>2</v>
      </c>
      <c r="K692" s="27">
        <v>77.42</v>
      </c>
      <c r="L692" s="11">
        <v>0</v>
      </c>
      <c r="M692" t="s">
        <v>35</v>
      </c>
      <c r="N692" s="29">
        <v>57.67</v>
      </c>
      <c r="O692" s="27">
        <f>Table1[[#This Row],[Unit_Price]]*Table1[[#This Row],[Quantity]]</f>
        <v>154.84</v>
      </c>
      <c r="P692" s="29">
        <f>Table1[[#This Row],[Revenue]]-Table1[[#This Row],[COGS]]</f>
        <v>39.5</v>
      </c>
      <c r="Q692" s="9">
        <f>Table1[[#This Row],[Profit]]/Table1[[#This Row],[Revenue]]</f>
        <v>0.25510204081632654</v>
      </c>
      <c r="R692" s="31">
        <f>Table1[[#This Row],[Cost Price]]*Table1[[#This Row],[Quantity]]</f>
        <v>115.34</v>
      </c>
    </row>
    <row r="693" spans="1:18" x14ac:dyDescent="0.25">
      <c r="A693" t="s">
        <v>1304</v>
      </c>
      <c r="B693" s="14">
        <v>45941</v>
      </c>
      <c r="C693" t="s">
        <v>961</v>
      </c>
      <c r="D693" t="str">
        <f>VLOOKUP(C693,Customers!A:E,5,FALSE)</f>
        <v>VIP</v>
      </c>
      <c r="E693" t="s">
        <v>117</v>
      </c>
      <c r="F693" t="str">
        <f>VLOOKUP(Table1[[#This Row],[Product_ID]],Products!A:D,4,FALSE)</f>
        <v>Laptops</v>
      </c>
      <c r="G693" t="str">
        <f>VLOOKUP(H693,Stores!A:E,5,FALSE)</f>
        <v>South America</v>
      </c>
      <c r="H693" t="s">
        <v>62</v>
      </c>
      <c r="I693" s="5" t="s">
        <v>25</v>
      </c>
      <c r="J693" s="7">
        <v>1</v>
      </c>
      <c r="K693" s="27">
        <v>1745.03</v>
      </c>
      <c r="L693" s="11">
        <v>0.05</v>
      </c>
      <c r="M693" t="s">
        <v>20</v>
      </c>
      <c r="N693" s="29">
        <v>1295.28</v>
      </c>
      <c r="O693" s="27">
        <f>Table1[[#This Row],[Unit_Price]]*Table1[[#This Row],[Quantity]]</f>
        <v>1745.03</v>
      </c>
      <c r="P693" s="29">
        <f>Table1[[#This Row],[Revenue]]-Table1[[#This Row],[COGS]]</f>
        <v>449.75</v>
      </c>
      <c r="Q693" s="9">
        <f>Table1[[#This Row],[Profit]]/Table1[[#This Row],[Revenue]]</f>
        <v>0.25773195876288663</v>
      </c>
      <c r="R693" s="31">
        <f>Table1[[#This Row],[Cost Price]]*Table1[[#This Row],[Quantity]]</f>
        <v>1295.28</v>
      </c>
    </row>
    <row r="694" spans="1:18" x14ac:dyDescent="0.25">
      <c r="A694" t="s">
        <v>1305</v>
      </c>
      <c r="B694" s="14">
        <v>46238</v>
      </c>
      <c r="C694" t="s">
        <v>771</v>
      </c>
      <c r="D694" t="str">
        <f>VLOOKUP(C694,Customers!A:E,5,FALSE)</f>
        <v>Mass Affluent</v>
      </c>
      <c r="E694" t="s">
        <v>71</v>
      </c>
      <c r="F694" t="str">
        <f>VLOOKUP(Table1[[#This Row],[Product_ID]],Products!A:D,4,FALSE)</f>
        <v>Audio</v>
      </c>
      <c r="G694" t="str">
        <f>VLOOKUP(H694,Stores!A:E,5,FALSE)</f>
        <v>Africa</v>
      </c>
      <c r="H694" t="s">
        <v>196</v>
      </c>
      <c r="I694" s="5" t="s">
        <v>25</v>
      </c>
      <c r="J694" s="7">
        <v>2</v>
      </c>
      <c r="K694" s="27">
        <v>119</v>
      </c>
      <c r="L694" s="11">
        <v>0.1</v>
      </c>
      <c r="M694" t="s">
        <v>20</v>
      </c>
      <c r="N694" s="29">
        <v>82.11</v>
      </c>
      <c r="O694" s="27">
        <f>Table1[[#This Row],[Unit_Price]]*Table1[[#This Row],[Quantity]]</f>
        <v>238</v>
      </c>
      <c r="P694" s="29">
        <f>Table1[[#This Row],[Revenue]]-Table1[[#This Row],[COGS]]</f>
        <v>73.78</v>
      </c>
      <c r="Q694" s="9">
        <f>Table1[[#This Row],[Profit]]/Table1[[#This Row],[Revenue]]</f>
        <v>0.31</v>
      </c>
      <c r="R694" s="31">
        <f>Table1[[#This Row],[Cost Price]]*Table1[[#This Row],[Quantity]]</f>
        <v>164.22</v>
      </c>
    </row>
    <row r="695" spans="1:18" x14ac:dyDescent="0.25">
      <c r="A695" t="s">
        <v>1306</v>
      </c>
      <c r="B695" s="14">
        <v>46190</v>
      </c>
      <c r="C695" t="s">
        <v>1307</v>
      </c>
      <c r="D695" t="str">
        <f>VLOOKUP(C695,Customers!A:E,5,FALSE)</f>
        <v>VIP</v>
      </c>
      <c r="E695" t="s">
        <v>126</v>
      </c>
      <c r="F695" t="str">
        <f>VLOOKUP(Table1[[#This Row],[Product_ID]],Products!A:D,4,FALSE)</f>
        <v>Smartphones</v>
      </c>
      <c r="G695" t="str">
        <f>VLOOKUP(H695,Stores!A:E,5,FALSE)</f>
        <v>South America</v>
      </c>
      <c r="H695" t="s">
        <v>120</v>
      </c>
      <c r="I695" s="5" t="s">
        <v>14</v>
      </c>
      <c r="J695" s="7">
        <v>4</v>
      </c>
      <c r="K695" s="27">
        <v>692.01</v>
      </c>
      <c r="L695" s="11">
        <v>0.05</v>
      </c>
      <c r="M695" t="s">
        <v>20</v>
      </c>
      <c r="N695" s="29">
        <v>510.27</v>
      </c>
      <c r="O695" s="27">
        <f>Table1[[#This Row],[Unit_Price]]*Table1[[#This Row],[Quantity]]</f>
        <v>2768.04</v>
      </c>
      <c r="P695" s="29">
        <f>Table1[[#This Row],[Revenue]]-Table1[[#This Row],[COGS]]</f>
        <v>726.96</v>
      </c>
      <c r="Q695" s="9">
        <f>Table1[[#This Row],[Profit]]/Table1[[#This Row],[Revenue]]</f>
        <v>0.26262626262626265</v>
      </c>
      <c r="R695" s="31">
        <f>Table1[[#This Row],[Cost Price]]*Table1[[#This Row],[Quantity]]</f>
        <v>2041.08</v>
      </c>
    </row>
    <row r="696" spans="1:18" x14ac:dyDescent="0.25">
      <c r="A696" t="s">
        <v>1308</v>
      </c>
      <c r="B696" s="14">
        <v>45885</v>
      </c>
      <c r="C696" t="s">
        <v>1076</v>
      </c>
      <c r="D696" t="str">
        <f>VLOOKUP(C696,Customers!A:E,5,FALSE)</f>
        <v>Mass Market</v>
      </c>
      <c r="E696" t="s">
        <v>180</v>
      </c>
      <c r="F696" t="str">
        <f>VLOOKUP(Table1[[#This Row],[Product_ID]],Products!A:D,4,FALSE)</f>
        <v>Smartphones</v>
      </c>
      <c r="G696" t="str">
        <f>VLOOKUP(Table1[[#This Row],[Customer_ID]],Customers!A:G,7,FALSE)</f>
        <v>Europe</v>
      </c>
      <c r="H696" t="s">
        <v>5155</v>
      </c>
      <c r="I696" s="5" t="s">
        <v>25</v>
      </c>
      <c r="J696" s="7">
        <v>2</v>
      </c>
      <c r="K696" s="27">
        <v>874.47</v>
      </c>
      <c r="L696" s="11">
        <v>0.15</v>
      </c>
      <c r="M696" t="s">
        <v>35</v>
      </c>
      <c r="N696" s="29">
        <v>585.80999999999995</v>
      </c>
      <c r="O696" s="27">
        <f>Table1[[#This Row],[Unit_Price]]*Table1[[#This Row],[Quantity]]</f>
        <v>1748.94</v>
      </c>
      <c r="P696" s="29">
        <f>Table1[[#This Row],[Revenue]]-Table1[[#This Row],[COGS]]</f>
        <v>577.32000000000016</v>
      </c>
      <c r="Q696" s="9">
        <f>Table1[[#This Row],[Profit]]/Table1[[#This Row],[Revenue]]</f>
        <v>0.33009708737864085</v>
      </c>
      <c r="R696" s="31">
        <f>Table1[[#This Row],[Cost Price]]*Table1[[#This Row],[Quantity]]</f>
        <v>1171.6199999999999</v>
      </c>
    </row>
    <row r="697" spans="1:18" x14ac:dyDescent="0.25">
      <c r="A697" t="s">
        <v>1309</v>
      </c>
      <c r="B697" s="14">
        <v>45914</v>
      </c>
      <c r="C697" t="s">
        <v>359</v>
      </c>
      <c r="D697" t="str">
        <f>VLOOKUP(C697,Customers!A:E,5,FALSE)</f>
        <v>Premium</v>
      </c>
      <c r="E697" t="s">
        <v>132</v>
      </c>
      <c r="F697" t="str">
        <f>VLOOKUP(Table1[[#This Row],[Product_ID]],Products!A:D,4,FALSE)</f>
        <v>Laptops</v>
      </c>
      <c r="G697" t="str">
        <f>VLOOKUP(H697,Stores!A:E,5,FALSE)</f>
        <v>South America</v>
      </c>
      <c r="H697" t="s">
        <v>120</v>
      </c>
      <c r="I697" s="5" t="s">
        <v>25</v>
      </c>
      <c r="J697" s="7">
        <v>2</v>
      </c>
      <c r="K697" s="27">
        <v>1175.02</v>
      </c>
      <c r="L697" s="11">
        <v>0</v>
      </c>
      <c r="M697" t="s">
        <v>20</v>
      </c>
      <c r="N697" s="29">
        <v>791.34</v>
      </c>
      <c r="O697" s="27">
        <f>Table1[[#This Row],[Unit_Price]]*Table1[[#This Row],[Quantity]]</f>
        <v>2350.04</v>
      </c>
      <c r="P697" s="29">
        <f>Table1[[#This Row],[Revenue]]-Table1[[#This Row],[COGS]]</f>
        <v>767.3599999999999</v>
      </c>
      <c r="Q697" s="9">
        <f>Table1[[#This Row],[Profit]]/Table1[[#This Row],[Revenue]]</f>
        <v>0.32653061224489793</v>
      </c>
      <c r="R697" s="31">
        <f>Table1[[#This Row],[Cost Price]]*Table1[[#This Row],[Quantity]]</f>
        <v>1582.68</v>
      </c>
    </row>
    <row r="698" spans="1:18" x14ac:dyDescent="0.25">
      <c r="A698" t="s">
        <v>1310</v>
      </c>
      <c r="B698" s="14">
        <v>46204</v>
      </c>
      <c r="C698" t="s">
        <v>1311</v>
      </c>
      <c r="D698" t="str">
        <f>VLOOKUP(C698,Customers!A:E,5,FALSE)</f>
        <v>Mass Market</v>
      </c>
      <c r="E698" t="s">
        <v>171</v>
      </c>
      <c r="F698" t="str">
        <f>VLOOKUP(Table1[[#This Row],[Product_ID]],Products!A:D,4,FALSE)</f>
        <v>Smartphones</v>
      </c>
      <c r="G698" t="str">
        <f>VLOOKUP(H698,Stores!A:E,5,FALSE)</f>
        <v>North America</v>
      </c>
      <c r="H698" t="s">
        <v>39</v>
      </c>
      <c r="I698" s="5" t="s">
        <v>25</v>
      </c>
      <c r="J698" s="7">
        <v>1</v>
      </c>
      <c r="K698" s="27">
        <v>1337.97</v>
      </c>
      <c r="L698" s="11">
        <v>0</v>
      </c>
      <c r="M698" t="s">
        <v>20</v>
      </c>
      <c r="N698" s="29">
        <v>883.32</v>
      </c>
      <c r="O698" s="27">
        <f>Table1[[#This Row],[Unit_Price]]*Table1[[#This Row],[Quantity]]</f>
        <v>1337.97</v>
      </c>
      <c r="P698" s="29">
        <f>Table1[[#This Row],[Revenue]]-Table1[[#This Row],[COGS]]</f>
        <v>454.65</v>
      </c>
      <c r="Q698" s="9">
        <f>Table1[[#This Row],[Profit]]/Table1[[#This Row],[Revenue]]</f>
        <v>0.33980582524271841</v>
      </c>
      <c r="R698" s="31">
        <f>Table1[[#This Row],[Cost Price]]*Table1[[#This Row],[Quantity]]</f>
        <v>883.32</v>
      </c>
    </row>
    <row r="699" spans="1:18" x14ac:dyDescent="0.25">
      <c r="A699" t="s">
        <v>1312</v>
      </c>
      <c r="B699" s="14">
        <v>46147</v>
      </c>
      <c r="C699" t="s">
        <v>1097</v>
      </c>
      <c r="D699" t="str">
        <f>VLOOKUP(C699,Customers!A:E,5,FALSE)</f>
        <v>Mass Affluent</v>
      </c>
      <c r="E699" t="s">
        <v>305</v>
      </c>
      <c r="F699" t="str">
        <f>VLOOKUP(Table1[[#This Row],[Product_ID]],Products!A:D,4,FALSE)</f>
        <v>Accessories</v>
      </c>
      <c r="G699" t="str">
        <f>VLOOKUP(H699,Stores!A:E,5,FALSE)</f>
        <v xml:space="preserve">Asia </v>
      </c>
      <c r="H699" t="s">
        <v>104</v>
      </c>
      <c r="I699" s="5" t="s">
        <v>25</v>
      </c>
      <c r="J699" s="7">
        <v>2</v>
      </c>
      <c r="K699" s="27">
        <v>38.61</v>
      </c>
      <c r="L699" s="11">
        <v>0</v>
      </c>
      <c r="M699" t="s">
        <v>20</v>
      </c>
      <c r="N699" s="29">
        <v>26.52</v>
      </c>
      <c r="O699" s="27">
        <f>Table1[[#This Row],[Unit_Price]]*Table1[[#This Row],[Quantity]]</f>
        <v>77.22</v>
      </c>
      <c r="P699" s="29">
        <f>Table1[[#This Row],[Revenue]]-Table1[[#This Row],[COGS]]</f>
        <v>24.18</v>
      </c>
      <c r="Q699" s="9">
        <f>Table1[[#This Row],[Profit]]/Table1[[#This Row],[Revenue]]</f>
        <v>0.31313131313131315</v>
      </c>
      <c r="R699" s="31">
        <f>Table1[[#This Row],[Cost Price]]*Table1[[#This Row],[Quantity]]</f>
        <v>53.04</v>
      </c>
    </row>
    <row r="700" spans="1:18" x14ac:dyDescent="0.25">
      <c r="A700" t="s">
        <v>1313</v>
      </c>
      <c r="B700" s="14">
        <v>45944</v>
      </c>
      <c r="C700" t="s">
        <v>769</v>
      </c>
      <c r="D700" t="str">
        <f>VLOOKUP(C700,Customers!A:E,5,FALSE)</f>
        <v>Affluent</v>
      </c>
      <c r="E700" t="s">
        <v>29</v>
      </c>
      <c r="F700" t="str">
        <f>VLOOKUP(Table1[[#This Row],[Product_ID]],Products!A:D,4,FALSE)</f>
        <v>Accessories</v>
      </c>
      <c r="G700" t="str">
        <f>VLOOKUP(H700,Stores!A:E,5,FALSE)</f>
        <v>Oceania</v>
      </c>
      <c r="H700" t="s">
        <v>112</v>
      </c>
      <c r="I700" s="5" t="s">
        <v>25</v>
      </c>
      <c r="J700" s="7">
        <v>2</v>
      </c>
      <c r="K700" s="27">
        <v>106.82</v>
      </c>
      <c r="L700" s="11">
        <v>0</v>
      </c>
      <c r="M700" t="s">
        <v>35</v>
      </c>
      <c r="N700" s="29">
        <v>78.48</v>
      </c>
      <c r="O700" s="27">
        <f>Table1[[#This Row],[Unit_Price]]*Table1[[#This Row],[Quantity]]</f>
        <v>213.64</v>
      </c>
      <c r="P700" s="29">
        <f>Table1[[#This Row],[Revenue]]-Table1[[#This Row],[COGS]]</f>
        <v>56.679999999999978</v>
      </c>
      <c r="Q700" s="9">
        <f>Table1[[#This Row],[Profit]]/Table1[[#This Row],[Revenue]]</f>
        <v>0.2653061224489795</v>
      </c>
      <c r="R700" s="31">
        <f>Table1[[#This Row],[Cost Price]]*Table1[[#This Row],[Quantity]]</f>
        <v>156.96</v>
      </c>
    </row>
    <row r="701" spans="1:18" x14ac:dyDescent="0.25">
      <c r="A701" t="s">
        <v>1314</v>
      </c>
      <c r="B701" s="14">
        <v>46296</v>
      </c>
      <c r="C701" t="s">
        <v>702</v>
      </c>
      <c r="D701" t="str">
        <f>VLOOKUP(C701,Customers!A:E,5,FALSE)</f>
        <v>Mass Market</v>
      </c>
      <c r="E701" t="s">
        <v>440</v>
      </c>
      <c r="F701" t="str">
        <f>VLOOKUP(Table1[[#This Row],[Product_ID]],Products!A:D,4,FALSE)</f>
        <v>Audio</v>
      </c>
      <c r="G701" t="str">
        <f>VLOOKUP(H701,Stores!A:E,5,FALSE)</f>
        <v>Africa</v>
      </c>
      <c r="H701" t="s">
        <v>58</v>
      </c>
      <c r="I701" s="5" t="s">
        <v>14</v>
      </c>
      <c r="J701" s="7">
        <v>5</v>
      </c>
      <c r="K701" s="27">
        <v>144.53</v>
      </c>
      <c r="L701" s="11">
        <v>0.15</v>
      </c>
      <c r="M701" t="s">
        <v>20</v>
      </c>
      <c r="N701" s="29">
        <v>90.89</v>
      </c>
      <c r="O701" s="27">
        <f>Table1[[#This Row],[Unit_Price]]*Table1[[#This Row],[Quantity]]</f>
        <v>722.65</v>
      </c>
      <c r="P701" s="29">
        <f>Table1[[#This Row],[Revenue]]-Table1[[#This Row],[COGS]]</f>
        <v>268.2</v>
      </c>
      <c r="Q701" s="9">
        <f>Table1[[#This Row],[Profit]]/Table1[[#This Row],[Revenue]]</f>
        <v>0.37113402061855671</v>
      </c>
      <c r="R701" s="31">
        <f>Table1[[#This Row],[Cost Price]]*Table1[[#This Row],[Quantity]]</f>
        <v>454.45</v>
      </c>
    </row>
    <row r="702" spans="1:18" x14ac:dyDescent="0.25">
      <c r="A702" t="s">
        <v>1315</v>
      </c>
      <c r="B702" s="14">
        <v>46082</v>
      </c>
      <c r="C702" t="s">
        <v>1316</v>
      </c>
      <c r="D702" t="str">
        <f>VLOOKUP(C702,Customers!A:E,5,FALSE)</f>
        <v>Mass Market</v>
      </c>
      <c r="E702" t="s">
        <v>71</v>
      </c>
      <c r="F702" t="str">
        <f>VLOOKUP(Table1[[#This Row],[Product_ID]],Products!A:D,4,FALSE)</f>
        <v>Audio</v>
      </c>
      <c r="G702" t="str">
        <f>VLOOKUP(H702,Stores!A:E,5,FALSE)</f>
        <v>Asia</v>
      </c>
      <c r="H702" t="s">
        <v>34</v>
      </c>
      <c r="I702" s="5" t="s">
        <v>25</v>
      </c>
      <c r="J702" s="7">
        <v>4</v>
      </c>
      <c r="K702" s="27">
        <v>115.43</v>
      </c>
      <c r="L702" s="11">
        <v>0</v>
      </c>
      <c r="M702" t="s">
        <v>35</v>
      </c>
      <c r="N702" s="29">
        <v>82.11</v>
      </c>
      <c r="O702" s="27">
        <f>Table1[[#This Row],[Unit_Price]]*Table1[[#This Row],[Quantity]]</f>
        <v>461.72</v>
      </c>
      <c r="P702" s="29">
        <f>Table1[[#This Row],[Revenue]]-Table1[[#This Row],[COGS]]</f>
        <v>133.28000000000003</v>
      </c>
      <c r="Q702" s="9">
        <f>Table1[[#This Row],[Profit]]/Table1[[#This Row],[Revenue]]</f>
        <v>0.28865979381443302</v>
      </c>
      <c r="R702" s="31">
        <f>Table1[[#This Row],[Cost Price]]*Table1[[#This Row],[Quantity]]</f>
        <v>328.44</v>
      </c>
    </row>
    <row r="703" spans="1:18" x14ac:dyDescent="0.25">
      <c r="A703" t="s">
        <v>1317</v>
      </c>
      <c r="B703" s="14">
        <v>45727</v>
      </c>
      <c r="C703" t="s">
        <v>1318</v>
      </c>
      <c r="D703" t="str">
        <f>VLOOKUP(C703,Customers!A:E,5,FALSE)</f>
        <v>Mass Market</v>
      </c>
      <c r="E703" t="s">
        <v>235</v>
      </c>
      <c r="F703" t="str">
        <f>VLOOKUP(Table1[[#This Row],[Product_ID]],Products!A:D,4,FALSE)</f>
        <v>Accessories</v>
      </c>
      <c r="G703" t="str">
        <f>VLOOKUP(H703,Stores!A:E,5,FALSE)</f>
        <v>oceania</v>
      </c>
      <c r="H703" t="s">
        <v>48</v>
      </c>
      <c r="I703" s="5" t="s">
        <v>14</v>
      </c>
      <c r="J703" s="7">
        <v>3</v>
      </c>
      <c r="K703" s="27">
        <v>70.38</v>
      </c>
      <c r="L703" s="11">
        <v>0.02</v>
      </c>
      <c r="M703" t="s">
        <v>20</v>
      </c>
      <c r="N703" s="29">
        <v>44.85</v>
      </c>
      <c r="O703" s="27">
        <f>Table1[[#This Row],[Unit_Price]]*Table1[[#This Row],[Quantity]]</f>
        <v>211.14</v>
      </c>
      <c r="P703" s="29">
        <f>Table1[[#This Row],[Revenue]]-Table1[[#This Row],[COGS]]</f>
        <v>76.589999999999975</v>
      </c>
      <c r="Q703" s="9">
        <f>Table1[[#This Row],[Profit]]/Table1[[#This Row],[Revenue]]</f>
        <v>0.36274509803921562</v>
      </c>
      <c r="R703" s="31">
        <f>Table1[[#This Row],[Cost Price]]*Table1[[#This Row],[Quantity]]</f>
        <v>134.55000000000001</v>
      </c>
    </row>
    <row r="704" spans="1:18" x14ac:dyDescent="0.25">
      <c r="A704" t="s">
        <v>1319</v>
      </c>
      <c r="B704" s="14">
        <v>45988</v>
      </c>
      <c r="C704" t="s">
        <v>131</v>
      </c>
      <c r="D704" t="str">
        <f>VLOOKUP(C704,Customers!A:E,5,FALSE)</f>
        <v>Mass Market</v>
      </c>
      <c r="E704" t="s">
        <v>12</v>
      </c>
      <c r="F704" t="str">
        <f>VLOOKUP(Table1[[#This Row],[Product_ID]],Products!A:D,4,FALSE)</f>
        <v>Audio</v>
      </c>
      <c r="G704" t="str">
        <f>VLOOKUP(H704,Stores!A:E,5,FALSE)</f>
        <v>Africa</v>
      </c>
      <c r="H704" t="s">
        <v>58</v>
      </c>
      <c r="I704" s="5" t="s">
        <v>14</v>
      </c>
      <c r="J704" s="7">
        <v>1</v>
      </c>
      <c r="K704" s="27">
        <v>513.97</v>
      </c>
      <c r="L704" s="11">
        <v>0.2</v>
      </c>
      <c r="M704" t="s">
        <v>35</v>
      </c>
      <c r="N704" s="29">
        <v>354.29</v>
      </c>
      <c r="O704" s="27">
        <f>Table1[[#This Row],[Unit_Price]]*Table1[[#This Row],[Quantity]]</f>
        <v>513.97</v>
      </c>
      <c r="P704" s="29">
        <f>Table1[[#This Row],[Revenue]]-Table1[[#This Row],[COGS]]</f>
        <v>159.68</v>
      </c>
      <c r="Q704" s="9">
        <f>Table1[[#This Row],[Profit]]/Table1[[#This Row],[Revenue]]</f>
        <v>0.31067961165048541</v>
      </c>
      <c r="R704" s="31">
        <f>Table1[[#This Row],[Cost Price]]*Table1[[#This Row],[Quantity]]</f>
        <v>354.29</v>
      </c>
    </row>
    <row r="705" spans="1:18" x14ac:dyDescent="0.25">
      <c r="A705" t="s">
        <v>1320</v>
      </c>
      <c r="B705" s="14">
        <v>46127</v>
      </c>
      <c r="C705" t="s">
        <v>1311</v>
      </c>
      <c r="D705" t="str">
        <f>VLOOKUP(C705,Customers!A:E,5,FALSE)</f>
        <v>Mass Market</v>
      </c>
      <c r="E705" t="s">
        <v>177</v>
      </c>
      <c r="F705" t="str">
        <f>VLOOKUP(Table1[[#This Row],[Product_ID]],Products!A:D,4,FALSE)</f>
        <v>Laptops</v>
      </c>
      <c r="G705" t="str">
        <f>VLOOKUP(H705,Stores!A:E,5,FALSE)</f>
        <v>Europe</v>
      </c>
      <c r="H705" t="s">
        <v>64</v>
      </c>
      <c r="I705" s="5" t="s">
        <v>25</v>
      </c>
      <c r="J705" s="7">
        <v>5</v>
      </c>
      <c r="K705" s="27">
        <v>1614.99</v>
      </c>
      <c r="L705" s="11">
        <v>0.2</v>
      </c>
      <c r="M705" t="s">
        <v>20</v>
      </c>
      <c r="N705" s="29">
        <v>991.38</v>
      </c>
      <c r="O705" s="27">
        <f>Table1[[#This Row],[Unit_Price]]*Table1[[#This Row],[Quantity]]</f>
        <v>8074.95</v>
      </c>
      <c r="P705" s="29">
        <f>Table1[[#This Row],[Revenue]]-Table1[[#This Row],[COGS]]</f>
        <v>3118.05</v>
      </c>
      <c r="Q705" s="9">
        <f>Table1[[#This Row],[Profit]]/Table1[[#This Row],[Revenue]]</f>
        <v>0.38613861386138615</v>
      </c>
      <c r="R705" s="31">
        <f>Table1[[#This Row],[Cost Price]]*Table1[[#This Row],[Quantity]]</f>
        <v>4956.8999999999996</v>
      </c>
    </row>
    <row r="706" spans="1:18" x14ac:dyDescent="0.25">
      <c r="A706" t="s">
        <v>1321</v>
      </c>
      <c r="B706" s="14">
        <v>45940</v>
      </c>
      <c r="C706" t="s">
        <v>1322</v>
      </c>
      <c r="D706" t="str">
        <f>VLOOKUP(C706,Customers!A:E,5,FALSE)</f>
        <v>Mass Affluent</v>
      </c>
      <c r="E706" t="s">
        <v>416</v>
      </c>
      <c r="F706" t="str">
        <f>VLOOKUP(Table1[[#This Row],[Product_ID]],Products!A:D,4,FALSE)</f>
        <v>Smartphones</v>
      </c>
      <c r="G706" t="str">
        <f>VLOOKUP(H706,Stores!A:E,5,FALSE)</f>
        <v>Asia</v>
      </c>
      <c r="H706" t="s">
        <v>13</v>
      </c>
      <c r="I706" s="5" t="s">
        <v>25</v>
      </c>
      <c r="J706" s="7">
        <v>2</v>
      </c>
      <c r="K706" s="27">
        <v>251.49</v>
      </c>
      <c r="L706" s="11">
        <v>0</v>
      </c>
      <c r="M706" t="s">
        <v>20</v>
      </c>
      <c r="N706" s="29">
        <v>159.36000000000001</v>
      </c>
      <c r="O706" s="27">
        <f>Table1[[#This Row],[Unit_Price]]*Table1[[#This Row],[Quantity]]</f>
        <v>502.98</v>
      </c>
      <c r="P706" s="29">
        <f>Table1[[#This Row],[Revenue]]-Table1[[#This Row],[COGS]]</f>
        <v>184.26</v>
      </c>
      <c r="Q706" s="9">
        <f>Table1[[#This Row],[Profit]]/Table1[[#This Row],[Revenue]]</f>
        <v>0.36633663366336633</v>
      </c>
      <c r="R706" s="31">
        <f>Table1[[#This Row],[Cost Price]]*Table1[[#This Row],[Quantity]]</f>
        <v>318.72000000000003</v>
      </c>
    </row>
    <row r="707" spans="1:18" x14ac:dyDescent="0.25">
      <c r="A707" t="s">
        <v>1323</v>
      </c>
      <c r="B707" s="14">
        <v>46081</v>
      </c>
      <c r="C707" t="s">
        <v>447</v>
      </c>
      <c r="D707" t="str">
        <f>VLOOKUP(C707,Customers!A:E,5,FALSE)</f>
        <v>Mass Market</v>
      </c>
      <c r="E707" t="s">
        <v>71</v>
      </c>
      <c r="F707" t="str">
        <f>VLOOKUP(Table1[[#This Row],[Product_ID]],Products!A:D,4,FALSE)</f>
        <v>Audio</v>
      </c>
      <c r="G707" t="str">
        <f>VLOOKUP(H707,Stores!A:E,5,FALSE)</f>
        <v xml:space="preserve">Asia </v>
      </c>
      <c r="H707" t="s">
        <v>104</v>
      </c>
      <c r="I707" s="5" t="s">
        <v>25</v>
      </c>
      <c r="J707" s="7">
        <v>1</v>
      </c>
      <c r="K707" s="27">
        <v>116.62</v>
      </c>
      <c r="L707" s="11">
        <v>0.2</v>
      </c>
      <c r="M707" t="s">
        <v>20</v>
      </c>
      <c r="N707" s="29">
        <v>82.11</v>
      </c>
      <c r="O707" s="27">
        <f>Table1[[#This Row],[Unit_Price]]*Table1[[#This Row],[Quantity]]</f>
        <v>116.62</v>
      </c>
      <c r="P707" s="29">
        <f>Table1[[#This Row],[Revenue]]-Table1[[#This Row],[COGS]]</f>
        <v>34.510000000000005</v>
      </c>
      <c r="Q707" s="9">
        <f>Table1[[#This Row],[Profit]]/Table1[[#This Row],[Revenue]]</f>
        <v>0.29591836734693883</v>
      </c>
      <c r="R707" s="31">
        <f>Table1[[#This Row],[Cost Price]]*Table1[[#This Row],[Quantity]]</f>
        <v>82.11</v>
      </c>
    </row>
    <row r="708" spans="1:18" x14ac:dyDescent="0.25">
      <c r="A708" t="s">
        <v>1324</v>
      </c>
      <c r="B708" s="14">
        <v>46238</v>
      </c>
      <c r="C708" t="s">
        <v>1325</v>
      </c>
      <c r="D708" t="s">
        <v>5190</v>
      </c>
      <c r="E708" t="s">
        <v>390</v>
      </c>
      <c r="F708" t="str">
        <f>VLOOKUP(Table1[[#This Row],[Product_ID]],Products!A:D,4,FALSE)</f>
        <v>Smartphones</v>
      </c>
      <c r="G708" t="str">
        <f>VLOOKUP(H708,Stores!A:E,5,FALSE)</f>
        <v>North America</v>
      </c>
      <c r="H708" t="s">
        <v>39</v>
      </c>
      <c r="I708" s="5" t="s">
        <v>25</v>
      </c>
      <c r="J708" s="7">
        <v>2</v>
      </c>
      <c r="K708" s="27">
        <v>440.02</v>
      </c>
      <c r="L708" s="11">
        <v>0</v>
      </c>
      <c r="M708" t="s">
        <v>20</v>
      </c>
      <c r="N708" s="29">
        <v>278.38</v>
      </c>
      <c r="O708" s="27">
        <f>Table1[[#This Row],[Unit_Price]]*Table1[[#This Row],[Quantity]]</f>
        <v>880.04</v>
      </c>
      <c r="P708" s="29">
        <f>Table1[[#This Row],[Revenue]]-Table1[[#This Row],[COGS]]</f>
        <v>323.27999999999997</v>
      </c>
      <c r="Q708" s="9">
        <f>Table1[[#This Row],[Profit]]/Table1[[#This Row],[Revenue]]</f>
        <v>0.36734693877551017</v>
      </c>
      <c r="R708" s="31">
        <f>Table1[[#This Row],[Cost Price]]*Table1[[#This Row],[Quantity]]</f>
        <v>556.76</v>
      </c>
    </row>
    <row r="709" spans="1:18" x14ac:dyDescent="0.25">
      <c r="A709" t="s">
        <v>1326</v>
      </c>
      <c r="B709" s="14">
        <v>46328</v>
      </c>
      <c r="C709" t="s">
        <v>186</v>
      </c>
      <c r="D709" t="str">
        <f>VLOOKUP(C709,Customers!A:E,5,FALSE)</f>
        <v>Mass Affluent</v>
      </c>
      <c r="E709" t="s">
        <v>390</v>
      </c>
      <c r="F709" t="str">
        <f>VLOOKUP(Table1[[#This Row],[Product_ID]],Products!A:D,4,FALSE)</f>
        <v>Smartphones</v>
      </c>
      <c r="G709" t="str">
        <f>VLOOKUP(H709,Stores!A:E,5,FALSE)</f>
        <v>EUROPE</v>
      </c>
      <c r="H709" t="s">
        <v>74</v>
      </c>
      <c r="I709" s="5" t="s">
        <v>25</v>
      </c>
      <c r="J709" s="7">
        <v>3</v>
      </c>
      <c r="K709" s="27">
        <v>449</v>
      </c>
      <c r="L709" s="11">
        <v>0.2</v>
      </c>
      <c r="M709" t="s">
        <v>20</v>
      </c>
      <c r="N709" s="29">
        <v>278.38</v>
      </c>
      <c r="O709" s="27">
        <f>Table1[[#This Row],[Unit_Price]]*Table1[[#This Row],[Quantity]]</f>
        <v>1347</v>
      </c>
      <c r="P709" s="29">
        <f>Table1[[#This Row],[Revenue]]-Table1[[#This Row],[COGS]]</f>
        <v>511.86</v>
      </c>
      <c r="Q709" s="9">
        <f>Table1[[#This Row],[Profit]]/Table1[[#This Row],[Revenue]]</f>
        <v>0.38</v>
      </c>
      <c r="R709" s="31">
        <f>Table1[[#This Row],[Cost Price]]*Table1[[#This Row],[Quantity]]</f>
        <v>835.14</v>
      </c>
    </row>
    <row r="710" spans="1:18" x14ac:dyDescent="0.25">
      <c r="A710" t="s">
        <v>1329</v>
      </c>
      <c r="B710" s="14">
        <v>46068</v>
      </c>
      <c r="C710" t="s">
        <v>828</v>
      </c>
      <c r="D710" t="str">
        <f>VLOOKUP(C710,Customers!A:E,5,FALSE)</f>
        <v>Mass Market</v>
      </c>
      <c r="E710" t="s">
        <v>235</v>
      </c>
      <c r="F710" t="str">
        <f>VLOOKUP(Table1[[#This Row],[Product_ID]],Products!A:D,4,FALSE)</f>
        <v>Accessories</v>
      </c>
      <c r="G710" t="str">
        <f>VLOOKUP(H710,Stores!A:E,5,FALSE)</f>
        <v>Africa</v>
      </c>
      <c r="H710" t="s">
        <v>52</v>
      </c>
      <c r="I710" s="5" t="s">
        <v>25</v>
      </c>
      <c r="J710" s="7">
        <v>2</v>
      </c>
      <c r="K710" s="27">
        <v>71.069999999999993</v>
      </c>
      <c r="L710" s="11">
        <v>0.15</v>
      </c>
      <c r="M710" t="s">
        <v>20</v>
      </c>
      <c r="N710" s="29">
        <v>44.85</v>
      </c>
      <c r="O710" s="27">
        <f>Table1[[#This Row],[Unit_Price]]*Table1[[#This Row],[Quantity]]</f>
        <v>142.13999999999999</v>
      </c>
      <c r="P710" s="29">
        <f>Table1[[#This Row],[Revenue]]-Table1[[#This Row],[COGS]]</f>
        <v>52.439999999999984</v>
      </c>
      <c r="Q710" s="9">
        <f>Table1[[#This Row],[Profit]]/Table1[[#This Row],[Revenue]]</f>
        <v>0.3689320388349514</v>
      </c>
      <c r="R710" s="31">
        <f>Table1[[#This Row],[Cost Price]]*Table1[[#This Row],[Quantity]]</f>
        <v>89.7</v>
      </c>
    </row>
    <row r="711" spans="1:18" x14ac:dyDescent="0.25">
      <c r="A711" t="s">
        <v>1330</v>
      </c>
      <c r="B711" s="14">
        <v>46016</v>
      </c>
      <c r="C711" t="s">
        <v>1331</v>
      </c>
      <c r="D711" t="str">
        <f>VLOOKUP(C711,Customers!A:E,5,FALSE)</f>
        <v>Premium</v>
      </c>
      <c r="E711" t="s">
        <v>38</v>
      </c>
      <c r="F711" t="str">
        <f>VLOOKUP(Table1[[#This Row],[Product_ID]],Products!A:D,4,FALSE)</f>
        <v>Televisions</v>
      </c>
      <c r="G711" t="str">
        <f>VLOOKUP(H711,Stores!A:E,5,FALSE)</f>
        <v>North America</v>
      </c>
      <c r="H711" t="s">
        <v>95</v>
      </c>
      <c r="I711" s="5" t="s">
        <v>14</v>
      </c>
      <c r="J711" s="7">
        <v>3</v>
      </c>
      <c r="K711" s="27">
        <v>1917.99</v>
      </c>
      <c r="L711" s="11">
        <v>0</v>
      </c>
      <c r="M711" t="s">
        <v>20</v>
      </c>
      <c r="N711" s="29">
        <v>1177.3800000000001</v>
      </c>
      <c r="O711" s="27">
        <f>Table1[[#This Row],[Unit_Price]]*Table1[[#This Row],[Quantity]]</f>
        <v>5753.97</v>
      </c>
      <c r="P711" s="29">
        <f>Table1[[#This Row],[Revenue]]-Table1[[#This Row],[COGS]]</f>
        <v>2221.83</v>
      </c>
      <c r="Q711" s="9">
        <f>Table1[[#This Row],[Profit]]/Table1[[#This Row],[Revenue]]</f>
        <v>0.38613861386138609</v>
      </c>
      <c r="R711" s="31">
        <f>Table1[[#This Row],[Cost Price]]*Table1[[#This Row],[Quantity]]</f>
        <v>3532.1400000000003</v>
      </c>
    </row>
    <row r="712" spans="1:18" x14ac:dyDescent="0.25">
      <c r="A712" t="s">
        <v>1332</v>
      </c>
      <c r="B712" s="14">
        <v>46001</v>
      </c>
      <c r="C712" t="s">
        <v>847</v>
      </c>
      <c r="D712" t="str">
        <f>VLOOKUP(C712,Customers!A:E,5,FALSE)</f>
        <v>Premium</v>
      </c>
      <c r="E712" t="s">
        <v>123</v>
      </c>
      <c r="F712" t="str">
        <f>VLOOKUP(Table1[[#This Row],[Product_ID]],Products!A:D,4,FALSE)</f>
        <v>Accessories</v>
      </c>
      <c r="G712" t="str">
        <f>VLOOKUP(H712,Stores!A:E,5,FALSE)</f>
        <v>North America</v>
      </c>
      <c r="H712" t="s">
        <v>39</v>
      </c>
      <c r="I712" s="5" t="s">
        <v>25</v>
      </c>
      <c r="J712" s="7">
        <v>4</v>
      </c>
      <c r="K712" s="27">
        <v>55</v>
      </c>
      <c r="L712" s="11">
        <v>0</v>
      </c>
      <c r="M712" t="s">
        <v>35</v>
      </c>
      <c r="N712" s="29">
        <v>39.049999999999997</v>
      </c>
      <c r="O712" s="27">
        <f>Table1[[#This Row],[Unit_Price]]*Table1[[#This Row],[Quantity]]</f>
        <v>220</v>
      </c>
      <c r="P712" s="29">
        <f>Table1[[#This Row],[Revenue]]-Table1[[#This Row],[COGS]]</f>
        <v>63.800000000000011</v>
      </c>
      <c r="Q712" s="9">
        <f>Table1[[#This Row],[Profit]]/Table1[[#This Row],[Revenue]]</f>
        <v>0.29000000000000004</v>
      </c>
      <c r="R712" s="31">
        <f>Table1[[#This Row],[Cost Price]]*Table1[[#This Row],[Quantity]]</f>
        <v>156.19999999999999</v>
      </c>
    </row>
    <row r="713" spans="1:18" x14ac:dyDescent="0.25">
      <c r="A713" t="s">
        <v>1333</v>
      </c>
      <c r="B713" s="14">
        <v>46169</v>
      </c>
      <c r="C713" t="s">
        <v>647</v>
      </c>
      <c r="D713" t="str">
        <f>VLOOKUP(C713,Customers!A:E,5,FALSE)</f>
        <v xml:space="preserve">Mass Market </v>
      </c>
      <c r="E713" t="s">
        <v>140</v>
      </c>
      <c r="F713" t="str">
        <f>VLOOKUP(Table1[[#This Row],[Product_ID]],Products!A:D,4,FALSE)</f>
        <v>Laptops</v>
      </c>
      <c r="G713" t="str">
        <f>VLOOKUP(H713,Stores!A:E,5,FALSE)</f>
        <v>Africa</v>
      </c>
      <c r="H713" t="s">
        <v>44</v>
      </c>
      <c r="I713" s="5" t="s">
        <v>14</v>
      </c>
      <c r="J713" s="7">
        <v>2</v>
      </c>
      <c r="K713" s="27">
        <v>1008.99</v>
      </c>
      <c r="L713" s="11">
        <v>0.2</v>
      </c>
      <c r="M713" t="s">
        <v>30</v>
      </c>
      <c r="N713" s="29">
        <v>659.34</v>
      </c>
      <c r="O713" s="27">
        <f>Table1[[#This Row],[Unit_Price]]*Table1[[#This Row],[Quantity]]</f>
        <v>2017.98</v>
      </c>
      <c r="P713" s="29">
        <f>Table1[[#This Row],[Revenue]]-Table1[[#This Row],[COGS]]</f>
        <v>699.3</v>
      </c>
      <c r="Q713" s="9">
        <f>Table1[[#This Row],[Profit]]/Table1[[#This Row],[Revenue]]</f>
        <v>0.34653465346534651</v>
      </c>
      <c r="R713" s="31">
        <f>Table1[[#This Row],[Cost Price]]*Table1[[#This Row],[Quantity]]</f>
        <v>1318.68</v>
      </c>
    </row>
    <row r="714" spans="1:18" x14ac:dyDescent="0.25">
      <c r="A714" t="s">
        <v>1334</v>
      </c>
      <c r="B714" s="14">
        <v>45961</v>
      </c>
      <c r="C714" t="s">
        <v>193</v>
      </c>
      <c r="D714" t="str">
        <f>VLOOKUP(C714,Customers!A:E,5,FALSE)</f>
        <v>Mass Market</v>
      </c>
      <c r="E714" t="s">
        <v>61</v>
      </c>
      <c r="F714" t="str">
        <f>VLOOKUP(Table1[[#This Row],[Product_ID]],Products!A:D,4,FALSE)</f>
        <v>Audio</v>
      </c>
      <c r="G714" t="str">
        <f>VLOOKUP(H714,Stores!A:E,5,FALSE)</f>
        <v xml:space="preserve">Asia </v>
      </c>
      <c r="H714" t="s">
        <v>104</v>
      </c>
      <c r="I714" s="5" t="s">
        <v>14</v>
      </c>
      <c r="J714" s="7">
        <v>1</v>
      </c>
      <c r="K714" s="27">
        <v>246.51</v>
      </c>
      <c r="L714" s="11">
        <v>0.1</v>
      </c>
      <c r="M714" t="s">
        <v>35</v>
      </c>
      <c r="N714" s="29">
        <v>171.81</v>
      </c>
      <c r="O714" s="27">
        <f>Table1[[#This Row],[Unit_Price]]*Table1[[#This Row],[Quantity]]</f>
        <v>246.51</v>
      </c>
      <c r="P714" s="29">
        <f>Table1[[#This Row],[Revenue]]-Table1[[#This Row],[COGS]]</f>
        <v>74.699999999999989</v>
      </c>
      <c r="Q714" s="9">
        <f>Table1[[#This Row],[Profit]]/Table1[[#This Row],[Revenue]]</f>
        <v>0.30303030303030298</v>
      </c>
      <c r="R714" s="31">
        <f>Table1[[#This Row],[Cost Price]]*Table1[[#This Row],[Quantity]]</f>
        <v>171.81</v>
      </c>
    </row>
    <row r="715" spans="1:18" x14ac:dyDescent="0.25">
      <c r="A715" t="s">
        <v>1335</v>
      </c>
      <c r="B715" s="14">
        <v>45726</v>
      </c>
      <c r="C715" t="s">
        <v>336</v>
      </c>
      <c r="D715" t="str">
        <f>VLOOKUP(C715,Customers!A:E,5,FALSE)</f>
        <v>Mass Market</v>
      </c>
      <c r="E715" t="s">
        <v>83</v>
      </c>
      <c r="F715" t="str">
        <f>VLOOKUP(Table1[[#This Row],[Product_ID]],Products!A:D,4,FALSE)</f>
        <v>Televisions</v>
      </c>
      <c r="G715" t="str">
        <f>VLOOKUP(H715,Stores!A:E,5,FALSE)</f>
        <v>North America</v>
      </c>
      <c r="H715" t="s">
        <v>39</v>
      </c>
      <c r="I715" s="5" t="s">
        <v>14</v>
      </c>
      <c r="J715" s="7">
        <v>1</v>
      </c>
      <c r="K715" s="27">
        <v>2321.9899999999998</v>
      </c>
      <c r="L715" s="11">
        <v>0.15</v>
      </c>
      <c r="M715" t="s">
        <v>20</v>
      </c>
      <c r="N715" s="29">
        <v>1586.31</v>
      </c>
      <c r="O715" s="27">
        <f>Table1[[#This Row],[Unit_Price]]*Table1[[#This Row],[Quantity]]</f>
        <v>2321.9899999999998</v>
      </c>
      <c r="P715" s="29">
        <f>Table1[[#This Row],[Revenue]]-Table1[[#This Row],[COGS]]</f>
        <v>735.67999999999984</v>
      </c>
      <c r="Q715" s="9">
        <f>Table1[[#This Row],[Profit]]/Table1[[#This Row],[Revenue]]</f>
        <v>0.31683168316831678</v>
      </c>
      <c r="R715" s="31">
        <f>Table1[[#This Row],[Cost Price]]*Table1[[#This Row],[Quantity]]</f>
        <v>1586.31</v>
      </c>
    </row>
    <row r="716" spans="1:18" x14ac:dyDescent="0.25">
      <c r="A716" t="s">
        <v>1336</v>
      </c>
      <c r="B716" s="14">
        <v>46301</v>
      </c>
      <c r="C716" t="s">
        <v>602</v>
      </c>
      <c r="D716" t="str">
        <f>VLOOKUP(C716,Customers!A:E,5,FALSE)</f>
        <v>Mass Market</v>
      </c>
      <c r="E716" t="s">
        <v>132</v>
      </c>
      <c r="F716" t="str">
        <f>VLOOKUP(Table1[[#This Row],[Product_ID]],Products!A:D,4,FALSE)</f>
        <v>Laptops</v>
      </c>
      <c r="G716" t="str">
        <f>VLOOKUP(H716,Stores!A:E,5,FALSE)</f>
        <v>South America</v>
      </c>
      <c r="H716" t="s">
        <v>62</v>
      </c>
      <c r="I716" s="5" t="s">
        <v>14</v>
      </c>
      <c r="J716" s="7">
        <v>1</v>
      </c>
      <c r="K716" s="27">
        <v>1222.98</v>
      </c>
      <c r="L716" s="11">
        <v>0</v>
      </c>
      <c r="M716" t="s">
        <v>20</v>
      </c>
      <c r="N716" s="29">
        <v>791.34</v>
      </c>
      <c r="O716" s="27">
        <f>Table1[[#This Row],[Unit_Price]]*Table1[[#This Row],[Quantity]]</f>
        <v>1222.98</v>
      </c>
      <c r="P716" s="29">
        <f>Table1[[#This Row],[Revenue]]-Table1[[#This Row],[COGS]]</f>
        <v>431.64</v>
      </c>
      <c r="Q716" s="9">
        <f>Table1[[#This Row],[Profit]]/Table1[[#This Row],[Revenue]]</f>
        <v>0.3529411764705882</v>
      </c>
      <c r="R716" s="31">
        <f>Table1[[#This Row],[Cost Price]]*Table1[[#This Row],[Quantity]]</f>
        <v>791.34</v>
      </c>
    </row>
    <row r="717" spans="1:18" x14ac:dyDescent="0.25">
      <c r="A717" t="s">
        <v>1337</v>
      </c>
      <c r="B717" s="14">
        <v>46159</v>
      </c>
      <c r="C717" t="s">
        <v>1099</v>
      </c>
      <c r="D717" t="str">
        <f>VLOOKUP(C717,Customers!A:E,5,FALSE)</f>
        <v>Premium</v>
      </c>
      <c r="E717" t="s">
        <v>80</v>
      </c>
      <c r="F717" t="str">
        <f>VLOOKUP(Table1[[#This Row],[Product_ID]],Products!A:D,4,FALSE)</f>
        <v>Accessories</v>
      </c>
      <c r="G717" t="str">
        <f>VLOOKUP(H717,Stores!A:E,5,FALSE)</f>
        <v>Africa</v>
      </c>
      <c r="H717" t="s">
        <v>44</v>
      </c>
      <c r="I717" s="5" t="s">
        <v>25</v>
      </c>
      <c r="J717" s="7">
        <v>5</v>
      </c>
      <c r="K717" s="27">
        <v>163.77000000000001</v>
      </c>
      <c r="L717" s="11">
        <v>0</v>
      </c>
      <c r="M717" t="s">
        <v>30</v>
      </c>
      <c r="N717" s="29">
        <v>116.07</v>
      </c>
      <c r="O717" s="27">
        <f>Table1[[#This Row],[Unit_Price]]*Table1[[#This Row],[Quantity]]</f>
        <v>818.85</v>
      </c>
      <c r="P717" s="29">
        <f>Table1[[#This Row],[Revenue]]-Table1[[#This Row],[COGS]]</f>
        <v>238.50000000000011</v>
      </c>
      <c r="Q717" s="9">
        <f>Table1[[#This Row],[Profit]]/Table1[[#This Row],[Revenue]]</f>
        <v>0.29126213592233025</v>
      </c>
      <c r="R717" s="31">
        <f>Table1[[#This Row],[Cost Price]]*Table1[[#This Row],[Quantity]]</f>
        <v>580.34999999999991</v>
      </c>
    </row>
    <row r="718" spans="1:18" x14ac:dyDescent="0.25">
      <c r="A718" t="s">
        <v>1338</v>
      </c>
      <c r="B718" s="14">
        <v>46084</v>
      </c>
      <c r="C718" t="s">
        <v>1339</v>
      </c>
      <c r="D718" t="str">
        <f>VLOOKUP(C718,Customers!A:E,5,FALSE)</f>
        <v>Mass Market</v>
      </c>
      <c r="E718" t="s">
        <v>77</v>
      </c>
      <c r="F718" t="str">
        <f>VLOOKUP(Table1[[#This Row],[Product_ID]],Products!A:D,4,FALSE)</f>
        <v>Smartphones</v>
      </c>
      <c r="G718" t="str">
        <f>VLOOKUP(H718,Stores!A:E,5,FALSE)</f>
        <v>North America</v>
      </c>
      <c r="H718" t="s">
        <v>39</v>
      </c>
      <c r="I718" s="5" t="s">
        <v>14</v>
      </c>
      <c r="J718" s="7">
        <v>3</v>
      </c>
      <c r="K718" s="27">
        <v>391.02</v>
      </c>
      <c r="L718" s="11">
        <v>0</v>
      </c>
      <c r="M718" t="s">
        <v>35</v>
      </c>
      <c r="N718" s="29">
        <v>287.27999999999997</v>
      </c>
      <c r="O718" s="27">
        <f>Table1[[#This Row],[Unit_Price]]*Table1[[#This Row],[Quantity]]</f>
        <v>1173.06</v>
      </c>
      <c r="P718" s="29">
        <f>Table1[[#This Row],[Revenue]]-Table1[[#This Row],[COGS]]</f>
        <v>311.22000000000003</v>
      </c>
      <c r="Q718" s="9">
        <f>Table1[[#This Row],[Profit]]/Table1[[#This Row],[Revenue]]</f>
        <v>0.26530612244897961</v>
      </c>
      <c r="R718" s="31">
        <f>Table1[[#This Row],[Cost Price]]*Table1[[#This Row],[Quantity]]</f>
        <v>861.83999999999992</v>
      </c>
    </row>
    <row r="719" spans="1:18" x14ac:dyDescent="0.25">
      <c r="A719" t="s">
        <v>1340</v>
      </c>
      <c r="B719" s="14">
        <v>46002</v>
      </c>
      <c r="C719" t="s">
        <v>1341</v>
      </c>
      <c r="D719" t="str">
        <f>VLOOKUP(C719,Customers!A:E,5,FALSE)</f>
        <v>MASS MARKET</v>
      </c>
      <c r="E719" t="s">
        <v>18</v>
      </c>
      <c r="F719" t="str">
        <f>VLOOKUP(Table1[[#This Row],[Product_ID]],Products!A:D,4,FALSE)</f>
        <v>Audio</v>
      </c>
      <c r="G719" t="str">
        <f>VLOOKUP(H719,Stores!A:E,5,FALSE)</f>
        <v>Asia</v>
      </c>
      <c r="H719" t="s">
        <v>34</v>
      </c>
      <c r="I719" s="5" t="s">
        <v>25</v>
      </c>
      <c r="J719" s="7">
        <v>2</v>
      </c>
      <c r="K719" s="27">
        <v>99</v>
      </c>
      <c r="L719" s="11">
        <v>0.2</v>
      </c>
      <c r="M719" t="s">
        <v>20</v>
      </c>
      <c r="N719" s="29">
        <v>71.28</v>
      </c>
      <c r="O719" s="27">
        <f>Table1[[#This Row],[Unit_Price]]*Table1[[#This Row],[Quantity]]</f>
        <v>198</v>
      </c>
      <c r="P719" s="29">
        <f>Table1[[#This Row],[Revenue]]-Table1[[#This Row],[COGS]]</f>
        <v>55.44</v>
      </c>
      <c r="Q719" s="9">
        <f>Table1[[#This Row],[Profit]]/Table1[[#This Row],[Revenue]]</f>
        <v>0.27999999999999997</v>
      </c>
      <c r="R719" s="31">
        <f>Table1[[#This Row],[Cost Price]]*Table1[[#This Row],[Quantity]]</f>
        <v>142.56</v>
      </c>
    </row>
    <row r="720" spans="1:18" x14ac:dyDescent="0.25">
      <c r="A720" t="s">
        <v>1342</v>
      </c>
      <c r="B720" s="14">
        <v>45724</v>
      </c>
      <c r="C720" t="s">
        <v>1343</v>
      </c>
      <c r="D720" t="str">
        <f>VLOOKUP(C720,Customers!A:E,5,FALSE)</f>
        <v>Mass Market</v>
      </c>
      <c r="E720" t="s">
        <v>153</v>
      </c>
      <c r="F720" t="str">
        <f>VLOOKUP(Table1[[#This Row],[Product_ID]],Products!A:D,4,FALSE)</f>
        <v>Accessories</v>
      </c>
      <c r="G720" t="str">
        <f>VLOOKUP(H720,Stores!A:E,5,FALSE)</f>
        <v>North America</v>
      </c>
      <c r="H720" t="s">
        <v>187</v>
      </c>
      <c r="I720" s="5" t="s">
        <v>25</v>
      </c>
      <c r="J720" s="7">
        <v>1</v>
      </c>
      <c r="K720" s="27">
        <v>125.13</v>
      </c>
      <c r="L720" s="11">
        <v>0.2</v>
      </c>
      <c r="M720" t="s">
        <v>20</v>
      </c>
      <c r="N720" s="29">
        <v>78.69</v>
      </c>
      <c r="O720" s="27">
        <f>Table1[[#This Row],[Unit_Price]]*Table1[[#This Row],[Quantity]]</f>
        <v>125.13</v>
      </c>
      <c r="P720" s="29">
        <f>Table1[[#This Row],[Revenue]]-Table1[[#This Row],[COGS]]</f>
        <v>46.44</v>
      </c>
      <c r="Q720" s="9">
        <f>Table1[[#This Row],[Profit]]/Table1[[#This Row],[Revenue]]</f>
        <v>0.37113402061855671</v>
      </c>
      <c r="R720" s="31">
        <f>Table1[[#This Row],[Cost Price]]*Table1[[#This Row],[Quantity]]</f>
        <v>78.69</v>
      </c>
    </row>
    <row r="721" spans="1:18" x14ac:dyDescent="0.25">
      <c r="A721" t="s">
        <v>1344</v>
      </c>
      <c r="B721" s="14">
        <v>46079</v>
      </c>
      <c r="C721" t="s">
        <v>103</v>
      </c>
      <c r="D721" t="str">
        <f>VLOOKUP(C721,Customers!A:E,5,FALSE)</f>
        <v>Mass Market</v>
      </c>
      <c r="E721" t="s">
        <v>286</v>
      </c>
      <c r="F721" t="str">
        <f>VLOOKUP(Table1[[#This Row],[Product_ID]],Products!A:D,4,FALSE)</f>
        <v>Televisions</v>
      </c>
      <c r="G721" t="str">
        <f>VLOOKUP(H721,Stores!A:E,5,FALSE)</f>
        <v>oceania</v>
      </c>
      <c r="H721" t="s">
        <v>48</v>
      </c>
      <c r="I721" s="5" t="s">
        <v>25</v>
      </c>
      <c r="J721" s="7">
        <v>2</v>
      </c>
      <c r="K721" s="27">
        <v>1337.97</v>
      </c>
      <c r="L721" s="11">
        <v>0.05</v>
      </c>
      <c r="M721" t="s">
        <v>20</v>
      </c>
      <c r="N721" s="29">
        <v>948.27</v>
      </c>
      <c r="O721" s="27">
        <f>Table1[[#This Row],[Unit_Price]]*Table1[[#This Row],[Quantity]]</f>
        <v>2675.94</v>
      </c>
      <c r="P721" s="29">
        <f>Table1[[#This Row],[Revenue]]-Table1[[#This Row],[COGS]]</f>
        <v>779.40000000000009</v>
      </c>
      <c r="Q721" s="9">
        <f>Table1[[#This Row],[Profit]]/Table1[[#This Row],[Revenue]]</f>
        <v>0.29126213592233013</v>
      </c>
      <c r="R721" s="31">
        <f>Table1[[#This Row],[Cost Price]]*Table1[[#This Row],[Quantity]]</f>
        <v>1896.54</v>
      </c>
    </row>
    <row r="722" spans="1:18" x14ac:dyDescent="0.25">
      <c r="A722" t="s">
        <v>1346</v>
      </c>
      <c r="B722" s="14">
        <v>46191</v>
      </c>
      <c r="C722" t="s">
        <v>1347</v>
      </c>
      <c r="D722" t="str">
        <f>VLOOKUP(C722,Customers!A:E,5,FALSE)</f>
        <v>Mass Affluent</v>
      </c>
      <c r="E722" t="s">
        <v>243</v>
      </c>
      <c r="F722" t="str">
        <f>VLOOKUP(Table1[[#This Row],[Product_ID]],Products!A:D,4,FALSE)</f>
        <v>Accessories</v>
      </c>
      <c r="G722" t="str">
        <f>VLOOKUP(H722,Stores!A:E,5,FALSE)</f>
        <v xml:space="preserve">Asia </v>
      </c>
      <c r="H722" t="s">
        <v>104</v>
      </c>
      <c r="I722" s="5" t="s">
        <v>25</v>
      </c>
      <c r="J722" s="7">
        <v>1</v>
      </c>
      <c r="K722" s="27">
        <v>66.930000000000007</v>
      </c>
      <c r="L722" s="11">
        <v>0</v>
      </c>
      <c r="M722" t="s">
        <v>20</v>
      </c>
      <c r="N722" s="29">
        <v>44.16</v>
      </c>
      <c r="O722" s="27">
        <f>Table1[[#This Row],[Unit_Price]]*Table1[[#This Row],[Quantity]]</f>
        <v>66.930000000000007</v>
      </c>
      <c r="P722" s="29">
        <f>Table1[[#This Row],[Revenue]]-Table1[[#This Row],[COGS]]</f>
        <v>22.77000000000001</v>
      </c>
      <c r="Q722" s="9">
        <f>Table1[[#This Row],[Profit]]/Table1[[#This Row],[Revenue]]</f>
        <v>0.34020618556701043</v>
      </c>
      <c r="R722" s="31">
        <f>Table1[[#This Row],[Cost Price]]*Table1[[#This Row],[Quantity]]</f>
        <v>44.16</v>
      </c>
    </row>
    <row r="723" spans="1:18" x14ac:dyDescent="0.25">
      <c r="A723" t="s">
        <v>1348</v>
      </c>
      <c r="B723" s="14">
        <v>45888</v>
      </c>
      <c r="C723" t="s">
        <v>1349</v>
      </c>
      <c r="D723" t="str">
        <f>VLOOKUP(C723,Customers!A:E,5,FALSE)</f>
        <v>Mass Affluent</v>
      </c>
      <c r="E723" t="s">
        <v>137</v>
      </c>
      <c r="F723" t="str">
        <f>VLOOKUP(Table1[[#This Row],[Product_ID]],Products!A:D,4,FALSE)</f>
        <v>Accessories</v>
      </c>
      <c r="G723" t="str">
        <f>VLOOKUP(H723,Stores!A:E,5,FALSE)</f>
        <v>Africa</v>
      </c>
      <c r="H723" t="s">
        <v>52</v>
      </c>
      <c r="I723" s="5" t="s">
        <v>14</v>
      </c>
      <c r="J723" s="7">
        <v>2</v>
      </c>
      <c r="K723" s="27">
        <v>100.98</v>
      </c>
      <c r="L723" s="11">
        <v>0</v>
      </c>
      <c r="M723" t="s">
        <v>30</v>
      </c>
      <c r="N723" s="29">
        <v>65.34</v>
      </c>
      <c r="O723" s="27">
        <f>Table1[[#This Row],[Unit_Price]]*Table1[[#This Row],[Quantity]]</f>
        <v>201.96</v>
      </c>
      <c r="P723" s="29">
        <f>Table1[[#This Row],[Revenue]]-Table1[[#This Row],[COGS]]</f>
        <v>71.28</v>
      </c>
      <c r="Q723" s="9">
        <f>Table1[[#This Row],[Profit]]/Table1[[#This Row],[Revenue]]</f>
        <v>0.3529411764705882</v>
      </c>
      <c r="R723" s="31">
        <f>Table1[[#This Row],[Cost Price]]*Table1[[#This Row],[Quantity]]</f>
        <v>130.68</v>
      </c>
    </row>
    <row r="724" spans="1:18" x14ac:dyDescent="0.25">
      <c r="A724" t="s">
        <v>1350</v>
      </c>
      <c r="B724" s="14">
        <v>45925</v>
      </c>
      <c r="C724" t="s">
        <v>1351</v>
      </c>
      <c r="D724" t="str">
        <f>VLOOKUP(C724,Customers!A:E,5,FALSE)</f>
        <v>Affluent</v>
      </c>
      <c r="E724" t="s">
        <v>202</v>
      </c>
      <c r="F724" t="str">
        <f>VLOOKUP(Table1[[#This Row],[Product_ID]],Products!A:D,4,FALSE)</f>
        <v>Televisions</v>
      </c>
      <c r="G724" t="str">
        <f>VLOOKUP(H724,Stores!A:E,5,FALSE)</f>
        <v>Africa</v>
      </c>
      <c r="H724" t="s">
        <v>196</v>
      </c>
      <c r="I724" s="5" t="s">
        <v>14</v>
      </c>
      <c r="J724" s="7">
        <v>3</v>
      </c>
      <c r="K724" s="27">
        <v>2099</v>
      </c>
      <c r="L724" s="11">
        <v>0</v>
      </c>
      <c r="M724" t="s">
        <v>20</v>
      </c>
      <c r="N724" s="29">
        <v>1427.32</v>
      </c>
      <c r="O724" s="27">
        <f>Table1[[#This Row],[Unit_Price]]*Table1[[#This Row],[Quantity]]</f>
        <v>6297</v>
      </c>
      <c r="P724" s="29">
        <f>Table1[[#This Row],[Revenue]]-Table1[[#This Row],[COGS]]</f>
        <v>2015.04</v>
      </c>
      <c r="Q724" s="9">
        <f>Table1[[#This Row],[Profit]]/Table1[[#This Row],[Revenue]]</f>
        <v>0.32</v>
      </c>
      <c r="R724" s="31">
        <f>Table1[[#This Row],[Cost Price]]*Table1[[#This Row],[Quantity]]</f>
        <v>4281.96</v>
      </c>
    </row>
    <row r="725" spans="1:18" x14ac:dyDescent="0.25">
      <c r="A725" t="s">
        <v>1352</v>
      </c>
      <c r="B725" s="14">
        <v>46166</v>
      </c>
      <c r="C725" t="s">
        <v>1353</v>
      </c>
      <c r="D725" t="str">
        <f>VLOOKUP(C725,Customers!A:E,5,FALSE)</f>
        <v>Affluent</v>
      </c>
      <c r="E725" t="s">
        <v>29</v>
      </c>
      <c r="F725" t="str">
        <f>VLOOKUP(Table1[[#This Row],[Product_ID]],Products!A:D,4,FALSE)</f>
        <v>Accessories</v>
      </c>
      <c r="G725" t="str">
        <f>VLOOKUP(H725,Stores!A:E,5,FALSE)</f>
        <v>Africa</v>
      </c>
      <c r="H725" t="s">
        <v>52</v>
      </c>
      <c r="I725" s="5" t="s">
        <v>25</v>
      </c>
      <c r="J725" s="7">
        <v>4</v>
      </c>
      <c r="K725" s="27">
        <v>107.91</v>
      </c>
      <c r="L725" s="11">
        <v>0.1</v>
      </c>
      <c r="M725" t="s">
        <v>20</v>
      </c>
      <c r="N725" s="29">
        <v>78.48</v>
      </c>
      <c r="O725" s="27">
        <f>Table1[[#This Row],[Unit_Price]]*Table1[[#This Row],[Quantity]]</f>
        <v>431.64</v>
      </c>
      <c r="P725" s="29">
        <f>Table1[[#This Row],[Revenue]]-Table1[[#This Row],[COGS]]</f>
        <v>117.71999999999997</v>
      </c>
      <c r="Q725" s="9">
        <f>Table1[[#This Row],[Profit]]/Table1[[#This Row],[Revenue]]</f>
        <v>0.27272727272727265</v>
      </c>
      <c r="R725" s="31">
        <f>Table1[[#This Row],[Cost Price]]*Table1[[#This Row],[Quantity]]</f>
        <v>313.92</v>
      </c>
    </row>
    <row r="726" spans="1:18" x14ac:dyDescent="0.25">
      <c r="A726" t="s">
        <v>1354</v>
      </c>
      <c r="B726" s="14">
        <v>46328</v>
      </c>
      <c r="C726" t="s">
        <v>11</v>
      </c>
      <c r="D726" t="str">
        <f>VLOOKUP(C726,Customers!A:E,5,FALSE)</f>
        <v>Affluent</v>
      </c>
      <c r="E726" t="s">
        <v>235</v>
      </c>
      <c r="F726" t="str">
        <f>VLOOKUP(Table1[[#This Row],[Product_ID]],Products!A:D,4,FALSE)</f>
        <v>Accessories</v>
      </c>
      <c r="G726" t="str">
        <f>VLOOKUP(H726,Stores!A:E,5,FALSE)</f>
        <v>North America</v>
      </c>
      <c r="H726" t="s">
        <v>95</v>
      </c>
      <c r="I726" s="5" t="s">
        <v>25</v>
      </c>
      <c r="J726" s="7">
        <v>2</v>
      </c>
      <c r="K726" s="27">
        <v>66.930000000000007</v>
      </c>
      <c r="L726" s="11">
        <v>0</v>
      </c>
      <c r="M726" t="s">
        <v>30</v>
      </c>
      <c r="N726" s="29">
        <v>44.85</v>
      </c>
      <c r="O726" s="27">
        <f>Table1[[#This Row],[Unit_Price]]*Table1[[#This Row],[Quantity]]</f>
        <v>133.86000000000001</v>
      </c>
      <c r="P726" s="29">
        <f>Table1[[#This Row],[Revenue]]-Table1[[#This Row],[COGS]]</f>
        <v>44.160000000000011</v>
      </c>
      <c r="Q726" s="9">
        <f>Table1[[#This Row],[Profit]]/Table1[[#This Row],[Revenue]]</f>
        <v>0.32989690721649489</v>
      </c>
      <c r="R726" s="31">
        <f>Table1[[#This Row],[Cost Price]]*Table1[[#This Row],[Quantity]]</f>
        <v>89.7</v>
      </c>
    </row>
    <row r="727" spans="1:18" x14ac:dyDescent="0.25">
      <c r="A727" t="s">
        <v>1355</v>
      </c>
      <c r="B727" s="14">
        <v>46225</v>
      </c>
      <c r="C727" t="s">
        <v>755</v>
      </c>
      <c r="D727" t="str">
        <f>VLOOKUP(C727,Customers!A:E,5,FALSE)</f>
        <v>Mass Market</v>
      </c>
      <c r="E727" t="s">
        <v>171</v>
      </c>
      <c r="F727" t="str">
        <f>VLOOKUP(Table1[[#This Row],[Product_ID]],Products!A:D,4,FALSE)</f>
        <v>Smartphones</v>
      </c>
      <c r="G727" t="str">
        <f>VLOOKUP(H727,Stores!A:E,5,FALSE)</f>
        <v>South America</v>
      </c>
      <c r="H727" t="s">
        <v>120</v>
      </c>
      <c r="I727" s="5" t="s">
        <v>14</v>
      </c>
      <c r="J727" s="7">
        <v>3</v>
      </c>
      <c r="K727" s="27">
        <v>1273.02</v>
      </c>
      <c r="L727" s="11">
        <v>0.02</v>
      </c>
      <c r="M727" t="s">
        <v>20</v>
      </c>
      <c r="N727" s="29">
        <v>883.32</v>
      </c>
      <c r="O727" s="27">
        <f>Table1[[#This Row],[Unit_Price]]*Table1[[#This Row],[Quantity]]</f>
        <v>3819.06</v>
      </c>
      <c r="P727" s="29">
        <f>Table1[[#This Row],[Revenue]]-Table1[[#This Row],[COGS]]</f>
        <v>1169.0999999999999</v>
      </c>
      <c r="Q727" s="9">
        <f>Table1[[#This Row],[Profit]]/Table1[[#This Row],[Revenue]]</f>
        <v>0.30612244897959184</v>
      </c>
      <c r="R727" s="31">
        <f>Table1[[#This Row],[Cost Price]]*Table1[[#This Row],[Quantity]]</f>
        <v>2649.96</v>
      </c>
    </row>
    <row r="728" spans="1:18" x14ac:dyDescent="0.25">
      <c r="A728" t="s">
        <v>1356</v>
      </c>
      <c r="B728" s="14">
        <v>45899</v>
      </c>
      <c r="C728" t="s">
        <v>1357</v>
      </c>
      <c r="D728" t="str">
        <f>VLOOKUP(C728,Customers!A:E,5,FALSE)</f>
        <v>Mass Market</v>
      </c>
      <c r="E728" t="s">
        <v>268</v>
      </c>
      <c r="F728" t="str">
        <f>VLOOKUP(Table1[[#This Row],[Product_ID]],Products!A:D,4,FALSE)</f>
        <v>Audio</v>
      </c>
      <c r="G728" t="str">
        <f>VLOOKUP(H728,Stores!A:E,5,FALSE)</f>
        <v>South America</v>
      </c>
      <c r="H728" t="s">
        <v>120</v>
      </c>
      <c r="I728" s="5" t="s">
        <v>25</v>
      </c>
      <c r="J728" s="7">
        <v>2</v>
      </c>
      <c r="K728" s="27">
        <v>144.53</v>
      </c>
      <c r="L728" s="11">
        <v>0.05</v>
      </c>
      <c r="M728" t="s">
        <v>20</v>
      </c>
      <c r="N728" s="29">
        <v>90.89</v>
      </c>
      <c r="O728" s="27">
        <f>Table1[[#This Row],[Unit_Price]]*Table1[[#This Row],[Quantity]]</f>
        <v>289.06</v>
      </c>
      <c r="P728" s="29">
        <f>Table1[[#This Row],[Revenue]]-Table1[[#This Row],[COGS]]</f>
        <v>107.28</v>
      </c>
      <c r="Q728" s="9">
        <f>Table1[[#This Row],[Profit]]/Table1[[#This Row],[Revenue]]</f>
        <v>0.37113402061855671</v>
      </c>
      <c r="R728" s="31">
        <f>Table1[[#This Row],[Cost Price]]*Table1[[#This Row],[Quantity]]</f>
        <v>181.78</v>
      </c>
    </row>
    <row r="729" spans="1:18" x14ac:dyDescent="0.25">
      <c r="A729" t="s">
        <v>1358</v>
      </c>
      <c r="B729" s="14">
        <v>46240</v>
      </c>
      <c r="C729" t="s">
        <v>281</v>
      </c>
      <c r="D729" t="str">
        <f>VLOOKUP(C729,Customers!A:E,5,FALSE)</f>
        <v>Mass Market</v>
      </c>
      <c r="E729" t="s">
        <v>51</v>
      </c>
      <c r="F729" t="str">
        <f>VLOOKUP(Table1[[#This Row],[Product_ID]],Products!A:D,4,FALSE)</f>
        <v>Smartphones</v>
      </c>
      <c r="G729" t="str">
        <f>VLOOKUP(H729,Stores!A:E,5,FALSE)</f>
        <v>South America</v>
      </c>
      <c r="H729" t="s">
        <v>120</v>
      </c>
      <c r="I729" s="5" t="s">
        <v>14</v>
      </c>
      <c r="J729" s="7">
        <v>6</v>
      </c>
      <c r="K729" s="27">
        <v>999</v>
      </c>
      <c r="L729" s="11">
        <v>0.2</v>
      </c>
      <c r="M729" t="s">
        <v>20</v>
      </c>
      <c r="N729" s="29">
        <v>609.39</v>
      </c>
      <c r="O729" s="27">
        <f>Table1[[#This Row],[Unit_Price]]*Table1[[#This Row],[Quantity]]</f>
        <v>5994</v>
      </c>
      <c r="P729" s="29">
        <f>Table1[[#This Row],[Revenue]]-Table1[[#This Row],[COGS]]</f>
        <v>2337.66</v>
      </c>
      <c r="Q729" s="9">
        <f>Table1[[#This Row],[Profit]]/Table1[[#This Row],[Revenue]]</f>
        <v>0.38999999999999996</v>
      </c>
      <c r="R729" s="31">
        <f>Table1[[#This Row],[Cost Price]]*Table1[[#This Row],[Quantity]]</f>
        <v>3656.34</v>
      </c>
    </row>
    <row r="730" spans="1:18" x14ac:dyDescent="0.25">
      <c r="A730" t="s">
        <v>1360</v>
      </c>
      <c r="B730" s="14">
        <v>46193</v>
      </c>
      <c r="C730" t="s">
        <v>1361</v>
      </c>
      <c r="D730" t="str">
        <f>VLOOKUP(C730,Customers!A:E,5,FALSE)</f>
        <v>VIP</v>
      </c>
      <c r="E730" t="s">
        <v>520</v>
      </c>
      <c r="F730" t="str">
        <f>VLOOKUP(Table1[[#This Row],[Product_ID]],Products!A:D,4,FALSE)</f>
        <v>Laptops</v>
      </c>
      <c r="G730" t="str">
        <f>VLOOKUP(H730,Stores!A:E,5,FALSE)</f>
        <v>Africa</v>
      </c>
      <c r="H730" t="s">
        <v>196</v>
      </c>
      <c r="I730" s="5" t="s">
        <v>25</v>
      </c>
      <c r="J730" s="7">
        <v>4</v>
      </c>
      <c r="K730" s="27">
        <v>2155.02</v>
      </c>
      <c r="L730" s="11">
        <v>0.02</v>
      </c>
      <c r="M730" t="s">
        <v>30</v>
      </c>
      <c r="N730" s="29">
        <v>1495.32</v>
      </c>
      <c r="O730" s="27">
        <f>Table1[[#This Row],[Unit_Price]]*Table1[[#This Row],[Quantity]]</f>
        <v>8620.08</v>
      </c>
      <c r="P730" s="29">
        <f>Table1[[#This Row],[Revenue]]-Table1[[#This Row],[COGS]]</f>
        <v>2638.8</v>
      </c>
      <c r="Q730" s="9">
        <f>Table1[[#This Row],[Profit]]/Table1[[#This Row],[Revenue]]</f>
        <v>0.30612244897959184</v>
      </c>
      <c r="R730" s="31">
        <f>Table1[[#This Row],[Cost Price]]*Table1[[#This Row],[Quantity]]</f>
        <v>5981.28</v>
      </c>
    </row>
    <row r="731" spans="1:18" x14ac:dyDescent="0.25">
      <c r="A731" t="s">
        <v>1362</v>
      </c>
      <c r="B731" s="14">
        <v>45930</v>
      </c>
      <c r="C731" t="s">
        <v>1363</v>
      </c>
      <c r="D731" t="str">
        <f>VLOOKUP(C731,Customers!A:E,5,FALSE)</f>
        <v>Mass Affluent</v>
      </c>
      <c r="E731" t="s">
        <v>117</v>
      </c>
      <c r="F731" t="str">
        <f>VLOOKUP(Table1[[#This Row],[Product_ID]],Products!A:D,4,FALSE)</f>
        <v>Laptops</v>
      </c>
      <c r="G731" t="str">
        <f>VLOOKUP(H731,Stores!A:E,5,FALSE)</f>
        <v>Africa</v>
      </c>
      <c r="H731" t="s">
        <v>226</v>
      </c>
      <c r="I731" s="5" t="s">
        <v>25</v>
      </c>
      <c r="J731" s="7">
        <v>4</v>
      </c>
      <c r="K731" s="27">
        <v>1745.03</v>
      </c>
      <c r="L731" s="11">
        <v>0.15</v>
      </c>
      <c r="M731" t="s">
        <v>20</v>
      </c>
      <c r="N731" s="29">
        <v>1295.28</v>
      </c>
      <c r="O731" s="27">
        <f>Table1[[#This Row],[Unit_Price]]*Table1[[#This Row],[Quantity]]</f>
        <v>6980.12</v>
      </c>
      <c r="P731" s="29">
        <f>Table1[[#This Row],[Revenue]]-Table1[[#This Row],[COGS]]</f>
        <v>1799</v>
      </c>
      <c r="Q731" s="9">
        <f>Table1[[#This Row],[Profit]]/Table1[[#This Row],[Revenue]]</f>
        <v>0.25773195876288663</v>
      </c>
      <c r="R731" s="31">
        <f>Table1[[#This Row],[Cost Price]]*Table1[[#This Row],[Quantity]]</f>
        <v>5181.12</v>
      </c>
    </row>
    <row r="732" spans="1:18" x14ac:dyDescent="0.25">
      <c r="A732" t="s">
        <v>1364</v>
      </c>
      <c r="B732" s="14">
        <v>45893</v>
      </c>
      <c r="C732" t="s">
        <v>1365</v>
      </c>
      <c r="D732" t="str">
        <f>VLOOKUP(C732,Customers!A:E,5,FALSE)</f>
        <v>Premium</v>
      </c>
      <c r="E732" t="s">
        <v>685</v>
      </c>
      <c r="F732" t="str">
        <f>VLOOKUP(Table1[[#This Row],[Product_ID]],Products!A:D,4,FALSE)</f>
        <v>Smartphones</v>
      </c>
      <c r="G732" t="str">
        <f>VLOOKUP(H732,Stores!A:E,5,FALSE)</f>
        <v>South America</v>
      </c>
      <c r="H732" t="s">
        <v>62</v>
      </c>
      <c r="I732" s="5" t="s">
        <v>25</v>
      </c>
      <c r="J732" s="7">
        <v>1</v>
      </c>
      <c r="K732" s="27">
        <v>1630.98</v>
      </c>
      <c r="L732" s="11">
        <v>0.02</v>
      </c>
      <c r="M732" t="s">
        <v>20</v>
      </c>
      <c r="N732" s="29">
        <v>1023.36</v>
      </c>
      <c r="O732" s="27">
        <f>Table1[[#This Row],[Unit_Price]]*Table1[[#This Row],[Quantity]]</f>
        <v>1630.98</v>
      </c>
      <c r="P732" s="29">
        <f>Table1[[#This Row],[Revenue]]-Table1[[#This Row],[COGS]]</f>
        <v>607.62</v>
      </c>
      <c r="Q732" s="9">
        <f>Table1[[#This Row],[Profit]]/Table1[[#This Row],[Revenue]]</f>
        <v>0.37254901960784315</v>
      </c>
      <c r="R732" s="31">
        <f>Table1[[#This Row],[Cost Price]]*Table1[[#This Row],[Quantity]]</f>
        <v>1023.36</v>
      </c>
    </row>
    <row r="733" spans="1:18" x14ac:dyDescent="0.25">
      <c r="A733" t="s">
        <v>1366</v>
      </c>
      <c r="B733" s="14">
        <v>45912</v>
      </c>
      <c r="C733" t="s">
        <v>11</v>
      </c>
      <c r="D733" t="str">
        <f>VLOOKUP(C733,Customers!A:E,5,FALSE)</f>
        <v>Affluent</v>
      </c>
      <c r="E733" t="s">
        <v>77</v>
      </c>
      <c r="F733" t="str">
        <f>VLOOKUP(Table1[[#This Row],[Product_ID]],Products!A:D,4,FALSE)</f>
        <v>Smartphones</v>
      </c>
      <c r="G733" t="str">
        <f>VLOOKUP(H733,Stores!A:E,5,FALSE)</f>
        <v>Asia</v>
      </c>
      <c r="H733" t="s">
        <v>101</v>
      </c>
      <c r="I733" s="5" t="s">
        <v>14</v>
      </c>
      <c r="J733" s="7">
        <v>4</v>
      </c>
      <c r="K733" s="27">
        <v>399</v>
      </c>
      <c r="L733" s="11">
        <v>0</v>
      </c>
      <c r="M733" t="s">
        <v>20</v>
      </c>
      <c r="N733" s="29">
        <v>287.27999999999997</v>
      </c>
      <c r="O733" s="27">
        <f>Table1[[#This Row],[Unit_Price]]*Table1[[#This Row],[Quantity]]</f>
        <v>1596</v>
      </c>
      <c r="P733" s="29">
        <f>Table1[[#This Row],[Revenue]]-Table1[[#This Row],[COGS]]</f>
        <v>446.88000000000011</v>
      </c>
      <c r="Q733" s="9">
        <f>Table1[[#This Row],[Profit]]/Table1[[#This Row],[Revenue]]</f>
        <v>0.28000000000000008</v>
      </c>
      <c r="R733" s="31">
        <f>Table1[[#This Row],[Cost Price]]*Table1[[#This Row],[Quantity]]</f>
        <v>1149.1199999999999</v>
      </c>
    </row>
    <row r="734" spans="1:18" x14ac:dyDescent="0.25">
      <c r="A734" t="s">
        <v>1367</v>
      </c>
      <c r="B734" s="14">
        <v>46044</v>
      </c>
      <c r="C734" t="s">
        <v>302</v>
      </c>
      <c r="D734" t="str">
        <f>VLOOKUP(C734,Customers!A:E,5,FALSE)</f>
        <v>Mass Market</v>
      </c>
      <c r="E734" t="s">
        <v>440</v>
      </c>
      <c r="F734" t="str">
        <f>VLOOKUP(Table1[[#This Row],[Product_ID]],Products!A:D,4,FALSE)</f>
        <v>Audio</v>
      </c>
      <c r="G734" t="str">
        <f>VLOOKUP(H734,Stores!A:E,5,FALSE)</f>
        <v>Oceania</v>
      </c>
      <c r="H734" t="s">
        <v>112</v>
      </c>
      <c r="I734" s="5" t="s">
        <v>25</v>
      </c>
      <c r="J734" s="7">
        <v>5</v>
      </c>
      <c r="K734" s="27">
        <v>149</v>
      </c>
      <c r="L734" s="11">
        <v>0.02</v>
      </c>
      <c r="M734" t="s">
        <v>20</v>
      </c>
      <c r="N734" s="29">
        <v>90.89</v>
      </c>
      <c r="O734" s="27">
        <f>Table1[[#This Row],[Unit_Price]]*Table1[[#This Row],[Quantity]]</f>
        <v>745</v>
      </c>
      <c r="P734" s="29">
        <f>Table1[[#This Row],[Revenue]]-Table1[[#This Row],[COGS]]</f>
        <v>290.55</v>
      </c>
      <c r="Q734" s="9">
        <f>Table1[[#This Row],[Profit]]/Table1[[#This Row],[Revenue]]</f>
        <v>0.39</v>
      </c>
      <c r="R734" s="31">
        <f>Table1[[#This Row],[Cost Price]]*Table1[[#This Row],[Quantity]]</f>
        <v>454.45</v>
      </c>
    </row>
    <row r="735" spans="1:18" x14ac:dyDescent="0.25">
      <c r="A735" t="s">
        <v>1368</v>
      </c>
      <c r="B735" s="14">
        <v>46043</v>
      </c>
      <c r="C735" t="s">
        <v>1369</v>
      </c>
      <c r="D735" t="str">
        <f>VLOOKUP(C735,Customers!A:E,5,FALSE)</f>
        <v>Affluent</v>
      </c>
      <c r="E735" t="s">
        <v>177</v>
      </c>
      <c r="F735" t="str">
        <f>VLOOKUP(Table1[[#This Row],[Product_ID]],Products!A:D,4,FALSE)</f>
        <v>Laptops</v>
      </c>
      <c r="G735" t="str">
        <f>VLOOKUP(H735,Stores!A:E,5,FALSE)</f>
        <v>North America</v>
      </c>
      <c r="H735" t="s">
        <v>187</v>
      </c>
      <c r="I735" s="5" t="s">
        <v>25</v>
      </c>
      <c r="J735" s="7">
        <v>3</v>
      </c>
      <c r="K735" s="27">
        <v>1614.99</v>
      </c>
      <c r="L735" s="11">
        <v>0.2</v>
      </c>
      <c r="M735" t="s">
        <v>35</v>
      </c>
      <c r="N735" s="29">
        <v>991.38</v>
      </c>
      <c r="O735" s="27">
        <f>Table1[[#This Row],[Unit_Price]]*Table1[[#This Row],[Quantity]]</f>
        <v>4844.97</v>
      </c>
      <c r="P735" s="29">
        <f>Table1[[#This Row],[Revenue]]-Table1[[#This Row],[COGS]]</f>
        <v>1870.8300000000004</v>
      </c>
      <c r="Q735" s="9">
        <f>Table1[[#This Row],[Profit]]/Table1[[#This Row],[Revenue]]</f>
        <v>0.3861386138613862</v>
      </c>
      <c r="R735" s="31">
        <f>Table1[[#This Row],[Cost Price]]*Table1[[#This Row],[Quantity]]</f>
        <v>2974.14</v>
      </c>
    </row>
    <row r="736" spans="1:18" x14ac:dyDescent="0.25">
      <c r="A736" t="s">
        <v>1370</v>
      </c>
      <c r="B736" s="14">
        <v>46191</v>
      </c>
      <c r="C736" t="s">
        <v>1371</v>
      </c>
      <c r="D736" t="str">
        <f>VLOOKUP(C736,Customers!A:E,5,FALSE)</f>
        <v>Mass Market</v>
      </c>
      <c r="E736" t="s">
        <v>174</v>
      </c>
      <c r="F736" t="str">
        <f>VLOOKUP(Table1[[#This Row],[Product_ID]],Products!A:D,4,FALSE)</f>
        <v>Accessories</v>
      </c>
      <c r="G736" t="str">
        <f>VLOOKUP(H736,Stores!A:E,5,FALSE)</f>
        <v>South America</v>
      </c>
      <c r="H736" t="s">
        <v>62</v>
      </c>
      <c r="I736" s="5" t="s">
        <v>14</v>
      </c>
      <c r="J736" s="7">
        <v>2</v>
      </c>
      <c r="K736" s="27">
        <v>78.209999999999994</v>
      </c>
      <c r="L736" s="11">
        <v>0.15</v>
      </c>
      <c r="M736" t="s">
        <v>30</v>
      </c>
      <c r="N736" s="29">
        <v>54.51</v>
      </c>
      <c r="O736" s="27">
        <f>Table1[[#This Row],[Unit_Price]]*Table1[[#This Row],[Quantity]]</f>
        <v>156.41999999999999</v>
      </c>
      <c r="P736" s="29">
        <f>Table1[[#This Row],[Revenue]]-Table1[[#This Row],[COGS]]</f>
        <v>47.399999999999991</v>
      </c>
      <c r="Q736" s="9">
        <f>Table1[[#This Row],[Profit]]/Table1[[#This Row],[Revenue]]</f>
        <v>0.30303030303030298</v>
      </c>
      <c r="R736" s="31">
        <f>Table1[[#This Row],[Cost Price]]*Table1[[#This Row],[Quantity]]</f>
        <v>109.02</v>
      </c>
    </row>
    <row r="737" spans="1:18" x14ac:dyDescent="0.25">
      <c r="A737" t="s">
        <v>1372</v>
      </c>
      <c r="B737" s="14">
        <v>46136</v>
      </c>
      <c r="C737" t="s">
        <v>1220</v>
      </c>
      <c r="D737" t="str">
        <f>VLOOKUP(C737,Customers!A:E,5,FALSE)</f>
        <v>Mass Market</v>
      </c>
      <c r="E737" t="s">
        <v>268</v>
      </c>
      <c r="F737" t="str">
        <f>VLOOKUP(Table1[[#This Row],[Product_ID]],Products!A:D,4,FALSE)</f>
        <v>Audio</v>
      </c>
      <c r="G737" t="str">
        <f>VLOOKUP(H737,Stores!A:E,5,FALSE)</f>
        <v>Europe</v>
      </c>
      <c r="H737" t="s">
        <v>24</v>
      </c>
      <c r="I737" s="5" t="s">
        <v>25</v>
      </c>
      <c r="J737" s="7">
        <v>1</v>
      </c>
      <c r="K737" s="27">
        <v>151.97999999999999</v>
      </c>
      <c r="L737" s="11">
        <v>0.1</v>
      </c>
      <c r="M737" t="s">
        <v>20</v>
      </c>
      <c r="N737" s="29">
        <v>90.89</v>
      </c>
      <c r="O737" s="27">
        <f>Table1[[#This Row],[Unit_Price]]*Table1[[#This Row],[Quantity]]</f>
        <v>151.97999999999999</v>
      </c>
      <c r="P737" s="29">
        <f>Table1[[#This Row],[Revenue]]-Table1[[#This Row],[COGS]]</f>
        <v>61.089999999999989</v>
      </c>
      <c r="Q737" s="9">
        <f>Table1[[#This Row],[Profit]]/Table1[[#This Row],[Revenue]]</f>
        <v>0.40196078431372545</v>
      </c>
      <c r="R737" s="31">
        <f>Table1[[#This Row],[Cost Price]]*Table1[[#This Row],[Quantity]]</f>
        <v>90.89</v>
      </c>
    </row>
    <row r="738" spans="1:18" x14ac:dyDescent="0.25">
      <c r="A738" t="s">
        <v>1373</v>
      </c>
      <c r="B738" s="14">
        <v>45725</v>
      </c>
      <c r="C738" t="s">
        <v>638</v>
      </c>
      <c r="D738" t="str">
        <f>VLOOKUP(C738,Customers!A:E,5,FALSE)</f>
        <v>Affluent</v>
      </c>
      <c r="E738" t="s">
        <v>180</v>
      </c>
      <c r="F738" t="str">
        <f>VLOOKUP(Table1[[#This Row],[Product_ID]],Products!A:D,4,FALSE)</f>
        <v>Smartphones</v>
      </c>
      <c r="G738" t="str">
        <f>VLOOKUP(H738,Stores!A:E,5,FALSE)</f>
        <v>Africa</v>
      </c>
      <c r="H738" t="s">
        <v>58</v>
      </c>
      <c r="I738" s="5" t="s">
        <v>14</v>
      </c>
      <c r="J738" s="7">
        <v>8</v>
      </c>
      <c r="K738" s="27">
        <v>823.53</v>
      </c>
      <c r="L738" s="11">
        <v>0</v>
      </c>
      <c r="M738" t="s">
        <v>20</v>
      </c>
      <c r="N738" s="29">
        <v>585.80999999999995</v>
      </c>
      <c r="O738" s="27">
        <f>Table1[[#This Row],[Unit_Price]]*Table1[[#This Row],[Quantity]]</f>
        <v>6588.24</v>
      </c>
      <c r="P738" s="29">
        <f>Table1[[#This Row],[Revenue]]-Table1[[#This Row],[COGS]]</f>
        <v>1901.7600000000002</v>
      </c>
      <c r="Q738" s="9">
        <f>Table1[[#This Row],[Profit]]/Table1[[#This Row],[Revenue]]</f>
        <v>0.28865979381443302</v>
      </c>
      <c r="R738" s="31">
        <f>Table1[[#This Row],[Cost Price]]*Table1[[#This Row],[Quantity]]</f>
        <v>4686.4799999999996</v>
      </c>
    </row>
    <row r="739" spans="1:18" x14ac:dyDescent="0.25">
      <c r="A739" t="s">
        <v>1374</v>
      </c>
      <c r="B739" s="14">
        <v>46209</v>
      </c>
      <c r="C739" t="s">
        <v>1375</v>
      </c>
      <c r="D739" t="str">
        <f>VLOOKUP(C739,Customers!A:E,5,FALSE)</f>
        <v>Mass Market</v>
      </c>
      <c r="E739" t="s">
        <v>202</v>
      </c>
      <c r="F739" t="str">
        <f>VLOOKUP(Table1[[#This Row],[Product_ID]],Products!A:D,4,FALSE)</f>
        <v>Televisions</v>
      </c>
      <c r="G739" t="str">
        <f>VLOOKUP(H739,Stores!A:E,5,FALSE)</f>
        <v>oceania</v>
      </c>
      <c r="H739" t="s">
        <v>48</v>
      </c>
      <c r="I739" s="5" t="s">
        <v>25</v>
      </c>
      <c r="J739" s="7">
        <v>5</v>
      </c>
      <c r="K739" s="27">
        <v>2119.9899999999998</v>
      </c>
      <c r="L739" s="11">
        <v>0.05</v>
      </c>
      <c r="M739" t="s">
        <v>20</v>
      </c>
      <c r="N739" s="29">
        <v>1427.32</v>
      </c>
      <c r="O739" s="27">
        <f>Table1[[#This Row],[Unit_Price]]*Table1[[#This Row],[Quantity]]</f>
        <v>10599.949999999999</v>
      </c>
      <c r="P739" s="29">
        <f>Table1[[#This Row],[Revenue]]-Table1[[#This Row],[COGS]]</f>
        <v>3463.3499999999995</v>
      </c>
      <c r="Q739" s="9">
        <f>Table1[[#This Row],[Profit]]/Table1[[#This Row],[Revenue]]</f>
        <v>0.32673267326732669</v>
      </c>
      <c r="R739" s="31">
        <f>Table1[[#This Row],[Cost Price]]*Table1[[#This Row],[Quantity]]</f>
        <v>7136.5999999999995</v>
      </c>
    </row>
    <row r="740" spans="1:18" x14ac:dyDescent="0.25">
      <c r="A740" t="s">
        <v>1377</v>
      </c>
      <c r="B740" s="14">
        <v>46233</v>
      </c>
      <c r="C740" t="s">
        <v>1378</v>
      </c>
      <c r="D740" t="str">
        <f>VLOOKUP(C740,Customers!A:E,5,FALSE)</f>
        <v xml:space="preserve">Mass Market </v>
      </c>
      <c r="E740" t="s">
        <v>180</v>
      </c>
      <c r="F740" t="str">
        <f>VLOOKUP(Table1[[#This Row],[Product_ID]],Products!A:D,4,FALSE)</f>
        <v>Smartphones</v>
      </c>
      <c r="G740" t="str">
        <f>VLOOKUP(H740,Stores!A:E,5,FALSE)</f>
        <v>North America</v>
      </c>
      <c r="H740" t="s">
        <v>95</v>
      </c>
      <c r="I740" s="5" t="s">
        <v>25</v>
      </c>
      <c r="J740" s="7">
        <v>3</v>
      </c>
      <c r="K740" s="27">
        <v>874.47</v>
      </c>
      <c r="L740" s="11">
        <v>0.02</v>
      </c>
      <c r="M740" t="s">
        <v>20</v>
      </c>
      <c r="N740" s="29">
        <v>585.80999999999995</v>
      </c>
      <c r="O740" s="27">
        <f>Table1[[#This Row],[Unit_Price]]*Table1[[#This Row],[Quantity]]</f>
        <v>2623.41</v>
      </c>
      <c r="P740" s="29">
        <f>Table1[[#This Row],[Revenue]]-Table1[[#This Row],[COGS]]</f>
        <v>865.98</v>
      </c>
      <c r="Q740" s="9">
        <f>Table1[[#This Row],[Profit]]/Table1[[#This Row],[Revenue]]</f>
        <v>0.3300970873786408</v>
      </c>
      <c r="R740" s="31">
        <f>Table1[[#This Row],[Cost Price]]*Table1[[#This Row],[Quantity]]</f>
        <v>1757.4299999999998</v>
      </c>
    </row>
    <row r="741" spans="1:18" x14ac:dyDescent="0.25">
      <c r="A741" t="s">
        <v>1379</v>
      </c>
      <c r="B741" s="14">
        <v>46101</v>
      </c>
      <c r="C741" t="s">
        <v>1307</v>
      </c>
      <c r="D741" t="str">
        <f>VLOOKUP(C741,Customers!A:E,5,FALSE)</f>
        <v>VIP</v>
      </c>
      <c r="E741" t="s">
        <v>332</v>
      </c>
      <c r="F741" t="str">
        <f>VLOOKUP(Table1[[#This Row],[Product_ID]],Products!A:D,4,FALSE)</f>
        <v>Smartphones</v>
      </c>
      <c r="G741" t="str">
        <f>VLOOKUP(H741,Stores!A:E,5,FALSE)</f>
        <v>South America</v>
      </c>
      <c r="H741" t="s">
        <v>120</v>
      </c>
      <c r="I741" s="5" t="s">
        <v>14</v>
      </c>
      <c r="J741" s="7">
        <v>1</v>
      </c>
      <c r="K741" s="27">
        <v>726.53</v>
      </c>
      <c r="L741" s="11">
        <v>0.1</v>
      </c>
      <c r="M741" t="s">
        <v>30</v>
      </c>
      <c r="N741" s="29">
        <v>531.79</v>
      </c>
      <c r="O741" s="27">
        <f>Table1[[#This Row],[Unit_Price]]*Table1[[#This Row],[Quantity]]</f>
        <v>726.53</v>
      </c>
      <c r="P741" s="29">
        <f>Table1[[#This Row],[Revenue]]-Table1[[#This Row],[COGS]]</f>
        <v>194.74</v>
      </c>
      <c r="Q741" s="9">
        <f>Table1[[#This Row],[Profit]]/Table1[[#This Row],[Revenue]]</f>
        <v>0.26804123711340211</v>
      </c>
      <c r="R741" s="31">
        <f>Table1[[#This Row],[Cost Price]]*Table1[[#This Row],[Quantity]]</f>
        <v>531.79</v>
      </c>
    </row>
    <row r="742" spans="1:18" x14ac:dyDescent="0.25">
      <c r="A742" t="s">
        <v>1380</v>
      </c>
      <c r="B742" s="14">
        <v>46002</v>
      </c>
      <c r="C742" t="s">
        <v>1381</v>
      </c>
      <c r="D742" t="str">
        <f>VLOOKUP(C742,Customers!A:E,5,FALSE)</f>
        <v>Mass Affluent</v>
      </c>
      <c r="E742" t="s">
        <v>220</v>
      </c>
      <c r="F742" t="str">
        <f>VLOOKUP(Table1[[#This Row],[Product_ID]],Products!A:D,4,FALSE)</f>
        <v>Laptops</v>
      </c>
      <c r="G742" t="str">
        <f>VLOOKUP(H742,Stores!A:E,5,FALSE)</f>
        <v>South America</v>
      </c>
      <c r="H742" t="s">
        <v>120</v>
      </c>
      <c r="I742" s="5" t="s">
        <v>25</v>
      </c>
      <c r="J742" s="7">
        <v>4</v>
      </c>
      <c r="K742" s="27">
        <v>1454.03</v>
      </c>
      <c r="L742" s="11">
        <v>0</v>
      </c>
      <c r="M742" t="s">
        <v>35</v>
      </c>
      <c r="N742" s="29">
        <v>974.35</v>
      </c>
      <c r="O742" s="27">
        <f>Table1[[#This Row],[Unit_Price]]*Table1[[#This Row],[Quantity]]</f>
        <v>5816.12</v>
      </c>
      <c r="P742" s="29">
        <f>Table1[[#This Row],[Revenue]]-Table1[[#This Row],[COGS]]</f>
        <v>1918.7199999999998</v>
      </c>
      <c r="Q742" s="9">
        <f>Table1[[#This Row],[Profit]]/Table1[[#This Row],[Revenue]]</f>
        <v>0.32989690721649484</v>
      </c>
      <c r="R742" s="31">
        <f>Table1[[#This Row],[Cost Price]]*Table1[[#This Row],[Quantity]]</f>
        <v>3897.4</v>
      </c>
    </row>
    <row r="743" spans="1:18" x14ac:dyDescent="0.25">
      <c r="A743" t="s">
        <v>1382</v>
      </c>
      <c r="B743" s="14">
        <v>46044</v>
      </c>
      <c r="C743" t="s">
        <v>1383</v>
      </c>
      <c r="D743" t="str">
        <f>VLOOKUP(C743,Customers!A:E,5,FALSE)</f>
        <v>Mass Affluent</v>
      </c>
      <c r="E743" t="s">
        <v>440</v>
      </c>
      <c r="F743" t="str">
        <f>VLOOKUP(Table1[[#This Row],[Product_ID]],Products!A:D,4,FALSE)</f>
        <v>Audio</v>
      </c>
      <c r="G743" t="str">
        <f>VLOOKUP(H743,Stores!A:E,5,FALSE)</f>
        <v>South America</v>
      </c>
      <c r="H743" t="s">
        <v>120</v>
      </c>
      <c r="I743" s="5" t="s">
        <v>14</v>
      </c>
      <c r="J743" s="7">
        <v>4</v>
      </c>
      <c r="K743" s="27">
        <v>151.97999999999999</v>
      </c>
      <c r="L743" s="11">
        <v>0</v>
      </c>
      <c r="M743" t="s">
        <v>30</v>
      </c>
      <c r="N743" s="29">
        <v>90.89</v>
      </c>
      <c r="O743" s="27">
        <f>Table1[[#This Row],[Unit_Price]]*Table1[[#This Row],[Quantity]]</f>
        <v>607.91999999999996</v>
      </c>
      <c r="P743" s="29">
        <f>Table1[[#This Row],[Revenue]]-Table1[[#This Row],[COGS]]</f>
        <v>244.35999999999996</v>
      </c>
      <c r="Q743" s="9">
        <f>Table1[[#This Row],[Profit]]/Table1[[#This Row],[Revenue]]</f>
        <v>0.40196078431372545</v>
      </c>
      <c r="R743" s="31">
        <f>Table1[[#This Row],[Cost Price]]*Table1[[#This Row],[Quantity]]</f>
        <v>363.56</v>
      </c>
    </row>
    <row r="744" spans="1:18" x14ac:dyDescent="0.25">
      <c r="A744" t="s">
        <v>1384</v>
      </c>
      <c r="B744" s="14">
        <v>46134</v>
      </c>
      <c r="C744" t="s">
        <v>439</v>
      </c>
      <c r="D744" t="str">
        <f>VLOOKUP(C744,Customers!A:E,5,FALSE)</f>
        <v>Mass Affluent</v>
      </c>
      <c r="E744" t="s">
        <v>251</v>
      </c>
      <c r="F744" t="str">
        <f>VLOOKUP(Table1[[#This Row],[Product_ID]],Products!A:D,4,FALSE)</f>
        <v>Televisions</v>
      </c>
      <c r="G744" t="str">
        <f>VLOOKUP(H744,Stores!A:E,5,FALSE)</f>
        <v xml:space="preserve">Asia </v>
      </c>
      <c r="H744" t="s">
        <v>104</v>
      </c>
      <c r="I744" s="5" t="s">
        <v>25</v>
      </c>
      <c r="J744" s="7">
        <v>2</v>
      </c>
      <c r="K744" s="27">
        <v>2018.99</v>
      </c>
      <c r="L744" s="11">
        <v>0</v>
      </c>
      <c r="M744" t="s">
        <v>30</v>
      </c>
      <c r="N744" s="29">
        <v>1299.3499999999999</v>
      </c>
      <c r="O744" s="27">
        <f>Table1[[#This Row],[Unit_Price]]*Table1[[#This Row],[Quantity]]</f>
        <v>4037.98</v>
      </c>
      <c r="P744" s="29">
        <f>Table1[[#This Row],[Revenue]]-Table1[[#This Row],[COGS]]</f>
        <v>1439.2800000000002</v>
      </c>
      <c r="Q744" s="9">
        <f>Table1[[#This Row],[Profit]]/Table1[[#This Row],[Revenue]]</f>
        <v>0.35643564356435647</v>
      </c>
      <c r="R744" s="31">
        <f>Table1[[#This Row],[Cost Price]]*Table1[[#This Row],[Quantity]]</f>
        <v>2598.6999999999998</v>
      </c>
    </row>
    <row r="745" spans="1:18" x14ac:dyDescent="0.25">
      <c r="A745" t="s">
        <v>1385</v>
      </c>
      <c r="B745" s="14">
        <v>46204</v>
      </c>
      <c r="C745" t="s">
        <v>1386</v>
      </c>
      <c r="D745" t="str">
        <f>VLOOKUP(C745,Customers!A:E,5,FALSE)</f>
        <v>VIP</v>
      </c>
      <c r="E745" t="s">
        <v>12</v>
      </c>
      <c r="F745" t="str">
        <f>VLOOKUP(Table1[[#This Row],[Product_ID]],Products!A:D,4,FALSE)</f>
        <v>Audio</v>
      </c>
      <c r="G745" t="str">
        <f>VLOOKUP(H745,Stores!A:E,5,FALSE)</f>
        <v>oceania</v>
      </c>
      <c r="H745" t="s">
        <v>48</v>
      </c>
      <c r="I745" s="5" t="s">
        <v>25</v>
      </c>
      <c r="J745" s="7">
        <v>2</v>
      </c>
      <c r="K745" s="27">
        <v>503.99</v>
      </c>
      <c r="L745" s="11">
        <v>0</v>
      </c>
      <c r="M745" t="s">
        <v>30</v>
      </c>
      <c r="N745" s="29">
        <v>354.29</v>
      </c>
      <c r="O745" s="27">
        <f>Table1[[#This Row],[Unit_Price]]*Table1[[#This Row],[Quantity]]</f>
        <v>1007.98</v>
      </c>
      <c r="P745" s="29">
        <f>Table1[[#This Row],[Revenue]]-Table1[[#This Row],[COGS]]</f>
        <v>299.39999999999998</v>
      </c>
      <c r="Q745" s="9">
        <f>Table1[[#This Row],[Profit]]/Table1[[#This Row],[Revenue]]</f>
        <v>0.29702970297029702</v>
      </c>
      <c r="R745" s="31">
        <f>Table1[[#This Row],[Cost Price]]*Table1[[#This Row],[Quantity]]</f>
        <v>708.58</v>
      </c>
    </row>
    <row r="746" spans="1:18" x14ac:dyDescent="0.25">
      <c r="A746" t="s">
        <v>1387</v>
      </c>
      <c r="B746" s="14">
        <v>46136</v>
      </c>
      <c r="C746" t="s">
        <v>1388</v>
      </c>
      <c r="D746" t="str">
        <f>VLOOKUP(C746,Customers!A:E,5,FALSE)</f>
        <v>Affluent</v>
      </c>
      <c r="E746" t="s">
        <v>92</v>
      </c>
      <c r="F746" t="str">
        <f>VLOOKUP(Table1[[#This Row],[Product_ID]],Products!A:D,4,FALSE)</f>
        <v>Audio</v>
      </c>
      <c r="G746" t="str">
        <f>VLOOKUP(H746,Stores!A:E,5,FALSE)</f>
        <v>Asia</v>
      </c>
      <c r="H746" t="s">
        <v>101</v>
      </c>
      <c r="I746" s="5" t="s">
        <v>25</v>
      </c>
      <c r="J746" s="7">
        <v>3</v>
      </c>
      <c r="K746" s="27">
        <v>296.01</v>
      </c>
      <c r="L746" s="11">
        <v>0.05</v>
      </c>
      <c r="M746" t="s">
        <v>35</v>
      </c>
      <c r="N746" s="29">
        <v>191.36</v>
      </c>
      <c r="O746" s="27">
        <f>Table1[[#This Row],[Unit_Price]]*Table1[[#This Row],[Quantity]]</f>
        <v>888.03</v>
      </c>
      <c r="P746" s="29">
        <f>Table1[[#This Row],[Revenue]]-Table1[[#This Row],[COGS]]</f>
        <v>313.94999999999993</v>
      </c>
      <c r="Q746" s="9">
        <f>Table1[[#This Row],[Profit]]/Table1[[#This Row],[Revenue]]</f>
        <v>0.35353535353535348</v>
      </c>
      <c r="R746" s="31">
        <f>Table1[[#This Row],[Cost Price]]*Table1[[#This Row],[Quantity]]</f>
        <v>574.08000000000004</v>
      </c>
    </row>
    <row r="747" spans="1:18" x14ac:dyDescent="0.25">
      <c r="A747" t="s">
        <v>1389</v>
      </c>
      <c r="B747" s="14">
        <v>46357</v>
      </c>
      <c r="C747" t="s">
        <v>1390</v>
      </c>
      <c r="D747" t="str">
        <f>VLOOKUP(C747,Customers!A:E,5,FALSE)</f>
        <v>Mass Affluent</v>
      </c>
      <c r="E747" t="s">
        <v>416</v>
      </c>
      <c r="F747" t="str">
        <f>VLOOKUP(Table1[[#This Row],[Product_ID]],Products!A:D,4,FALSE)</f>
        <v>Smartphones</v>
      </c>
      <c r="G747" t="str">
        <f>VLOOKUP(H747,Stores!A:E,5,FALSE)</f>
        <v>Asia</v>
      </c>
      <c r="H747" t="s">
        <v>101</v>
      </c>
      <c r="I747" s="5" t="s">
        <v>14</v>
      </c>
      <c r="J747" s="7">
        <v>3</v>
      </c>
      <c r="K747" s="27">
        <v>241.53</v>
      </c>
      <c r="L747" s="11">
        <v>0.2</v>
      </c>
      <c r="M747" t="s">
        <v>30</v>
      </c>
      <c r="N747" s="29">
        <v>159.36000000000001</v>
      </c>
      <c r="O747" s="27">
        <f>Table1[[#This Row],[Unit_Price]]*Table1[[#This Row],[Quantity]]</f>
        <v>724.59</v>
      </c>
      <c r="P747" s="29">
        <f>Table1[[#This Row],[Revenue]]-Table1[[#This Row],[COGS]]</f>
        <v>246.51</v>
      </c>
      <c r="Q747" s="9">
        <f>Table1[[#This Row],[Profit]]/Table1[[#This Row],[Revenue]]</f>
        <v>0.34020618556701027</v>
      </c>
      <c r="R747" s="31">
        <f>Table1[[#This Row],[Cost Price]]*Table1[[#This Row],[Quantity]]</f>
        <v>478.08000000000004</v>
      </c>
    </row>
    <row r="748" spans="1:18" x14ac:dyDescent="0.25">
      <c r="A748" t="s">
        <v>1391</v>
      </c>
      <c r="B748" s="14">
        <v>46009</v>
      </c>
      <c r="C748" t="s">
        <v>638</v>
      </c>
      <c r="D748" t="str">
        <f>VLOOKUP(C748,Customers!A:E,5,FALSE)</f>
        <v>Affluent</v>
      </c>
      <c r="E748" t="s">
        <v>38</v>
      </c>
      <c r="F748" t="str">
        <f>VLOOKUP(Table1[[#This Row],[Product_ID]],Products!A:D,4,FALSE)</f>
        <v>Televisions</v>
      </c>
      <c r="G748" t="str">
        <f>VLOOKUP(H748,Stores!A:E,5,FALSE)</f>
        <v>Asia</v>
      </c>
      <c r="H748" t="s">
        <v>34</v>
      </c>
      <c r="I748" s="5" t="s">
        <v>25</v>
      </c>
      <c r="J748" s="7">
        <v>1</v>
      </c>
      <c r="K748" s="27">
        <v>1861.02</v>
      </c>
      <c r="L748" s="11">
        <v>0</v>
      </c>
      <c r="M748" t="s">
        <v>35</v>
      </c>
      <c r="N748" s="29">
        <v>1177.3800000000001</v>
      </c>
      <c r="O748" s="27">
        <f>Table1[[#This Row],[Unit_Price]]*Table1[[#This Row],[Quantity]]</f>
        <v>1861.02</v>
      </c>
      <c r="P748" s="29">
        <f>Table1[[#This Row],[Revenue]]-Table1[[#This Row],[COGS]]</f>
        <v>683.63999999999987</v>
      </c>
      <c r="Q748" s="9">
        <f>Table1[[#This Row],[Profit]]/Table1[[#This Row],[Revenue]]</f>
        <v>0.36734693877551011</v>
      </c>
      <c r="R748" s="31">
        <f>Table1[[#This Row],[Cost Price]]*Table1[[#This Row],[Quantity]]</f>
        <v>1177.3800000000001</v>
      </c>
    </row>
    <row r="749" spans="1:18" x14ac:dyDescent="0.25">
      <c r="A749" t="s">
        <v>1392</v>
      </c>
      <c r="B749" s="14">
        <v>46147</v>
      </c>
      <c r="C749" t="s">
        <v>76</v>
      </c>
      <c r="D749" t="str">
        <f>VLOOKUP(C749,Customers!A:E,5,FALSE)</f>
        <v>Mass Affluent</v>
      </c>
      <c r="E749" t="s">
        <v>57</v>
      </c>
      <c r="F749" t="str">
        <f>VLOOKUP(Table1[[#This Row],[Product_ID]],Products!A:D,4,FALSE)</f>
        <v>Laptops</v>
      </c>
      <c r="G749" t="str">
        <f>VLOOKUP(H749,Stores!A:E,5,FALSE)</f>
        <v>Europe</v>
      </c>
      <c r="H749" t="s">
        <v>24</v>
      </c>
      <c r="I749" s="5" t="s">
        <v>14</v>
      </c>
      <c r="J749" s="7">
        <v>1</v>
      </c>
      <c r="K749" s="27">
        <v>1187.01</v>
      </c>
      <c r="L749" s="11">
        <v>0.05</v>
      </c>
      <c r="M749" t="s">
        <v>20</v>
      </c>
      <c r="N749" s="29">
        <v>875.27</v>
      </c>
      <c r="O749" s="27">
        <f>Table1[[#This Row],[Unit_Price]]*Table1[[#This Row],[Quantity]]</f>
        <v>1187.01</v>
      </c>
      <c r="P749" s="29">
        <f>Table1[[#This Row],[Revenue]]-Table1[[#This Row],[COGS]]</f>
        <v>311.74</v>
      </c>
      <c r="Q749" s="9">
        <f>Table1[[#This Row],[Profit]]/Table1[[#This Row],[Revenue]]</f>
        <v>0.26262626262626265</v>
      </c>
      <c r="R749" s="31">
        <f>Table1[[#This Row],[Cost Price]]*Table1[[#This Row],[Quantity]]</f>
        <v>875.27</v>
      </c>
    </row>
    <row r="750" spans="1:18" x14ac:dyDescent="0.25">
      <c r="A750" t="s">
        <v>1393</v>
      </c>
      <c r="B750" s="14">
        <v>45759</v>
      </c>
      <c r="C750" t="s">
        <v>1394</v>
      </c>
      <c r="D750" t="str">
        <f>VLOOKUP(C750,Customers!A:E,5,FALSE)</f>
        <v>Premium</v>
      </c>
      <c r="E750" t="s">
        <v>323</v>
      </c>
      <c r="F750" t="str">
        <f>VLOOKUP(Table1[[#This Row],[Product_ID]],Products!A:D,4,FALSE)</f>
        <v>Televisions</v>
      </c>
      <c r="G750" t="str">
        <f>VLOOKUP(H750,Stores!A:E,5,FALSE)</f>
        <v>Asia</v>
      </c>
      <c r="H750" t="s">
        <v>101</v>
      </c>
      <c r="I750" s="5" t="s">
        <v>14</v>
      </c>
      <c r="J750" s="7">
        <v>3</v>
      </c>
      <c r="K750" s="27">
        <v>1513.99</v>
      </c>
      <c r="L750" s="11">
        <v>0</v>
      </c>
      <c r="M750" t="s">
        <v>35</v>
      </c>
      <c r="N750" s="29">
        <v>989.34</v>
      </c>
      <c r="O750" s="27">
        <f>Table1[[#This Row],[Unit_Price]]*Table1[[#This Row],[Quantity]]</f>
        <v>4541.97</v>
      </c>
      <c r="P750" s="29">
        <f>Table1[[#This Row],[Revenue]]-Table1[[#This Row],[COGS]]</f>
        <v>1573.9500000000003</v>
      </c>
      <c r="Q750" s="9">
        <f>Table1[[#This Row],[Profit]]/Table1[[#This Row],[Revenue]]</f>
        <v>0.34653465346534656</v>
      </c>
      <c r="R750" s="31">
        <f>Table1[[#This Row],[Cost Price]]*Table1[[#This Row],[Quantity]]</f>
        <v>2968.02</v>
      </c>
    </row>
    <row r="751" spans="1:18" x14ac:dyDescent="0.25">
      <c r="A751" t="s">
        <v>1395</v>
      </c>
      <c r="B751" s="14">
        <v>45884</v>
      </c>
      <c r="C751" t="s">
        <v>956</v>
      </c>
      <c r="D751" t="str">
        <f>VLOOKUP(C751,Customers!A:E,5,FALSE)</f>
        <v>Mass Market</v>
      </c>
      <c r="E751" t="s">
        <v>174</v>
      </c>
      <c r="F751" t="str">
        <f>VLOOKUP(Table1[[#This Row],[Product_ID]],Products!A:D,4,FALSE)</f>
        <v>Accessories</v>
      </c>
      <c r="G751" t="str">
        <f>VLOOKUP(H751,Stores!A:E,5,FALSE)</f>
        <v>Africa</v>
      </c>
      <c r="H751" t="s">
        <v>52</v>
      </c>
      <c r="I751" s="5" t="s">
        <v>25</v>
      </c>
      <c r="J751" s="7">
        <v>2</v>
      </c>
      <c r="K751" s="27">
        <v>78.209999999999994</v>
      </c>
      <c r="L751" s="11">
        <v>0</v>
      </c>
      <c r="M751" t="s">
        <v>20</v>
      </c>
      <c r="N751" s="29">
        <v>54.51</v>
      </c>
      <c r="O751" s="27">
        <f>Table1[[#This Row],[Unit_Price]]*Table1[[#This Row],[Quantity]]</f>
        <v>156.41999999999999</v>
      </c>
      <c r="P751" s="29">
        <f>Table1[[#This Row],[Revenue]]-Table1[[#This Row],[COGS]]</f>
        <v>47.399999999999991</v>
      </c>
      <c r="Q751" s="9">
        <f>Table1[[#This Row],[Profit]]/Table1[[#This Row],[Revenue]]</f>
        <v>0.30303030303030298</v>
      </c>
      <c r="R751" s="31">
        <f>Table1[[#This Row],[Cost Price]]*Table1[[#This Row],[Quantity]]</f>
        <v>109.02</v>
      </c>
    </row>
    <row r="752" spans="1:18" x14ac:dyDescent="0.25">
      <c r="A752" t="s">
        <v>1396</v>
      </c>
      <c r="B752" s="14">
        <v>46070</v>
      </c>
      <c r="C752" t="s">
        <v>70</v>
      </c>
      <c r="D752" t="str">
        <f>VLOOKUP(C752,Customers!A:E,5,FALSE)</f>
        <v>Mass Market</v>
      </c>
      <c r="E752" t="s">
        <v>23</v>
      </c>
      <c r="F752" t="str">
        <f>VLOOKUP(Table1[[#This Row],[Product_ID]],Products!A:D,4,FALSE)</f>
        <v>Audio</v>
      </c>
      <c r="G752" t="str">
        <f>VLOOKUP(H752,Stores!A:E,5,FALSE)</f>
        <v>oceania</v>
      </c>
      <c r="H752" t="s">
        <v>48</v>
      </c>
      <c r="I752" s="5" t="s">
        <v>14</v>
      </c>
      <c r="J752" s="7">
        <v>3</v>
      </c>
      <c r="K752" s="27">
        <v>77.42</v>
      </c>
      <c r="L752" s="11">
        <v>0.05</v>
      </c>
      <c r="M752" t="s">
        <v>20</v>
      </c>
      <c r="N752" s="29">
        <v>57.67</v>
      </c>
      <c r="O752" s="27">
        <f>Table1[[#This Row],[Unit_Price]]*Table1[[#This Row],[Quantity]]</f>
        <v>232.26</v>
      </c>
      <c r="P752" s="29">
        <f>Table1[[#This Row],[Revenue]]-Table1[[#This Row],[COGS]]</f>
        <v>59.25</v>
      </c>
      <c r="Q752" s="9">
        <f>Table1[[#This Row],[Profit]]/Table1[[#This Row],[Revenue]]</f>
        <v>0.25510204081632654</v>
      </c>
      <c r="R752" s="31">
        <f>Table1[[#This Row],[Cost Price]]*Table1[[#This Row],[Quantity]]</f>
        <v>173.01</v>
      </c>
    </row>
    <row r="753" spans="1:18" x14ac:dyDescent="0.25">
      <c r="A753" t="s">
        <v>1397</v>
      </c>
      <c r="B753" s="14">
        <v>45941</v>
      </c>
      <c r="C753" t="s">
        <v>129</v>
      </c>
      <c r="D753" t="str">
        <f>VLOOKUP(C753,Customers!A:E,5,FALSE)</f>
        <v>Mass Affluent</v>
      </c>
      <c r="E753" t="s">
        <v>235</v>
      </c>
      <c r="F753" t="str">
        <f>VLOOKUP(Table1[[#This Row],[Product_ID]],Products!A:D,4,FALSE)</f>
        <v>Accessories</v>
      </c>
      <c r="G753" t="str">
        <f>VLOOKUP(H753,Stores!A:E,5,FALSE)</f>
        <v>South America</v>
      </c>
      <c r="H753" t="s">
        <v>62</v>
      </c>
      <c r="I753" s="5" t="s">
        <v>25</v>
      </c>
      <c r="J753" s="7">
        <v>8</v>
      </c>
      <c r="K753" s="27">
        <v>70.38</v>
      </c>
      <c r="L753" s="11">
        <v>0.2</v>
      </c>
      <c r="M753" t="s">
        <v>20</v>
      </c>
      <c r="N753" s="29">
        <v>44.85</v>
      </c>
      <c r="O753" s="27">
        <f>Table1[[#This Row],[Unit_Price]]*Table1[[#This Row],[Quantity]]</f>
        <v>563.04</v>
      </c>
      <c r="P753" s="29">
        <f>Table1[[#This Row],[Revenue]]-Table1[[#This Row],[COGS]]</f>
        <v>204.23999999999995</v>
      </c>
      <c r="Q753" s="9">
        <f>Table1[[#This Row],[Profit]]/Table1[[#This Row],[Revenue]]</f>
        <v>0.36274509803921562</v>
      </c>
      <c r="R753" s="31">
        <f>Table1[[#This Row],[Cost Price]]*Table1[[#This Row],[Quantity]]</f>
        <v>358.8</v>
      </c>
    </row>
    <row r="754" spans="1:18" x14ac:dyDescent="0.25">
      <c r="A754" t="s">
        <v>1398</v>
      </c>
      <c r="B754" s="14">
        <v>45848</v>
      </c>
      <c r="C754" t="s">
        <v>189</v>
      </c>
      <c r="D754" t="str">
        <f>VLOOKUP(C754,Customers!A:E,5,FALSE)</f>
        <v>MASS MARKET</v>
      </c>
      <c r="E754" t="s">
        <v>243</v>
      </c>
      <c r="F754" t="str">
        <f>VLOOKUP(Table1[[#This Row],[Product_ID]],Products!A:D,4,FALSE)</f>
        <v>Accessories</v>
      </c>
      <c r="G754" t="str">
        <f>VLOOKUP(H754,Stores!A:E,5,FALSE)</f>
        <v>North America</v>
      </c>
      <c r="H754" t="s">
        <v>39</v>
      </c>
      <c r="I754" s="5" t="s">
        <v>25</v>
      </c>
      <c r="J754" s="7">
        <v>2</v>
      </c>
      <c r="K754" s="27">
        <v>67.62</v>
      </c>
      <c r="L754" s="11">
        <v>0.2</v>
      </c>
      <c r="M754" t="s">
        <v>20</v>
      </c>
      <c r="N754" s="29">
        <v>44.16</v>
      </c>
      <c r="O754" s="27">
        <f>Table1[[#This Row],[Unit_Price]]*Table1[[#This Row],[Quantity]]</f>
        <v>135.24</v>
      </c>
      <c r="P754" s="29">
        <f>Table1[[#This Row],[Revenue]]-Table1[[#This Row],[COGS]]</f>
        <v>46.920000000000016</v>
      </c>
      <c r="Q754" s="9">
        <f>Table1[[#This Row],[Profit]]/Table1[[#This Row],[Revenue]]</f>
        <v>0.34693877551020419</v>
      </c>
      <c r="R754" s="31">
        <f>Table1[[#This Row],[Cost Price]]*Table1[[#This Row],[Quantity]]</f>
        <v>88.32</v>
      </c>
    </row>
    <row r="755" spans="1:18" x14ac:dyDescent="0.25">
      <c r="A755" t="s">
        <v>1399</v>
      </c>
      <c r="B755" s="14">
        <v>45988</v>
      </c>
      <c r="C755" t="s">
        <v>977</v>
      </c>
      <c r="D755" t="str">
        <f>VLOOKUP(C755,Customers!A:E,5,FALSE)</f>
        <v>Mass Affluent</v>
      </c>
      <c r="E755" t="s">
        <v>109</v>
      </c>
      <c r="F755" t="str">
        <f>VLOOKUP(Table1[[#This Row],[Product_ID]],Products!A:D,4,FALSE)</f>
        <v>Televisions</v>
      </c>
      <c r="G755" t="str">
        <f>VLOOKUP(H755,Stores!A:E,5,FALSE)</f>
        <v>oceania</v>
      </c>
      <c r="H755" t="s">
        <v>48</v>
      </c>
      <c r="I755" s="5" t="s">
        <v>14</v>
      </c>
      <c r="J755" s="7">
        <v>5</v>
      </c>
      <c r="K755" s="27">
        <v>1371.02</v>
      </c>
      <c r="L755" s="11">
        <v>0.15</v>
      </c>
      <c r="M755" t="s">
        <v>35</v>
      </c>
      <c r="N755" s="29">
        <v>1007.28</v>
      </c>
      <c r="O755" s="27">
        <f>Table1[[#This Row],[Unit_Price]]*Table1[[#This Row],[Quantity]]</f>
        <v>6855.1</v>
      </c>
      <c r="P755" s="29">
        <f>Table1[[#This Row],[Revenue]]-Table1[[#This Row],[COGS]]</f>
        <v>1818.7000000000007</v>
      </c>
      <c r="Q755" s="9">
        <f>Table1[[#This Row],[Profit]]/Table1[[#This Row],[Revenue]]</f>
        <v>0.26530612244897966</v>
      </c>
      <c r="R755" s="31">
        <f>Table1[[#This Row],[Cost Price]]*Table1[[#This Row],[Quantity]]</f>
        <v>5036.3999999999996</v>
      </c>
    </row>
    <row r="756" spans="1:18" x14ac:dyDescent="0.25">
      <c r="A756" t="s">
        <v>1400</v>
      </c>
      <c r="B756" s="14">
        <v>46228</v>
      </c>
      <c r="C756" t="s">
        <v>1267</v>
      </c>
      <c r="D756" t="str">
        <f>VLOOKUP(C756,Customers!A:E,5,FALSE)</f>
        <v>Mass Affluent</v>
      </c>
      <c r="E756" t="s">
        <v>171</v>
      </c>
      <c r="F756" t="str">
        <f>VLOOKUP(Table1[[#This Row],[Product_ID]],Products!A:D,4,FALSE)</f>
        <v>Smartphones</v>
      </c>
      <c r="G756" t="str">
        <f>VLOOKUP(H756,Stores!A:E,5,FALSE)</f>
        <v>Europe</v>
      </c>
      <c r="H756" t="s">
        <v>24</v>
      </c>
      <c r="I756" s="5" t="s">
        <v>14</v>
      </c>
      <c r="J756" s="7">
        <v>2</v>
      </c>
      <c r="K756" s="27">
        <v>1286.01</v>
      </c>
      <c r="L756" s="11">
        <v>0</v>
      </c>
      <c r="M756" t="s">
        <v>20</v>
      </c>
      <c r="N756" s="29">
        <v>883.32</v>
      </c>
      <c r="O756" s="27">
        <f>Table1[[#This Row],[Unit_Price]]*Table1[[#This Row],[Quantity]]</f>
        <v>2572.02</v>
      </c>
      <c r="P756" s="29">
        <f>Table1[[#This Row],[Revenue]]-Table1[[#This Row],[COGS]]</f>
        <v>805.37999999999988</v>
      </c>
      <c r="Q756" s="9">
        <f>Table1[[#This Row],[Profit]]/Table1[[#This Row],[Revenue]]</f>
        <v>0.31313131313131309</v>
      </c>
      <c r="R756" s="31">
        <f>Table1[[#This Row],[Cost Price]]*Table1[[#This Row],[Quantity]]</f>
        <v>1766.64</v>
      </c>
    </row>
    <row r="757" spans="1:18" x14ac:dyDescent="0.25">
      <c r="A757" t="s">
        <v>1401</v>
      </c>
      <c r="B757" s="14">
        <v>45927</v>
      </c>
      <c r="C757" t="s">
        <v>765</v>
      </c>
      <c r="D757" t="str">
        <f>VLOOKUP(C757,Customers!A:E,5,FALSE)</f>
        <v>Mass Market</v>
      </c>
      <c r="E757" t="s">
        <v>177</v>
      </c>
      <c r="F757" t="str">
        <f>VLOOKUP(Table1[[#This Row],[Product_ID]],Products!A:D,4,FALSE)</f>
        <v>Laptops</v>
      </c>
      <c r="G757" t="str">
        <f>VLOOKUP(H757,Stores!A:E,5,FALSE)</f>
        <v>North America</v>
      </c>
      <c r="H757" t="s">
        <v>39</v>
      </c>
      <c r="I757" s="5" t="s">
        <v>25</v>
      </c>
      <c r="J757" s="7">
        <v>2</v>
      </c>
      <c r="K757" s="27">
        <v>1567.02</v>
      </c>
      <c r="L757" s="11">
        <v>0.1</v>
      </c>
      <c r="M757" t="s">
        <v>20</v>
      </c>
      <c r="N757" s="29">
        <v>991.38</v>
      </c>
      <c r="O757" s="27">
        <f>Table1[[#This Row],[Unit_Price]]*Table1[[#This Row],[Quantity]]</f>
        <v>3134.04</v>
      </c>
      <c r="P757" s="29">
        <f>Table1[[#This Row],[Revenue]]-Table1[[#This Row],[COGS]]</f>
        <v>1151.28</v>
      </c>
      <c r="Q757" s="9">
        <f>Table1[[#This Row],[Profit]]/Table1[[#This Row],[Revenue]]</f>
        <v>0.36734693877551022</v>
      </c>
      <c r="R757" s="31">
        <f>Table1[[#This Row],[Cost Price]]*Table1[[#This Row],[Quantity]]</f>
        <v>1982.76</v>
      </c>
    </row>
    <row r="758" spans="1:18" x14ac:dyDescent="0.25">
      <c r="A758" t="s">
        <v>1403</v>
      </c>
      <c r="B758" s="14">
        <v>46164</v>
      </c>
      <c r="C758" t="s">
        <v>1854</v>
      </c>
      <c r="D758" t="str">
        <f>VLOOKUP(C758,Customers!A:E,5,FALSE)</f>
        <v>Mass Market</v>
      </c>
      <c r="E758" t="s">
        <v>33</v>
      </c>
      <c r="F758" t="str">
        <f>VLOOKUP(Table1[[#This Row],[Product_ID]],Products!A:D,4,FALSE)</f>
        <v>Laptops</v>
      </c>
      <c r="G758" t="str">
        <f>VLOOKUP(H758,Stores!A:E,5,FALSE)</f>
        <v>Africa</v>
      </c>
      <c r="H758" t="s">
        <v>226</v>
      </c>
      <c r="I758" s="5" t="s">
        <v>14</v>
      </c>
      <c r="J758" s="7">
        <v>4</v>
      </c>
      <c r="K758" s="27">
        <v>2499</v>
      </c>
      <c r="L758" s="11">
        <v>0</v>
      </c>
      <c r="M758" t="s">
        <v>20</v>
      </c>
      <c r="N758" s="29">
        <v>1599.36</v>
      </c>
      <c r="O758" s="27">
        <f>Table1[[#This Row],[Unit_Price]]*Table1[[#This Row],[Quantity]]</f>
        <v>9996</v>
      </c>
      <c r="P758" s="29">
        <f>Table1[[#This Row],[Revenue]]-Table1[[#This Row],[COGS]]</f>
        <v>3598.5600000000004</v>
      </c>
      <c r="Q758" s="9">
        <f>Table1[[#This Row],[Profit]]/Table1[[#This Row],[Revenue]]</f>
        <v>0.36000000000000004</v>
      </c>
      <c r="R758" s="31">
        <f>Table1[[#This Row],[Cost Price]]*Table1[[#This Row],[Quantity]]</f>
        <v>6397.44</v>
      </c>
    </row>
    <row r="759" spans="1:18" x14ac:dyDescent="0.25">
      <c r="A759" t="s">
        <v>1405</v>
      </c>
      <c r="B759" s="14">
        <v>46361</v>
      </c>
      <c r="C759" t="s">
        <v>1406</v>
      </c>
      <c r="D759" t="str">
        <f>VLOOKUP(C759,Customers!A:E,5,FALSE)</f>
        <v>Mass Market</v>
      </c>
      <c r="E759" t="s">
        <v>323</v>
      </c>
      <c r="F759" t="str">
        <f>VLOOKUP(Table1[[#This Row],[Product_ID]],Products!A:D,4,FALSE)</f>
        <v>Televisions</v>
      </c>
      <c r="G759" t="str">
        <f>VLOOKUP(H759,Stores!A:E,5,FALSE)</f>
        <v>Asia</v>
      </c>
      <c r="H759" t="s">
        <v>101</v>
      </c>
      <c r="I759" s="5" t="s">
        <v>14</v>
      </c>
      <c r="J759" s="7">
        <v>2</v>
      </c>
      <c r="K759" s="27">
        <v>1543.97</v>
      </c>
      <c r="L759" s="11">
        <v>0.15</v>
      </c>
      <c r="M759" t="s">
        <v>35</v>
      </c>
      <c r="N759" s="29">
        <v>989.34</v>
      </c>
      <c r="O759" s="27">
        <f>Table1[[#This Row],[Unit_Price]]*Table1[[#This Row],[Quantity]]</f>
        <v>3087.94</v>
      </c>
      <c r="P759" s="29">
        <f>Table1[[#This Row],[Revenue]]-Table1[[#This Row],[COGS]]</f>
        <v>1109.26</v>
      </c>
      <c r="Q759" s="9">
        <f>Table1[[#This Row],[Profit]]/Table1[[#This Row],[Revenue]]</f>
        <v>0.35922330097087379</v>
      </c>
      <c r="R759" s="31">
        <f>Table1[[#This Row],[Cost Price]]*Table1[[#This Row],[Quantity]]</f>
        <v>1978.68</v>
      </c>
    </row>
    <row r="760" spans="1:18" x14ac:dyDescent="0.25">
      <c r="A760" t="s">
        <v>1407</v>
      </c>
      <c r="B760" s="14">
        <v>46187</v>
      </c>
      <c r="C760" t="s">
        <v>114</v>
      </c>
      <c r="D760" t="str">
        <f>VLOOKUP(C760,Customers!A:E,5,FALSE)</f>
        <v>Affluent</v>
      </c>
      <c r="E760" t="s">
        <v>57</v>
      </c>
      <c r="F760" t="str">
        <f>VLOOKUP(Table1[[#This Row],[Product_ID]],Products!A:D,4,FALSE)</f>
        <v>Laptops</v>
      </c>
      <c r="G760" t="str">
        <f>VLOOKUP(H760,Stores!A:E,5,FALSE)</f>
        <v>Africa</v>
      </c>
      <c r="H760" t="s">
        <v>196</v>
      </c>
      <c r="I760" s="5" t="s">
        <v>14</v>
      </c>
      <c r="J760" s="7">
        <v>2</v>
      </c>
      <c r="K760" s="27">
        <v>1210.99</v>
      </c>
      <c r="L760" s="11">
        <v>0.1</v>
      </c>
      <c r="M760" t="s">
        <v>35</v>
      </c>
      <c r="N760" s="29">
        <v>875.27</v>
      </c>
      <c r="O760" s="27">
        <f>Table1[[#This Row],[Unit_Price]]*Table1[[#This Row],[Quantity]]</f>
        <v>2421.98</v>
      </c>
      <c r="P760" s="29">
        <f>Table1[[#This Row],[Revenue]]-Table1[[#This Row],[COGS]]</f>
        <v>671.44</v>
      </c>
      <c r="Q760" s="9">
        <f>Table1[[#This Row],[Profit]]/Table1[[#This Row],[Revenue]]</f>
        <v>0.27722772277227725</v>
      </c>
      <c r="R760" s="31">
        <f>Table1[[#This Row],[Cost Price]]*Table1[[#This Row],[Quantity]]</f>
        <v>1750.54</v>
      </c>
    </row>
    <row r="761" spans="1:18" x14ac:dyDescent="0.25">
      <c r="A761" t="s">
        <v>1408</v>
      </c>
      <c r="B761" s="14">
        <v>46225</v>
      </c>
      <c r="C761" t="s">
        <v>1409</v>
      </c>
      <c r="D761" t="str">
        <f>VLOOKUP(C761,Customers!A:E,5,FALSE)</f>
        <v>Mass Market</v>
      </c>
      <c r="E761" t="s">
        <v>87</v>
      </c>
      <c r="F761" t="str">
        <f>VLOOKUP(Table1[[#This Row],[Product_ID]],Products!A:D,4,FALSE)</f>
        <v>Laptops</v>
      </c>
      <c r="G761" t="str">
        <f>VLOOKUP(H761,Stores!A:E,5,FALSE)</f>
        <v>North America</v>
      </c>
      <c r="H761" t="s">
        <v>95</v>
      </c>
      <c r="I761" s="5" t="s">
        <v>14</v>
      </c>
      <c r="J761" s="7">
        <v>3</v>
      </c>
      <c r="K761" s="27">
        <v>989.01</v>
      </c>
      <c r="L761" s="11">
        <v>0.02</v>
      </c>
      <c r="M761" t="s">
        <v>35</v>
      </c>
      <c r="N761" s="29">
        <v>689.31</v>
      </c>
      <c r="O761" s="27">
        <f>Table1[[#This Row],[Unit_Price]]*Table1[[#This Row],[Quantity]]</f>
        <v>2967.0299999999997</v>
      </c>
      <c r="P761" s="29">
        <f>Table1[[#This Row],[Revenue]]-Table1[[#This Row],[COGS]]</f>
        <v>899.09999999999991</v>
      </c>
      <c r="Q761" s="9">
        <f>Table1[[#This Row],[Profit]]/Table1[[#This Row],[Revenue]]</f>
        <v>0.30303030303030304</v>
      </c>
      <c r="R761" s="31">
        <f>Table1[[#This Row],[Cost Price]]*Table1[[#This Row],[Quantity]]</f>
        <v>2067.9299999999998</v>
      </c>
    </row>
    <row r="762" spans="1:18" x14ac:dyDescent="0.25">
      <c r="A762" t="s">
        <v>1410</v>
      </c>
      <c r="B762" s="14">
        <v>46180</v>
      </c>
      <c r="C762" t="s">
        <v>22</v>
      </c>
      <c r="D762" t="str">
        <f>VLOOKUP(C762,Customers!A:E,5,FALSE)</f>
        <v>Mass Affluent</v>
      </c>
      <c r="E762" t="s">
        <v>323</v>
      </c>
      <c r="F762" t="str">
        <f>VLOOKUP(Table1[[#This Row],[Product_ID]],Products!A:D,4,FALSE)</f>
        <v>Televisions</v>
      </c>
      <c r="G762" t="str">
        <f>VLOOKUP(H762,Stores!A:E,5,FALSE)</f>
        <v>Oceania</v>
      </c>
      <c r="H762" t="s">
        <v>112</v>
      </c>
      <c r="I762" s="5" t="s">
        <v>14</v>
      </c>
      <c r="J762" s="7">
        <v>1</v>
      </c>
      <c r="K762" s="27">
        <v>1499</v>
      </c>
      <c r="L762" s="11">
        <v>0.2</v>
      </c>
      <c r="M762" t="s">
        <v>20</v>
      </c>
      <c r="N762" s="29">
        <v>989.34</v>
      </c>
      <c r="O762" s="27">
        <f>Table1[[#This Row],[Unit_Price]]*Table1[[#This Row],[Quantity]]</f>
        <v>1499</v>
      </c>
      <c r="P762" s="29">
        <f>Table1[[#This Row],[Revenue]]-Table1[[#This Row],[COGS]]</f>
        <v>509.65999999999997</v>
      </c>
      <c r="Q762" s="9">
        <f>Table1[[#This Row],[Profit]]/Table1[[#This Row],[Revenue]]</f>
        <v>0.33999999999999997</v>
      </c>
      <c r="R762" s="31">
        <f>Table1[[#This Row],[Cost Price]]*Table1[[#This Row],[Quantity]]</f>
        <v>989.34</v>
      </c>
    </row>
    <row r="763" spans="1:18" x14ac:dyDescent="0.25">
      <c r="A763" t="s">
        <v>1411</v>
      </c>
      <c r="B763" s="14">
        <v>46361</v>
      </c>
      <c r="C763" t="s">
        <v>307</v>
      </c>
      <c r="D763" t="str">
        <f>VLOOKUP(C763,Customers!A:E,5,FALSE)</f>
        <v>Mass Market</v>
      </c>
      <c r="E763" t="s">
        <v>243</v>
      </c>
      <c r="F763" t="str">
        <f>VLOOKUP(Table1[[#This Row],[Product_ID]],Products!A:D,4,FALSE)</f>
        <v>Accessories</v>
      </c>
      <c r="G763" t="str">
        <f>VLOOKUP(H763,Stores!A:E,5,FALSE)</f>
        <v>North America</v>
      </c>
      <c r="H763" t="s">
        <v>39</v>
      </c>
      <c r="I763" s="5" t="s">
        <v>25</v>
      </c>
      <c r="J763" s="7">
        <v>2</v>
      </c>
      <c r="K763" s="27">
        <v>70.38</v>
      </c>
      <c r="L763" s="11">
        <v>0.15</v>
      </c>
      <c r="M763" t="s">
        <v>30</v>
      </c>
      <c r="N763" s="29">
        <v>44.16</v>
      </c>
      <c r="O763" s="27">
        <f>Table1[[#This Row],[Unit_Price]]*Table1[[#This Row],[Quantity]]</f>
        <v>140.76</v>
      </c>
      <c r="P763" s="29">
        <f>Table1[[#This Row],[Revenue]]-Table1[[#This Row],[COGS]]</f>
        <v>52.44</v>
      </c>
      <c r="Q763" s="9">
        <f>Table1[[#This Row],[Profit]]/Table1[[#This Row],[Revenue]]</f>
        <v>0.37254901960784315</v>
      </c>
      <c r="R763" s="31">
        <f>Table1[[#This Row],[Cost Price]]*Table1[[#This Row],[Quantity]]</f>
        <v>88.32</v>
      </c>
    </row>
    <row r="764" spans="1:18" x14ac:dyDescent="0.25">
      <c r="A764" t="s">
        <v>1412</v>
      </c>
      <c r="B764" s="14">
        <v>46087</v>
      </c>
      <c r="C764" t="s">
        <v>1357</v>
      </c>
      <c r="D764" t="str">
        <f>VLOOKUP(C764,Customers!A:E,5,FALSE)</f>
        <v>Mass Market</v>
      </c>
      <c r="E764" t="s">
        <v>12</v>
      </c>
      <c r="F764" t="str">
        <f>VLOOKUP(Table1[[#This Row],[Product_ID]],Products!A:D,4,FALSE)</f>
        <v>Audio</v>
      </c>
      <c r="G764" t="str">
        <f>VLOOKUP(H764,Stores!A:E,5,FALSE)</f>
        <v>oceania</v>
      </c>
      <c r="H764" t="s">
        <v>48</v>
      </c>
      <c r="I764" s="5" t="s">
        <v>14</v>
      </c>
      <c r="J764" s="7">
        <v>2</v>
      </c>
      <c r="K764" s="27">
        <v>499</v>
      </c>
      <c r="L764" s="11">
        <v>0</v>
      </c>
      <c r="M764" t="s">
        <v>30</v>
      </c>
      <c r="N764" s="29">
        <v>354.29</v>
      </c>
      <c r="O764" s="27">
        <f>Table1[[#This Row],[Unit_Price]]*Table1[[#This Row],[Quantity]]</f>
        <v>998</v>
      </c>
      <c r="P764" s="29">
        <f>Table1[[#This Row],[Revenue]]-Table1[[#This Row],[COGS]]</f>
        <v>289.41999999999996</v>
      </c>
      <c r="Q764" s="9">
        <f>Table1[[#This Row],[Profit]]/Table1[[#This Row],[Revenue]]</f>
        <v>0.28999999999999998</v>
      </c>
      <c r="R764" s="31">
        <f>Table1[[#This Row],[Cost Price]]*Table1[[#This Row],[Quantity]]</f>
        <v>708.58</v>
      </c>
    </row>
    <row r="765" spans="1:18" x14ac:dyDescent="0.25">
      <c r="A765" t="s">
        <v>1413</v>
      </c>
      <c r="B765" s="14">
        <v>45981</v>
      </c>
      <c r="C765" t="s">
        <v>1414</v>
      </c>
      <c r="D765" t="str">
        <f>VLOOKUP(C765,Customers!A:E,5,FALSE)</f>
        <v>Mass Market</v>
      </c>
      <c r="E765" t="s">
        <v>153</v>
      </c>
      <c r="F765" t="str">
        <f>VLOOKUP(Table1[[#This Row],[Product_ID]],Products!A:D,4,FALSE)</f>
        <v>Accessories</v>
      </c>
      <c r="G765" t="str">
        <f>VLOOKUP(H765,Stores!A:E,5,FALSE)</f>
        <v>Oceania</v>
      </c>
      <c r="H765" t="s">
        <v>112</v>
      </c>
      <c r="I765" s="5" t="s">
        <v>25</v>
      </c>
      <c r="J765" s="7">
        <v>4</v>
      </c>
      <c r="K765" s="27">
        <v>127.71</v>
      </c>
      <c r="L765" s="11">
        <v>0</v>
      </c>
      <c r="M765" t="s">
        <v>20</v>
      </c>
      <c r="N765" s="29">
        <v>78.69</v>
      </c>
      <c r="O765" s="27">
        <f>Table1[[#This Row],[Unit_Price]]*Table1[[#This Row],[Quantity]]</f>
        <v>510.84</v>
      </c>
      <c r="P765" s="29">
        <f>Table1[[#This Row],[Revenue]]-Table1[[#This Row],[COGS]]</f>
        <v>196.07999999999998</v>
      </c>
      <c r="Q765" s="9">
        <f>Table1[[#This Row],[Profit]]/Table1[[#This Row],[Revenue]]</f>
        <v>0.38383838383838381</v>
      </c>
      <c r="R765" s="31">
        <f>Table1[[#This Row],[Cost Price]]*Table1[[#This Row],[Quantity]]</f>
        <v>314.76</v>
      </c>
    </row>
    <row r="766" spans="1:18" x14ac:dyDescent="0.25">
      <c r="A766" t="s">
        <v>1415</v>
      </c>
      <c r="B766" s="14">
        <v>46142</v>
      </c>
      <c r="C766" t="s">
        <v>698</v>
      </c>
      <c r="D766" t="str">
        <f>VLOOKUP(C766,Customers!A:E,5,FALSE)</f>
        <v>Mass Market</v>
      </c>
      <c r="E766" t="s">
        <v>132</v>
      </c>
      <c r="F766" t="str">
        <f>VLOOKUP(Table1[[#This Row],[Product_ID]],Products!A:D,4,FALSE)</f>
        <v>Laptops</v>
      </c>
      <c r="G766" t="str">
        <f>VLOOKUP(H766,Stores!A:E,5,FALSE)</f>
        <v>oceania</v>
      </c>
      <c r="H766" t="s">
        <v>48</v>
      </c>
      <c r="I766" s="5" t="s">
        <v>14</v>
      </c>
      <c r="J766" s="7">
        <v>1</v>
      </c>
      <c r="K766" s="27">
        <v>1234.97</v>
      </c>
      <c r="L766" s="11">
        <v>0.1</v>
      </c>
      <c r="M766" t="s">
        <v>20</v>
      </c>
      <c r="N766" s="29">
        <v>791.34</v>
      </c>
      <c r="O766" s="27">
        <f>Table1[[#This Row],[Unit_Price]]*Table1[[#This Row],[Quantity]]</f>
        <v>1234.97</v>
      </c>
      <c r="P766" s="29">
        <f>Table1[[#This Row],[Revenue]]-Table1[[#This Row],[COGS]]</f>
        <v>443.63</v>
      </c>
      <c r="Q766" s="9">
        <f>Table1[[#This Row],[Profit]]/Table1[[#This Row],[Revenue]]</f>
        <v>0.35922330097087379</v>
      </c>
      <c r="R766" s="31">
        <f>Table1[[#This Row],[Cost Price]]*Table1[[#This Row],[Quantity]]</f>
        <v>791.34</v>
      </c>
    </row>
    <row r="767" spans="1:18" x14ac:dyDescent="0.25">
      <c r="A767" t="s">
        <v>1416</v>
      </c>
      <c r="B767" s="14">
        <v>46161</v>
      </c>
      <c r="C767" t="s">
        <v>490</v>
      </c>
      <c r="D767" t="str">
        <f>VLOOKUP(C767,Customers!A:E,5,FALSE)</f>
        <v>Premium</v>
      </c>
      <c r="E767" t="s">
        <v>77</v>
      </c>
      <c r="F767" t="str">
        <f>VLOOKUP(Table1[[#This Row],[Product_ID]],Products!A:D,4,FALSE)</f>
        <v>Smartphones</v>
      </c>
      <c r="G767" t="str">
        <f>VLOOKUP(H767,Stores!A:E,5,FALSE)</f>
        <v>North America</v>
      </c>
      <c r="H767" t="s">
        <v>95</v>
      </c>
      <c r="I767" s="5" t="s">
        <v>14</v>
      </c>
      <c r="J767" s="7">
        <v>10</v>
      </c>
      <c r="K767" s="27">
        <v>391.02</v>
      </c>
      <c r="L767" s="11">
        <v>0</v>
      </c>
      <c r="M767" t="s">
        <v>20</v>
      </c>
      <c r="N767" s="29">
        <v>287.27999999999997</v>
      </c>
      <c r="O767" s="27">
        <f>Table1[[#This Row],[Unit_Price]]*Table1[[#This Row],[Quantity]]</f>
        <v>3910.2</v>
      </c>
      <c r="P767" s="29">
        <f>Table1[[#This Row],[Revenue]]-Table1[[#This Row],[COGS]]</f>
        <v>1037.4000000000001</v>
      </c>
      <c r="Q767" s="9">
        <f>Table1[[#This Row],[Profit]]/Table1[[#This Row],[Revenue]]</f>
        <v>0.26530612244897961</v>
      </c>
      <c r="R767" s="31">
        <f>Table1[[#This Row],[Cost Price]]*Table1[[#This Row],[Quantity]]</f>
        <v>2872.7999999999997</v>
      </c>
    </row>
    <row r="768" spans="1:18" x14ac:dyDescent="0.25">
      <c r="A768" t="s">
        <v>1418</v>
      </c>
      <c r="B768" s="14">
        <v>46131</v>
      </c>
      <c r="C768" t="s">
        <v>1419</v>
      </c>
      <c r="D768" t="str">
        <f>VLOOKUP(C768,Customers!A:E,5,FALSE)</f>
        <v>Mass Market</v>
      </c>
      <c r="E768" t="s">
        <v>137</v>
      </c>
      <c r="F768" t="str">
        <f>VLOOKUP(Table1[[#This Row],[Product_ID]],Products!A:D,4,FALSE)</f>
        <v>Accessories</v>
      </c>
      <c r="G768" t="str">
        <f>VLOOKUP(H768,Stores!A:E,5,FALSE)</f>
        <v>Africa</v>
      </c>
      <c r="H768" t="s">
        <v>44</v>
      </c>
      <c r="I768" s="5" t="s">
        <v>14</v>
      </c>
      <c r="J768" s="7">
        <v>1</v>
      </c>
      <c r="K768" s="27">
        <v>101.97</v>
      </c>
      <c r="L768" s="11">
        <v>0</v>
      </c>
      <c r="M768" t="s">
        <v>30</v>
      </c>
      <c r="N768" s="29">
        <v>65.34</v>
      </c>
      <c r="O768" s="27">
        <f>Table1[[#This Row],[Unit_Price]]*Table1[[#This Row],[Quantity]]</f>
        <v>101.97</v>
      </c>
      <c r="P768" s="29">
        <f>Table1[[#This Row],[Revenue]]-Table1[[#This Row],[COGS]]</f>
        <v>36.629999999999995</v>
      </c>
      <c r="Q768" s="9">
        <f>Table1[[#This Row],[Profit]]/Table1[[#This Row],[Revenue]]</f>
        <v>0.35922330097087374</v>
      </c>
      <c r="R768" s="31">
        <f>Table1[[#This Row],[Cost Price]]*Table1[[#This Row],[Quantity]]</f>
        <v>65.34</v>
      </c>
    </row>
    <row r="769" spans="1:18" x14ac:dyDescent="0.25">
      <c r="A769" t="s">
        <v>1420</v>
      </c>
      <c r="B769" s="14">
        <v>46230</v>
      </c>
      <c r="C769" t="s">
        <v>1194</v>
      </c>
      <c r="D769" t="str">
        <f>VLOOKUP(C769,Customers!A:E,5,FALSE)</f>
        <v>Mass Market</v>
      </c>
      <c r="E769" t="s">
        <v>243</v>
      </c>
      <c r="F769" t="str">
        <f>VLOOKUP(Table1[[#This Row],[Product_ID]],Products!A:D,4,FALSE)</f>
        <v>Accessories</v>
      </c>
      <c r="G769" t="str">
        <f>VLOOKUP(H769,Stores!A:E,5,FALSE)</f>
        <v>Europe</v>
      </c>
      <c r="H769" t="s">
        <v>64</v>
      </c>
      <c r="I769" s="5" t="s">
        <v>25</v>
      </c>
      <c r="J769" s="7">
        <v>5</v>
      </c>
      <c r="K769" s="27">
        <v>69</v>
      </c>
      <c r="L769" s="11">
        <v>0</v>
      </c>
      <c r="M769" t="s">
        <v>35</v>
      </c>
      <c r="N769" s="29">
        <v>44.16</v>
      </c>
      <c r="O769" s="27">
        <f>Table1[[#This Row],[Unit_Price]]*Table1[[#This Row],[Quantity]]</f>
        <v>345</v>
      </c>
      <c r="P769" s="29">
        <f>Table1[[#This Row],[Revenue]]-Table1[[#This Row],[COGS]]</f>
        <v>124.20000000000002</v>
      </c>
      <c r="Q769" s="9">
        <f>Table1[[#This Row],[Profit]]/Table1[[#This Row],[Revenue]]</f>
        <v>0.36000000000000004</v>
      </c>
      <c r="R769" s="31">
        <f>Table1[[#This Row],[Cost Price]]*Table1[[#This Row],[Quantity]]</f>
        <v>220.79999999999998</v>
      </c>
    </row>
    <row r="770" spans="1:18" x14ac:dyDescent="0.25">
      <c r="A770" t="s">
        <v>1421</v>
      </c>
      <c r="B770" s="14">
        <v>46298</v>
      </c>
      <c r="C770" t="s">
        <v>429</v>
      </c>
      <c r="D770" t="str">
        <f>VLOOKUP(C770,Customers!A:E,5,FALSE)</f>
        <v>Mass Affluent</v>
      </c>
      <c r="E770" t="s">
        <v>61</v>
      </c>
      <c r="F770" t="str">
        <f>VLOOKUP(Table1[[#This Row],[Product_ID]],Products!A:D,4,FALSE)</f>
        <v>Audio</v>
      </c>
      <c r="G770" t="str">
        <f>VLOOKUP(H770,Stores!A:E,5,FALSE)</f>
        <v>EUROPE</v>
      </c>
      <c r="H770" t="s">
        <v>74</v>
      </c>
      <c r="I770" s="5" t="s">
        <v>14</v>
      </c>
      <c r="J770" s="7">
        <v>4</v>
      </c>
      <c r="K770" s="27">
        <v>251.49</v>
      </c>
      <c r="L770" s="11">
        <v>0.15</v>
      </c>
      <c r="M770" t="s">
        <v>20</v>
      </c>
      <c r="N770" s="29">
        <v>171.81</v>
      </c>
      <c r="O770" s="27">
        <f>Table1[[#This Row],[Unit_Price]]*Table1[[#This Row],[Quantity]]</f>
        <v>1005.96</v>
      </c>
      <c r="P770" s="29">
        <f>Table1[[#This Row],[Revenue]]-Table1[[#This Row],[COGS]]</f>
        <v>318.72000000000003</v>
      </c>
      <c r="Q770" s="9">
        <f>Table1[[#This Row],[Profit]]/Table1[[#This Row],[Revenue]]</f>
        <v>0.31683168316831684</v>
      </c>
      <c r="R770" s="31">
        <f>Table1[[#This Row],[Cost Price]]*Table1[[#This Row],[Quantity]]</f>
        <v>687.24</v>
      </c>
    </row>
    <row r="771" spans="1:18" x14ac:dyDescent="0.25">
      <c r="A771" t="s">
        <v>1422</v>
      </c>
      <c r="B771" s="14">
        <v>46329</v>
      </c>
      <c r="C771" t="s">
        <v>1074</v>
      </c>
      <c r="D771" t="str">
        <f>VLOOKUP(C771,Customers!A:E,5,FALSE)</f>
        <v>Mass Market</v>
      </c>
      <c r="E771" t="s">
        <v>332</v>
      </c>
      <c r="F771" t="str">
        <f>VLOOKUP(Table1[[#This Row],[Product_ID]],Products!A:D,4,FALSE)</f>
        <v>Smartphones</v>
      </c>
      <c r="G771" t="str">
        <f>VLOOKUP(Table1[[#This Row],[Customer_ID]],Customers!A:G,7,FALSE)</f>
        <v>South America</v>
      </c>
      <c r="H771" t="s">
        <v>5156</v>
      </c>
      <c r="I771" s="5" t="s">
        <v>14</v>
      </c>
      <c r="J771" s="7">
        <v>1</v>
      </c>
      <c r="K771" s="27">
        <v>726.53</v>
      </c>
      <c r="L771" s="11">
        <v>0.15</v>
      </c>
      <c r="M771" t="s">
        <v>20</v>
      </c>
      <c r="N771" s="29">
        <v>531.79</v>
      </c>
      <c r="O771" s="27">
        <f>Table1[[#This Row],[Unit_Price]]*Table1[[#This Row],[Quantity]]</f>
        <v>726.53</v>
      </c>
      <c r="P771" s="29">
        <f>Table1[[#This Row],[Revenue]]-Table1[[#This Row],[COGS]]</f>
        <v>194.74</v>
      </c>
      <c r="Q771" s="9">
        <f>Table1[[#This Row],[Profit]]/Table1[[#This Row],[Revenue]]</f>
        <v>0.26804123711340211</v>
      </c>
      <c r="R771" s="31">
        <f>Table1[[#This Row],[Cost Price]]*Table1[[#This Row],[Quantity]]</f>
        <v>531.79</v>
      </c>
    </row>
    <row r="772" spans="1:18" x14ac:dyDescent="0.25">
      <c r="A772" t="s">
        <v>1423</v>
      </c>
      <c r="B772" s="14">
        <v>46056</v>
      </c>
      <c r="C772" t="s">
        <v>437</v>
      </c>
      <c r="D772" t="str">
        <f>VLOOKUP(C772,Customers!A:E,5,FALSE)</f>
        <v>Mass Market</v>
      </c>
      <c r="E772" t="s">
        <v>47</v>
      </c>
      <c r="F772" t="str">
        <f>VLOOKUP(Table1[[#This Row],[Product_ID]],Products!A:D,4,FALSE)</f>
        <v>Smartphones</v>
      </c>
      <c r="G772" t="str">
        <f>VLOOKUP(H772,Stores!A:E,5,FALSE)</f>
        <v>Africa</v>
      </c>
      <c r="H772" t="s">
        <v>44</v>
      </c>
      <c r="I772" s="5" t="s">
        <v>25</v>
      </c>
      <c r="J772" s="7">
        <v>1</v>
      </c>
      <c r="K772" s="27">
        <v>304.98</v>
      </c>
      <c r="L772" s="11">
        <v>0</v>
      </c>
      <c r="M772" t="s">
        <v>35</v>
      </c>
      <c r="N772" s="29">
        <v>194.35</v>
      </c>
      <c r="O772" s="27">
        <f>Table1[[#This Row],[Unit_Price]]*Table1[[#This Row],[Quantity]]</f>
        <v>304.98</v>
      </c>
      <c r="P772" s="29">
        <f>Table1[[#This Row],[Revenue]]-Table1[[#This Row],[COGS]]</f>
        <v>110.63000000000002</v>
      </c>
      <c r="Q772" s="9">
        <f>Table1[[#This Row],[Profit]]/Table1[[#This Row],[Revenue]]</f>
        <v>0.36274509803921573</v>
      </c>
      <c r="R772" s="31">
        <f>Table1[[#This Row],[Cost Price]]*Table1[[#This Row],[Quantity]]</f>
        <v>194.35</v>
      </c>
    </row>
    <row r="773" spans="1:18" x14ac:dyDescent="0.25">
      <c r="A773" t="s">
        <v>1424</v>
      </c>
      <c r="B773" s="14">
        <v>46207</v>
      </c>
      <c r="C773" t="s">
        <v>375</v>
      </c>
      <c r="D773" t="str">
        <f>VLOOKUP(C773,Customers!A:E,5,FALSE)</f>
        <v>Mass Affluent</v>
      </c>
      <c r="E773" t="s">
        <v>87</v>
      </c>
      <c r="F773" t="str">
        <f>VLOOKUP(Table1[[#This Row],[Product_ID]],Products!A:D,4,FALSE)</f>
        <v>Laptops</v>
      </c>
      <c r="G773" t="str">
        <f>VLOOKUP(H773,Stores!A:E,5,FALSE)</f>
        <v>Africa</v>
      </c>
      <c r="H773" t="s">
        <v>44</v>
      </c>
      <c r="I773" s="5" t="s">
        <v>25</v>
      </c>
      <c r="J773" s="7">
        <v>1</v>
      </c>
      <c r="K773" s="27">
        <v>999</v>
      </c>
      <c r="L773" s="11">
        <v>0.15</v>
      </c>
      <c r="M773" t="s">
        <v>20</v>
      </c>
      <c r="N773" s="29">
        <v>689.31</v>
      </c>
      <c r="O773" s="27">
        <f>Table1[[#This Row],[Unit_Price]]*Table1[[#This Row],[Quantity]]</f>
        <v>999</v>
      </c>
      <c r="P773" s="29">
        <f>Table1[[#This Row],[Revenue]]-Table1[[#This Row],[COGS]]</f>
        <v>309.69000000000005</v>
      </c>
      <c r="Q773" s="9">
        <f>Table1[[#This Row],[Profit]]/Table1[[#This Row],[Revenue]]</f>
        <v>0.31000000000000005</v>
      </c>
      <c r="R773" s="31">
        <f>Table1[[#This Row],[Cost Price]]*Table1[[#This Row],[Quantity]]</f>
        <v>689.31</v>
      </c>
    </row>
    <row r="774" spans="1:18" x14ac:dyDescent="0.25">
      <c r="A774" t="s">
        <v>1425</v>
      </c>
      <c r="B774" s="14">
        <v>46226</v>
      </c>
      <c r="C774" t="s">
        <v>232</v>
      </c>
      <c r="D774" t="str">
        <f>VLOOKUP(C774,Customers!A:E,5,FALSE)</f>
        <v>Mass Market</v>
      </c>
      <c r="E774" t="s">
        <v>29</v>
      </c>
      <c r="F774" t="str">
        <f>VLOOKUP(Table1[[#This Row],[Product_ID]],Products!A:D,4,FALSE)</f>
        <v>Accessories</v>
      </c>
      <c r="G774" t="str">
        <f>VLOOKUP(H774,Stores!A:E,5,FALSE)</f>
        <v>North America</v>
      </c>
      <c r="H774" t="s">
        <v>95</v>
      </c>
      <c r="I774" s="5" t="s">
        <v>25</v>
      </c>
      <c r="J774" s="7">
        <v>2</v>
      </c>
      <c r="K774" s="27">
        <v>110.09</v>
      </c>
      <c r="L774" s="11">
        <v>0.15</v>
      </c>
      <c r="M774" t="s">
        <v>20</v>
      </c>
      <c r="N774" s="29">
        <v>78.48</v>
      </c>
      <c r="O774" s="27">
        <f>Table1[[#This Row],[Unit_Price]]*Table1[[#This Row],[Quantity]]</f>
        <v>220.18</v>
      </c>
      <c r="P774" s="29">
        <f>Table1[[#This Row],[Revenue]]-Table1[[#This Row],[COGS]]</f>
        <v>63.22</v>
      </c>
      <c r="Q774" s="9">
        <f>Table1[[#This Row],[Profit]]/Table1[[#This Row],[Revenue]]</f>
        <v>0.28712871287128711</v>
      </c>
      <c r="R774" s="31">
        <f>Table1[[#This Row],[Cost Price]]*Table1[[#This Row],[Quantity]]</f>
        <v>156.96</v>
      </c>
    </row>
    <row r="775" spans="1:18" x14ac:dyDescent="0.25">
      <c r="A775" t="s">
        <v>1426</v>
      </c>
      <c r="B775" s="14">
        <v>46100</v>
      </c>
      <c r="C775" t="s">
        <v>751</v>
      </c>
      <c r="D775" t="str">
        <f>VLOOKUP(C775,Customers!A:E,5,FALSE)</f>
        <v>Mass Market</v>
      </c>
      <c r="E775" t="s">
        <v>685</v>
      </c>
      <c r="F775" t="str">
        <f>VLOOKUP(Table1[[#This Row],[Product_ID]],Products!A:D,4,FALSE)</f>
        <v>Smartphones</v>
      </c>
      <c r="G775" t="str">
        <f>VLOOKUP(H775,Stores!A:E,5,FALSE)</f>
        <v>Asia</v>
      </c>
      <c r="H775" t="s">
        <v>13</v>
      </c>
      <c r="I775" s="5" t="s">
        <v>25</v>
      </c>
      <c r="J775" s="7">
        <v>2</v>
      </c>
      <c r="K775" s="27">
        <v>1614.99</v>
      </c>
      <c r="L775" s="11">
        <v>0</v>
      </c>
      <c r="M775" t="s">
        <v>20</v>
      </c>
      <c r="N775" s="29">
        <v>1023.36</v>
      </c>
      <c r="O775" s="27">
        <f>Table1[[#This Row],[Unit_Price]]*Table1[[#This Row],[Quantity]]</f>
        <v>3229.98</v>
      </c>
      <c r="P775" s="29">
        <f>Table1[[#This Row],[Revenue]]-Table1[[#This Row],[COGS]]</f>
        <v>1183.26</v>
      </c>
      <c r="Q775" s="9">
        <f>Table1[[#This Row],[Profit]]/Table1[[#This Row],[Revenue]]</f>
        <v>0.36633663366336633</v>
      </c>
      <c r="R775" s="31">
        <f>Table1[[#This Row],[Cost Price]]*Table1[[#This Row],[Quantity]]</f>
        <v>2046.72</v>
      </c>
    </row>
    <row r="776" spans="1:18" x14ac:dyDescent="0.25">
      <c r="A776" t="s">
        <v>1427</v>
      </c>
      <c r="B776" s="14">
        <v>46125</v>
      </c>
      <c r="C776" t="s">
        <v>1428</v>
      </c>
      <c r="D776" t="str">
        <f>VLOOKUP(C776,Customers!A:E,5,FALSE)</f>
        <v>Mass Market</v>
      </c>
      <c r="E776" t="s">
        <v>126</v>
      </c>
      <c r="F776" t="str">
        <f>VLOOKUP(Table1[[#This Row],[Product_ID]],Products!A:D,4,FALSE)</f>
        <v>Smartphones</v>
      </c>
      <c r="G776" t="str">
        <f>VLOOKUP(H776,Stores!A:E,5,FALSE)</f>
        <v>South America</v>
      </c>
      <c r="H776" t="s">
        <v>120</v>
      </c>
      <c r="I776" s="5" t="s">
        <v>14</v>
      </c>
      <c r="J776" s="7">
        <v>2</v>
      </c>
      <c r="K776" s="27">
        <v>712.98</v>
      </c>
      <c r="L776" s="11">
        <v>0.1</v>
      </c>
      <c r="M776" t="s">
        <v>30</v>
      </c>
      <c r="N776" s="29">
        <v>510.27</v>
      </c>
      <c r="O776" s="27">
        <f>Table1[[#This Row],[Unit_Price]]*Table1[[#This Row],[Quantity]]</f>
        <v>1425.96</v>
      </c>
      <c r="P776" s="29">
        <f>Table1[[#This Row],[Revenue]]-Table1[[#This Row],[COGS]]</f>
        <v>405.42000000000007</v>
      </c>
      <c r="Q776" s="9">
        <f>Table1[[#This Row],[Profit]]/Table1[[#This Row],[Revenue]]</f>
        <v>0.28431372549019612</v>
      </c>
      <c r="R776" s="31">
        <f>Table1[[#This Row],[Cost Price]]*Table1[[#This Row],[Quantity]]</f>
        <v>1020.54</v>
      </c>
    </row>
    <row r="777" spans="1:18" x14ac:dyDescent="0.25">
      <c r="A777" t="s">
        <v>1429</v>
      </c>
      <c r="B777" s="14">
        <v>45889</v>
      </c>
      <c r="C777" t="s">
        <v>840</v>
      </c>
      <c r="D777" t="str">
        <f>VLOOKUP(C777,Customers!A:E,5,FALSE)</f>
        <v>Affluent</v>
      </c>
      <c r="E777" t="s">
        <v>177</v>
      </c>
      <c r="F777" t="str">
        <f>VLOOKUP(Table1[[#This Row],[Product_ID]],Products!A:D,4,FALSE)</f>
        <v>Laptops</v>
      </c>
      <c r="G777" t="str">
        <f>VLOOKUP(H777,Stores!A:E,5,FALSE)</f>
        <v>Europe</v>
      </c>
      <c r="H777" t="s">
        <v>64</v>
      </c>
      <c r="I777" s="5" t="s">
        <v>25</v>
      </c>
      <c r="J777" s="7">
        <v>3</v>
      </c>
      <c r="K777" s="27">
        <v>1583.01</v>
      </c>
      <c r="L777" s="11">
        <v>0</v>
      </c>
      <c r="M777" t="s">
        <v>35</v>
      </c>
      <c r="N777" s="29">
        <v>991.38</v>
      </c>
      <c r="O777" s="27">
        <f>Table1[[#This Row],[Unit_Price]]*Table1[[#This Row],[Quantity]]</f>
        <v>4749.03</v>
      </c>
      <c r="P777" s="29">
        <f>Table1[[#This Row],[Revenue]]-Table1[[#This Row],[COGS]]</f>
        <v>1774.8899999999999</v>
      </c>
      <c r="Q777" s="9">
        <f>Table1[[#This Row],[Profit]]/Table1[[#This Row],[Revenue]]</f>
        <v>0.37373737373737376</v>
      </c>
      <c r="R777" s="31">
        <f>Table1[[#This Row],[Cost Price]]*Table1[[#This Row],[Quantity]]</f>
        <v>2974.14</v>
      </c>
    </row>
    <row r="778" spans="1:18" x14ac:dyDescent="0.25">
      <c r="A778" t="s">
        <v>1430</v>
      </c>
      <c r="B778" s="14">
        <v>46139</v>
      </c>
      <c r="C778" t="s">
        <v>1043</v>
      </c>
      <c r="D778" t="str">
        <f>VLOOKUP(C778,Customers!A:E,5,FALSE)</f>
        <v>Mass Affluent</v>
      </c>
      <c r="E778" t="s">
        <v>54</v>
      </c>
      <c r="F778" t="str">
        <f>VLOOKUP(Table1[[#This Row],[Product_ID]],Products!A:D,4,FALSE)</f>
        <v>Accessories</v>
      </c>
      <c r="G778" t="str">
        <f>VLOOKUP(H778,Stores!A:E,5,FALSE)</f>
        <v>Asia</v>
      </c>
      <c r="H778" t="s">
        <v>34</v>
      </c>
      <c r="I778" s="5" t="s">
        <v>14</v>
      </c>
      <c r="J778" s="7">
        <v>3</v>
      </c>
      <c r="K778" s="27">
        <v>119</v>
      </c>
      <c r="L778" s="11">
        <v>0</v>
      </c>
      <c r="M778" t="s">
        <v>35</v>
      </c>
      <c r="N778" s="29">
        <v>85.68</v>
      </c>
      <c r="O778" s="27">
        <f>Table1[[#This Row],[Unit_Price]]*Table1[[#This Row],[Quantity]]</f>
        <v>357</v>
      </c>
      <c r="P778" s="29">
        <f>Table1[[#This Row],[Revenue]]-Table1[[#This Row],[COGS]]</f>
        <v>99.95999999999998</v>
      </c>
      <c r="Q778" s="9">
        <f>Table1[[#This Row],[Profit]]/Table1[[#This Row],[Revenue]]</f>
        <v>0.27999999999999992</v>
      </c>
      <c r="R778" s="31">
        <f>Table1[[#This Row],[Cost Price]]*Table1[[#This Row],[Quantity]]</f>
        <v>257.04000000000002</v>
      </c>
    </row>
    <row r="779" spans="1:18" x14ac:dyDescent="0.25">
      <c r="A779" t="s">
        <v>1431</v>
      </c>
      <c r="B779" s="14">
        <v>46111</v>
      </c>
      <c r="C779" t="s">
        <v>253</v>
      </c>
      <c r="D779" t="str">
        <f>VLOOKUP(C779,Customers!A:E,5,FALSE)</f>
        <v>Mass Market</v>
      </c>
      <c r="E779" t="s">
        <v>71</v>
      </c>
      <c r="F779" t="str">
        <f>VLOOKUP(Table1[[#This Row],[Product_ID]],Products!A:D,4,FALSE)</f>
        <v>Audio</v>
      </c>
      <c r="G779" t="str">
        <f>VLOOKUP(H779,Stores!A:E,5,FALSE)</f>
        <v>Africa</v>
      </c>
      <c r="H779" t="s">
        <v>19</v>
      </c>
      <c r="I779" s="5" t="s">
        <v>14</v>
      </c>
      <c r="J779" s="7">
        <v>3</v>
      </c>
      <c r="K779" s="27">
        <v>122.57</v>
      </c>
      <c r="L779" s="11">
        <v>0.1</v>
      </c>
      <c r="M779" t="s">
        <v>20</v>
      </c>
      <c r="N779" s="29">
        <v>82.11</v>
      </c>
      <c r="O779" s="27">
        <f>Table1[[#This Row],[Unit_Price]]*Table1[[#This Row],[Quantity]]</f>
        <v>367.71</v>
      </c>
      <c r="P779" s="29">
        <f>Table1[[#This Row],[Revenue]]-Table1[[#This Row],[COGS]]</f>
        <v>121.38</v>
      </c>
      <c r="Q779" s="9">
        <f>Table1[[#This Row],[Profit]]/Table1[[#This Row],[Revenue]]</f>
        <v>0.3300970873786408</v>
      </c>
      <c r="R779" s="31">
        <f>Table1[[#This Row],[Cost Price]]*Table1[[#This Row],[Quantity]]</f>
        <v>246.32999999999998</v>
      </c>
    </row>
    <row r="780" spans="1:18" x14ac:dyDescent="0.25">
      <c r="A780" t="s">
        <v>1432</v>
      </c>
      <c r="B780" s="14">
        <v>45816</v>
      </c>
      <c r="C780" t="s">
        <v>1433</v>
      </c>
      <c r="D780" t="str">
        <f>VLOOKUP(C780,Customers!A:E,5,FALSE)</f>
        <v>Mass Market</v>
      </c>
      <c r="E780" t="s">
        <v>117</v>
      </c>
      <c r="F780" t="str">
        <f>VLOOKUP(Table1[[#This Row],[Product_ID]],Products!A:D,4,FALSE)</f>
        <v>Laptops</v>
      </c>
      <c r="G780" t="str">
        <f>VLOOKUP(H780,Stores!A:E,5,FALSE)</f>
        <v>South America</v>
      </c>
      <c r="H780" t="s">
        <v>120</v>
      </c>
      <c r="I780" s="5" t="s">
        <v>14</v>
      </c>
      <c r="J780" s="7">
        <v>3</v>
      </c>
      <c r="K780" s="27">
        <v>1834.98</v>
      </c>
      <c r="L780" s="11">
        <v>0.1</v>
      </c>
      <c r="M780" t="s">
        <v>20</v>
      </c>
      <c r="N780" s="29">
        <v>1295.28</v>
      </c>
      <c r="O780" s="27">
        <f>Table1[[#This Row],[Unit_Price]]*Table1[[#This Row],[Quantity]]</f>
        <v>5504.9400000000005</v>
      </c>
      <c r="P780" s="29">
        <f>Table1[[#This Row],[Revenue]]-Table1[[#This Row],[COGS]]</f>
        <v>1619.1000000000004</v>
      </c>
      <c r="Q780" s="9">
        <f>Table1[[#This Row],[Profit]]/Table1[[#This Row],[Revenue]]</f>
        <v>0.29411764705882359</v>
      </c>
      <c r="R780" s="31">
        <f>Table1[[#This Row],[Cost Price]]*Table1[[#This Row],[Quantity]]</f>
        <v>3885.84</v>
      </c>
    </row>
    <row r="781" spans="1:18" x14ac:dyDescent="0.25">
      <c r="A781" t="s">
        <v>1434</v>
      </c>
      <c r="B781" s="14">
        <v>46050</v>
      </c>
      <c r="C781" t="s">
        <v>1435</v>
      </c>
      <c r="D781" t="str">
        <f>VLOOKUP(C781,Customers!A:E,5,FALSE)</f>
        <v>Mass Market</v>
      </c>
      <c r="E781" t="s">
        <v>47</v>
      </c>
      <c r="F781" t="str">
        <f>VLOOKUP(Table1[[#This Row],[Product_ID]],Products!A:D,4,FALSE)</f>
        <v>Smartphones</v>
      </c>
      <c r="G781" t="str">
        <f>VLOOKUP(H781,Stores!A:E,5,FALSE)</f>
        <v>Africa</v>
      </c>
      <c r="H781" t="s">
        <v>196</v>
      </c>
      <c r="I781" s="5" t="s">
        <v>25</v>
      </c>
      <c r="J781" s="7">
        <v>3</v>
      </c>
      <c r="K781" s="27">
        <v>301.99</v>
      </c>
      <c r="L781" s="11">
        <v>0.05</v>
      </c>
      <c r="M781" t="s">
        <v>20</v>
      </c>
      <c r="N781" s="29">
        <v>194.35</v>
      </c>
      <c r="O781" s="27">
        <f>Table1[[#This Row],[Unit_Price]]*Table1[[#This Row],[Quantity]]</f>
        <v>905.97</v>
      </c>
      <c r="P781" s="29">
        <f>Table1[[#This Row],[Revenue]]-Table1[[#This Row],[COGS]]</f>
        <v>322.92000000000007</v>
      </c>
      <c r="Q781" s="9">
        <f>Table1[[#This Row],[Profit]]/Table1[[#This Row],[Revenue]]</f>
        <v>0.35643564356435653</v>
      </c>
      <c r="R781" s="31">
        <f>Table1[[#This Row],[Cost Price]]*Table1[[#This Row],[Quantity]]</f>
        <v>583.04999999999995</v>
      </c>
    </row>
    <row r="782" spans="1:18" x14ac:dyDescent="0.25">
      <c r="A782" t="s">
        <v>1436</v>
      </c>
      <c r="B782" s="14">
        <v>46003</v>
      </c>
      <c r="C782" t="s">
        <v>1260</v>
      </c>
      <c r="D782" t="str">
        <f>VLOOKUP(C782,Customers!A:E,5,FALSE)</f>
        <v>Mass Affluent</v>
      </c>
      <c r="E782" t="s">
        <v>282</v>
      </c>
      <c r="F782" t="str">
        <f>VLOOKUP(Table1[[#This Row],[Product_ID]],Products!A:D,4,FALSE)</f>
        <v>Audio</v>
      </c>
      <c r="G782" t="str">
        <f>VLOOKUP(H782,Stores!A:E,5,FALSE)</f>
        <v>North America</v>
      </c>
      <c r="H782" t="s">
        <v>187</v>
      </c>
      <c r="I782" s="5" t="s">
        <v>25</v>
      </c>
      <c r="J782" s="7">
        <v>3</v>
      </c>
      <c r="K782" s="27">
        <v>173.63</v>
      </c>
      <c r="L782" s="11">
        <v>0.05</v>
      </c>
      <c r="M782" t="s">
        <v>20</v>
      </c>
      <c r="N782" s="29">
        <v>110.98</v>
      </c>
      <c r="O782" s="27">
        <f>Table1[[#This Row],[Unit_Price]]*Table1[[#This Row],[Quantity]]</f>
        <v>520.89</v>
      </c>
      <c r="P782" s="29">
        <f>Table1[[#This Row],[Revenue]]-Table1[[#This Row],[COGS]]</f>
        <v>187.95</v>
      </c>
      <c r="Q782" s="9">
        <f>Table1[[#This Row],[Profit]]/Table1[[#This Row],[Revenue]]</f>
        <v>0.36082474226804123</v>
      </c>
      <c r="R782" s="31">
        <f>Table1[[#This Row],[Cost Price]]*Table1[[#This Row],[Quantity]]</f>
        <v>332.94</v>
      </c>
    </row>
    <row r="783" spans="1:18" x14ac:dyDescent="0.25">
      <c r="A783" t="s">
        <v>1437</v>
      </c>
      <c r="B783" s="14">
        <v>45883</v>
      </c>
      <c r="C783" t="s">
        <v>618</v>
      </c>
      <c r="D783" t="str">
        <f>VLOOKUP(C783,Customers!A:E,5,FALSE)</f>
        <v>Premium</v>
      </c>
      <c r="E783" t="s">
        <v>520</v>
      </c>
      <c r="F783" t="str">
        <f>VLOOKUP(Table1[[#This Row],[Product_ID]],Products!A:D,4,FALSE)</f>
        <v>Laptops</v>
      </c>
      <c r="G783" t="str">
        <f>VLOOKUP(H783,Stores!A:E,5,FALSE)</f>
        <v>Africa</v>
      </c>
      <c r="H783" t="s">
        <v>19</v>
      </c>
      <c r="I783" s="5" t="s">
        <v>25</v>
      </c>
      <c r="J783" s="7">
        <v>3</v>
      </c>
      <c r="K783" s="27">
        <v>2220.9899999999998</v>
      </c>
      <c r="L783" s="11">
        <v>0.05</v>
      </c>
      <c r="M783" t="s">
        <v>20</v>
      </c>
      <c r="N783" s="29">
        <v>1495.32</v>
      </c>
      <c r="O783" s="27">
        <f>Table1[[#This Row],[Unit_Price]]*Table1[[#This Row],[Quantity]]</f>
        <v>6662.9699999999993</v>
      </c>
      <c r="P783" s="29">
        <f>Table1[[#This Row],[Revenue]]-Table1[[#This Row],[COGS]]</f>
        <v>2177.0099999999993</v>
      </c>
      <c r="Q783" s="9">
        <f>Table1[[#This Row],[Profit]]/Table1[[#This Row],[Revenue]]</f>
        <v>0.32673267326732663</v>
      </c>
      <c r="R783" s="31">
        <f>Table1[[#This Row],[Cost Price]]*Table1[[#This Row],[Quantity]]</f>
        <v>4485.96</v>
      </c>
    </row>
    <row r="784" spans="1:18" x14ac:dyDescent="0.25">
      <c r="A784" t="s">
        <v>1438</v>
      </c>
      <c r="B784" s="14">
        <v>45848</v>
      </c>
      <c r="C784" t="s">
        <v>575</v>
      </c>
      <c r="D784" t="str">
        <f>VLOOKUP(C784,Customers!A:E,5,FALSE)</f>
        <v>Mass Market</v>
      </c>
      <c r="E784" t="s">
        <v>180</v>
      </c>
      <c r="F784" t="str">
        <f>VLOOKUP(Table1[[#This Row],[Product_ID]],Products!A:D,4,FALSE)</f>
        <v>Smartphones</v>
      </c>
      <c r="G784" t="str">
        <f>VLOOKUP(H784,Stores!A:E,5,FALSE)</f>
        <v>Asia</v>
      </c>
      <c r="H784" t="s">
        <v>34</v>
      </c>
      <c r="I784" s="5" t="s">
        <v>14</v>
      </c>
      <c r="J784" s="7">
        <v>1</v>
      </c>
      <c r="K784" s="27">
        <v>823.53</v>
      </c>
      <c r="L784" s="11">
        <v>0</v>
      </c>
      <c r="M784" t="s">
        <v>20</v>
      </c>
      <c r="N784" s="29">
        <v>585.80999999999995</v>
      </c>
      <c r="O784" s="27">
        <f>Table1[[#This Row],[Unit_Price]]*Table1[[#This Row],[Quantity]]</f>
        <v>823.53</v>
      </c>
      <c r="P784" s="29">
        <f>Table1[[#This Row],[Revenue]]-Table1[[#This Row],[COGS]]</f>
        <v>237.72000000000003</v>
      </c>
      <c r="Q784" s="9">
        <f>Table1[[#This Row],[Profit]]/Table1[[#This Row],[Revenue]]</f>
        <v>0.28865979381443302</v>
      </c>
      <c r="R784" s="31">
        <f>Table1[[#This Row],[Cost Price]]*Table1[[#This Row],[Quantity]]</f>
        <v>585.80999999999995</v>
      </c>
    </row>
    <row r="785" spans="1:18" x14ac:dyDescent="0.25">
      <c r="A785" t="s">
        <v>1439</v>
      </c>
      <c r="B785" s="14">
        <v>45959</v>
      </c>
      <c r="C785" t="s">
        <v>1409</v>
      </c>
      <c r="D785" t="str">
        <f>VLOOKUP(C785,Customers!A:E,5,FALSE)</f>
        <v>Mass Market</v>
      </c>
      <c r="E785" t="s">
        <v>71</v>
      </c>
      <c r="F785" t="str">
        <f>VLOOKUP(Table1[[#This Row],[Product_ID]],Products!A:D,4,FALSE)</f>
        <v>Audio</v>
      </c>
      <c r="G785" t="str">
        <f>VLOOKUP(H785,Stores!A:E,5,FALSE)</f>
        <v>Africa</v>
      </c>
      <c r="H785" t="s">
        <v>44</v>
      </c>
      <c r="I785" s="5" t="s">
        <v>14</v>
      </c>
      <c r="J785" s="7">
        <v>2</v>
      </c>
      <c r="K785" s="27">
        <v>119</v>
      </c>
      <c r="L785" s="11">
        <v>0</v>
      </c>
      <c r="M785" t="s">
        <v>20</v>
      </c>
      <c r="N785" s="29">
        <v>82.11</v>
      </c>
      <c r="O785" s="27">
        <f>Table1[[#This Row],[Unit_Price]]*Table1[[#This Row],[Quantity]]</f>
        <v>238</v>
      </c>
      <c r="P785" s="29">
        <f>Table1[[#This Row],[Revenue]]-Table1[[#This Row],[COGS]]</f>
        <v>73.78</v>
      </c>
      <c r="Q785" s="9">
        <f>Table1[[#This Row],[Profit]]/Table1[[#This Row],[Revenue]]</f>
        <v>0.31</v>
      </c>
      <c r="R785" s="31">
        <f>Table1[[#This Row],[Cost Price]]*Table1[[#This Row],[Quantity]]</f>
        <v>164.22</v>
      </c>
    </row>
    <row r="786" spans="1:18" x14ac:dyDescent="0.25">
      <c r="A786" t="s">
        <v>1440</v>
      </c>
      <c r="B786" s="14">
        <v>46228</v>
      </c>
      <c r="C786" t="s">
        <v>1188</v>
      </c>
      <c r="D786" t="str">
        <f>VLOOKUP(C786,Customers!A:E,5,FALSE)</f>
        <v>Premium</v>
      </c>
      <c r="E786" t="s">
        <v>520</v>
      </c>
      <c r="F786" t="str">
        <f>VLOOKUP(Table1[[#This Row],[Product_ID]],Products!A:D,4,FALSE)</f>
        <v>Laptops</v>
      </c>
      <c r="G786" t="str">
        <f>VLOOKUP(H786,Stores!A:E,5,FALSE)</f>
        <v>Africa</v>
      </c>
      <c r="H786" t="s">
        <v>196</v>
      </c>
      <c r="I786" s="5" t="s">
        <v>25</v>
      </c>
      <c r="J786" s="7">
        <v>2</v>
      </c>
      <c r="K786" s="27">
        <v>2177.0100000000002</v>
      </c>
      <c r="L786" s="11">
        <v>0</v>
      </c>
      <c r="M786" t="s">
        <v>35</v>
      </c>
      <c r="N786" s="29">
        <v>1495.32</v>
      </c>
      <c r="O786" s="27">
        <f>Table1[[#This Row],[Unit_Price]]*Table1[[#This Row],[Quantity]]</f>
        <v>4354.0200000000004</v>
      </c>
      <c r="P786" s="29">
        <f>Table1[[#This Row],[Revenue]]-Table1[[#This Row],[COGS]]</f>
        <v>1363.3800000000006</v>
      </c>
      <c r="Q786" s="9">
        <f>Table1[[#This Row],[Profit]]/Table1[[#This Row],[Revenue]]</f>
        <v>0.3131313131313132</v>
      </c>
      <c r="R786" s="31">
        <f>Table1[[#This Row],[Cost Price]]*Table1[[#This Row],[Quantity]]</f>
        <v>2990.64</v>
      </c>
    </row>
    <row r="787" spans="1:18" x14ac:dyDescent="0.25">
      <c r="A787" t="s">
        <v>1441</v>
      </c>
      <c r="B787" s="14">
        <v>46028</v>
      </c>
      <c r="C787" t="s">
        <v>437</v>
      </c>
      <c r="D787" t="str">
        <f>VLOOKUP(C787,Customers!A:E,5,FALSE)</f>
        <v>Mass Market</v>
      </c>
      <c r="E787" t="s">
        <v>123</v>
      </c>
      <c r="F787" t="str">
        <f>VLOOKUP(Table1[[#This Row],[Product_ID]],Products!A:D,4,FALSE)</f>
        <v>Accessories</v>
      </c>
      <c r="G787" t="str">
        <f>VLOOKUP(H787,Stores!A:E,5,FALSE)</f>
        <v>North America</v>
      </c>
      <c r="H787" t="s">
        <v>187</v>
      </c>
      <c r="I787" s="5" t="s">
        <v>14</v>
      </c>
      <c r="J787" s="7">
        <v>4</v>
      </c>
      <c r="K787" s="27">
        <v>53.35</v>
      </c>
      <c r="L787" s="11">
        <v>0.02</v>
      </c>
      <c r="M787" t="s">
        <v>20</v>
      </c>
      <c r="N787" s="29">
        <v>39.049999999999997</v>
      </c>
      <c r="O787" s="27">
        <f>Table1[[#This Row],[Unit_Price]]*Table1[[#This Row],[Quantity]]</f>
        <v>213.4</v>
      </c>
      <c r="P787" s="29">
        <f>Table1[[#This Row],[Revenue]]-Table1[[#This Row],[COGS]]</f>
        <v>57.200000000000017</v>
      </c>
      <c r="Q787" s="9">
        <f>Table1[[#This Row],[Profit]]/Table1[[#This Row],[Revenue]]</f>
        <v>0.26804123711340211</v>
      </c>
      <c r="R787" s="31">
        <f>Table1[[#This Row],[Cost Price]]*Table1[[#This Row],[Quantity]]</f>
        <v>156.19999999999999</v>
      </c>
    </row>
    <row r="788" spans="1:18" x14ac:dyDescent="0.25">
      <c r="A788" t="s">
        <v>1442</v>
      </c>
      <c r="B788" s="14">
        <v>46196</v>
      </c>
      <c r="C788" t="s">
        <v>1240</v>
      </c>
      <c r="D788" t="str">
        <f>VLOOKUP(C788,Customers!A:E,5,FALSE)</f>
        <v>Mass Market</v>
      </c>
      <c r="E788" t="s">
        <v>332</v>
      </c>
      <c r="F788" t="str">
        <f>VLOOKUP(Table1[[#This Row],[Product_ID]],Products!A:D,4,FALSE)</f>
        <v>Smartphones</v>
      </c>
      <c r="G788" t="str">
        <f>VLOOKUP(H788,Stores!A:E,5,FALSE)</f>
        <v>Oceania</v>
      </c>
      <c r="H788" t="s">
        <v>112</v>
      </c>
      <c r="I788" s="5" t="s">
        <v>14</v>
      </c>
      <c r="J788" s="7">
        <v>1</v>
      </c>
      <c r="K788" s="27">
        <v>771.47</v>
      </c>
      <c r="L788" s="11">
        <v>0.05</v>
      </c>
      <c r="M788" t="s">
        <v>30</v>
      </c>
      <c r="N788" s="29">
        <v>531.79</v>
      </c>
      <c r="O788" s="27">
        <f>Table1[[#This Row],[Unit_Price]]*Table1[[#This Row],[Quantity]]</f>
        <v>771.47</v>
      </c>
      <c r="P788" s="29">
        <f>Table1[[#This Row],[Revenue]]-Table1[[#This Row],[COGS]]</f>
        <v>239.68000000000006</v>
      </c>
      <c r="Q788" s="9">
        <f>Table1[[#This Row],[Profit]]/Table1[[#This Row],[Revenue]]</f>
        <v>0.31067961165048552</v>
      </c>
      <c r="R788" s="31">
        <f>Table1[[#This Row],[Cost Price]]*Table1[[#This Row],[Quantity]]</f>
        <v>531.79</v>
      </c>
    </row>
    <row r="789" spans="1:18" x14ac:dyDescent="0.25">
      <c r="A789" t="s">
        <v>1443</v>
      </c>
      <c r="B789" s="14">
        <v>45896</v>
      </c>
      <c r="C789" t="s">
        <v>1240</v>
      </c>
      <c r="D789" t="str">
        <f>VLOOKUP(C789,Customers!A:E,5,FALSE)</f>
        <v>Mass Market</v>
      </c>
      <c r="E789" t="s">
        <v>117</v>
      </c>
      <c r="F789" t="str">
        <f>VLOOKUP(Table1[[#This Row],[Product_ID]],Products!A:D,4,FALSE)</f>
        <v>Laptops</v>
      </c>
      <c r="G789" t="str">
        <f>VLOOKUP(H789,Stores!A:E,5,FALSE)</f>
        <v>EUROPE</v>
      </c>
      <c r="H789" t="s">
        <v>74</v>
      </c>
      <c r="I789" s="5" t="s">
        <v>14</v>
      </c>
      <c r="J789" s="7">
        <v>2</v>
      </c>
      <c r="K789" s="27">
        <v>1799</v>
      </c>
      <c r="L789" s="11">
        <v>0.02</v>
      </c>
      <c r="M789" t="s">
        <v>20</v>
      </c>
      <c r="N789" s="29">
        <v>1295.28</v>
      </c>
      <c r="O789" s="27">
        <f>Table1[[#This Row],[Unit_Price]]*Table1[[#This Row],[Quantity]]</f>
        <v>3598</v>
      </c>
      <c r="P789" s="29">
        <f>Table1[[#This Row],[Revenue]]-Table1[[#This Row],[COGS]]</f>
        <v>1007.44</v>
      </c>
      <c r="Q789" s="9">
        <f>Table1[[#This Row],[Profit]]/Table1[[#This Row],[Revenue]]</f>
        <v>0.28000000000000003</v>
      </c>
      <c r="R789" s="31">
        <f>Table1[[#This Row],[Cost Price]]*Table1[[#This Row],[Quantity]]</f>
        <v>2590.56</v>
      </c>
    </row>
    <row r="790" spans="1:18" x14ac:dyDescent="0.25">
      <c r="A790" t="s">
        <v>1444</v>
      </c>
      <c r="B790" s="14">
        <v>46219</v>
      </c>
      <c r="C790" t="s">
        <v>1445</v>
      </c>
      <c r="D790" t="str">
        <f>VLOOKUP(C790,Customers!A:E,5,FALSE)</f>
        <v>Mass Market</v>
      </c>
      <c r="E790" t="s">
        <v>132</v>
      </c>
      <c r="F790" t="str">
        <f>VLOOKUP(Table1[[#This Row],[Product_ID]],Products!A:D,4,FALSE)</f>
        <v>Laptops</v>
      </c>
      <c r="G790" t="str">
        <f>VLOOKUP(H790,Stores!A:E,5,FALSE)</f>
        <v>North America</v>
      </c>
      <c r="H790" t="s">
        <v>187</v>
      </c>
      <c r="I790" s="5" t="s">
        <v>14</v>
      </c>
      <c r="J790" s="7">
        <v>1</v>
      </c>
      <c r="K790" s="27">
        <v>1199</v>
      </c>
      <c r="L790" s="11">
        <v>0.15</v>
      </c>
      <c r="M790" t="s">
        <v>30</v>
      </c>
      <c r="N790" s="29">
        <v>791.34</v>
      </c>
      <c r="O790" s="27">
        <f>Table1[[#This Row],[Unit_Price]]*Table1[[#This Row],[Quantity]]</f>
        <v>1199</v>
      </c>
      <c r="P790" s="29">
        <f>Table1[[#This Row],[Revenue]]-Table1[[#This Row],[COGS]]</f>
        <v>407.65999999999997</v>
      </c>
      <c r="Q790" s="9">
        <f>Table1[[#This Row],[Profit]]/Table1[[#This Row],[Revenue]]</f>
        <v>0.33999999999999997</v>
      </c>
      <c r="R790" s="31">
        <f>Table1[[#This Row],[Cost Price]]*Table1[[#This Row],[Quantity]]</f>
        <v>791.34</v>
      </c>
    </row>
    <row r="791" spans="1:18" x14ac:dyDescent="0.25">
      <c r="A791" t="s">
        <v>1446</v>
      </c>
      <c r="B791" s="14">
        <v>46017</v>
      </c>
      <c r="C791" t="s">
        <v>620</v>
      </c>
      <c r="D791" t="str">
        <f>VLOOKUP(C791,Customers!A:E,5,FALSE)</f>
        <v>Mass Affluent</v>
      </c>
      <c r="E791" t="s">
        <v>132</v>
      </c>
      <c r="F791" t="str">
        <f>VLOOKUP(Table1[[#This Row],[Product_ID]],Products!A:D,4,FALSE)</f>
        <v>Laptops</v>
      </c>
      <c r="G791" t="str">
        <f>VLOOKUP(H791,Stores!A:E,5,FALSE)</f>
        <v>Europe</v>
      </c>
      <c r="H791" t="s">
        <v>24</v>
      </c>
      <c r="I791" s="5" t="s">
        <v>25</v>
      </c>
      <c r="J791" s="7">
        <v>1</v>
      </c>
      <c r="K791" s="27">
        <v>1175.02</v>
      </c>
      <c r="L791" s="11">
        <v>0.1</v>
      </c>
      <c r="M791" t="s">
        <v>20</v>
      </c>
      <c r="N791" s="29">
        <v>791.34</v>
      </c>
      <c r="O791" s="27">
        <f>Table1[[#This Row],[Unit_Price]]*Table1[[#This Row],[Quantity]]</f>
        <v>1175.02</v>
      </c>
      <c r="P791" s="29">
        <f>Table1[[#This Row],[Revenue]]-Table1[[#This Row],[COGS]]</f>
        <v>383.67999999999995</v>
      </c>
      <c r="Q791" s="9">
        <f>Table1[[#This Row],[Profit]]/Table1[[#This Row],[Revenue]]</f>
        <v>0.32653061224489793</v>
      </c>
      <c r="R791" s="31">
        <f>Table1[[#This Row],[Cost Price]]*Table1[[#This Row],[Quantity]]</f>
        <v>791.34</v>
      </c>
    </row>
    <row r="792" spans="1:18" x14ac:dyDescent="0.25">
      <c r="A792" t="s">
        <v>1447</v>
      </c>
      <c r="B792" s="14">
        <v>46271</v>
      </c>
      <c r="C792" t="s">
        <v>415</v>
      </c>
      <c r="D792" t="str">
        <f>VLOOKUP(C792,Customers!A:E,5,FALSE)</f>
        <v>Mass Market</v>
      </c>
      <c r="E792" t="s">
        <v>137</v>
      </c>
      <c r="F792" t="str">
        <f>VLOOKUP(Table1[[#This Row],[Product_ID]],Products!A:D,4,FALSE)</f>
        <v>Accessories</v>
      </c>
      <c r="G792" t="str">
        <f>VLOOKUP(H792,Stores!A:E,5,FALSE)</f>
        <v>Asia</v>
      </c>
      <c r="H792" t="s">
        <v>34</v>
      </c>
      <c r="I792" s="5" t="s">
        <v>14</v>
      </c>
      <c r="J792" s="7">
        <v>2</v>
      </c>
      <c r="K792" s="27">
        <v>97.02</v>
      </c>
      <c r="L792" s="11">
        <v>0</v>
      </c>
      <c r="M792" t="s">
        <v>20</v>
      </c>
      <c r="N792" s="29">
        <v>65.34</v>
      </c>
      <c r="O792" s="27">
        <f>Table1[[#This Row],[Unit_Price]]*Table1[[#This Row],[Quantity]]</f>
        <v>194.04</v>
      </c>
      <c r="P792" s="29">
        <f>Table1[[#This Row],[Revenue]]-Table1[[#This Row],[COGS]]</f>
        <v>63.359999999999985</v>
      </c>
      <c r="Q792" s="9">
        <f>Table1[[#This Row],[Profit]]/Table1[[#This Row],[Revenue]]</f>
        <v>0.32653061224489788</v>
      </c>
      <c r="R792" s="31">
        <f>Table1[[#This Row],[Cost Price]]*Table1[[#This Row],[Quantity]]</f>
        <v>130.68</v>
      </c>
    </row>
    <row r="793" spans="1:18" x14ac:dyDescent="0.25">
      <c r="A793" t="s">
        <v>1448</v>
      </c>
      <c r="B793" s="14">
        <v>46060</v>
      </c>
      <c r="C793" t="s">
        <v>1449</v>
      </c>
      <c r="D793" t="str">
        <f>VLOOKUP(C793,Customers!A:E,5,FALSE)</f>
        <v>Mass Affluent</v>
      </c>
      <c r="E793" t="s">
        <v>376</v>
      </c>
      <c r="F793" t="str">
        <f>VLOOKUP(Table1[[#This Row],[Product_ID]],Products!A:D,4,FALSE)</f>
        <v>Laptops</v>
      </c>
      <c r="G793" t="str">
        <f>VLOOKUP(H793,Stores!A:E,5,FALSE)</f>
        <v>North America</v>
      </c>
      <c r="H793" t="s">
        <v>39</v>
      </c>
      <c r="I793" s="5" t="s">
        <v>25</v>
      </c>
      <c r="J793" s="7">
        <v>4</v>
      </c>
      <c r="K793" s="27">
        <v>1715.99</v>
      </c>
      <c r="L793" s="11">
        <v>0.02</v>
      </c>
      <c r="M793" t="s">
        <v>20</v>
      </c>
      <c r="N793" s="29">
        <v>1240.27</v>
      </c>
      <c r="O793" s="27">
        <f>Table1[[#This Row],[Unit_Price]]*Table1[[#This Row],[Quantity]]</f>
        <v>6863.96</v>
      </c>
      <c r="P793" s="29">
        <f>Table1[[#This Row],[Revenue]]-Table1[[#This Row],[COGS]]</f>
        <v>1902.88</v>
      </c>
      <c r="Q793" s="9">
        <f>Table1[[#This Row],[Profit]]/Table1[[#This Row],[Revenue]]</f>
        <v>0.27722772277227725</v>
      </c>
      <c r="R793" s="31">
        <f>Table1[[#This Row],[Cost Price]]*Table1[[#This Row],[Quantity]]</f>
        <v>4961.08</v>
      </c>
    </row>
    <row r="794" spans="1:18" x14ac:dyDescent="0.25">
      <c r="A794" t="s">
        <v>1450</v>
      </c>
      <c r="B794" s="14">
        <v>46042</v>
      </c>
      <c r="C794" t="s">
        <v>683</v>
      </c>
      <c r="D794" t="str">
        <f>VLOOKUP(C794,Customers!A:E,5,FALSE)</f>
        <v>Affluent</v>
      </c>
      <c r="E794" t="s">
        <v>223</v>
      </c>
      <c r="F794" t="str">
        <f>VLOOKUP(Table1[[#This Row],[Product_ID]],Products!A:D,4,FALSE)</f>
        <v>Audio</v>
      </c>
      <c r="G794" t="str">
        <f>VLOOKUP(H794,Stores!A:E,5,FALSE)</f>
        <v>Africa</v>
      </c>
      <c r="H794" t="s">
        <v>196</v>
      </c>
      <c r="I794" s="5" t="s">
        <v>14</v>
      </c>
      <c r="J794" s="7">
        <v>3</v>
      </c>
      <c r="K794" s="27">
        <v>406.98</v>
      </c>
      <c r="L794" s="11">
        <v>0</v>
      </c>
      <c r="M794" t="s">
        <v>30</v>
      </c>
      <c r="N794" s="29">
        <v>263.33999999999997</v>
      </c>
      <c r="O794" s="27">
        <f>Table1[[#This Row],[Unit_Price]]*Table1[[#This Row],[Quantity]]</f>
        <v>1220.94</v>
      </c>
      <c r="P794" s="29">
        <f>Table1[[#This Row],[Revenue]]-Table1[[#This Row],[COGS]]</f>
        <v>430.92000000000007</v>
      </c>
      <c r="Q794" s="9">
        <f>Table1[[#This Row],[Profit]]/Table1[[#This Row],[Revenue]]</f>
        <v>0.35294117647058826</v>
      </c>
      <c r="R794" s="31">
        <f>Table1[[#This Row],[Cost Price]]*Table1[[#This Row],[Quantity]]</f>
        <v>790.02</v>
      </c>
    </row>
    <row r="795" spans="1:18" x14ac:dyDescent="0.25">
      <c r="A795" t="s">
        <v>1451</v>
      </c>
      <c r="B795" s="14">
        <v>45846</v>
      </c>
      <c r="C795" t="s">
        <v>866</v>
      </c>
      <c r="D795" t="str">
        <f>VLOOKUP(C795,Customers!A:E,5,FALSE)</f>
        <v>Mass Market</v>
      </c>
      <c r="E795" t="s">
        <v>43</v>
      </c>
      <c r="F795" t="str">
        <f>VLOOKUP(Table1[[#This Row],[Product_ID]],Products!A:D,4,FALSE)</f>
        <v>Televisions</v>
      </c>
      <c r="G795" t="str">
        <f>VLOOKUP(H795,Stores!A:E,5,FALSE)</f>
        <v>South America</v>
      </c>
      <c r="H795" t="s">
        <v>120</v>
      </c>
      <c r="I795" s="5" t="s">
        <v>25</v>
      </c>
      <c r="J795" s="7">
        <v>3</v>
      </c>
      <c r="K795" s="27">
        <v>1852.97</v>
      </c>
      <c r="L795" s="11">
        <v>0.1</v>
      </c>
      <c r="M795" t="s">
        <v>35</v>
      </c>
      <c r="N795" s="29">
        <v>1097.3900000000001</v>
      </c>
      <c r="O795" s="27">
        <f>Table1[[#This Row],[Unit_Price]]*Table1[[#This Row],[Quantity]]</f>
        <v>5558.91</v>
      </c>
      <c r="P795" s="29">
        <f>Table1[[#This Row],[Revenue]]-Table1[[#This Row],[COGS]]</f>
        <v>2266.7399999999998</v>
      </c>
      <c r="Q795" s="9">
        <f>Table1[[#This Row],[Profit]]/Table1[[#This Row],[Revenue]]</f>
        <v>0.40776699029126212</v>
      </c>
      <c r="R795" s="31">
        <f>Table1[[#This Row],[Cost Price]]*Table1[[#This Row],[Quantity]]</f>
        <v>3292.17</v>
      </c>
    </row>
    <row r="796" spans="1:18" x14ac:dyDescent="0.25">
      <c r="A796" t="s">
        <v>1452</v>
      </c>
      <c r="B796" s="14">
        <v>46015</v>
      </c>
      <c r="C796" t="s">
        <v>1068</v>
      </c>
      <c r="D796" t="str">
        <f>VLOOKUP(C796,Customers!A:E,5,FALSE)</f>
        <v>Mass Market</v>
      </c>
      <c r="E796" t="s">
        <v>416</v>
      </c>
      <c r="F796" t="str">
        <f>VLOOKUP(Table1[[#This Row],[Product_ID]],Products!A:D,4,FALSE)</f>
        <v>Smartphones</v>
      </c>
      <c r="G796" t="str">
        <f>VLOOKUP(H796,Stores!A:E,5,FALSE)</f>
        <v>Africa</v>
      </c>
      <c r="H796" t="s">
        <v>52</v>
      </c>
      <c r="I796" s="5" t="s">
        <v>25</v>
      </c>
      <c r="J796" s="7">
        <v>3</v>
      </c>
      <c r="K796" s="27">
        <v>249</v>
      </c>
      <c r="L796" s="11">
        <v>0</v>
      </c>
      <c r="M796" t="s">
        <v>20</v>
      </c>
      <c r="N796" s="29">
        <v>159.36000000000001</v>
      </c>
      <c r="O796" s="27">
        <f>Table1[[#This Row],[Unit_Price]]*Table1[[#This Row],[Quantity]]</f>
        <v>747</v>
      </c>
      <c r="P796" s="29">
        <f>Table1[[#This Row],[Revenue]]-Table1[[#This Row],[COGS]]</f>
        <v>268.91999999999996</v>
      </c>
      <c r="Q796" s="9">
        <f>Table1[[#This Row],[Profit]]/Table1[[#This Row],[Revenue]]</f>
        <v>0.35999999999999993</v>
      </c>
      <c r="R796" s="31">
        <f>Table1[[#This Row],[Cost Price]]*Table1[[#This Row],[Quantity]]</f>
        <v>478.08000000000004</v>
      </c>
    </row>
    <row r="797" spans="1:18" x14ac:dyDescent="0.25">
      <c r="A797" t="s">
        <v>1453</v>
      </c>
      <c r="B797" s="14">
        <v>46088</v>
      </c>
      <c r="C797" t="s">
        <v>1035</v>
      </c>
      <c r="D797" t="str">
        <f>VLOOKUP(C797,Customers!A:E,5,FALSE)</f>
        <v>VIP</v>
      </c>
      <c r="E797" t="s">
        <v>254</v>
      </c>
      <c r="F797" t="str">
        <f>VLOOKUP(Table1[[#This Row],[Product_ID]],Products!A:D,4,FALSE)</f>
        <v>Audio</v>
      </c>
      <c r="G797" t="str">
        <f>VLOOKUP(H797,Stores!A:E,5,FALSE)</f>
        <v>Africa</v>
      </c>
      <c r="H797" t="s">
        <v>226</v>
      </c>
      <c r="I797" s="5" t="s">
        <v>25</v>
      </c>
      <c r="J797" s="7">
        <v>1</v>
      </c>
      <c r="K797" s="27">
        <v>200.99</v>
      </c>
      <c r="L797" s="11">
        <v>0</v>
      </c>
      <c r="M797" t="s">
        <v>20</v>
      </c>
      <c r="N797" s="29">
        <v>129.35</v>
      </c>
      <c r="O797" s="27">
        <f>Table1[[#This Row],[Unit_Price]]*Table1[[#This Row],[Quantity]]</f>
        <v>200.99</v>
      </c>
      <c r="P797" s="29">
        <f>Table1[[#This Row],[Revenue]]-Table1[[#This Row],[COGS]]</f>
        <v>71.640000000000015</v>
      </c>
      <c r="Q797" s="9">
        <f>Table1[[#This Row],[Profit]]/Table1[[#This Row],[Revenue]]</f>
        <v>0.35643564356435647</v>
      </c>
      <c r="R797" s="31">
        <f>Table1[[#This Row],[Cost Price]]*Table1[[#This Row],[Quantity]]</f>
        <v>129.35</v>
      </c>
    </row>
    <row r="798" spans="1:18" x14ac:dyDescent="0.25">
      <c r="A798" t="s">
        <v>1454</v>
      </c>
      <c r="B798" s="14">
        <v>46088</v>
      </c>
      <c r="C798" t="s">
        <v>1174</v>
      </c>
      <c r="D798" t="str">
        <f>VLOOKUP(C798,Customers!A:E,5,FALSE)</f>
        <v>Mass Affluent</v>
      </c>
      <c r="E798" t="s">
        <v>174</v>
      </c>
      <c r="F798" t="str">
        <f>VLOOKUP(Table1[[#This Row],[Product_ID]],Products!A:D,4,FALSE)</f>
        <v>Accessories</v>
      </c>
      <c r="G798" t="str">
        <f>VLOOKUP(H798,Stores!A:E,5,FALSE)</f>
        <v>Oceania</v>
      </c>
      <c r="H798" t="s">
        <v>112</v>
      </c>
      <c r="I798" s="5" t="s">
        <v>25</v>
      </c>
      <c r="J798" s="7">
        <v>5</v>
      </c>
      <c r="K798" s="27">
        <v>81.37</v>
      </c>
      <c r="L798" s="11">
        <v>0</v>
      </c>
      <c r="M798" t="s">
        <v>20</v>
      </c>
      <c r="N798" s="29">
        <v>54.51</v>
      </c>
      <c r="O798" s="27">
        <f>Table1[[#This Row],[Unit_Price]]*Table1[[#This Row],[Quantity]]</f>
        <v>406.85</v>
      </c>
      <c r="P798" s="29">
        <f>Table1[[#This Row],[Revenue]]-Table1[[#This Row],[COGS]]</f>
        <v>134.30000000000001</v>
      </c>
      <c r="Q798" s="9">
        <f>Table1[[#This Row],[Profit]]/Table1[[#This Row],[Revenue]]</f>
        <v>0.3300970873786408</v>
      </c>
      <c r="R798" s="31">
        <f>Table1[[#This Row],[Cost Price]]*Table1[[#This Row],[Quantity]]</f>
        <v>272.55</v>
      </c>
    </row>
    <row r="799" spans="1:18" x14ac:dyDescent="0.25">
      <c r="A799" t="s">
        <v>1455</v>
      </c>
      <c r="B799" s="14">
        <v>46020</v>
      </c>
      <c r="C799" t="s">
        <v>533</v>
      </c>
      <c r="D799" t="str">
        <f>VLOOKUP(C799,Customers!A:E,5,FALSE)</f>
        <v>Affluent</v>
      </c>
      <c r="E799" t="s">
        <v>92</v>
      </c>
      <c r="F799" t="str">
        <f>VLOOKUP(Table1[[#This Row],[Product_ID]],Products!A:D,4,FALSE)</f>
        <v>Audio</v>
      </c>
      <c r="G799" t="str">
        <f>VLOOKUP(H799,Stores!A:E,5,FALSE)</f>
        <v>Africa</v>
      </c>
      <c r="H799" t="s">
        <v>19</v>
      </c>
      <c r="I799" s="5" t="s">
        <v>14</v>
      </c>
      <c r="J799" s="7">
        <v>6</v>
      </c>
      <c r="K799" s="27">
        <v>299</v>
      </c>
      <c r="L799" s="11">
        <v>0.05</v>
      </c>
      <c r="M799" t="s">
        <v>20</v>
      </c>
      <c r="N799" s="29">
        <v>191.36</v>
      </c>
      <c r="O799" s="27">
        <f>Table1[[#This Row],[Unit_Price]]*Table1[[#This Row],[Quantity]]</f>
        <v>1794</v>
      </c>
      <c r="P799" s="29">
        <f>Table1[[#This Row],[Revenue]]-Table1[[#This Row],[COGS]]</f>
        <v>645.83999999999992</v>
      </c>
      <c r="Q799" s="9">
        <f>Table1[[#This Row],[Profit]]/Table1[[#This Row],[Revenue]]</f>
        <v>0.35999999999999993</v>
      </c>
      <c r="R799" s="31">
        <f>Table1[[#This Row],[Cost Price]]*Table1[[#This Row],[Quantity]]</f>
        <v>1148.1600000000001</v>
      </c>
    </row>
    <row r="800" spans="1:18" x14ac:dyDescent="0.25">
      <c r="A800" t="s">
        <v>1456</v>
      </c>
      <c r="B800" s="14">
        <v>46224</v>
      </c>
      <c r="C800" t="s">
        <v>1039</v>
      </c>
      <c r="D800" t="str">
        <f>VLOOKUP(C800,Customers!A:E,5,FALSE)</f>
        <v>Mass Affluent</v>
      </c>
      <c r="E800" t="s">
        <v>54</v>
      </c>
      <c r="F800" t="str">
        <f>VLOOKUP(Table1[[#This Row],[Product_ID]],Products!A:D,4,FALSE)</f>
        <v>Accessories</v>
      </c>
      <c r="G800" t="str">
        <f>VLOOKUP(H800,Stores!A:E,5,FALSE)</f>
        <v>Europe</v>
      </c>
      <c r="H800" t="s">
        <v>24</v>
      </c>
      <c r="I800" s="5" t="s">
        <v>14</v>
      </c>
      <c r="J800" s="7">
        <v>1</v>
      </c>
      <c r="K800" s="27">
        <v>121.38</v>
      </c>
      <c r="L800" s="11">
        <v>0</v>
      </c>
      <c r="M800" t="s">
        <v>20</v>
      </c>
      <c r="N800" s="29">
        <v>85.68</v>
      </c>
      <c r="O800" s="27">
        <f>Table1[[#This Row],[Unit_Price]]*Table1[[#This Row],[Quantity]]</f>
        <v>121.38</v>
      </c>
      <c r="P800" s="29">
        <f>Table1[[#This Row],[Revenue]]-Table1[[#This Row],[COGS]]</f>
        <v>35.699999999999989</v>
      </c>
      <c r="Q800" s="9">
        <f>Table1[[#This Row],[Profit]]/Table1[[#This Row],[Revenue]]</f>
        <v>0.29411764705882343</v>
      </c>
      <c r="R800" s="31">
        <f>Table1[[#This Row],[Cost Price]]*Table1[[#This Row],[Quantity]]</f>
        <v>85.68</v>
      </c>
    </row>
    <row r="801" spans="1:18" x14ac:dyDescent="0.25">
      <c r="A801" t="s">
        <v>1457</v>
      </c>
      <c r="B801" s="14">
        <v>45666</v>
      </c>
      <c r="C801" t="s">
        <v>862</v>
      </c>
      <c r="D801" t="str">
        <f>VLOOKUP(C801,Customers!A:E,5,FALSE)</f>
        <v>Premium</v>
      </c>
      <c r="E801" t="s">
        <v>132</v>
      </c>
      <c r="F801" t="str">
        <f>VLOOKUP(Table1[[#This Row],[Product_ID]],Products!A:D,4,FALSE)</f>
        <v>Laptops</v>
      </c>
      <c r="G801" t="str">
        <f>VLOOKUP(H801,Stores!A:E,5,FALSE)</f>
        <v>Europe</v>
      </c>
      <c r="H801" t="s">
        <v>24</v>
      </c>
      <c r="I801" s="5" t="s">
        <v>25</v>
      </c>
      <c r="J801" s="7">
        <v>2</v>
      </c>
      <c r="K801" s="27">
        <v>1199</v>
      </c>
      <c r="L801" s="11">
        <v>0.05</v>
      </c>
      <c r="M801" t="s">
        <v>35</v>
      </c>
      <c r="N801" s="29">
        <v>791.34</v>
      </c>
      <c r="O801" s="27">
        <f>Table1[[#This Row],[Unit_Price]]*Table1[[#This Row],[Quantity]]</f>
        <v>2398</v>
      </c>
      <c r="P801" s="29">
        <f>Table1[[#This Row],[Revenue]]-Table1[[#This Row],[COGS]]</f>
        <v>815.31999999999994</v>
      </c>
      <c r="Q801" s="9">
        <f>Table1[[#This Row],[Profit]]/Table1[[#This Row],[Revenue]]</f>
        <v>0.33999999999999997</v>
      </c>
      <c r="R801" s="31">
        <f>Table1[[#This Row],[Cost Price]]*Table1[[#This Row],[Quantity]]</f>
        <v>1582.68</v>
      </c>
    </row>
    <row r="802" spans="1:18" x14ac:dyDescent="0.25">
      <c r="A802" t="s">
        <v>1458</v>
      </c>
      <c r="B802" s="14">
        <v>46095</v>
      </c>
      <c r="C802" t="s">
        <v>91</v>
      </c>
      <c r="D802" t="str">
        <f>VLOOKUP(C802,Customers!A:E,5,FALSE)</f>
        <v>Mass Market</v>
      </c>
      <c r="E802" t="s">
        <v>520</v>
      </c>
      <c r="F802" t="str">
        <f>VLOOKUP(Table1[[#This Row],[Product_ID]],Products!A:D,4,FALSE)</f>
        <v>Laptops</v>
      </c>
      <c r="G802" t="str">
        <f>VLOOKUP(H802,Stores!A:E,5,FALSE)</f>
        <v xml:space="preserve">Asia </v>
      </c>
      <c r="H802" t="s">
        <v>104</v>
      </c>
      <c r="I802" s="5" t="s">
        <v>14</v>
      </c>
      <c r="J802" s="7">
        <v>1</v>
      </c>
      <c r="K802" s="27">
        <v>2177.0100000000002</v>
      </c>
      <c r="L802" s="11">
        <v>0.2</v>
      </c>
      <c r="M802" t="s">
        <v>30</v>
      </c>
      <c r="N802" s="29">
        <v>1495.32</v>
      </c>
      <c r="O802" s="27">
        <f>Table1[[#This Row],[Unit_Price]]*Table1[[#This Row],[Quantity]]</f>
        <v>2177.0100000000002</v>
      </c>
      <c r="P802" s="29">
        <f>Table1[[#This Row],[Revenue]]-Table1[[#This Row],[COGS]]</f>
        <v>681.69000000000028</v>
      </c>
      <c r="Q802" s="9">
        <f>Table1[[#This Row],[Profit]]/Table1[[#This Row],[Revenue]]</f>
        <v>0.3131313131313132</v>
      </c>
      <c r="R802" s="31">
        <f>Table1[[#This Row],[Cost Price]]*Table1[[#This Row],[Quantity]]</f>
        <v>1495.32</v>
      </c>
    </row>
    <row r="803" spans="1:18" x14ac:dyDescent="0.25">
      <c r="A803" t="s">
        <v>1459</v>
      </c>
      <c r="B803" s="14">
        <v>45943</v>
      </c>
      <c r="C803" t="s">
        <v>1460</v>
      </c>
      <c r="D803" t="str">
        <f>VLOOKUP(C803,Customers!A:E,5,FALSE)</f>
        <v>Mass Market</v>
      </c>
      <c r="E803" t="s">
        <v>54</v>
      </c>
      <c r="F803" t="str">
        <f>VLOOKUP(Table1[[#This Row],[Product_ID]],Products!A:D,4,FALSE)</f>
        <v>Accessories</v>
      </c>
      <c r="G803" t="str">
        <f>VLOOKUP(H803,Stores!A:E,5,FALSE)</f>
        <v>North America</v>
      </c>
      <c r="H803" t="s">
        <v>95</v>
      </c>
      <c r="I803" s="5" t="s">
        <v>25</v>
      </c>
      <c r="J803" s="7">
        <v>3</v>
      </c>
      <c r="K803" s="27">
        <v>121.38</v>
      </c>
      <c r="L803" s="11">
        <v>0</v>
      </c>
      <c r="M803" t="s">
        <v>20</v>
      </c>
      <c r="N803" s="29">
        <v>85.68</v>
      </c>
      <c r="O803" s="27">
        <f>Table1[[#This Row],[Unit_Price]]*Table1[[#This Row],[Quantity]]</f>
        <v>364.14</v>
      </c>
      <c r="P803" s="29">
        <f>Table1[[#This Row],[Revenue]]-Table1[[#This Row],[COGS]]</f>
        <v>107.09999999999997</v>
      </c>
      <c r="Q803" s="9">
        <f>Table1[[#This Row],[Profit]]/Table1[[#This Row],[Revenue]]</f>
        <v>0.29411764705882343</v>
      </c>
      <c r="R803" s="31">
        <f>Table1[[#This Row],[Cost Price]]*Table1[[#This Row],[Quantity]]</f>
        <v>257.04000000000002</v>
      </c>
    </row>
    <row r="804" spans="1:18" x14ac:dyDescent="0.25">
      <c r="A804" t="s">
        <v>1461</v>
      </c>
      <c r="B804" s="14">
        <v>45973</v>
      </c>
      <c r="C804" t="s">
        <v>972</v>
      </c>
      <c r="D804" t="str">
        <f>VLOOKUP(C804,Customers!A:E,5,FALSE)</f>
        <v>Premium</v>
      </c>
      <c r="E804" t="s">
        <v>549</v>
      </c>
      <c r="F804" t="str">
        <f>VLOOKUP(Table1[[#This Row],[Product_ID]],Products!A:D,4,FALSE)</f>
        <v>Televisions</v>
      </c>
      <c r="G804" t="str">
        <f>VLOOKUP(H804,Stores!A:E,5,FALSE)</f>
        <v>Africa</v>
      </c>
      <c r="H804" t="s">
        <v>19</v>
      </c>
      <c r="I804" s="5" t="s">
        <v>25</v>
      </c>
      <c r="J804" s="7">
        <v>3</v>
      </c>
      <c r="K804" s="27">
        <v>1199</v>
      </c>
      <c r="L804" s="11">
        <v>0.05</v>
      </c>
      <c r="M804" t="s">
        <v>20</v>
      </c>
      <c r="N804" s="29">
        <v>767.36</v>
      </c>
      <c r="O804" s="27">
        <f>Table1[[#This Row],[Unit_Price]]*Table1[[#This Row],[Quantity]]</f>
        <v>3597</v>
      </c>
      <c r="P804" s="29">
        <f>Table1[[#This Row],[Revenue]]-Table1[[#This Row],[COGS]]</f>
        <v>1294.92</v>
      </c>
      <c r="Q804" s="9">
        <f>Table1[[#This Row],[Profit]]/Table1[[#This Row],[Revenue]]</f>
        <v>0.36000000000000004</v>
      </c>
      <c r="R804" s="31">
        <f>Table1[[#This Row],[Cost Price]]*Table1[[#This Row],[Quantity]]</f>
        <v>2302.08</v>
      </c>
    </row>
    <row r="805" spans="1:18" x14ac:dyDescent="0.25">
      <c r="A805" t="s">
        <v>1462</v>
      </c>
      <c r="B805" s="14">
        <v>45938</v>
      </c>
      <c r="C805" t="s">
        <v>1361</v>
      </c>
      <c r="D805" t="str">
        <f>VLOOKUP(C805,Customers!A:E,5,FALSE)</f>
        <v>VIP</v>
      </c>
      <c r="E805" t="s">
        <v>109</v>
      </c>
      <c r="F805" t="str">
        <f>VLOOKUP(Table1[[#This Row],[Product_ID]],Products!A:D,4,FALSE)</f>
        <v>Televisions</v>
      </c>
      <c r="G805" t="str">
        <f>VLOOKUP(H805,Stores!A:E,5,FALSE)</f>
        <v>Africa</v>
      </c>
      <c r="H805" t="s">
        <v>58</v>
      </c>
      <c r="I805" s="5" t="s">
        <v>25</v>
      </c>
      <c r="J805" s="7">
        <v>3</v>
      </c>
      <c r="K805" s="27">
        <v>1357.03</v>
      </c>
      <c r="L805" s="11">
        <v>0.05</v>
      </c>
      <c r="M805" t="s">
        <v>35</v>
      </c>
      <c r="N805" s="29">
        <v>1007.28</v>
      </c>
      <c r="O805" s="27">
        <f>Table1[[#This Row],[Unit_Price]]*Table1[[#This Row],[Quantity]]</f>
        <v>4071.09</v>
      </c>
      <c r="P805" s="29">
        <f>Table1[[#This Row],[Revenue]]-Table1[[#This Row],[COGS]]</f>
        <v>1049.25</v>
      </c>
      <c r="Q805" s="9">
        <f>Table1[[#This Row],[Profit]]/Table1[[#This Row],[Revenue]]</f>
        <v>0.25773195876288657</v>
      </c>
      <c r="R805" s="31">
        <f>Table1[[#This Row],[Cost Price]]*Table1[[#This Row],[Quantity]]</f>
        <v>3021.84</v>
      </c>
    </row>
    <row r="806" spans="1:18" x14ac:dyDescent="0.25">
      <c r="A806" t="s">
        <v>1463</v>
      </c>
      <c r="B806" s="14">
        <v>46228</v>
      </c>
      <c r="C806" t="s">
        <v>1464</v>
      </c>
      <c r="D806" t="str">
        <f>VLOOKUP(C806,Customers!A:E,5,FALSE)</f>
        <v>Mass Market</v>
      </c>
      <c r="E806" t="s">
        <v>174</v>
      </c>
      <c r="F806" t="str">
        <f>VLOOKUP(Table1[[#This Row],[Product_ID]],Products!A:D,4,FALSE)</f>
        <v>Accessories</v>
      </c>
      <c r="G806" t="str">
        <f>VLOOKUP(H806,Stores!A:E,5,FALSE)</f>
        <v>EUROPE</v>
      </c>
      <c r="H806" t="s">
        <v>74</v>
      </c>
      <c r="I806" s="5" t="s">
        <v>25</v>
      </c>
      <c r="J806" s="7">
        <v>3</v>
      </c>
      <c r="K806" s="27">
        <v>79.790000000000006</v>
      </c>
      <c r="L806" s="11">
        <v>0.2</v>
      </c>
      <c r="M806" t="s">
        <v>20</v>
      </c>
      <c r="N806" s="29">
        <v>54.51</v>
      </c>
      <c r="O806" s="27">
        <f>Table1[[#This Row],[Unit_Price]]*Table1[[#This Row],[Quantity]]</f>
        <v>239.37</v>
      </c>
      <c r="P806" s="29">
        <f>Table1[[#This Row],[Revenue]]-Table1[[#This Row],[COGS]]</f>
        <v>75.84</v>
      </c>
      <c r="Q806" s="9">
        <f>Table1[[#This Row],[Profit]]/Table1[[#This Row],[Revenue]]</f>
        <v>0.31683168316831684</v>
      </c>
      <c r="R806" s="31">
        <f>Table1[[#This Row],[Cost Price]]*Table1[[#This Row],[Quantity]]</f>
        <v>163.53</v>
      </c>
    </row>
    <row r="807" spans="1:18" x14ac:dyDescent="0.25">
      <c r="A807" t="s">
        <v>1465</v>
      </c>
      <c r="B807" s="14">
        <v>46359</v>
      </c>
      <c r="C807" t="s">
        <v>1419</v>
      </c>
      <c r="D807" t="str">
        <f>VLOOKUP(C807,Customers!A:E,5,FALSE)</f>
        <v>Mass Market</v>
      </c>
      <c r="E807" t="s">
        <v>137</v>
      </c>
      <c r="F807" t="str">
        <f>VLOOKUP(Table1[[#This Row],[Product_ID]],Products!A:D,4,FALSE)</f>
        <v>Accessories</v>
      </c>
      <c r="G807" t="str">
        <f>VLOOKUP(H807,Stores!A:E,5,FALSE)</f>
        <v>Africa</v>
      </c>
      <c r="H807" t="s">
        <v>19</v>
      </c>
      <c r="I807" s="5" t="s">
        <v>25</v>
      </c>
      <c r="J807" s="7">
        <v>1</v>
      </c>
      <c r="K807" s="27">
        <v>100.98</v>
      </c>
      <c r="L807" s="11">
        <v>0.2</v>
      </c>
      <c r="M807" t="s">
        <v>30</v>
      </c>
      <c r="N807" s="29">
        <v>65.34</v>
      </c>
      <c r="O807" s="27">
        <f>Table1[[#This Row],[Unit_Price]]*Table1[[#This Row],[Quantity]]</f>
        <v>100.98</v>
      </c>
      <c r="P807" s="29">
        <f>Table1[[#This Row],[Revenue]]-Table1[[#This Row],[COGS]]</f>
        <v>35.64</v>
      </c>
      <c r="Q807" s="9">
        <f>Table1[[#This Row],[Profit]]/Table1[[#This Row],[Revenue]]</f>
        <v>0.3529411764705882</v>
      </c>
      <c r="R807" s="31">
        <f>Table1[[#This Row],[Cost Price]]*Table1[[#This Row],[Quantity]]</f>
        <v>65.34</v>
      </c>
    </row>
    <row r="808" spans="1:18" x14ac:dyDescent="0.25">
      <c r="A808" t="s">
        <v>1466</v>
      </c>
      <c r="B808" s="14">
        <v>46160</v>
      </c>
      <c r="C808" t="s">
        <v>1467</v>
      </c>
      <c r="D808" t="str">
        <f>VLOOKUP(C808,Customers!A:E,5,FALSE)</f>
        <v>Premium</v>
      </c>
      <c r="E808" t="s">
        <v>29</v>
      </c>
      <c r="F808" t="str">
        <f>VLOOKUP(Table1[[#This Row],[Product_ID]],Products!A:D,4,FALSE)</f>
        <v>Accessories</v>
      </c>
      <c r="G808" t="str">
        <f>VLOOKUP(H808,Stores!A:E,5,FALSE)</f>
        <v>Europe</v>
      </c>
      <c r="H808" t="s">
        <v>64</v>
      </c>
      <c r="I808" s="5" t="s">
        <v>14</v>
      </c>
      <c r="J808" s="7">
        <v>3</v>
      </c>
      <c r="K808" s="27">
        <v>112.27</v>
      </c>
      <c r="L808" s="11">
        <v>0.15</v>
      </c>
      <c r="M808" t="s">
        <v>30</v>
      </c>
      <c r="N808" s="29">
        <v>78.48</v>
      </c>
      <c r="O808" s="27">
        <f>Table1[[#This Row],[Unit_Price]]*Table1[[#This Row],[Quantity]]</f>
        <v>336.81</v>
      </c>
      <c r="P808" s="29">
        <f>Table1[[#This Row],[Revenue]]-Table1[[#This Row],[COGS]]</f>
        <v>101.37</v>
      </c>
      <c r="Q808" s="9">
        <f>Table1[[#This Row],[Profit]]/Table1[[#This Row],[Revenue]]</f>
        <v>0.3009708737864078</v>
      </c>
      <c r="R808" s="31">
        <f>Table1[[#This Row],[Cost Price]]*Table1[[#This Row],[Quantity]]</f>
        <v>235.44</v>
      </c>
    </row>
    <row r="809" spans="1:18" x14ac:dyDescent="0.25">
      <c r="A809" t="s">
        <v>1468</v>
      </c>
      <c r="B809" s="14">
        <v>46193</v>
      </c>
      <c r="C809" t="s">
        <v>1469</v>
      </c>
      <c r="D809" t="str">
        <f>VLOOKUP(C809,Customers!A:E,5,FALSE)</f>
        <v>Affluent</v>
      </c>
      <c r="E809" t="s">
        <v>286</v>
      </c>
      <c r="F809" t="str">
        <f>VLOOKUP(Table1[[#This Row],[Product_ID]],Products!A:D,4,FALSE)</f>
        <v>Televisions</v>
      </c>
      <c r="G809" t="str">
        <f>VLOOKUP(H809,Stores!A:E,5,FALSE)</f>
        <v>Europe</v>
      </c>
      <c r="H809" t="s">
        <v>64</v>
      </c>
      <c r="I809" s="5" t="s">
        <v>14</v>
      </c>
      <c r="J809" s="7">
        <v>1</v>
      </c>
      <c r="K809" s="27">
        <v>1337.97</v>
      </c>
      <c r="L809" s="11">
        <v>0.2</v>
      </c>
      <c r="M809" t="s">
        <v>20</v>
      </c>
      <c r="N809" s="29">
        <v>948.27</v>
      </c>
      <c r="O809" s="27">
        <f>Table1[[#This Row],[Unit_Price]]*Table1[[#This Row],[Quantity]]</f>
        <v>1337.97</v>
      </c>
      <c r="P809" s="29">
        <f>Table1[[#This Row],[Revenue]]-Table1[[#This Row],[COGS]]</f>
        <v>389.70000000000005</v>
      </c>
      <c r="Q809" s="9">
        <f>Table1[[#This Row],[Profit]]/Table1[[#This Row],[Revenue]]</f>
        <v>0.29126213592233013</v>
      </c>
      <c r="R809" s="31">
        <f>Table1[[#This Row],[Cost Price]]*Table1[[#This Row],[Quantity]]</f>
        <v>948.27</v>
      </c>
    </row>
    <row r="810" spans="1:18" x14ac:dyDescent="0.25">
      <c r="A810" t="s">
        <v>1470</v>
      </c>
      <c r="B810" s="14">
        <v>46201</v>
      </c>
      <c r="C810" t="s">
        <v>1471</v>
      </c>
      <c r="D810" t="str">
        <f>VLOOKUP(C810,Customers!A:E,5,FALSE)</f>
        <v>Affluent</v>
      </c>
      <c r="E810" t="s">
        <v>202</v>
      </c>
      <c r="F810" t="str">
        <f>VLOOKUP(Table1[[#This Row],[Product_ID]],Products!A:D,4,FALSE)</f>
        <v>Televisions</v>
      </c>
      <c r="G810" t="str">
        <f>VLOOKUP(H810,Stores!A:E,5,FALSE)</f>
        <v>South America</v>
      </c>
      <c r="H810" t="s">
        <v>62</v>
      </c>
      <c r="I810" s="5" t="s">
        <v>25</v>
      </c>
      <c r="J810" s="7">
        <v>6</v>
      </c>
      <c r="K810" s="27">
        <v>2099</v>
      </c>
      <c r="L810" s="11">
        <v>0.02</v>
      </c>
      <c r="M810" t="s">
        <v>20</v>
      </c>
      <c r="N810" s="29">
        <v>1427.32</v>
      </c>
      <c r="O810" s="27">
        <f>Table1[[#This Row],[Unit_Price]]*Table1[[#This Row],[Quantity]]</f>
        <v>12594</v>
      </c>
      <c r="P810" s="29">
        <f>Table1[[#This Row],[Revenue]]-Table1[[#This Row],[COGS]]</f>
        <v>4030.08</v>
      </c>
      <c r="Q810" s="9">
        <f>Table1[[#This Row],[Profit]]/Table1[[#This Row],[Revenue]]</f>
        <v>0.32</v>
      </c>
      <c r="R810" s="31">
        <f>Table1[[#This Row],[Cost Price]]*Table1[[#This Row],[Quantity]]</f>
        <v>8563.92</v>
      </c>
    </row>
    <row r="811" spans="1:18" x14ac:dyDescent="0.25">
      <c r="A811" t="s">
        <v>1472</v>
      </c>
      <c r="B811" s="14">
        <v>46226</v>
      </c>
      <c r="C811" t="s">
        <v>1473</v>
      </c>
      <c r="D811" t="str">
        <f>VLOOKUP(C811,Customers!A:E,5,FALSE)</f>
        <v>Premium</v>
      </c>
      <c r="E811" t="s">
        <v>174</v>
      </c>
      <c r="F811" t="str">
        <f>VLOOKUP(Table1[[#This Row],[Product_ID]],Products!A:D,4,FALSE)</f>
        <v>Accessories</v>
      </c>
      <c r="G811" t="str">
        <f>VLOOKUP(H811,Stores!A:E,5,FALSE)</f>
        <v>Africa</v>
      </c>
      <c r="H811" t="s">
        <v>226</v>
      </c>
      <c r="I811" s="5" t="s">
        <v>14</v>
      </c>
      <c r="J811" s="7">
        <v>2</v>
      </c>
      <c r="K811" s="27">
        <v>76.63</v>
      </c>
      <c r="L811" s="11">
        <v>0.2</v>
      </c>
      <c r="M811" t="s">
        <v>35</v>
      </c>
      <c r="N811" s="29">
        <v>54.51</v>
      </c>
      <c r="O811" s="27">
        <f>Table1[[#This Row],[Unit_Price]]*Table1[[#This Row],[Quantity]]</f>
        <v>153.26</v>
      </c>
      <c r="P811" s="29">
        <f>Table1[[#This Row],[Revenue]]-Table1[[#This Row],[COGS]]</f>
        <v>44.239999999999995</v>
      </c>
      <c r="Q811" s="9">
        <f>Table1[[#This Row],[Profit]]/Table1[[#This Row],[Revenue]]</f>
        <v>0.28865979381443296</v>
      </c>
      <c r="R811" s="31">
        <f>Table1[[#This Row],[Cost Price]]*Table1[[#This Row],[Quantity]]</f>
        <v>109.02</v>
      </c>
    </row>
    <row r="812" spans="1:18" x14ac:dyDescent="0.25">
      <c r="A812" t="s">
        <v>1474</v>
      </c>
      <c r="B812" s="14">
        <v>45971</v>
      </c>
      <c r="C812" t="s">
        <v>1475</v>
      </c>
      <c r="D812" t="str">
        <f>VLOOKUP(C812,Customers!A:E,5,FALSE)</f>
        <v>Affluent</v>
      </c>
      <c r="E812" t="s">
        <v>416</v>
      </c>
      <c r="F812" t="str">
        <f>VLOOKUP(Table1[[#This Row],[Product_ID]],Products!A:D,4,FALSE)</f>
        <v>Smartphones</v>
      </c>
      <c r="G812" t="str">
        <f>VLOOKUP(H812,Stores!A:E,5,FALSE)</f>
        <v>Africa</v>
      </c>
      <c r="H812" t="s">
        <v>58</v>
      </c>
      <c r="I812" s="5" t="s">
        <v>25</v>
      </c>
      <c r="J812" s="7">
        <v>2</v>
      </c>
      <c r="K812" s="27">
        <v>253.98</v>
      </c>
      <c r="L812" s="11">
        <v>0</v>
      </c>
      <c r="M812" t="s">
        <v>20</v>
      </c>
      <c r="N812" s="29">
        <v>159.36000000000001</v>
      </c>
      <c r="O812" s="27">
        <f>Table1[[#This Row],[Unit_Price]]*Table1[[#This Row],[Quantity]]</f>
        <v>507.96</v>
      </c>
      <c r="P812" s="29">
        <f>Table1[[#This Row],[Revenue]]-Table1[[#This Row],[COGS]]</f>
        <v>189.23999999999995</v>
      </c>
      <c r="Q812" s="9">
        <f>Table1[[#This Row],[Profit]]/Table1[[#This Row],[Revenue]]</f>
        <v>0.37254901960784303</v>
      </c>
      <c r="R812" s="31">
        <f>Table1[[#This Row],[Cost Price]]*Table1[[#This Row],[Quantity]]</f>
        <v>318.72000000000003</v>
      </c>
    </row>
    <row r="813" spans="1:18" x14ac:dyDescent="0.25">
      <c r="A813" t="s">
        <v>1476</v>
      </c>
      <c r="B813" s="14">
        <v>46199</v>
      </c>
      <c r="C813" t="s">
        <v>1339</v>
      </c>
      <c r="D813" t="str">
        <f>VLOOKUP(C813,Customers!A:E,5,FALSE)</f>
        <v>Mass Market</v>
      </c>
      <c r="E813" t="s">
        <v>1477</v>
      </c>
      <c r="F813" t="e">
        <f>VLOOKUP(Table1[[#This Row],[Product_ID]],Products!A:D,4,FALSE)</f>
        <v>#N/A</v>
      </c>
      <c r="G813" t="str">
        <f>VLOOKUP(H813,Stores!A:E,5,FALSE)</f>
        <v>South America</v>
      </c>
      <c r="H813" t="s">
        <v>62</v>
      </c>
      <c r="I813" s="5" t="s">
        <v>14</v>
      </c>
      <c r="J813" s="7">
        <v>6</v>
      </c>
      <c r="K813" s="27">
        <v>2199</v>
      </c>
      <c r="L813" s="11">
        <v>0</v>
      </c>
      <c r="M813" t="s">
        <v>30</v>
      </c>
      <c r="N813" s="29">
        <v>0</v>
      </c>
      <c r="O813" s="27">
        <v>0</v>
      </c>
      <c r="P813" s="29">
        <f>Table1[[#This Row],[Revenue]]-Table1[[#This Row],[COGS]]</f>
        <v>0</v>
      </c>
      <c r="Q813" s="9">
        <v>0</v>
      </c>
      <c r="R813" s="31">
        <f>Table1[[#This Row],[Cost Price]]*Table1[[#This Row],[Quantity]]</f>
        <v>0</v>
      </c>
    </row>
    <row r="814" spans="1:18" x14ac:dyDescent="0.25">
      <c r="A814" t="s">
        <v>1478</v>
      </c>
      <c r="B814" s="14">
        <v>46043</v>
      </c>
      <c r="C814" t="s">
        <v>675</v>
      </c>
      <c r="D814" t="str">
        <f>VLOOKUP(C814,Customers!A:E,5,FALSE)</f>
        <v>Mass Affluent</v>
      </c>
      <c r="E814" t="s">
        <v>171</v>
      </c>
      <c r="F814" t="str">
        <f>VLOOKUP(Table1[[#This Row],[Product_ID]],Products!A:D,4,FALSE)</f>
        <v>Smartphones</v>
      </c>
      <c r="G814" t="str">
        <f>VLOOKUP(H814,Stores!A:E,5,FALSE)</f>
        <v>Africa</v>
      </c>
      <c r="H814" t="s">
        <v>52</v>
      </c>
      <c r="I814" s="5" t="s">
        <v>14</v>
      </c>
      <c r="J814" s="7">
        <v>1</v>
      </c>
      <c r="K814" s="27">
        <v>1337.97</v>
      </c>
      <c r="L814" s="11">
        <v>0.2</v>
      </c>
      <c r="M814" t="s">
        <v>20</v>
      </c>
      <c r="N814" s="29">
        <v>883.32</v>
      </c>
      <c r="O814" s="27">
        <f>Table1[[#This Row],[Unit_Price]]*Table1[[#This Row],[Quantity]]</f>
        <v>1337.97</v>
      </c>
      <c r="P814" s="29">
        <f>Table1[[#This Row],[Revenue]]-Table1[[#This Row],[COGS]]</f>
        <v>454.65</v>
      </c>
      <c r="Q814" s="9">
        <f>Table1[[#This Row],[Profit]]/Table1[[#This Row],[Revenue]]</f>
        <v>0.33980582524271841</v>
      </c>
      <c r="R814" s="31">
        <f>Table1[[#This Row],[Cost Price]]*Table1[[#This Row],[Quantity]]</f>
        <v>883.32</v>
      </c>
    </row>
    <row r="815" spans="1:18" x14ac:dyDescent="0.25">
      <c r="A815" t="s">
        <v>1479</v>
      </c>
      <c r="B815" s="14">
        <v>45946</v>
      </c>
      <c r="C815" t="s">
        <v>1480</v>
      </c>
      <c r="D815" t="str">
        <f>VLOOKUP(C815,Customers!A:E,5,FALSE)</f>
        <v>Affluent</v>
      </c>
      <c r="E815" t="s">
        <v>61</v>
      </c>
      <c r="F815" t="str">
        <f>VLOOKUP(Table1[[#This Row],[Product_ID]],Products!A:D,4,FALSE)</f>
        <v>Audio</v>
      </c>
      <c r="G815" t="str">
        <f>VLOOKUP(H815,Stores!A:E,5,FALSE)</f>
        <v>Asia</v>
      </c>
      <c r="H815" t="s">
        <v>13</v>
      </c>
      <c r="I815" s="5" t="s">
        <v>25</v>
      </c>
      <c r="J815" s="7">
        <v>1</v>
      </c>
      <c r="K815" s="27">
        <v>249</v>
      </c>
      <c r="L815" s="11">
        <v>0</v>
      </c>
      <c r="M815" t="s">
        <v>20</v>
      </c>
      <c r="N815" s="29">
        <v>171.81</v>
      </c>
      <c r="O815" s="27">
        <f>Table1[[#This Row],[Unit_Price]]*Table1[[#This Row],[Quantity]]</f>
        <v>249</v>
      </c>
      <c r="P815" s="29">
        <f>Table1[[#This Row],[Revenue]]-Table1[[#This Row],[COGS]]</f>
        <v>77.19</v>
      </c>
      <c r="Q815" s="9">
        <f>Table1[[#This Row],[Profit]]/Table1[[#This Row],[Revenue]]</f>
        <v>0.31</v>
      </c>
      <c r="R815" s="31">
        <f>Table1[[#This Row],[Cost Price]]*Table1[[#This Row],[Quantity]]</f>
        <v>171.81</v>
      </c>
    </row>
    <row r="816" spans="1:18" x14ac:dyDescent="0.25">
      <c r="A816" t="s">
        <v>1481</v>
      </c>
      <c r="B816" s="14">
        <v>46029</v>
      </c>
      <c r="C816" t="s">
        <v>1228</v>
      </c>
      <c r="D816" t="str">
        <f>VLOOKUP(C816,Customers!A:E,5,FALSE)</f>
        <v>Premium</v>
      </c>
      <c r="E816" t="s">
        <v>177</v>
      </c>
      <c r="F816" t="str">
        <f>VLOOKUP(Table1[[#This Row],[Product_ID]],Products!A:D,4,FALSE)</f>
        <v>Laptops</v>
      </c>
      <c r="G816" t="str">
        <f>VLOOKUP(H816,Stores!A:E,5,FALSE)</f>
        <v>oceania</v>
      </c>
      <c r="H816" t="s">
        <v>48</v>
      </c>
      <c r="I816" s="5" t="s">
        <v>25</v>
      </c>
      <c r="J816" s="7">
        <v>2</v>
      </c>
      <c r="K816" s="27">
        <v>1630.98</v>
      </c>
      <c r="L816" s="11">
        <v>0</v>
      </c>
      <c r="M816" t="s">
        <v>30</v>
      </c>
      <c r="N816" s="29">
        <v>991.38</v>
      </c>
      <c r="O816" s="27">
        <f>Table1[[#This Row],[Unit_Price]]*Table1[[#This Row],[Quantity]]</f>
        <v>3261.96</v>
      </c>
      <c r="P816" s="29">
        <f>Table1[[#This Row],[Revenue]]-Table1[[#This Row],[COGS]]</f>
        <v>1279.2</v>
      </c>
      <c r="Q816" s="9">
        <f>Table1[[#This Row],[Profit]]/Table1[[#This Row],[Revenue]]</f>
        <v>0.39215686274509803</v>
      </c>
      <c r="R816" s="31">
        <f>Table1[[#This Row],[Cost Price]]*Table1[[#This Row],[Quantity]]</f>
        <v>1982.76</v>
      </c>
    </row>
    <row r="817" spans="1:18" x14ac:dyDescent="0.25">
      <c r="A817" t="s">
        <v>1482</v>
      </c>
      <c r="B817" s="14">
        <v>45958</v>
      </c>
      <c r="C817" t="s">
        <v>1483</v>
      </c>
      <c r="D817" t="str">
        <f>VLOOKUP(C817,Customers!A:E,5,FALSE)</f>
        <v>Mass Affluent</v>
      </c>
      <c r="E817" t="s">
        <v>150</v>
      </c>
      <c r="F817" t="str">
        <f>VLOOKUP(Table1[[#This Row],[Product_ID]],Products!A:D,4,FALSE)</f>
        <v>Televisions</v>
      </c>
      <c r="G817" t="str">
        <f>VLOOKUP(H817,Stores!A:E,5,FALSE)</f>
        <v>Asia</v>
      </c>
      <c r="H817" t="s">
        <v>101</v>
      </c>
      <c r="I817" s="5" t="s">
        <v>25</v>
      </c>
      <c r="J817" s="7">
        <v>2</v>
      </c>
      <c r="K817" s="27">
        <v>1484.01</v>
      </c>
      <c r="L817" s="11">
        <v>0</v>
      </c>
      <c r="M817" t="s">
        <v>20</v>
      </c>
      <c r="N817" s="29">
        <v>1064.29</v>
      </c>
      <c r="O817" s="27">
        <f>Table1[[#This Row],[Unit_Price]]*Table1[[#This Row],[Quantity]]</f>
        <v>2968.02</v>
      </c>
      <c r="P817" s="29">
        <f>Table1[[#This Row],[Revenue]]-Table1[[#This Row],[COGS]]</f>
        <v>839.44</v>
      </c>
      <c r="Q817" s="9">
        <f>Table1[[#This Row],[Profit]]/Table1[[#This Row],[Revenue]]</f>
        <v>0.28282828282828287</v>
      </c>
      <c r="R817" s="31">
        <f>Table1[[#This Row],[Cost Price]]*Table1[[#This Row],[Quantity]]</f>
        <v>2128.58</v>
      </c>
    </row>
    <row r="818" spans="1:18" x14ac:dyDescent="0.25">
      <c r="A818" t="s">
        <v>1484</v>
      </c>
      <c r="B818" s="14">
        <v>45697</v>
      </c>
      <c r="C818" t="s">
        <v>528</v>
      </c>
      <c r="D818" t="str">
        <f>VLOOKUP(C818,Customers!A:E,5,FALSE)</f>
        <v>Mass Market</v>
      </c>
      <c r="E818" t="s">
        <v>83</v>
      </c>
      <c r="F818" t="str">
        <f>VLOOKUP(Table1[[#This Row],[Product_ID]],Products!A:D,4,FALSE)</f>
        <v>Televisions</v>
      </c>
      <c r="G818" t="str">
        <f>VLOOKUP(H818,Stores!A:E,5,FALSE)</f>
        <v>North America</v>
      </c>
      <c r="H818" t="s">
        <v>187</v>
      </c>
      <c r="I818" s="5" t="s">
        <v>25</v>
      </c>
      <c r="J818" s="7">
        <v>1</v>
      </c>
      <c r="K818" s="27">
        <v>2344.98</v>
      </c>
      <c r="L818" s="11">
        <v>0.02</v>
      </c>
      <c r="M818" t="s">
        <v>20</v>
      </c>
      <c r="N818" s="29">
        <v>1586.31</v>
      </c>
      <c r="O818" s="27">
        <f>Table1[[#This Row],[Unit_Price]]*Table1[[#This Row],[Quantity]]</f>
        <v>2344.98</v>
      </c>
      <c r="P818" s="29">
        <f>Table1[[#This Row],[Revenue]]-Table1[[#This Row],[COGS]]</f>
        <v>758.67000000000007</v>
      </c>
      <c r="Q818" s="9">
        <f>Table1[[#This Row],[Profit]]/Table1[[#This Row],[Revenue]]</f>
        <v>0.3235294117647059</v>
      </c>
      <c r="R818" s="31">
        <f>Table1[[#This Row],[Cost Price]]*Table1[[#This Row],[Quantity]]</f>
        <v>1586.31</v>
      </c>
    </row>
    <row r="819" spans="1:18" x14ac:dyDescent="0.25">
      <c r="A819" t="s">
        <v>1485</v>
      </c>
      <c r="B819" s="14">
        <v>46042</v>
      </c>
      <c r="C819" t="s">
        <v>1486</v>
      </c>
      <c r="D819" t="str">
        <f>VLOOKUP(C819,Customers!A:E,5,FALSE)</f>
        <v>VIP</v>
      </c>
      <c r="E819" t="s">
        <v>12</v>
      </c>
      <c r="F819" t="str">
        <f>VLOOKUP(Table1[[#This Row],[Product_ID]],Products!A:D,4,FALSE)</f>
        <v>Audio</v>
      </c>
      <c r="G819" t="str">
        <f>VLOOKUP(H819,Stores!A:E,5,FALSE)</f>
        <v>EUROPE</v>
      </c>
      <c r="H819" t="s">
        <v>74</v>
      </c>
      <c r="I819" s="5" t="s">
        <v>14</v>
      </c>
      <c r="J819" s="7">
        <v>1</v>
      </c>
      <c r="K819" s="27">
        <v>508.98</v>
      </c>
      <c r="L819" s="11">
        <v>0</v>
      </c>
      <c r="M819" t="s">
        <v>5113</v>
      </c>
      <c r="N819" s="29">
        <v>354.29</v>
      </c>
      <c r="O819" s="27">
        <f>Table1[[#This Row],[Unit_Price]]*Table1[[#This Row],[Quantity]]</f>
        <v>508.98</v>
      </c>
      <c r="P819" s="29">
        <f>Table1[[#This Row],[Revenue]]-Table1[[#This Row],[COGS]]</f>
        <v>154.69</v>
      </c>
      <c r="Q819" s="9">
        <f>Table1[[#This Row],[Profit]]/Table1[[#This Row],[Revenue]]</f>
        <v>0.30392156862745096</v>
      </c>
      <c r="R819" s="31">
        <f>Table1[[#This Row],[Cost Price]]*Table1[[#This Row],[Quantity]]</f>
        <v>354.29</v>
      </c>
    </row>
    <row r="820" spans="1:18" x14ac:dyDescent="0.25">
      <c r="A820" t="s">
        <v>1487</v>
      </c>
      <c r="B820" s="14">
        <v>45979</v>
      </c>
      <c r="C820" t="s">
        <v>1174</v>
      </c>
      <c r="D820" t="str">
        <f>VLOOKUP(C820,Customers!A:E,5,FALSE)</f>
        <v>Mass Affluent</v>
      </c>
      <c r="E820" t="s">
        <v>549</v>
      </c>
      <c r="F820" t="str">
        <f>VLOOKUP(Table1[[#This Row],[Product_ID]],Products!A:D,4,FALSE)</f>
        <v>Televisions</v>
      </c>
      <c r="G820" t="str">
        <f>VLOOKUP(H820,Stores!A:E,5,FALSE)</f>
        <v>Oceania</v>
      </c>
      <c r="H820" t="s">
        <v>112</v>
      </c>
      <c r="I820" s="5" t="s">
        <v>25</v>
      </c>
      <c r="J820" s="7">
        <v>2</v>
      </c>
      <c r="K820" s="27">
        <v>1187.01</v>
      </c>
      <c r="L820" s="11">
        <v>0</v>
      </c>
      <c r="M820" t="s">
        <v>20</v>
      </c>
      <c r="N820" s="29">
        <v>767.36</v>
      </c>
      <c r="O820" s="27">
        <f>Table1[[#This Row],[Unit_Price]]*Table1[[#This Row],[Quantity]]</f>
        <v>2374.02</v>
      </c>
      <c r="P820" s="29">
        <f>Table1[[#This Row],[Revenue]]-Table1[[#This Row],[COGS]]</f>
        <v>839.3</v>
      </c>
      <c r="Q820" s="9">
        <f>Table1[[#This Row],[Profit]]/Table1[[#This Row],[Revenue]]</f>
        <v>0.35353535353535354</v>
      </c>
      <c r="R820" s="31">
        <f>Table1[[#This Row],[Cost Price]]*Table1[[#This Row],[Quantity]]</f>
        <v>1534.72</v>
      </c>
    </row>
    <row r="821" spans="1:18" x14ac:dyDescent="0.25">
      <c r="A821" t="s">
        <v>1488</v>
      </c>
      <c r="B821" s="14">
        <v>46001</v>
      </c>
      <c r="C821" t="s">
        <v>1489</v>
      </c>
      <c r="D821" t="str">
        <f>VLOOKUP(C821,Customers!A:E,5,FALSE)</f>
        <v>Mass Market</v>
      </c>
      <c r="E821" t="s">
        <v>98</v>
      </c>
      <c r="F821" t="str">
        <f>VLOOKUP(Table1[[#This Row],[Product_ID]],Products!A:D,4,FALSE)</f>
        <v>Laptops</v>
      </c>
      <c r="G821" t="str">
        <f>VLOOKUP(H821,Stores!A:E,5,FALSE)</f>
        <v>Africa</v>
      </c>
      <c r="H821" t="s">
        <v>196</v>
      </c>
      <c r="I821" s="5" t="s">
        <v>14</v>
      </c>
      <c r="J821" s="7">
        <v>3</v>
      </c>
      <c r="K821" s="27">
        <v>1371.02</v>
      </c>
      <c r="L821" s="11">
        <v>0.2</v>
      </c>
      <c r="M821" t="s">
        <v>35</v>
      </c>
      <c r="N821" s="29">
        <v>853.39</v>
      </c>
      <c r="O821" s="27">
        <f>Table1[[#This Row],[Unit_Price]]*Table1[[#This Row],[Quantity]]</f>
        <v>4113.0599999999995</v>
      </c>
      <c r="P821" s="29">
        <f>Table1[[#This Row],[Revenue]]-Table1[[#This Row],[COGS]]</f>
        <v>1552.8899999999994</v>
      </c>
      <c r="Q821" s="9">
        <f>Table1[[#This Row],[Profit]]/Table1[[#This Row],[Revenue]]</f>
        <v>0.37755102040816318</v>
      </c>
      <c r="R821" s="31">
        <f>Table1[[#This Row],[Cost Price]]*Table1[[#This Row],[Quantity]]</f>
        <v>2560.17</v>
      </c>
    </row>
    <row r="822" spans="1:18" x14ac:dyDescent="0.25">
      <c r="A822" t="s">
        <v>1490</v>
      </c>
      <c r="B822" s="14">
        <v>46167</v>
      </c>
      <c r="C822" t="s">
        <v>234</v>
      </c>
      <c r="D822" t="str">
        <f>VLOOKUP(C822,Customers!A:E,5,FALSE)</f>
        <v>Mass Market</v>
      </c>
      <c r="E822" t="s">
        <v>251</v>
      </c>
      <c r="F822" t="str">
        <f>VLOOKUP(Table1[[#This Row],[Product_ID]],Products!A:D,4,FALSE)</f>
        <v>Televisions</v>
      </c>
      <c r="G822" t="str">
        <f>VLOOKUP(H822,Stores!A:E,5,FALSE)</f>
        <v>Africa</v>
      </c>
      <c r="H822" t="s">
        <v>226</v>
      </c>
      <c r="I822" s="5" t="s">
        <v>14</v>
      </c>
      <c r="J822" s="7">
        <v>4</v>
      </c>
      <c r="K822" s="27">
        <v>2038.98</v>
      </c>
      <c r="L822" s="11">
        <v>0</v>
      </c>
      <c r="M822" t="s">
        <v>20</v>
      </c>
      <c r="N822" s="29">
        <v>1299.3499999999999</v>
      </c>
      <c r="O822" s="27">
        <f>Table1[[#This Row],[Unit_Price]]*Table1[[#This Row],[Quantity]]</f>
        <v>8155.92</v>
      </c>
      <c r="P822" s="29">
        <f>Table1[[#This Row],[Revenue]]-Table1[[#This Row],[COGS]]</f>
        <v>2958.5200000000004</v>
      </c>
      <c r="Q822" s="9">
        <f>Table1[[#This Row],[Profit]]/Table1[[#This Row],[Revenue]]</f>
        <v>0.36274509803921573</v>
      </c>
      <c r="R822" s="31">
        <f>Table1[[#This Row],[Cost Price]]*Table1[[#This Row],[Quantity]]</f>
        <v>5197.3999999999996</v>
      </c>
    </row>
    <row r="823" spans="1:18" x14ac:dyDescent="0.25">
      <c r="A823" t="s">
        <v>1491</v>
      </c>
      <c r="B823" s="14">
        <v>45970</v>
      </c>
      <c r="C823" t="s">
        <v>1492</v>
      </c>
      <c r="D823" t="str">
        <f>VLOOKUP(C823,Customers!A:E,5,FALSE)</f>
        <v>Mass Affluent</v>
      </c>
      <c r="E823" t="s">
        <v>277</v>
      </c>
      <c r="F823" t="str">
        <f>VLOOKUP(Table1[[#This Row],[Product_ID]],Products!A:D,4,FALSE)</f>
        <v>Televisions</v>
      </c>
      <c r="G823" t="str">
        <f>VLOOKUP(H823,Stores!A:E,5,FALSE)</f>
        <v>Africa</v>
      </c>
      <c r="H823" t="s">
        <v>196</v>
      </c>
      <c r="I823" s="5" t="s">
        <v>25</v>
      </c>
      <c r="J823" s="7">
        <v>4</v>
      </c>
      <c r="K823" s="27">
        <v>699</v>
      </c>
      <c r="L823" s="11">
        <v>0.05</v>
      </c>
      <c r="M823" t="s">
        <v>20</v>
      </c>
      <c r="N823" s="29">
        <v>433.38</v>
      </c>
      <c r="O823" s="27">
        <f>Table1[[#This Row],[Unit_Price]]*Table1[[#This Row],[Quantity]]</f>
        <v>2796</v>
      </c>
      <c r="P823" s="29">
        <f>Table1[[#This Row],[Revenue]]-Table1[[#This Row],[COGS]]</f>
        <v>1062.48</v>
      </c>
      <c r="Q823" s="9">
        <f>Table1[[#This Row],[Profit]]/Table1[[#This Row],[Revenue]]</f>
        <v>0.38</v>
      </c>
      <c r="R823" s="31">
        <f>Table1[[#This Row],[Cost Price]]*Table1[[#This Row],[Quantity]]</f>
        <v>1733.52</v>
      </c>
    </row>
    <row r="824" spans="1:18" x14ac:dyDescent="0.25">
      <c r="A824" t="s">
        <v>1493</v>
      </c>
      <c r="B824" s="14">
        <v>46225</v>
      </c>
      <c r="C824" t="s">
        <v>261</v>
      </c>
      <c r="D824" t="str">
        <f>VLOOKUP(C824,Customers!A:E,5,FALSE)</f>
        <v>Mass Market</v>
      </c>
      <c r="E824" t="s">
        <v>177</v>
      </c>
      <c r="F824" t="str">
        <f>VLOOKUP(Table1[[#This Row],[Product_ID]],Products!A:D,4,FALSE)</f>
        <v>Laptops</v>
      </c>
      <c r="G824" t="str">
        <f>VLOOKUP(H824,Stores!A:E,5,FALSE)</f>
        <v>Africa</v>
      </c>
      <c r="H824" t="s">
        <v>44</v>
      </c>
      <c r="I824" s="5" t="s">
        <v>25</v>
      </c>
      <c r="J824" s="7">
        <v>1</v>
      </c>
      <c r="K824" s="27">
        <v>1646.97</v>
      </c>
      <c r="L824" s="11">
        <v>0.05</v>
      </c>
      <c r="M824" t="s">
        <v>20</v>
      </c>
      <c r="N824" s="29">
        <v>991.38</v>
      </c>
      <c r="O824" s="27">
        <f>Table1[[#This Row],[Unit_Price]]*Table1[[#This Row],[Quantity]]</f>
        <v>1646.97</v>
      </c>
      <c r="P824" s="29">
        <f>Table1[[#This Row],[Revenue]]-Table1[[#This Row],[COGS]]</f>
        <v>655.59</v>
      </c>
      <c r="Q824" s="9">
        <f>Table1[[#This Row],[Profit]]/Table1[[#This Row],[Revenue]]</f>
        <v>0.39805825242718446</v>
      </c>
      <c r="R824" s="31">
        <f>Table1[[#This Row],[Cost Price]]*Table1[[#This Row],[Quantity]]</f>
        <v>991.38</v>
      </c>
    </row>
    <row r="825" spans="1:18" x14ac:dyDescent="0.25">
      <c r="A825" t="s">
        <v>1494</v>
      </c>
      <c r="B825" s="14">
        <v>46100</v>
      </c>
      <c r="C825" t="s">
        <v>866</v>
      </c>
      <c r="D825" t="str">
        <f>VLOOKUP(C825,Customers!A:E,5,FALSE)</f>
        <v>Mass Market</v>
      </c>
      <c r="E825" t="s">
        <v>126</v>
      </c>
      <c r="F825" t="str">
        <f>VLOOKUP(Table1[[#This Row],[Product_ID]],Products!A:D,4,FALSE)</f>
        <v>Smartphones</v>
      </c>
      <c r="G825" t="str">
        <f>VLOOKUP(H825,Stores!A:E,5,FALSE)</f>
        <v>Africa</v>
      </c>
      <c r="H825" t="s">
        <v>196</v>
      </c>
      <c r="I825" s="5" t="s">
        <v>25</v>
      </c>
      <c r="J825" s="7">
        <v>3</v>
      </c>
      <c r="K825" s="27">
        <v>705.99</v>
      </c>
      <c r="L825" s="11">
        <v>0.2</v>
      </c>
      <c r="M825" t="s">
        <v>20</v>
      </c>
      <c r="N825" s="29">
        <v>510.27</v>
      </c>
      <c r="O825" s="27">
        <f>Table1[[#This Row],[Unit_Price]]*Table1[[#This Row],[Quantity]]</f>
        <v>2117.9700000000003</v>
      </c>
      <c r="P825" s="29">
        <f>Table1[[#This Row],[Revenue]]-Table1[[#This Row],[COGS]]</f>
        <v>587.16000000000031</v>
      </c>
      <c r="Q825" s="9">
        <f>Table1[[#This Row],[Profit]]/Table1[[#This Row],[Revenue]]</f>
        <v>0.27722772277227736</v>
      </c>
      <c r="R825" s="31">
        <f>Table1[[#This Row],[Cost Price]]*Table1[[#This Row],[Quantity]]</f>
        <v>1530.81</v>
      </c>
    </row>
    <row r="826" spans="1:18" x14ac:dyDescent="0.25">
      <c r="A826" t="s">
        <v>1495</v>
      </c>
      <c r="B826" s="14">
        <v>45915</v>
      </c>
      <c r="C826" t="s">
        <v>917</v>
      </c>
      <c r="D826" t="str">
        <f>VLOOKUP(C826,Customers!A:E,5,FALSE)</f>
        <v>Mass Market</v>
      </c>
      <c r="E826" t="s">
        <v>243</v>
      </c>
      <c r="F826" t="str">
        <f>VLOOKUP(Table1[[#This Row],[Product_ID]],Products!A:D,4,FALSE)</f>
        <v>Accessories</v>
      </c>
      <c r="G826" t="str">
        <f>VLOOKUP(H826,Stores!A:E,5,FALSE)</f>
        <v>Asia</v>
      </c>
      <c r="H826" t="s">
        <v>101</v>
      </c>
      <c r="I826" s="5" t="s">
        <v>14</v>
      </c>
      <c r="J826" s="7">
        <v>2</v>
      </c>
      <c r="K826" s="27">
        <v>66.930000000000007</v>
      </c>
      <c r="L826" s="11">
        <v>0.02</v>
      </c>
      <c r="M826" t="s">
        <v>35</v>
      </c>
      <c r="N826" s="29">
        <v>44.16</v>
      </c>
      <c r="O826" s="27">
        <f>Table1[[#This Row],[Unit_Price]]*Table1[[#This Row],[Quantity]]</f>
        <v>133.86000000000001</v>
      </c>
      <c r="P826" s="29">
        <f>Table1[[#This Row],[Revenue]]-Table1[[#This Row],[COGS]]</f>
        <v>45.54000000000002</v>
      </c>
      <c r="Q826" s="9">
        <f>Table1[[#This Row],[Profit]]/Table1[[#This Row],[Revenue]]</f>
        <v>0.34020618556701043</v>
      </c>
      <c r="R826" s="31">
        <f>Table1[[#This Row],[Cost Price]]*Table1[[#This Row],[Quantity]]</f>
        <v>88.32</v>
      </c>
    </row>
    <row r="827" spans="1:18" x14ac:dyDescent="0.25">
      <c r="A827" t="s">
        <v>1496</v>
      </c>
      <c r="B827" s="14">
        <v>45930</v>
      </c>
      <c r="C827" t="s">
        <v>492</v>
      </c>
      <c r="D827" t="str">
        <f>VLOOKUP(C827,Customers!A:E,5,FALSE)</f>
        <v>Mass Affluent</v>
      </c>
      <c r="E827" t="s">
        <v>43</v>
      </c>
      <c r="F827" t="str">
        <f>VLOOKUP(Table1[[#This Row],[Product_ID]],Products!A:D,4,FALSE)</f>
        <v>Televisions</v>
      </c>
      <c r="G827" t="str">
        <f>VLOOKUP(H827,Stores!A:E,5,FALSE)</f>
        <v>oceania</v>
      </c>
      <c r="H827" t="s">
        <v>48</v>
      </c>
      <c r="I827" s="5" t="s">
        <v>14</v>
      </c>
      <c r="J827" s="7">
        <v>5</v>
      </c>
      <c r="K827" s="27">
        <v>1852.97</v>
      </c>
      <c r="L827" s="11">
        <v>0.02</v>
      </c>
      <c r="M827" t="s">
        <v>20</v>
      </c>
      <c r="N827" s="29">
        <v>1097.3900000000001</v>
      </c>
      <c r="O827" s="27">
        <f>Table1[[#This Row],[Unit_Price]]*Table1[[#This Row],[Quantity]]</f>
        <v>9264.85</v>
      </c>
      <c r="P827" s="29">
        <f>Table1[[#This Row],[Revenue]]-Table1[[#This Row],[COGS]]</f>
        <v>3777.8999999999996</v>
      </c>
      <c r="Q827" s="9">
        <f>Table1[[#This Row],[Profit]]/Table1[[#This Row],[Revenue]]</f>
        <v>0.40776699029126207</v>
      </c>
      <c r="R827" s="31">
        <f>Table1[[#This Row],[Cost Price]]*Table1[[#This Row],[Quantity]]</f>
        <v>5486.9500000000007</v>
      </c>
    </row>
    <row r="828" spans="1:18" x14ac:dyDescent="0.25">
      <c r="A828" t="s">
        <v>1497</v>
      </c>
      <c r="B828" s="14">
        <v>46190</v>
      </c>
      <c r="C828" t="s">
        <v>1099</v>
      </c>
      <c r="D828" t="str">
        <f>VLOOKUP(C828,Customers!A:E,5,FALSE)</f>
        <v>Premium</v>
      </c>
      <c r="E828" t="s">
        <v>332</v>
      </c>
      <c r="F828" t="str">
        <f>VLOOKUP(Table1[[#This Row],[Product_ID]],Products!A:D,4,FALSE)</f>
        <v>Smartphones</v>
      </c>
      <c r="G828" t="str">
        <f>VLOOKUP(H828,Stores!A:E,5,FALSE)</f>
        <v>Asia</v>
      </c>
      <c r="H828" t="s">
        <v>34</v>
      </c>
      <c r="I828" s="5" t="s">
        <v>25</v>
      </c>
      <c r="J828" s="7">
        <v>1</v>
      </c>
      <c r="K828" s="27">
        <v>741.51</v>
      </c>
      <c r="L828" s="11">
        <v>0</v>
      </c>
      <c r="M828" t="s">
        <v>20</v>
      </c>
      <c r="N828" s="29">
        <v>531.79</v>
      </c>
      <c r="O828" s="27">
        <f>Table1[[#This Row],[Unit_Price]]*Table1[[#This Row],[Quantity]]</f>
        <v>741.51</v>
      </c>
      <c r="P828" s="29">
        <f>Table1[[#This Row],[Revenue]]-Table1[[#This Row],[COGS]]</f>
        <v>209.72000000000003</v>
      </c>
      <c r="Q828" s="9">
        <f>Table1[[#This Row],[Profit]]/Table1[[#This Row],[Revenue]]</f>
        <v>0.28282828282828287</v>
      </c>
      <c r="R828" s="31">
        <f>Table1[[#This Row],[Cost Price]]*Table1[[#This Row],[Quantity]]</f>
        <v>531.79</v>
      </c>
    </row>
    <row r="829" spans="1:18" x14ac:dyDescent="0.25">
      <c r="A829" t="s">
        <v>1499</v>
      </c>
      <c r="B829" s="14">
        <v>46360</v>
      </c>
      <c r="C829" t="s">
        <v>583</v>
      </c>
      <c r="D829" t="str">
        <f>VLOOKUP(C829,Customers!A:E,5,FALSE)</f>
        <v>Mass Affluent</v>
      </c>
      <c r="E829" t="s">
        <v>38</v>
      </c>
      <c r="F829" t="str">
        <f>VLOOKUP(Table1[[#This Row],[Product_ID]],Products!A:D,4,FALSE)</f>
        <v>Televisions</v>
      </c>
      <c r="G829" t="str">
        <f>VLOOKUP(H829,Stores!A:E,5,FALSE)</f>
        <v>Africa</v>
      </c>
      <c r="H829" t="s">
        <v>52</v>
      </c>
      <c r="I829" s="5" t="s">
        <v>25</v>
      </c>
      <c r="J829" s="7">
        <v>3</v>
      </c>
      <c r="K829" s="27">
        <v>1917.99</v>
      </c>
      <c r="L829" s="11">
        <v>0.05</v>
      </c>
      <c r="M829" t="s">
        <v>35</v>
      </c>
      <c r="N829" s="29">
        <v>1177.3800000000001</v>
      </c>
      <c r="O829" s="27">
        <f>Table1[[#This Row],[Unit_Price]]*Table1[[#This Row],[Quantity]]</f>
        <v>5753.97</v>
      </c>
      <c r="P829" s="29">
        <f>Table1[[#This Row],[Revenue]]-Table1[[#This Row],[COGS]]</f>
        <v>2221.83</v>
      </c>
      <c r="Q829" s="9">
        <f>Table1[[#This Row],[Profit]]/Table1[[#This Row],[Revenue]]</f>
        <v>0.38613861386138609</v>
      </c>
      <c r="R829" s="31">
        <f>Table1[[#This Row],[Cost Price]]*Table1[[#This Row],[Quantity]]</f>
        <v>3532.1400000000003</v>
      </c>
    </row>
    <row r="830" spans="1:18" x14ac:dyDescent="0.25">
      <c r="A830" t="s">
        <v>1500</v>
      </c>
      <c r="B830" s="14">
        <v>46329</v>
      </c>
      <c r="C830" t="s">
        <v>1068</v>
      </c>
      <c r="D830" t="str">
        <f>VLOOKUP(C830,Customers!A:E,5,FALSE)</f>
        <v>Mass Market</v>
      </c>
      <c r="E830" t="s">
        <v>171</v>
      </c>
      <c r="F830" t="str">
        <f>VLOOKUP(Table1[[#This Row],[Product_ID]],Products!A:D,4,FALSE)</f>
        <v>Smartphones</v>
      </c>
      <c r="G830" t="str">
        <f>VLOOKUP(H830,Stores!A:E,5,FALSE)</f>
        <v>oceania</v>
      </c>
      <c r="H830" t="s">
        <v>48</v>
      </c>
      <c r="I830" s="5" t="s">
        <v>14</v>
      </c>
      <c r="J830" s="7">
        <v>1</v>
      </c>
      <c r="K830" s="27">
        <v>1286.01</v>
      </c>
      <c r="L830" s="11">
        <v>0</v>
      </c>
      <c r="M830" t="s">
        <v>20</v>
      </c>
      <c r="N830" s="29">
        <v>883.32</v>
      </c>
      <c r="O830" s="27">
        <f>Table1[[#This Row],[Unit_Price]]*Table1[[#This Row],[Quantity]]</f>
        <v>1286.01</v>
      </c>
      <c r="P830" s="29">
        <f>Table1[[#This Row],[Revenue]]-Table1[[#This Row],[COGS]]</f>
        <v>402.68999999999994</v>
      </c>
      <c r="Q830" s="9">
        <f>Table1[[#This Row],[Profit]]/Table1[[#This Row],[Revenue]]</f>
        <v>0.31313131313131309</v>
      </c>
      <c r="R830" s="31">
        <f>Table1[[#This Row],[Cost Price]]*Table1[[#This Row],[Quantity]]</f>
        <v>883.32</v>
      </c>
    </row>
    <row r="831" spans="1:18" x14ac:dyDescent="0.25">
      <c r="A831" t="s">
        <v>1501</v>
      </c>
      <c r="B831" s="14">
        <v>45960</v>
      </c>
      <c r="C831" t="s">
        <v>579</v>
      </c>
      <c r="D831" t="str">
        <f>VLOOKUP(C831,Customers!A:E,5,FALSE)</f>
        <v>Premium</v>
      </c>
      <c r="E831" t="s">
        <v>168</v>
      </c>
      <c r="F831" t="str">
        <f>VLOOKUP(Table1[[#This Row],[Product_ID]],Products!A:D,4,FALSE)</f>
        <v>Accessories</v>
      </c>
      <c r="G831" t="str">
        <f>VLOOKUP(H831,Stores!A:E,5,FALSE)</f>
        <v>Africa</v>
      </c>
      <c r="H831" t="s">
        <v>58</v>
      </c>
      <c r="I831" s="5" t="s">
        <v>14</v>
      </c>
      <c r="J831" s="7">
        <v>3</v>
      </c>
      <c r="K831" s="27">
        <v>86.33</v>
      </c>
      <c r="L831" s="11">
        <v>0</v>
      </c>
      <c r="M831" t="s">
        <v>35</v>
      </c>
      <c r="N831" s="29">
        <v>55.18</v>
      </c>
      <c r="O831" s="27">
        <f>Table1[[#This Row],[Unit_Price]]*Table1[[#This Row],[Quantity]]</f>
        <v>258.99</v>
      </c>
      <c r="P831" s="29">
        <f>Table1[[#This Row],[Revenue]]-Table1[[#This Row],[COGS]]</f>
        <v>93.450000000000017</v>
      </c>
      <c r="Q831" s="9">
        <f>Table1[[#This Row],[Profit]]/Table1[[#This Row],[Revenue]]</f>
        <v>0.36082474226804129</v>
      </c>
      <c r="R831" s="31">
        <f>Table1[[#This Row],[Cost Price]]*Table1[[#This Row],[Quantity]]</f>
        <v>165.54</v>
      </c>
    </row>
    <row r="832" spans="1:18" x14ac:dyDescent="0.25">
      <c r="A832" t="s">
        <v>1502</v>
      </c>
      <c r="B832" s="14">
        <v>46097</v>
      </c>
      <c r="C832" t="s">
        <v>1504</v>
      </c>
      <c r="D832" t="str">
        <f>VLOOKUP(C832,Customers!A:E,5,FALSE)</f>
        <v>Mass Affluent</v>
      </c>
      <c r="E832" t="s">
        <v>61</v>
      </c>
      <c r="F832" t="str">
        <f>VLOOKUP(Table1[[#This Row],[Product_ID]],Products!A:D,4,FALSE)</f>
        <v>Audio</v>
      </c>
      <c r="G832" t="str">
        <f>VLOOKUP(H832,Stores!A:E,5,FALSE)</f>
        <v>Europe</v>
      </c>
      <c r="H832" t="s">
        <v>24</v>
      </c>
      <c r="I832" s="5" t="s">
        <v>14</v>
      </c>
      <c r="J832" s="7">
        <v>1</v>
      </c>
      <c r="K832" s="27">
        <v>246.51</v>
      </c>
      <c r="L832" s="11">
        <v>0.1</v>
      </c>
      <c r="M832" t="s">
        <v>35</v>
      </c>
      <c r="N832" s="29">
        <v>171.81</v>
      </c>
      <c r="O832" s="27">
        <f>Table1[[#This Row],[Unit_Price]]*Table1[[#This Row],[Quantity]]</f>
        <v>246.51</v>
      </c>
      <c r="P832" s="29">
        <f>Table1[[#This Row],[Revenue]]-Table1[[#This Row],[COGS]]</f>
        <v>74.699999999999989</v>
      </c>
      <c r="Q832" s="9">
        <f>Table1[[#This Row],[Profit]]/Table1[[#This Row],[Revenue]]</f>
        <v>0.30303030303030298</v>
      </c>
      <c r="R832" s="31">
        <f>Table1[[#This Row],[Cost Price]]*Table1[[#This Row],[Quantity]]</f>
        <v>171.81</v>
      </c>
    </row>
    <row r="833" spans="1:18" x14ac:dyDescent="0.25">
      <c r="A833" t="s">
        <v>1505</v>
      </c>
      <c r="B833" s="14">
        <v>45926</v>
      </c>
      <c r="C833" t="s">
        <v>711</v>
      </c>
      <c r="D833" t="str">
        <f>VLOOKUP(C833,Customers!A:E,5,FALSE)</f>
        <v>Mass Market</v>
      </c>
      <c r="E833" t="s">
        <v>213</v>
      </c>
      <c r="F833" t="str">
        <f>VLOOKUP(Table1[[#This Row],[Product_ID]],Products!A:D,4,FALSE)</f>
        <v>Smartphones</v>
      </c>
      <c r="G833" t="str">
        <f>VLOOKUP(H833,Stores!A:E,5,FALSE)</f>
        <v>Africa</v>
      </c>
      <c r="H833" t="s">
        <v>226</v>
      </c>
      <c r="I833" s="5" t="s">
        <v>25</v>
      </c>
      <c r="J833" s="7">
        <v>4</v>
      </c>
      <c r="K833" s="27">
        <v>559.98</v>
      </c>
      <c r="L833" s="11">
        <v>0.02</v>
      </c>
      <c r="M833" t="s">
        <v>20</v>
      </c>
      <c r="N833" s="29">
        <v>362.34</v>
      </c>
      <c r="O833" s="27">
        <f>Table1[[#This Row],[Unit_Price]]*Table1[[#This Row],[Quantity]]</f>
        <v>2239.92</v>
      </c>
      <c r="P833" s="29">
        <f>Table1[[#This Row],[Revenue]]-Table1[[#This Row],[COGS]]</f>
        <v>790.56000000000017</v>
      </c>
      <c r="Q833" s="9">
        <f>Table1[[#This Row],[Profit]]/Table1[[#This Row],[Revenue]]</f>
        <v>0.35294117647058831</v>
      </c>
      <c r="R833" s="31">
        <f>Table1[[#This Row],[Cost Price]]*Table1[[#This Row],[Quantity]]</f>
        <v>1449.36</v>
      </c>
    </row>
    <row r="834" spans="1:18" x14ac:dyDescent="0.25">
      <c r="A834" t="s">
        <v>1506</v>
      </c>
      <c r="B834" s="14">
        <v>45982</v>
      </c>
      <c r="C834" t="s">
        <v>411</v>
      </c>
      <c r="D834" t="str">
        <f>VLOOKUP(C834,Customers!A:E,5,FALSE)</f>
        <v>mass market</v>
      </c>
      <c r="E834" t="s">
        <v>177</v>
      </c>
      <c r="F834" t="str">
        <f>VLOOKUP(Table1[[#This Row],[Product_ID]],Products!A:D,4,FALSE)</f>
        <v>Laptops</v>
      </c>
      <c r="G834" t="str">
        <f>VLOOKUP(H834,Stores!A:E,5,FALSE)</f>
        <v>Oceania</v>
      </c>
      <c r="H834" t="s">
        <v>112</v>
      </c>
      <c r="I834" s="5" t="s">
        <v>14</v>
      </c>
      <c r="J834" s="7">
        <v>1</v>
      </c>
      <c r="K834" s="27">
        <v>1583.01</v>
      </c>
      <c r="L834" s="11">
        <v>0.15</v>
      </c>
      <c r="M834" t="s">
        <v>35</v>
      </c>
      <c r="N834" s="29">
        <v>991.38</v>
      </c>
      <c r="O834" s="27">
        <f>Table1[[#This Row],[Unit_Price]]*Table1[[#This Row],[Quantity]]</f>
        <v>1583.01</v>
      </c>
      <c r="P834" s="29">
        <f>Table1[[#This Row],[Revenue]]-Table1[[#This Row],[COGS]]</f>
        <v>591.63</v>
      </c>
      <c r="Q834" s="9">
        <f>Table1[[#This Row],[Profit]]/Table1[[#This Row],[Revenue]]</f>
        <v>0.37373737373737376</v>
      </c>
      <c r="R834" s="31">
        <f>Table1[[#This Row],[Cost Price]]*Table1[[#This Row],[Quantity]]</f>
        <v>991.38</v>
      </c>
    </row>
    <row r="835" spans="1:18" x14ac:dyDescent="0.25">
      <c r="A835" t="s">
        <v>1507</v>
      </c>
      <c r="B835" s="14">
        <v>45980</v>
      </c>
      <c r="C835" t="s">
        <v>1508</v>
      </c>
      <c r="D835" t="str">
        <f>VLOOKUP(C835,Customers!A:E,5,FALSE)</f>
        <v>Mass Market</v>
      </c>
      <c r="E835" t="s">
        <v>117</v>
      </c>
      <c r="F835" t="str">
        <f>VLOOKUP(Table1[[#This Row],[Product_ID]],Products!A:D,4,FALSE)</f>
        <v>Laptops</v>
      </c>
      <c r="G835" t="str">
        <f>VLOOKUP(H835,Stores!A:E,5,FALSE)</f>
        <v>Africa</v>
      </c>
      <c r="H835" t="s">
        <v>196</v>
      </c>
      <c r="I835" s="5" t="s">
        <v>25</v>
      </c>
      <c r="J835" s="7">
        <v>2</v>
      </c>
      <c r="K835" s="27">
        <v>1799</v>
      </c>
      <c r="L835" s="11">
        <v>0.2</v>
      </c>
      <c r="M835" t="s">
        <v>35</v>
      </c>
      <c r="N835" s="29">
        <v>1295.28</v>
      </c>
      <c r="O835" s="27">
        <f>Table1[[#This Row],[Unit_Price]]*Table1[[#This Row],[Quantity]]</f>
        <v>3598</v>
      </c>
      <c r="P835" s="29">
        <f>Table1[[#This Row],[Revenue]]-Table1[[#This Row],[COGS]]</f>
        <v>1007.44</v>
      </c>
      <c r="Q835" s="9">
        <f>Table1[[#This Row],[Profit]]/Table1[[#This Row],[Revenue]]</f>
        <v>0.28000000000000003</v>
      </c>
      <c r="R835" s="31">
        <f>Table1[[#This Row],[Cost Price]]*Table1[[#This Row],[Quantity]]</f>
        <v>2590.56</v>
      </c>
    </row>
    <row r="836" spans="1:18" x14ac:dyDescent="0.25">
      <c r="A836" t="s">
        <v>1509</v>
      </c>
      <c r="B836" s="14">
        <v>46193</v>
      </c>
      <c r="C836" t="s">
        <v>975</v>
      </c>
      <c r="D836" t="str">
        <f>VLOOKUP(C836,Customers!A:E,5,FALSE)</f>
        <v>Mass Market</v>
      </c>
      <c r="E836" t="s">
        <v>180</v>
      </c>
      <c r="F836" t="str">
        <f>VLOOKUP(Table1[[#This Row],[Product_ID]],Products!A:D,4,FALSE)</f>
        <v>Smartphones</v>
      </c>
      <c r="G836" t="str">
        <f>VLOOKUP(H836,Stores!A:E,5,FALSE)</f>
        <v xml:space="preserve">Asia </v>
      </c>
      <c r="H836" t="s">
        <v>104</v>
      </c>
      <c r="I836" s="5" t="s">
        <v>14</v>
      </c>
      <c r="J836" s="7">
        <v>1</v>
      </c>
      <c r="K836" s="27">
        <v>832.02</v>
      </c>
      <c r="L836" s="11">
        <v>0</v>
      </c>
      <c r="M836" t="s">
        <v>20</v>
      </c>
      <c r="N836" s="29">
        <v>585.80999999999995</v>
      </c>
      <c r="O836" s="27">
        <f>Table1[[#This Row],[Unit_Price]]*Table1[[#This Row],[Quantity]]</f>
        <v>832.02</v>
      </c>
      <c r="P836" s="29">
        <f>Table1[[#This Row],[Revenue]]-Table1[[#This Row],[COGS]]</f>
        <v>246.21000000000004</v>
      </c>
      <c r="Q836" s="9">
        <f>Table1[[#This Row],[Profit]]/Table1[[#This Row],[Revenue]]</f>
        <v>0.29591836734693883</v>
      </c>
      <c r="R836" s="31">
        <f>Table1[[#This Row],[Cost Price]]*Table1[[#This Row],[Quantity]]</f>
        <v>585.80999999999995</v>
      </c>
    </row>
    <row r="837" spans="1:18" x14ac:dyDescent="0.25">
      <c r="A837" t="s">
        <v>1510</v>
      </c>
      <c r="B837" s="14">
        <v>45910</v>
      </c>
      <c r="C837" t="s">
        <v>385</v>
      </c>
      <c r="D837" t="str">
        <f>VLOOKUP(C837,Customers!A:E,5,FALSE)</f>
        <v>Mass Market</v>
      </c>
      <c r="E837" t="s">
        <v>137</v>
      </c>
      <c r="F837" t="str">
        <f>VLOOKUP(Table1[[#This Row],[Product_ID]],Products!A:D,4,FALSE)</f>
        <v>Accessories</v>
      </c>
      <c r="G837" t="str">
        <f>VLOOKUP(H837,Stores!A:E,5,FALSE)</f>
        <v>North America</v>
      </c>
      <c r="H837" t="s">
        <v>39</v>
      </c>
      <c r="I837" s="5" t="s">
        <v>14</v>
      </c>
      <c r="J837" s="7">
        <v>2</v>
      </c>
      <c r="K837" s="27">
        <v>99.99</v>
      </c>
      <c r="L837" s="11">
        <v>0.1</v>
      </c>
      <c r="M837" t="s">
        <v>35</v>
      </c>
      <c r="N837" s="29">
        <v>65.34</v>
      </c>
      <c r="O837" s="27">
        <f>Table1[[#This Row],[Unit_Price]]*Table1[[#This Row],[Quantity]]</f>
        <v>199.98</v>
      </c>
      <c r="P837" s="29">
        <f>Table1[[#This Row],[Revenue]]-Table1[[#This Row],[COGS]]</f>
        <v>69.299999999999983</v>
      </c>
      <c r="Q837" s="9">
        <f>Table1[[#This Row],[Profit]]/Table1[[#This Row],[Revenue]]</f>
        <v>0.34653465346534645</v>
      </c>
      <c r="R837" s="31">
        <f>Table1[[#This Row],[Cost Price]]*Table1[[#This Row],[Quantity]]</f>
        <v>130.68</v>
      </c>
    </row>
    <row r="838" spans="1:18" x14ac:dyDescent="0.25">
      <c r="A838" t="s">
        <v>1511</v>
      </c>
      <c r="B838" s="14">
        <v>46021</v>
      </c>
      <c r="C838" t="s">
        <v>232</v>
      </c>
      <c r="D838" t="str">
        <f>VLOOKUP(C838,Customers!A:E,5,FALSE)</f>
        <v>Mass Market</v>
      </c>
      <c r="E838" t="s">
        <v>38</v>
      </c>
      <c r="F838" t="str">
        <f>VLOOKUP(Table1[[#This Row],[Product_ID]],Products!A:D,4,FALSE)</f>
        <v>Televisions</v>
      </c>
      <c r="G838" t="str">
        <f>VLOOKUP(H838,Stores!A:E,5,FALSE)</f>
        <v>oceania</v>
      </c>
      <c r="H838" t="s">
        <v>48</v>
      </c>
      <c r="I838" s="5" t="s">
        <v>25</v>
      </c>
      <c r="J838" s="7">
        <v>3</v>
      </c>
      <c r="K838" s="27">
        <v>1861.02</v>
      </c>
      <c r="L838" s="11">
        <v>0.02</v>
      </c>
      <c r="M838" t="s">
        <v>30</v>
      </c>
      <c r="N838" s="29">
        <v>1177.3800000000001</v>
      </c>
      <c r="O838" s="27">
        <f>Table1[[#This Row],[Unit_Price]]*Table1[[#This Row],[Quantity]]</f>
        <v>5583.0599999999995</v>
      </c>
      <c r="P838" s="29">
        <f>Table1[[#This Row],[Revenue]]-Table1[[#This Row],[COGS]]</f>
        <v>2050.9199999999992</v>
      </c>
      <c r="Q838" s="9">
        <f>Table1[[#This Row],[Profit]]/Table1[[#This Row],[Revenue]]</f>
        <v>0.36734693877551011</v>
      </c>
      <c r="R838" s="31">
        <f>Table1[[#This Row],[Cost Price]]*Table1[[#This Row],[Quantity]]</f>
        <v>3532.1400000000003</v>
      </c>
    </row>
    <row r="839" spans="1:18" x14ac:dyDescent="0.25">
      <c r="A839" t="s">
        <v>1512</v>
      </c>
      <c r="B839" s="14">
        <v>46080</v>
      </c>
      <c r="C839" t="s">
        <v>1513</v>
      </c>
      <c r="D839" t="str">
        <f>VLOOKUP(C839,Customers!A:E,5,FALSE)</f>
        <v>Mass Market</v>
      </c>
      <c r="E839" t="s">
        <v>520</v>
      </c>
      <c r="F839" t="str">
        <f>VLOOKUP(Table1[[#This Row],[Product_ID]],Products!A:D,4,FALSE)</f>
        <v>Laptops</v>
      </c>
      <c r="G839" t="str">
        <f>VLOOKUP(H839,Stores!A:E,5,FALSE)</f>
        <v xml:space="preserve">Asia </v>
      </c>
      <c r="H839" t="s">
        <v>104</v>
      </c>
      <c r="I839" s="5" t="s">
        <v>14</v>
      </c>
      <c r="J839" s="7">
        <v>5</v>
      </c>
      <c r="K839" s="27">
        <v>2133.0300000000002</v>
      </c>
      <c r="L839" s="11">
        <v>0.05</v>
      </c>
      <c r="M839" t="s">
        <v>30</v>
      </c>
      <c r="N839" s="29">
        <v>1495.32</v>
      </c>
      <c r="O839" s="27">
        <f>Table1[[#This Row],[Unit_Price]]*Table1[[#This Row],[Quantity]]</f>
        <v>10665.150000000001</v>
      </c>
      <c r="P839" s="29">
        <f>Table1[[#This Row],[Revenue]]-Table1[[#This Row],[COGS]]</f>
        <v>3188.550000000002</v>
      </c>
      <c r="Q839" s="9">
        <f>Table1[[#This Row],[Profit]]/Table1[[#This Row],[Revenue]]</f>
        <v>0.29896907216494861</v>
      </c>
      <c r="R839" s="31">
        <f>Table1[[#This Row],[Cost Price]]*Table1[[#This Row],[Quantity]]</f>
        <v>7476.5999999999995</v>
      </c>
    </row>
    <row r="840" spans="1:18" x14ac:dyDescent="0.25">
      <c r="A840" t="s">
        <v>1514</v>
      </c>
      <c r="B840" s="14">
        <v>46237</v>
      </c>
      <c r="C840" t="s">
        <v>494</v>
      </c>
      <c r="D840" t="str">
        <f>VLOOKUP(C840,Customers!A:E,5,FALSE)</f>
        <v>Mass Market</v>
      </c>
      <c r="E840" t="s">
        <v>80</v>
      </c>
      <c r="F840" t="str">
        <f>VLOOKUP(Table1[[#This Row],[Product_ID]],Products!A:D,4,FALSE)</f>
        <v>Accessories</v>
      </c>
      <c r="G840" t="str">
        <f>VLOOKUP(H840,Stores!A:E,5,FALSE)</f>
        <v>Asia</v>
      </c>
      <c r="H840" t="s">
        <v>13</v>
      </c>
      <c r="I840" s="5" t="s">
        <v>25</v>
      </c>
      <c r="J840" s="7" t="s">
        <v>957</v>
      </c>
      <c r="K840" s="27">
        <v>162.18</v>
      </c>
      <c r="L840" s="11">
        <v>0.02</v>
      </c>
      <c r="M840" t="s">
        <v>20</v>
      </c>
      <c r="N840" s="29">
        <v>116.07</v>
      </c>
      <c r="O840" s="27">
        <f>Table1[[#This Row],[Unit_Price]]*Table1[[#This Row],[Quantity]]</f>
        <v>324.36</v>
      </c>
      <c r="P840" s="29">
        <f>Table1[[#This Row],[Revenue]]-Table1[[#This Row],[COGS]]</f>
        <v>92.220000000000027</v>
      </c>
      <c r="Q840" s="9">
        <f>Table1[[#This Row],[Profit]]/Table1[[#This Row],[Revenue]]</f>
        <v>0.28431372549019612</v>
      </c>
      <c r="R840" s="31">
        <f>Table1[[#This Row],[Cost Price]]*Table1[[#This Row],[Quantity]]</f>
        <v>232.14</v>
      </c>
    </row>
    <row r="841" spans="1:18" x14ac:dyDescent="0.25">
      <c r="A841" t="s">
        <v>1515</v>
      </c>
      <c r="B841" s="14">
        <v>45946</v>
      </c>
      <c r="C841" t="s">
        <v>206</v>
      </c>
      <c r="D841" t="str">
        <f>VLOOKUP(C841,Customers!A:E,5,FALSE)</f>
        <v>Mass Affluent</v>
      </c>
      <c r="E841" t="s">
        <v>174</v>
      </c>
      <c r="F841" t="str">
        <f>VLOOKUP(Table1[[#This Row],[Product_ID]],Products!A:D,4,FALSE)</f>
        <v>Accessories</v>
      </c>
      <c r="G841" t="str">
        <f>VLOOKUP(H841,Stores!A:E,5,FALSE)</f>
        <v>Africa</v>
      </c>
      <c r="H841" t="s">
        <v>58</v>
      </c>
      <c r="I841" s="5" t="s">
        <v>14</v>
      </c>
      <c r="J841" s="7">
        <v>8</v>
      </c>
      <c r="K841" s="27">
        <v>78.209999999999994</v>
      </c>
      <c r="L841" s="11">
        <v>0</v>
      </c>
      <c r="M841" t="s">
        <v>20</v>
      </c>
      <c r="N841" s="29">
        <v>54.51</v>
      </c>
      <c r="O841" s="27">
        <f>Table1[[#This Row],[Unit_Price]]*Table1[[#This Row],[Quantity]]</f>
        <v>625.67999999999995</v>
      </c>
      <c r="P841" s="29">
        <f>Table1[[#This Row],[Revenue]]-Table1[[#This Row],[COGS]]</f>
        <v>189.59999999999997</v>
      </c>
      <c r="Q841" s="9">
        <f>Table1[[#This Row],[Profit]]/Table1[[#This Row],[Revenue]]</f>
        <v>0.30303030303030298</v>
      </c>
      <c r="R841" s="31">
        <f>Table1[[#This Row],[Cost Price]]*Table1[[#This Row],[Quantity]]</f>
        <v>436.08</v>
      </c>
    </row>
    <row r="842" spans="1:18" x14ac:dyDescent="0.25">
      <c r="A842" t="s">
        <v>1516</v>
      </c>
      <c r="B842" s="14">
        <v>46128</v>
      </c>
      <c r="C842" t="s">
        <v>1517</v>
      </c>
      <c r="D842" t="str">
        <f>VLOOKUP(C842,Customers!A:E,5,FALSE)</f>
        <v>Mass Affluent</v>
      </c>
      <c r="E842" t="s">
        <v>87</v>
      </c>
      <c r="F842" t="str">
        <f>VLOOKUP(Table1[[#This Row],[Product_ID]],Products!A:D,4,FALSE)</f>
        <v>Laptops</v>
      </c>
      <c r="G842" t="str">
        <f>VLOOKUP(H842,Stores!A:E,5,FALSE)</f>
        <v>South America</v>
      </c>
      <c r="H842" t="s">
        <v>120</v>
      </c>
      <c r="I842" s="5" t="s">
        <v>14</v>
      </c>
      <c r="J842" s="7">
        <v>0</v>
      </c>
      <c r="K842" s="27">
        <v>989.01</v>
      </c>
      <c r="L842" s="11">
        <v>0</v>
      </c>
      <c r="M842" t="s">
        <v>20</v>
      </c>
      <c r="N842" s="29">
        <v>689.31</v>
      </c>
      <c r="O842" s="27">
        <f>Table1[[#This Row],[Unit_Price]]*Table1[[#This Row],[Quantity]]</f>
        <v>0</v>
      </c>
      <c r="P842" s="29">
        <f>Table1[[#This Row],[Revenue]]-Table1[[#This Row],[COGS]]</f>
        <v>0</v>
      </c>
      <c r="Q842" s="9">
        <v>0</v>
      </c>
      <c r="R842" s="31">
        <f>Table1[[#This Row],[Cost Price]]*Table1[[#This Row],[Quantity]]</f>
        <v>0</v>
      </c>
    </row>
    <row r="843" spans="1:18" x14ac:dyDescent="0.25">
      <c r="A843" t="s">
        <v>1518</v>
      </c>
      <c r="B843" s="14">
        <v>46330</v>
      </c>
      <c r="C843" t="s">
        <v>535</v>
      </c>
      <c r="D843" t="str">
        <f>VLOOKUP(C843,Customers!A:E,5,FALSE)</f>
        <v>Mass Market</v>
      </c>
      <c r="E843" t="s">
        <v>286</v>
      </c>
      <c r="F843" t="str">
        <f>VLOOKUP(Table1[[#This Row],[Product_ID]],Products!A:D,4,FALSE)</f>
        <v>Televisions</v>
      </c>
      <c r="G843" t="str">
        <f>VLOOKUP(H843,Stores!A:E,5,FALSE)</f>
        <v>South America</v>
      </c>
      <c r="H843" t="s">
        <v>62</v>
      </c>
      <c r="I843" s="5" t="s">
        <v>25</v>
      </c>
      <c r="J843" s="7">
        <v>3</v>
      </c>
      <c r="K843" s="27">
        <v>1311.99</v>
      </c>
      <c r="L843" s="11">
        <v>0.15</v>
      </c>
      <c r="M843" t="s">
        <v>35</v>
      </c>
      <c r="N843" s="29">
        <v>948.27</v>
      </c>
      <c r="O843" s="27">
        <f>Table1[[#This Row],[Unit_Price]]*Table1[[#This Row],[Quantity]]</f>
        <v>3935.9700000000003</v>
      </c>
      <c r="P843" s="29">
        <f>Table1[[#This Row],[Revenue]]-Table1[[#This Row],[COGS]]</f>
        <v>1091.1600000000003</v>
      </c>
      <c r="Q843" s="9">
        <f>Table1[[#This Row],[Profit]]/Table1[[#This Row],[Revenue]]</f>
        <v>0.27722772277227731</v>
      </c>
      <c r="R843" s="31">
        <f>Table1[[#This Row],[Cost Price]]*Table1[[#This Row],[Quantity]]</f>
        <v>2844.81</v>
      </c>
    </row>
    <row r="844" spans="1:18" x14ac:dyDescent="0.25">
      <c r="A844" t="s">
        <v>1519</v>
      </c>
      <c r="B844" s="14">
        <v>45848</v>
      </c>
      <c r="C844" t="s">
        <v>975</v>
      </c>
      <c r="D844" t="str">
        <f>VLOOKUP(C844,Customers!A:E,5,FALSE)</f>
        <v>Mass Market</v>
      </c>
      <c r="E844" t="s">
        <v>47</v>
      </c>
      <c r="F844" t="str">
        <f>VLOOKUP(Table1[[#This Row],[Product_ID]],Products!A:D,4,FALSE)</f>
        <v>Smartphones</v>
      </c>
      <c r="G844" t="str">
        <f>VLOOKUP(H844,Stores!A:E,5,FALSE)</f>
        <v>Asia</v>
      </c>
      <c r="H844" t="s">
        <v>13</v>
      </c>
      <c r="I844" s="5" t="s">
        <v>25</v>
      </c>
      <c r="J844" s="7" t="s">
        <v>957</v>
      </c>
      <c r="K844" s="27">
        <v>296.01</v>
      </c>
      <c r="L844" s="11">
        <v>0.05</v>
      </c>
      <c r="M844" t="s">
        <v>35</v>
      </c>
      <c r="N844" s="29">
        <v>194.35</v>
      </c>
      <c r="O844" s="27">
        <f>Table1[[#This Row],[Unit_Price]]*Table1[[#This Row],[Quantity]]</f>
        <v>592.02</v>
      </c>
      <c r="P844" s="29">
        <f>Table1[[#This Row],[Revenue]]-Table1[[#This Row],[COGS]]</f>
        <v>203.32</v>
      </c>
      <c r="Q844" s="9">
        <f>Table1[[#This Row],[Profit]]/Table1[[#This Row],[Revenue]]</f>
        <v>0.34343434343434343</v>
      </c>
      <c r="R844" s="31">
        <f>Table1[[#This Row],[Cost Price]]*Table1[[#This Row],[Quantity]]</f>
        <v>388.7</v>
      </c>
    </row>
    <row r="845" spans="1:18" x14ac:dyDescent="0.25">
      <c r="A845" t="s">
        <v>1520</v>
      </c>
      <c r="B845" s="14">
        <v>46230</v>
      </c>
      <c r="C845" t="s">
        <v>394</v>
      </c>
      <c r="D845" t="str">
        <f>VLOOKUP(C845,Customers!A:E,5,FALSE)</f>
        <v>Affluent</v>
      </c>
      <c r="E845" t="s">
        <v>137</v>
      </c>
      <c r="F845" t="str">
        <f>VLOOKUP(Table1[[#This Row],[Product_ID]],Products!A:D,4,FALSE)</f>
        <v>Accessories</v>
      </c>
      <c r="G845" t="str">
        <f>VLOOKUP(H845,Stores!A:E,5,FALSE)</f>
        <v>Oceania</v>
      </c>
      <c r="H845" t="s">
        <v>112</v>
      </c>
      <c r="I845" s="5" t="s">
        <v>25</v>
      </c>
      <c r="J845" s="7">
        <v>8</v>
      </c>
      <c r="K845" s="27">
        <v>96.03</v>
      </c>
      <c r="L845" s="11">
        <v>0.2</v>
      </c>
      <c r="M845" t="s">
        <v>35</v>
      </c>
      <c r="N845" s="29">
        <v>65.34</v>
      </c>
      <c r="O845" s="27">
        <f>Table1[[#This Row],[Unit_Price]]*Table1[[#This Row],[Quantity]]</f>
        <v>768.24</v>
      </c>
      <c r="P845" s="29">
        <f>Table1[[#This Row],[Revenue]]-Table1[[#This Row],[COGS]]</f>
        <v>245.51999999999998</v>
      </c>
      <c r="Q845" s="9">
        <f>Table1[[#This Row],[Profit]]/Table1[[#This Row],[Revenue]]</f>
        <v>0.31958762886597936</v>
      </c>
      <c r="R845" s="31">
        <f>Table1[[#This Row],[Cost Price]]*Table1[[#This Row],[Quantity]]</f>
        <v>522.72</v>
      </c>
    </row>
    <row r="846" spans="1:18" x14ac:dyDescent="0.25">
      <c r="A846" t="s">
        <v>1521</v>
      </c>
      <c r="B846" s="14">
        <v>46230</v>
      </c>
      <c r="C846" t="s">
        <v>1107</v>
      </c>
      <c r="D846" t="str">
        <f>VLOOKUP(C846,Customers!A:E,5,FALSE)</f>
        <v>Premium</v>
      </c>
      <c r="E846" t="s">
        <v>202</v>
      </c>
      <c r="F846" t="str">
        <f>VLOOKUP(Table1[[#This Row],[Product_ID]],Products!A:D,4,FALSE)</f>
        <v>Televisions</v>
      </c>
      <c r="G846" t="str">
        <f>VLOOKUP(H846,Stores!A:E,5,FALSE)</f>
        <v>Europe</v>
      </c>
      <c r="H846" t="s">
        <v>64</v>
      </c>
      <c r="I846" s="5" t="s">
        <v>14</v>
      </c>
      <c r="J846" s="7">
        <v>3</v>
      </c>
      <c r="K846" s="27">
        <v>2119.9899999999998</v>
      </c>
      <c r="L846" s="11">
        <v>0</v>
      </c>
      <c r="M846" t="s">
        <v>30</v>
      </c>
      <c r="N846" s="29">
        <v>1427.32</v>
      </c>
      <c r="O846" s="27">
        <f>Table1[[#This Row],[Unit_Price]]*Table1[[#This Row],[Quantity]]</f>
        <v>6359.9699999999993</v>
      </c>
      <c r="P846" s="29">
        <f>Table1[[#This Row],[Revenue]]-Table1[[#This Row],[COGS]]</f>
        <v>2078.0099999999993</v>
      </c>
      <c r="Q846" s="9">
        <f>Table1[[#This Row],[Profit]]/Table1[[#This Row],[Revenue]]</f>
        <v>0.32673267326732663</v>
      </c>
      <c r="R846" s="31">
        <f>Table1[[#This Row],[Cost Price]]*Table1[[#This Row],[Quantity]]</f>
        <v>4281.96</v>
      </c>
    </row>
    <row r="847" spans="1:18" x14ac:dyDescent="0.25">
      <c r="A847" t="s">
        <v>1522</v>
      </c>
      <c r="B847" s="14">
        <v>46067</v>
      </c>
      <c r="C847" t="s">
        <v>562</v>
      </c>
      <c r="D847" t="str">
        <f>VLOOKUP(C847,Customers!A:E,5,FALSE)</f>
        <v>Mass Affluent</v>
      </c>
      <c r="E847" t="s">
        <v>171</v>
      </c>
      <c r="F847" t="str">
        <f>VLOOKUP(Table1[[#This Row],[Product_ID]],Products!A:D,4,FALSE)</f>
        <v>Smartphones</v>
      </c>
      <c r="G847" t="str">
        <f>VLOOKUP(H847,Stores!A:E,5,FALSE)</f>
        <v>South America</v>
      </c>
      <c r="H847" t="s">
        <v>120</v>
      </c>
      <c r="I847" s="5" t="s">
        <v>25</v>
      </c>
      <c r="J847" s="7" t="s">
        <v>957</v>
      </c>
      <c r="K847" s="27">
        <v>1311.99</v>
      </c>
      <c r="L847" s="11">
        <v>0.05</v>
      </c>
      <c r="M847" t="s">
        <v>20</v>
      </c>
      <c r="N847" s="29">
        <v>883.32</v>
      </c>
      <c r="O847" s="27">
        <f>Table1[[#This Row],[Unit_Price]]*Table1[[#This Row],[Quantity]]</f>
        <v>2623.98</v>
      </c>
      <c r="P847" s="29">
        <f>Table1[[#This Row],[Revenue]]-Table1[[#This Row],[COGS]]</f>
        <v>857.33999999999992</v>
      </c>
      <c r="Q847" s="9">
        <f>Table1[[#This Row],[Profit]]/Table1[[#This Row],[Revenue]]</f>
        <v>0.32673267326732669</v>
      </c>
      <c r="R847" s="31">
        <f>Table1[[#This Row],[Cost Price]]*Table1[[#This Row],[Quantity]]</f>
        <v>1766.64</v>
      </c>
    </row>
    <row r="848" spans="1:18" x14ac:dyDescent="0.25">
      <c r="A848" t="s">
        <v>1523</v>
      </c>
      <c r="B848" s="14">
        <v>46147</v>
      </c>
      <c r="C848" t="s">
        <v>1524</v>
      </c>
      <c r="D848" t="str">
        <f>VLOOKUP(C848,Customers!A:E,5,FALSE)</f>
        <v>Mass Market</v>
      </c>
      <c r="E848" t="s">
        <v>168</v>
      </c>
      <c r="F848" t="str">
        <f>VLOOKUP(Table1[[#This Row],[Product_ID]],Products!A:D,4,FALSE)</f>
        <v>Accessories</v>
      </c>
      <c r="G848" t="str">
        <f>VLOOKUP(H848,Stores!A:E,5,FALSE)</f>
        <v xml:space="preserve">Asia </v>
      </c>
      <c r="H848" t="s">
        <v>104</v>
      </c>
      <c r="I848" s="5" t="s">
        <v>25</v>
      </c>
      <c r="J848" s="7">
        <v>3</v>
      </c>
      <c r="K848" s="27">
        <v>90.78</v>
      </c>
      <c r="L848" s="11">
        <v>0.1</v>
      </c>
      <c r="M848" t="s">
        <v>30</v>
      </c>
      <c r="N848" s="29">
        <v>55.18</v>
      </c>
      <c r="O848" s="27">
        <f>Table1[[#This Row],[Unit_Price]]*Table1[[#This Row],[Quantity]]</f>
        <v>272.34000000000003</v>
      </c>
      <c r="P848" s="29">
        <f>Table1[[#This Row],[Revenue]]-Table1[[#This Row],[COGS]]</f>
        <v>106.80000000000004</v>
      </c>
      <c r="Q848" s="9">
        <f>Table1[[#This Row],[Profit]]/Table1[[#This Row],[Revenue]]</f>
        <v>0.39215686274509814</v>
      </c>
      <c r="R848" s="31">
        <f>Table1[[#This Row],[Cost Price]]*Table1[[#This Row],[Quantity]]</f>
        <v>165.54</v>
      </c>
    </row>
    <row r="849" spans="1:18" x14ac:dyDescent="0.25">
      <c r="A849" t="s">
        <v>1525</v>
      </c>
      <c r="B849" s="14">
        <v>46133</v>
      </c>
      <c r="C849" t="s">
        <v>1151</v>
      </c>
      <c r="D849" t="str">
        <f>VLOOKUP(C849,Customers!A:E,5,FALSE)</f>
        <v>Affluent</v>
      </c>
      <c r="E849" t="s">
        <v>321</v>
      </c>
      <c r="F849" t="str">
        <f>VLOOKUP(Table1[[#This Row],[Product_ID]],Products!A:D,4,FALSE)</f>
        <v>Smartphones</v>
      </c>
      <c r="G849" t="str">
        <f>VLOOKUP(H849,Stores!A:E,5,FALSE)</f>
        <v>Africa</v>
      </c>
      <c r="H849" t="s">
        <v>52</v>
      </c>
      <c r="I849" s="5" t="s">
        <v>25</v>
      </c>
      <c r="J849" s="7">
        <v>2</v>
      </c>
      <c r="K849" s="27">
        <v>1399</v>
      </c>
      <c r="L849" s="11">
        <v>0.2</v>
      </c>
      <c r="M849" t="s">
        <v>20</v>
      </c>
      <c r="N849" s="29">
        <v>993.29</v>
      </c>
      <c r="O849" s="27">
        <f>Table1[[#This Row],[Unit_Price]]*Table1[[#This Row],[Quantity]]</f>
        <v>2798</v>
      </c>
      <c r="P849" s="29">
        <f>Table1[[#This Row],[Revenue]]-Table1[[#This Row],[COGS]]</f>
        <v>811.42000000000007</v>
      </c>
      <c r="Q849" s="9">
        <f>Table1[[#This Row],[Profit]]/Table1[[#This Row],[Revenue]]</f>
        <v>0.29000000000000004</v>
      </c>
      <c r="R849" s="31">
        <f>Table1[[#This Row],[Cost Price]]*Table1[[#This Row],[Quantity]]</f>
        <v>1986.58</v>
      </c>
    </row>
    <row r="850" spans="1:18" x14ac:dyDescent="0.25">
      <c r="A850" t="s">
        <v>1526</v>
      </c>
      <c r="B850" s="14">
        <v>45890</v>
      </c>
      <c r="C850" t="s">
        <v>1527</v>
      </c>
      <c r="D850" t="str">
        <f>VLOOKUP(C850,Customers!A:E,5,FALSE)</f>
        <v>Mass Market</v>
      </c>
      <c r="E850" t="s">
        <v>321</v>
      </c>
      <c r="F850" t="str">
        <f>VLOOKUP(Table1[[#This Row],[Product_ID]],Products!A:D,4,FALSE)</f>
        <v>Smartphones</v>
      </c>
      <c r="G850" t="str">
        <f>VLOOKUP(H850,Stores!A:E,5,FALSE)</f>
        <v>Africa</v>
      </c>
      <c r="H850" t="s">
        <v>196</v>
      </c>
      <c r="I850" s="5" t="s">
        <v>25</v>
      </c>
      <c r="J850" s="7">
        <v>3</v>
      </c>
      <c r="K850" s="27">
        <v>1399</v>
      </c>
      <c r="L850" s="11">
        <v>0.02</v>
      </c>
      <c r="M850" t="s">
        <v>35</v>
      </c>
      <c r="N850" s="29">
        <v>993.29</v>
      </c>
      <c r="O850" s="27">
        <f>Table1[[#This Row],[Unit_Price]]*Table1[[#This Row],[Quantity]]</f>
        <v>4197</v>
      </c>
      <c r="P850" s="29">
        <f>Table1[[#This Row],[Revenue]]-Table1[[#This Row],[COGS]]</f>
        <v>1217.1300000000001</v>
      </c>
      <c r="Q850" s="9">
        <f>Table1[[#This Row],[Profit]]/Table1[[#This Row],[Revenue]]</f>
        <v>0.29000000000000004</v>
      </c>
      <c r="R850" s="31">
        <f>Table1[[#This Row],[Cost Price]]*Table1[[#This Row],[Quantity]]</f>
        <v>2979.87</v>
      </c>
    </row>
    <row r="851" spans="1:18" x14ac:dyDescent="0.25">
      <c r="A851" t="s">
        <v>1528</v>
      </c>
      <c r="B851" s="14">
        <v>46041</v>
      </c>
      <c r="C851" t="s">
        <v>267</v>
      </c>
      <c r="D851" t="str">
        <f>VLOOKUP(C851,Customers!A:E,5,FALSE)</f>
        <v>Mass Affluent</v>
      </c>
      <c r="E851" t="s">
        <v>140</v>
      </c>
      <c r="F851" t="str">
        <f>VLOOKUP(Table1[[#This Row],[Product_ID]],Products!A:D,4,FALSE)</f>
        <v>Laptops</v>
      </c>
      <c r="G851" t="str">
        <f>VLOOKUP(H851,Stores!A:E,5,FALSE)</f>
        <v>Africa</v>
      </c>
      <c r="H851" t="s">
        <v>226</v>
      </c>
      <c r="I851" s="5" t="s">
        <v>14</v>
      </c>
      <c r="J851" s="7">
        <v>4</v>
      </c>
      <c r="K851" s="27">
        <v>969.03</v>
      </c>
      <c r="L851" s="11">
        <v>0.02</v>
      </c>
      <c r="M851" t="s">
        <v>35</v>
      </c>
      <c r="N851" s="29">
        <v>659.34</v>
      </c>
      <c r="O851" s="27">
        <f>Table1[[#This Row],[Unit_Price]]*Table1[[#This Row],[Quantity]]</f>
        <v>3876.12</v>
      </c>
      <c r="P851" s="29">
        <f>Table1[[#This Row],[Revenue]]-Table1[[#This Row],[COGS]]</f>
        <v>1238.7599999999998</v>
      </c>
      <c r="Q851" s="9">
        <f>Table1[[#This Row],[Profit]]/Table1[[#This Row],[Revenue]]</f>
        <v>0.31958762886597936</v>
      </c>
      <c r="R851" s="31">
        <f>Table1[[#This Row],[Cost Price]]*Table1[[#This Row],[Quantity]]</f>
        <v>2637.36</v>
      </c>
    </row>
    <row r="852" spans="1:18" x14ac:dyDescent="0.25">
      <c r="A852" t="s">
        <v>1529</v>
      </c>
      <c r="B852" s="14">
        <v>46034</v>
      </c>
      <c r="C852" t="s">
        <v>1166</v>
      </c>
      <c r="D852" t="str">
        <f>VLOOKUP(C852,Customers!A:E,5,FALSE)</f>
        <v>Mass Market</v>
      </c>
      <c r="E852" t="s">
        <v>174</v>
      </c>
      <c r="F852" t="str">
        <f>VLOOKUP(Table1[[#This Row],[Product_ID]],Products!A:D,4,FALSE)</f>
        <v>Accessories</v>
      </c>
      <c r="G852" t="str">
        <f>VLOOKUP(H852,Stores!A:E,5,FALSE)</f>
        <v>Asia</v>
      </c>
      <c r="H852" t="s">
        <v>34</v>
      </c>
      <c r="I852" s="5" t="s">
        <v>14</v>
      </c>
      <c r="J852" s="7">
        <v>2</v>
      </c>
      <c r="K852" s="27">
        <v>79.790000000000006</v>
      </c>
      <c r="L852" s="11">
        <v>0</v>
      </c>
      <c r="M852" t="s">
        <v>20</v>
      </c>
      <c r="N852" s="29">
        <v>54.51</v>
      </c>
      <c r="O852" s="27">
        <f>Table1[[#This Row],[Unit_Price]]*Table1[[#This Row],[Quantity]]</f>
        <v>159.58000000000001</v>
      </c>
      <c r="P852" s="29">
        <f>Table1[[#This Row],[Revenue]]-Table1[[#This Row],[COGS]]</f>
        <v>50.560000000000016</v>
      </c>
      <c r="Q852" s="9">
        <f>Table1[[#This Row],[Profit]]/Table1[[#This Row],[Revenue]]</f>
        <v>0.31683168316831689</v>
      </c>
      <c r="R852" s="31">
        <f>Table1[[#This Row],[Cost Price]]*Table1[[#This Row],[Quantity]]</f>
        <v>109.02</v>
      </c>
    </row>
    <row r="853" spans="1:18" x14ac:dyDescent="0.25">
      <c r="A853" t="s">
        <v>1531</v>
      </c>
      <c r="B853" s="14">
        <v>46046</v>
      </c>
      <c r="C853" t="s">
        <v>730</v>
      </c>
      <c r="D853" t="str">
        <f>VLOOKUP(C853,Customers!A:E,5,FALSE)</f>
        <v>Mass Market</v>
      </c>
      <c r="E853" t="s">
        <v>520</v>
      </c>
      <c r="F853" t="str">
        <f>VLOOKUP(Table1[[#This Row],[Product_ID]],Products!A:D,4,FALSE)</f>
        <v>Laptops</v>
      </c>
      <c r="G853" t="str">
        <f>VLOOKUP(H853,Stores!A:E,5,FALSE)</f>
        <v>South America</v>
      </c>
      <c r="H853" t="s">
        <v>120</v>
      </c>
      <c r="I853" s="5" t="s">
        <v>25</v>
      </c>
      <c r="J853" s="7">
        <v>2</v>
      </c>
      <c r="K853" s="27">
        <v>2199</v>
      </c>
      <c r="L853" s="11">
        <v>0.05</v>
      </c>
      <c r="M853" t="s">
        <v>20</v>
      </c>
      <c r="N853" s="29">
        <v>1495.32</v>
      </c>
      <c r="O853" s="27">
        <f>Table1[[#This Row],[Unit_Price]]*Table1[[#This Row],[Quantity]]</f>
        <v>4398</v>
      </c>
      <c r="P853" s="29">
        <f>Table1[[#This Row],[Revenue]]-Table1[[#This Row],[COGS]]</f>
        <v>1407.3600000000001</v>
      </c>
      <c r="Q853" s="9">
        <f>Table1[[#This Row],[Profit]]/Table1[[#This Row],[Revenue]]</f>
        <v>0.32</v>
      </c>
      <c r="R853" s="31">
        <f>Table1[[#This Row],[Cost Price]]*Table1[[#This Row],[Quantity]]</f>
        <v>2990.64</v>
      </c>
    </row>
    <row r="854" spans="1:18" x14ac:dyDescent="0.25">
      <c r="A854" t="s">
        <v>1532</v>
      </c>
      <c r="B854" s="14">
        <v>46187</v>
      </c>
      <c r="C854" t="s">
        <v>334</v>
      </c>
      <c r="D854" t="str">
        <f>VLOOKUP(C854,Customers!A:E,5,FALSE)</f>
        <v>Premium</v>
      </c>
      <c r="E854" t="s">
        <v>305</v>
      </c>
      <c r="F854" t="str">
        <f>VLOOKUP(Table1[[#This Row],[Product_ID]],Products!A:D,4,FALSE)</f>
        <v>Accessories</v>
      </c>
      <c r="G854" t="str">
        <f>VLOOKUP(H854,Stores!A:E,5,FALSE)</f>
        <v>Africa</v>
      </c>
      <c r="H854" t="s">
        <v>19</v>
      </c>
      <c r="I854" s="5" t="s">
        <v>25</v>
      </c>
      <c r="J854" s="7">
        <v>5</v>
      </c>
      <c r="K854" s="27">
        <v>39</v>
      </c>
      <c r="L854" s="11">
        <v>0.2</v>
      </c>
      <c r="M854" t="s">
        <v>30</v>
      </c>
      <c r="N854" s="29">
        <v>26.52</v>
      </c>
      <c r="O854" s="27">
        <f>Table1[[#This Row],[Unit_Price]]*Table1[[#This Row],[Quantity]]</f>
        <v>195</v>
      </c>
      <c r="P854" s="29">
        <f>Table1[[#This Row],[Revenue]]-Table1[[#This Row],[COGS]]</f>
        <v>62.400000000000006</v>
      </c>
      <c r="Q854" s="9">
        <f>Table1[[#This Row],[Profit]]/Table1[[#This Row],[Revenue]]</f>
        <v>0.32</v>
      </c>
      <c r="R854" s="31">
        <f>Table1[[#This Row],[Cost Price]]*Table1[[#This Row],[Quantity]]</f>
        <v>132.6</v>
      </c>
    </row>
    <row r="855" spans="1:18" x14ac:dyDescent="0.25">
      <c r="A855" t="s">
        <v>1533</v>
      </c>
      <c r="B855" s="14">
        <v>45970</v>
      </c>
      <c r="C855" t="s">
        <v>725</v>
      </c>
      <c r="D855" t="str">
        <f>VLOOKUP(C855,Customers!A:E,5,FALSE)</f>
        <v>Mass Market</v>
      </c>
      <c r="E855" t="s">
        <v>174</v>
      </c>
      <c r="F855" t="str">
        <f>VLOOKUP(Table1[[#This Row],[Product_ID]],Products!A:D,4,FALSE)</f>
        <v>Accessories</v>
      </c>
      <c r="G855" t="str">
        <f>VLOOKUP(H855,Stores!A:E,5,FALSE)</f>
        <v>Africa</v>
      </c>
      <c r="H855" t="s">
        <v>196</v>
      </c>
      <c r="I855" s="5" t="s">
        <v>14</v>
      </c>
      <c r="J855" s="7">
        <v>6</v>
      </c>
      <c r="K855" s="27">
        <v>79</v>
      </c>
      <c r="L855" s="11">
        <v>0</v>
      </c>
      <c r="M855" t="s">
        <v>30</v>
      </c>
      <c r="N855" s="29">
        <v>54.51</v>
      </c>
      <c r="O855" s="27">
        <f>Table1[[#This Row],[Unit_Price]]*Table1[[#This Row],[Quantity]]</f>
        <v>474</v>
      </c>
      <c r="P855" s="29">
        <f>Table1[[#This Row],[Revenue]]-Table1[[#This Row],[COGS]]</f>
        <v>146.94</v>
      </c>
      <c r="Q855" s="9">
        <f>Table1[[#This Row],[Profit]]/Table1[[#This Row],[Revenue]]</f>
        <v>0.31</v>
      </c>
      <c r="R855" s="31">
        <f>Table1[[#This Row],[Cost Price]]*Table1[[#This Row],[Quantity]]</f>
        <v>327.06</v>
      </c>
    </row>
    <row r="856" spans="1:18" x14ac:dyDescent="0.25">
      <c r="A856" t="s">
        <v>1534</v>
      </c>
      <c r="B856" s="14">
        <v>45954</v>
      </c>
      <c r="C856" t="s">
        <v>1535</v>
      </c>
      <c r="D856" t="str">
        <f>VLOOKUP(C856,Customers!A:E,5,FALSE)</f>
        <v>Mass Affluent</v>
      </c>
      <c r="E856" t="s">
        <v>83</v>
      </c>
      <c r="F856" t="str">
        <f>VLOOKUP(Table1[[#This Row],[Product_ID]],Products!A:D,4,FALSE)</f>
        <v>Televisions</v>
      </c>
      <c r="G856" t="str">
        <f>VLOOKUP(H856,Stores!A:E,5,FALSE)</f>
        <v>Africa</v>
      </c>
      <c r="H856" t="s">
        <v>44</v>
      </c>
      <c r="I856" s="5" t="s">
        <v>14</v>
      </c>
      <c r="J856" s="7">
        <v>1</v>
      </c>
      <c r="K856" s="27">
        <v>2276.0100000000002</v>
      </c>
      <c r="L856" s="11">
        <v>0.02</v>
      </c>
      <c r="M856" t="s">
        <v>20</v>
      </c>
      <c r="N856" s="29">
        <v>1586.31</v>
      </c>
      <c r="O856" s="27">
        <f>Table1[[#This Row],[Unit_Price]]*Table1[[#This Row],[Quantity]]</f>
        <v>2276.0100000000002</v>
      </c>
      <c r="P856" s="29">
        <f>Table1[[#This Row],[Revenue]]-Table1[[#This Row],[COGS]]</f>
        <v>689.70000000000027</v>
      </c>
      <c r="Q856" s="9">
        <f>Table1[[#This Row],[Profit]]/Table1[[#This Row],[Revenue]]</f>
        <v>0.30303030303030309</v>
      </c>
      <c r="R856" s="31">
        <f>Table1[[#This Row],[Cost Price]]*Table1[[#This Row],[Quantity]]</f>
        <v>1586.31</v>
      </c>
    </row>
    <row r="857" spans="1:18" x14ac:dyDescent="0.25">
      <c r="A857" t="s">
        <v>1536</v>
      </c>
      <c r="B857" s="14">
        <v>46191</v>
      </c>
      <c r="C857" t="s">
        <v>1537</v>
      </c>
      <c r="D857" t="str">
        <f>VLOOKUP(C857,Customers!A:E,5,FALSE)</f>
        <v>Mass Affluent</v>
      </c>
      <c r="E857" t="s">
        <v>47</v>
      </c>
      <c r="F857" t="str">
        <f>VLOOKUP(Table1[[#This Row],[Product_ID]],Products!A:D,4,FALSE)</f>
        <v>Smartphones</v>
      </c>
      <c r="G857" t="str">
        <f>VLOOKUP(H857,Stores!A:E,5,FALSE)</f>
        <v>North America</v>
      </c>
      <c r="H857" t="s">
        <v>95</v>
      </c>
      <c r="I857" s="5" t="s">
        <v>25</v>
      </c>
      <c r="J857" s="7">
        <v>2</v>
      </c>
      <c r="K857" s="27">
        <v>299</v>
      </c>
      <c r="L857" s="11">
        <v>0.15</v>
      </c>
      <c r="M857" t="s">
        <v>20</v>
      </c>
      <c r="N857" s="29">
        <v>194.35</v>
      </c>
      <c r="O857" s="27">
        <f>Table1[[#This Row],[Unit_Price]]*Table1[[#This Row],[Quantity]]</f>
        <v>598</v>
      </c>
      <c r="P857" s="29">
        <f>Table1[[#This Row],[Revenue]]-Table1[[#This Row],[COGS]]</f>
        <v>209.3</v>
      </c>
      <c r="Q857" s="9">
        <f>Table1[[#This Row],[Profit]]/Table1[[#This Row],[Revenue]]</f>
        <v>0.35000000000000003</v>
      </c>
      <c r="R857" s="31">
        <f>Table1[[#This Row],[Cost Price]]*Table1[[#This Row],[Quantity]]</f>
        <v>388.7</v>
      </c>
    </row>
    <row r="858" spans="1:18" x14ac:dyDescent="0.25">
      <c r="A858" t="s">
        <v>1538</v>
      </c>
      <c r="B858" s="14">
        <v>46200</v>
      </c>
      <c r="C858" t="s">
        <v>1539</v>
      </c>
      <c r="D858" t="str">
        <f>VLOOKUP(C858,Customers!A:E,5,FALSE)</f>
        <v>Premium</v>
      </c>
      <c r="E858" t="s">
        <v>47</v>
      </c>
      <c r="F858" t="str">
        <f>VLOOKUP(Table1[[#This Row],[Product_ID]],Products!A:D,4,FALSE)</f>
        <v>Smartphones</v>
      </c>
      <c r="G858" t="str">
        <f>VLOOKUP(H858,Stores!A:E,5,FALSE)</f>
        <v xml:space="preserve">Asia </v>
      </c>
      <c r="H858" t="s">
        <v>104</v>
      </c>
      <c r="I858" s="5" t="s">
        <v>25</v>
      </c>
      <c r="J858" s="7">
        <v>1</v>
      </c>
      <c r="K858" s="27">
        <v>307.97000000000003</v>
      </c>
      <c r="L858" s="11">
        <v>0.02</v>
      </c>
      <c r="M858" t="s">
        <v>20</v>
      </c>
      <c r="N858" s="29">
        <v>194.35</v>
      </c>
      <c r="O858" s="27">
        <f>Table1[[#This Row],[Unit_Price]]*Table1[[#This Row],[Quantity]]</f>
        <v>307.97000000000003</v>
      </c>
      <c r="P858" s="29">
        <f>Table1[[#This Row],[Revenue]]-Table1[[#This Row],[COGS]]</f>
        <v>113.62000000000003</v>
      </c>
      <c r="Q858" s="9">
        <f>Table1[[#This Row],[Profit]]/Table1[[#This Row],[Revenue]]</f>
        <v>0.36893203883495151</v>
      </c>
      <c r="R858" s="31">
        <f>Table1[[#This Row],[Cost Price]]*Table1[[#This Row],[Quantity]]</f>
        <v>194.35</v>
      </c>
    </row>
    <row r="859" spans="1:18" x14ac:dyDescent="0.25">
      <c r="A859" t="s">
        <v>1540</v>
      </c>
      <c r="B859" s="14">
        <v>46200</v>
      </c>
      <c r="C859" t="s">
        <v>817</v>
      </c>
      <c r="D859" t="str">
        <f>VLOOKUP(C859,Customers!A:E,5,FALSE)</f>
        <v>Premium</v>
      </c>
      <c r="E859" t="s">
        <v>98</v>
      </c>
      <c r="F859" t="str">
        <f>VLOOKUP(Table1[[#This Row],[Product_ID]],Products!A:D,4,FALSE)</f>
        <v>Laptops</v>
      </c>
      <c r="G859" t="str">
        <f>VLOOKUP(H859,Stores!A:E,5,FALSE)</f>
        <v>Oceania</v>
      </c>
      <c r="H859" t="s">
        <v>112</v>
      </c>
      <c r="I859" s="5" t="s">
        <v>14</v>
      </c>
      <c r="J859" s="7">
        <v>3</v>
      </c>
      <c r="K859" s="27">
        <v>1385.01</v>
      </c>
      <c r="L859" s="11">
        <v>0.1</v>
      </c>
      <c r="M859" t="s">
        <v>20</v>
      </c>
      <c r="N859" s="29">
        <v>853.39</v>
      </c>
      <c r="O859" s="27">
        <f>Table1[[#This Row],[Unit_Price]]*Table1[[#This Row],[Quantity]]</f>
        <v>4155.03</v>
      </c>
      <c r="P859" s="29">
        <f>Table1[[#This Row],[Revenue]]-Table1[[#This Row],[COGS]]</f>
        <v>1594.8599999999997</v>
      </c>
      <c r="Q859" s="9">
        <f>Table1[[#This Row],[Profit]]/Table1[[#This Row],[Revenue]]</f>
        <v>0.38383838383838376</v>
      </c>
      <c r="R859" s="31">
        <f>Table1[[#This Row],[Cost Price]]*Table1[[#This Row],[Quantity]]</f>
        <v>2560.17</v>
      </c>
    </row>
    <row r="860" spans="1:18" x14ac:dyDescent="0.25">
      <c r="A860" t="s">
        <v>1541</v>
      </c>
      <c r="B860" s="14">
        <v>46173</v>
      </c>
      <c r="C860" t="s">
        <v>1267</v>
      </c>
      <c r="D860" t="str">
        <f>VLOOKUP(C860,Customers!A:E,5,FALSE)</f>
        <v>Mass Affluent</v>
      </c>
      <c r="E860" t="s">
        <v>223</v>
      </c>
      <c r="F860" t="str">
        <f>VLOOKUP(Table1[[#This Row],[Product_ID]],Products!A:D,4,FALSE)</f>
        <v>Audio</v>
      </c>
      <c r="G860" t="str">
        <f>VLOOKUP(H860,Stores!A:E,5,FALSE)</f>
        <v>South America</v>
      </c>
      <c r="H860" t="s">
        <v>120</v>
      </c>
      <c r="I860" s="5" t="s">
        <v>14</v>
      </c>
      <c r="J860" s="7">
        <v>2</v>
      </c>
      <c r="K860" s="27">
        <v>387.03</v>
      </c>
      <c r="L860" s="11">
        <v>0</v>
      </c>
      <c r="M860" t="s">
        <v>20</v>
      </c>
      <c r="N860" s="29">
        <v>263.33999999999997</v>
      </c>
      <c r="O860" s="27">
        <f>Table1[[#This Row],[Unit_Price]]*Table1[[#This Row],[Quantity]]</f>
        <v>774.06</v>
      </c>
      <c r="P860" s="29">
        <f>Table1[[#This Row],[Revenue]]-Table1[[#This Row],[COGS]]</f>
        <v>247.38</v>
      </c>
      <c r="Q860" s="9">
        <f>Table1[[#This Row],[Profit]]/Table1[[#This Row],[Revenue]]</f>
        <v>0.31958762886597941</v>
      </c>
      <c r="R860" s="31">
        <f>Table1[[#This Row],[Cost Price]]*Table1[[#This Row],[Quantity]]</f>
        <v>526.67999999999995</v>
      </c>
    </row>
    <row r="861" spans="1:18" x14ac:dyDescent="0.25">
      <c r="A861" t="s">
        <v>1542</v>
      </c>
      <c r="B861" s="14">
        <v>45957</v>
      </c>
      <c r="C861" t="s">
        <v>1543</v>
      </c>
      <c r="D861" t="str">
        <f>VLOOKUP(C861,Customers!A:E,5,FALSE)</f>
        <v>Mass Affluent</v>
      </c>
      <c r="E861" t="s">
        <v>213</v>
      </c>
      <c r="F861" t="str">
        <f>VLOOKUP(Table1[[#This Row],[Product_ID]],Products!A:D,4,FALSE)</f>
        <v>Smartphones</v>
      </c>
      <c r="G861" t="str">
        <f>VLOOKUP(H861,Stores!A:E,5,FALSE)</f>
        <v>North America</v>
      </c>
      <c r="H861" t="s">
        <v>187</v>
      </c>
      <c r="I861" s="5" t="s">
        <v>14</v>
      </c>
      <c r="J861" s="7">
        <v>8</v>
      </c>
      <c r="K861" s="27">
        <v>543.51</v>
      </c>
      <c r="L861" s="11">
        <v>0</v>
      </c>
      <c r="M861" t="s">
        <v>35</v>
      </c>
      <c r="N861" s="29">
        <v>362.34</v>
      </c>
      <c r="O861" s="27">
        <f>Table1[[#This Row],[Unit_Price]]*Table1[[#This Row],[Quantity]]</f>
        <v>4348.08</v>
      </c>
      <c r="P861" s="29">
        <f>Table1[[#This Row],[Revenue]]-Table1[[#This Row],[COGS]]</f>
        <v>1449.3600000000001</v>
      </c>
      <c r="Q861" s="9">
        <f>Table1[[#This Row],[Profit]]/Table1[[#This Row],[Revenue]]</f>
        <v>0.33333333333333337</v>
      </c>
      <c r="R861" s="31">
        <f>Table1[[#This Row],[Cost Price]]*Table1[[#This Row],[Quantity]]</f>
        <v>2898.72</v>
      </c>
    </row>
    <row r="862" spans="1:18" x14ac:dyDescent="0.25">
      <c r="A862" t="s">
        <v>1544</v>
      </c>
      <c r="B862" s="14">
        <v>46050</v>
      </c>
      <c r="C862" t="s">
        <v>37</v>
      </c>
      <c r="D862" t="str">
        <f>VLOOKUP(C862,Customers!A:E,5,FALSE)</f>
        <v>Mass Market</v>
      </c>
      <c r="E862" t="s">
        <v>117</v>
      </c>
      <c r="F862" t="str">
        <f>VLOOKUP(Table1[[#This Row],[Product_ID]],Products!A:D,4,FALSE)</f>
        <v>Laptops</v>
      </c>
      <c r="G862" t="str">
        <f>VLOOKUP(H862,Stores!A:E,5,FALSE)</f>
        <v>Africa</v>
      </c>
      <c r="H862" t="s">
        <v>196</v>
      </c>
      <c r="I862" s="5" t="s">
        <v>25</v>
      </c>
      <c r="J862" s="7">
        <v>4</v>
      </c>
      <c r="K862" s="27">
        <v>1763.02</v>
      </c>
      <c r="L862" s="11">
        <v>0.05</v>
      </c>
      <c r="M862" t="s">
        <v>35</v>
      </c>
      <c r="N862" s="29">
        <v>1295.28</v>
      </c>
      <c r="O862" s="27">
        <f>Table1[[#This Row],[Unit_Price]]*Table1[[#This Row],[Quantity]]</f>
        <v>7052.08</v>
      </c>
      <c r="P862" s="29">
        <f>Table1[[#This Row],[Revenue]]-Table1[[#This Row],[COGS]]</f>
        <v>1870.96</v>
      </c>
      <c r="Q862" s="9">
        <f>Table1[[#This Row],[Profit]]/Table1[[#This Row],[Revenue]]</f>
        <v>0.26530612244897961</v>
      </c>
      <c r="R862" s="31">
        <f>Table1[[#This Row],[Cost Price]]*Table1[[#This Row],[Quantity]]</f>
        <v>5181.12</v>
      </c>
    </row>
    <row r="863" spans="1:18" x14ac:dyDescent="0.25">
      <c r="A863" t="s">
        <v>1545</v>
      </c>
      <c r="B863" s="14">
        <v>45959</v>
      </c>
      <c r="C863" t="s">
        <v>427</v>
      </c>
      <c r="D863" t="str">
        <f>VLOOKUP(C863,Customers!A:E,5,FALSE)</f>
        <v>VIP</v>
      </c>
      <c r="E863" t="s">
        <v>223</v>
      </c>
      <c r="F863" t="str">
        <f>VLOOKUP(Table1[[#This Row],[Product_ID]],Products!A:D,4,FALSE)</f>
        <v>Audio</v>
      </c>
      <c r="G863" t="str">
        <f>VLOOKUP(H863,Stores!A:E,5,FALSE)</f>
        <v>Africa</v>
      </c>
      <c r="H863" t="s">
        <v>44</v>
      </c>
      <c r="I863" s="5" t="s">
        <v>25</v>
      </c>
      <c r="J863" s="7">
        <v>2</v>
      </c>
      <c r="K863" s="27">
        <v>410.97</v>
      </c>
      <c r="L863" s="11">
        <v>0</v>
      </c>
      <c r="M863" t="s">
        <v>20</v>
      </c>
      <c r="N863" s="29">
        <v>263.33999999999997</v>
      </c>
      <c r="O863" s="27">
        <f>Table1[[#This Row],[Unit_Price]]*Table1[[#This Row],[Quantity]]</f>
        <v>821.94</v>
      </c>
      <c r="P863" s="29">
        <f>Table1[[#This Row],[Revenue]]-Table1[[#This Row],[COGS]]</f>
        <v>295.2600000000001</v>
      </c>
      <c r="Q863" s="9">
        <f>Table1[[#This Row],[Profit]]/Table1[[#This Row],[Revenue]]</f>
        <v>0.3592233009708739</v>
      </c>
      <c r="R863" s="31">
        <f>Table1[[#This Row],[Cost Price]]*Table1[[#This Row],[Quantity]]</f>
        <v>526.67999999999995</v>
      </c>
    </row>
    <row r="864" spans="1:18" x14ac:dyDescent="0.25">
      <c r="A864" t="s">
        <v>1546</v>
      </c>
      <c r="B864" s="14">
        <v>46164</v>
      </c>
      <c r="C864" t="s">
        <v>272</v>
      </c>
      <c r="D864" t="str">
        <f>VLOOKUP(C864,Customers!A:E,5,FALSE)</f>
        <v>Affluent</v>
      </c>
      <c r="E864" t="s">
        <v>220</v>
      </c>
      <c r="F864" t="str">
        <f>VLOOKUP(Table1[[#This Row],[Product_ID]],Products!A:D,4,FALSE)</f>
        <v>Laptops</v>
      </c>
      <c r="G864" t="str">
        <f>VLOOKUP(H864,Stores!A:E,5,FALSE)</f>
        <v>Asia</v>
      </c>
      <c r="H864" t="s">
        <v>34</v>
      </c>
      <c r="I864" s="5" t="s">
        <v>14</v>
      </c>
      <c r="J864" s="7">
        <v>1</v>
      </c>
      <c r="K864" s="27">
        <v>1484.01</v>
      </c>
      <c r="L864" s="11">
        <v>0</v>
      </c>
      <c r="M864" t="s">
        <v>20</v>
      </c>
      <c r="N864" s="29">
        <v>974.35</v>
      </c>
      <c r="O864" s="27">
        <f>Table1[[#This Row],[Unit_Price]]*Table1[[#This Row],[Quantity]]</f>
        <v>1484.01</v>
      </c>
      <c r="P864" s="29">
        <f>Table1[[#This Row],[Revenue]]-Table1[[#This Row],[COGS]]</f>
        <v>509.65999999999997</v>
      </c>
      <c r="Q864" s="9">
        <f>Table1[[#This Row],[Profit]]/Table1[[#This Row],[Revenue]]</f>
        <v>0.34343434343434343</v>
      </c>
      <c r="R864" s="31">
        <f>Table1[[#This Row],[Cost Price]]*Table1[[#This Row],[Quantity]]</f>
        <v>974.35</v>
      </c>
    </row>
    <row r="865" spans="1:18" x14ac:dyDescent="0.25">
      <c r="A865" t="s">
        <v>1547</v>
      </c>
      <c r="B865" s="14">
        <v>46046</v>
      </c>
      <c r="C865" t="s">
        <v>405</v>
      </c>
      <c r="D865" t="str">
        <f>VLOOKUP(C865,Customers!A:E,5,FALSE)</f>
        <v>Mass Market</v>
      </c>
      <c r="E865" t="s">
        <v>321</v>
      </c>
      <c r="F865" t="str">
        <f>VLOOKUP(Table1[[#This Row],[Product_ID]],Products!A:D,4,FALSE)</f>
        <v>Smartphones</v>
      </c>
      <c r="G865" t="str">
        <f>VLOOKUP(H865,Stores!A:E,5,FALSE)</f>
        <v>North America</v>
      </c>
      <c r="H865" t="s">
        <v>39</v>
      </c>
      <c r="I865" s="5" t="s">
        <v>25</v>
      </c>
      <c r="J865" s="7">
        <v>3</v>
      </c>
      <c r="K865" s="27">
        <v>1357.03</v>
      </c>
      <c r="L865" s="11">
        <v>0</v>
      </c>
      <c r="M865" t="s">
        <v>30</v>
      </c>
      <c r="N865" s="29">
        <v>993.29</v>
      </c>
      <c r="O865" s="27">
        <f>Table1[[#This Row],[Unit_Price]]*Table1[[#This Row],[Quantity]]</f>
        <v>4071.09</v>
      </c>
      <c r="P865" s="29">
        <f>Table1[[#This Row],[Revenue]]-Table1[[#This Row],[COGS]]</f>
        <v>1091.2200000000003</v>
      </c>
      <c r="Q865" s="9">
        <f>Table1[[#This Row],[Profit]]/Table1[[#This Row],[Revenue]]</f>
        <v>0.26804123711340211</v>
      </c>
      <c r="R865" s="31">
        <f>Table1[[#This Row],[Cost Price]]*Table1[[#This Row],[Quantity]]</f>
        <v>2979.87</v>
      </c>
    </row>
    <row r="866" spans="1:18" x14ac:dyDescent="0.25">
      <c r="A866" t="s">
        <v>1548</v>
      </c>
      <c r="B866" s="14">
        <v>46077</v>
      </c>
      <c r="C866" t="s">
        <v>459</v>
      </c>
      <c r="D866" t="str">
        <f>VLOOKUP(C866,Customers!A:E,5,FALSE)</f>
        <v>Mass Affluent</v>
      </c>
      <c r="E866" t="s">
        <v>54</v>
      </c>
      <c r="F866" t="str">
        <f>VLOOKUP(Table1[[#This Row],[Product_ID]],Products!A:D,4,FALSE)</f>
        <v>Accessories</v>
      </c>
      <c r="G866" t="str">
        <f>VLOOKUP(H866,Stores!A:E,5,FALSE)</f>
        <v>Africa</v>
      </c>
      <c r="H866" t="s">
        <v>44</v>
      </c>
      <c r="I866" s="5" t="s">
        <v>14</v>
      </c>
      <c r="J866" s="7">
        <v>6</v>
      </c>
      <c r="K866" s="27">
        <v>122.57</v>
      </c>
      <c r="L866" s="11">
        <v>0</v>
      </c>
      <c r="M866" t="s">
        <v>30</v>
      </c>
      <c r="N866" s="29">
        <v>85.68</v>
      </c>
      <c r="O866" s="27">
        <f>Table1[[#This Row],[Unit_Price]]*Table1[[#This Row],[Quantity]]</f>
        <v>735.42</v>
      </c>
      <c r="P866" s="29">
        <f>Table1[[#This Row],[Revenue]]-Table1[[#This Row],[COGS]]</f>
        <v>221.33999999999992</v>
      </c>
      <c r="Q866" s="9">
        <f>Table1[[#This Row],[Profit]]/Table1[[#This Row],[Revenue]]</f>
        <v>0.30097087378640769</v>
      </c>
      <c r="R866" s="31">
        <f>Table1[[#This Row],[Cost Price]]*Table1[[#This Row],[Quantity]]</f>
        <v>514.08000000000004</v>
      </c>
    </row>
    <row r="867" spans="1:18" x14ac:dyDescent="0.25">
      <c r="A867" t="s">
        <v>1549</v>
      </c>
      <c r="B867" s="14">
        <v>46208</v>
      </c>
      <c r="C867" t="s">
        <v>552</v>
      </c>
      <c r="D867" t="str">
        <f>VLOOKUP(C867,Customers!A:E,5,FALSE)</f>
        <v>Mass Affluent</v>
      </c>
      <c r="E867" t="s">
        <v>171</v>
      </c>
      <c r="F867" t="str">
        <f>VLOOKUP(Table1[[#This Row],[Product_ID]],Products!A:D,4,FALSE)</f>
        <v>Smartphones</v>
      </c>
      <c r="G867" t="str">
        <f>VLOOKUP(H867,Stores!A:E,5,FALSE)</f>
        <v>Asia</v>
      </c>
      <c r="H867" t="s">
        <v>101</v>
      </c>
      <c r="I867" s="5" t="s">
        <v>14</v>
      </c>
      <c r="J867" s="7">
        <v>5</v>
      </c>
      <c r="K867" s="27">
        <v>1286.01</v>
      </c>
      <c r="L867" s="11">
        <v>0</v>
      </c>
      <c r="M867" t="s">
        <v>20</v>
      </c>
      <c r="N867" s="29">
        <v>883.32</v>
      </c>
      <c r="O867" s="27">
        <f>Table1[[#This Row],[Unit_Price]]*Table1[[#This Row],[Quantity]]</f>
        <v>6430.05</v>
      </c>
      <c r="P867" s="29">
        <f>Table1[[#This Row],[Revenue]]-Table1[[#This Row],[COGS]]</f>
        <v>2013.4499999999998</v>
      </c>
      <c r="Q867" s="9">
        <f>Table1[[#This Row],[Profit]]/Table1[[#This Row],[Revenue]]</f>
        <v>0.31313131313131309</v>
      </c>
      <c r="R867" s="31">
        <f>Table1[[#This Row],[Cost Price]]*Table1[[#This Row],[Quantity]]</f>
        <v>4416.6000000000004</v>
      </c>
    </row>
    <row r="868" spans="1:18" x14ac:dyDescent="0.25">
      <c r="A868" t="s">
        <v>1550</v>
      </c>
      <c r="B868" s="14">
        <v>46096</v>
      </c>
      <c r="C868" t="s">
        <v>1551</v>
      </c>
      <c r="D868" t="str">
        <f>VLOOKUP(C868,Customers!A:E,5,FALSE)</f>
        <v>Premium</v>
      </c>
      <c r="E868" t="s">
        <v>223</v>
      </c>
      <c r="F868" t="str">
        <f>VLOOKUP(Table1[[#This Row],[Product_ID]],Products!A:D,4,FALSE)</f>
        <v>Audio</v>
      </c>
      <c r="G868" t="str">
        <f>VLOOKUP(H868,Stores!A:E,5,FALSE)</f>
        <v>Africa</v>
      </c>
      <c r="H868" t="s">
        <v>226</v>
      </c>
      <c r="I868" s="5" t="s">
        <v>14</v>
      </c>
      <c r="J868" s="7">
        <v>5</v>
      </c>
      <c r="K868" s="27">
        <v>387.03</v>
      </c>
      <c r="L868" s="11">
        <v>0</v>
      </c>
      <c r="M868" t="s">
        <v>20</v>
      </c>
      <c r="N868" s="29">
        <v>263.33999999999997</v>
      </c>
      <c r="O868" s="27">
        <f>Table1[[#This Row],[Unit_Price]]*Table1[[#This Row],[Quantity]]</f>
        <v>1935.1499999999999</v>
      </c>
      <c r="P868" s="29">
        <f>Table1[[#This Row],[Revenue]]-Table1[[#This Row],[COGS]]</f>
        <v>618.45000000000005</v>
      </c>
      <c r="Q868" s="9">
        <f>Table1[[#This Row],[Profit]]/Table1[[#This Row],[Revenue]]</f>
        <v>0.31958762886597941</v>
      </c>
      <c r="R868" s="31">
        <f>Table1[[#This Row],[Cost Price]]*Table1[[#This Row],[Quantity]]</f>
        <v>1316.6999999999998</v>
      </c>
    </row>
    <row r="869" spans="1:18" x14ac:dyDescent="0.25">
      <c r="A869" t="s">
        <v>1552</v>
      </c>
      <c r="B869" s="14">
        <v>45929</v>
      </c>
      <c r="C869" t="s">
        <v>1339</v>
      </c>
      <c r="D869" t="str">
        <f>VLOOKUP(C869,Customers!A:E,5,FALSE)</f>
        <v>Mass Market</v>
      </c>
      <c r="E869" t="s">
        <v>147</v>
      </c>
      <c r="F869" t="str">
        <f>VLOOKUP(Table1[[#This Row],[Product_ID]],Products!A:D,4,FALSE)</f>
        <v>Televisions</v>
      </c>
      <c r="G869" t="str">
        <f>VLOOKUP(H869,Stores!A:E,5,FALSE)</f>
        <v>EUROPE</v>
      </c>
      <c r="H869" t="s">
        <v>74</v>
      </c>
      <c r="I869" s="5" t="s">
        <v>25</v>
      </c>
      <c r="J869" s="7">
        <v>2</v>
      </c>
      <c r="K869" s="27">
        <v>1018.98</v>
      </c>
      <c r="L869" s="11">
        <v>0</v>
      </c>
      <c r="M869" t="s">
        <v>20</v>
      </c>
      <c r="N869" s="29">
        <v>679.32</v>
      </c>
      <c r="O869" s="27">
        <f>Table1[[#This Row],[Unit_Price]]*Table1[[#This Row],[Quantity]]</f>
        <v>2037.96</v>
      </c>
      <c r="P869" s="29">
        <f>Table1[[#This Row],[Revenue]]-Table1[[#This Row],[COGS]]</f>
        <v>679.31999999999994</v>
      </c>
      <c r="Q869" s="9">
        <f>Table1[[#This Row],[Profit]]/Table1[[#This Row],[Revenue]]</f>
        <v>0.33333333333333331</v>
      </c>
      <c r="R869" s="31">
        <f>Table1[[#This Row],[Cost Price]]*Table1[[#This Row],[Quantity]]</f>
        <v>1358.64</v>
      </c>
    </row>
    <row r="870" spans="1:18" x14ac:dyDescent="0.25">
      <c r="A870" t="s">
        <v>1553</v>
      </c>
      <c r="B870" s="14">
        <v>45898</v>
      </c>
      <c r="C870" t="s">
        <v>1343</v>
      </c>
      <c r="D870" t="str">
        <f>VLOOKUP(C870,Customers!A:E,5,FALSE)</f>
        <v>Mass Market</v>
      </c>
      <c r="E870" t="s">
        <v>556</v>
      </c>
      <c r="F870" t="str">
        <f>VLOOKUP(Table1[[#This Row],[Product_ID]],Products!A:D,4,FALSE)</f>
        <v>Audio</v>
      </c>
      <c r="G870" t="str">
        <f>VLOOKUP(H870,Stores!A:E,5,FALSE)</f>
        <v xml:space="preserve">Asia </v>
      </c>
      <c r="H870" t="s">
        <v>104</v>
      </c>
      <c r="I870" s="5" t="s">
        <v>25</v>
      </c>
      <c r="J870" s="7">
        <v>4</v>
      </c>
      <c r="K870" s="27">
        <v>127.71</v>
      </c>
      <c r="L870" s="11">
        <v>0.05</v>
      </c>
      <c r="M870" t="s">
        <v>35</v>
      </c>
      <c r="N870" s="29">
        <v>87.72</v>
      </c>
      <c r="O870" s="27">
        <f>Table1[[#This Row],[Unit_Price]]*Table1[[#This Row],[Quantity]]</f>
        <v>510.84</v>
      </c>
      <c r="P870" s="29">
        <f>Table1[[#This Row],[Revenue]]-Table1[[#This Row],[COGS]]</f>
        <v>159.95999999999998</v>
      </c>
      <c r="Q870" s="9">
        <f>Table1[[#This Row],[Profit]]/Table1[[#This Row],[Revenue]]</f>
        <v>0.31313131313131309</v>
      </c>
      <c r="R870" s="31">
        <f>Table1[[#This Row],[Cost Price]]*Table1[[#This Row],[Quantity]]</f>
        <v>350.88</v>
      </c>
    </row>
    <row r="871" spans="1:18" x14ac:dyDescent="0.25">
      <c r="A871" t="s">
        <v>1554</v>
      </c>
      <c r="B871" s="14">
        <v>45999</v>
      </c>
      <c r="C871" t="s">
        <v>1131</v>
      </c>
      <c r="D871" t="str">
        <f>VLOOKUP(C871,Customers!A:E,5,FALSE)</f>
        <v>Mass Market</v>
      </c>
      <c r="E871" t="s">
        <v>140</v>
      </c>
      <c r="F871" t="str">
        <f>VLOOKUP(Table1[[#This Row],[Product_ID]],Products!A:D,4,FALSE)</f>
        <v>Laptops</v>
      </c>
      <c r="G871" t="str">
        <f>VLOOKUP(H871,Stores!A:E,5,FALSE)</f>
        <v>North America</v>
      </c>
      <c r="H871" t="s">
        <v>39</v>
      </c>
      <c r="I871" s="5" t="s">
        <v>25</v>
      </c>
      <c r="J871" s="7">
        <v>8</v>
      </c>
      <c r="K871" s="27">
        <v>979.02</v>
      </c>
      <c r="L871" s="11">
        <v>0.15</v>
      </c>
      <c r="M871" t="s">
        <v>35</v>
      </c>
      <c r="N871" s="29">
        <v>659.34</v>
      </c>
      <c r="O871" s="27">
        <f>Table1[[#This Row],[Unit_Price]]*Table1[[#This Row],[Quantity]]</f>
        <v>7832.16</v>
      </c>
      <c r="P871" s="29">
        <f>Table1[[#This Row],[Revenue]]-Table1[[#This Row],[COGS]]</f>
        <v>2557.4399999999996</v>
      </c>
      <c r="Q871" s="9">
        <f>Table1[[#This Row],[Profit]]/Table1[[#This Row],[Revenue]]</f>
        <v>0.32653061224489793</v>
      </c>
      <c r="R871" s="31">
        <f>Table1[[#This Row],[Cost Price]]*Table1[[#This Row],[Quantity]]</f>
        <v>5274.72</v>
      </c>
    </row>
    <row r="872" spans="1:18" x14ac:dyDescent="0.25">
      <c r="A872" t="s">
        <v>1555</v>
      </c>
      <c r="B872" s="14">
        <v>46269</v>
      </c>
      <c r="C872" t="s">
        <v>1056</v>
      </c>
      <c r="D872" t="str">
        <f>VLOOKUP(C872,Customers!A:E,5,FALSE)</f>
        <v>Mass Market</v>
      </c>
      <c r="E872" t="s">
        <v>254</v>
      </c>
      <c r="F872" t="str">
        <f>VLOOKUP(Table1[[#This Row],[Product_ID]],Products!A:D,4,FALSE)</f>
        <v>Audio</v>
      </c>
      <c r="G872" t="str">
        <f>VLOOKUP(H872,Stores!A:E,5,FALSE)</f>
        <v>oceania</v>
      </c>
      <c r="H872" t="s">
        <v>48</v>
      </c>
      <c r="I872" s="5" t="s">
        <v>25</v>
      </c>
      <c r="J872" s="7">
        <v>5</v>
      </c>
      <c r="K872" s="27">
        <v>193.03</v>
      </c>
      <c r="L872" s="11">
        <v>0.1</v>
      </c>
      <c r="M872" t="s">
        <v>20</v>
      </c>
      <c r="N872" s="29">
        <v>129.35</v>
      </c>
      <c r="O872" s="27">
        <f>Table1[[#This Row],[Unit_Price]]*Table1[[#This Row],[Quantity]]</f>
        <v>965.15</v>
      </c>
      <c r="P872" s="29">
        <f>Table1[[#This Row],[Revenue]]-Table1[[#This Row],[COGS]]</f>
        <v>318.39999999999998</v>
      </c>
      <c r="Q872" s="9">
        <f>Table1[[#This Row],[Profit]]/Table1[[#This Row],[Revenue]]</f>
        <v>0.32989690721649484</v>
      </c>
      <c r="R872" s="31">
        <f>Table1[[#This Row],[Cost Price]]*Table1[[#This Row],[Quantity]]</f>
        <v>646.75</v>
      </c>
    </row>
    <row r="873" spans="1:18" x14ac:dyDescent="0.25">
      <c r="A873" t="s">
        <v>1556</v>
      </c>
      <c r="B873" s="14">
        <v>45945</v>
      </c>
      <c r="C873" t="s">
        <v>1558</v>
      </c>
      <c r="D873" t="str">
        <f>VLOOKUP(C873,Customers!A:E,5,FALSE)</f>
        <v>Mass Affluent</v>
      </c>
      <c r="E873" t="s">
        <v>137</v>
      </c>
      <c r="F873" t="str">
        <f>VLOOKUP(Table1[[#This Row],[Product_ID]],Products!A:D,4,FALSE)</f>
        <v>Accessories</v>
      </c>
      <c r="G873" t="str">
        <f>VLOOKUP(H873,Stores!A:E,5,FALSE)</f>
        <v>North America</v>
      </c>
      <c r="H873" t="s">
        <v>95</v>
      </c>
      <c r="I873" s="5" t="s">
        <v>14</v>
      </c>
      <c r="J873" s="7">
        <v>2</v>
      </c>
      <c r="K873" s="27">
        <v>97.02</v>
      </c>
      <c r="L873" s="11">
        <v>0</v>
      </c>
      <c r="M873" t="s">
        <v>20</v>
      </c>
      <c r="N873" s="29">
        <v>65.34</v>
      </c>
      <c r="O873" s="27">
        <f>Table1[[#This Row],[Unit_Price]]*Table1[[#This Row],[Quantity]]</f>
        <v>194.04</v>
      </c>
      <c r="P873" s="29">
        <f>Table1[[#This Row],[Revenue]]-Table1[[#This Row],[COGS]]</f>
        <v>63.359999999999985</v>
      </c>
      <c r="Q873" s="9">
        <f>Table1[[#This Row],[Profit]]/Table1[[#This Row],[Revenue]]</f>
        <v>0.32653061224489788</v>
      </c>
      <c r="R873" s="31">
        <f>Table1[[#This Row],[Cost Price]]*Table1[[#This Row],[Quantity]]</f>
        <v>130.68</v>
      </c>
    </row>
    <row r="874" spans="1:18" x14ac:dyDescent="0.25">
      <c r="A874" t="s">
        <v>1559</v>
      </c>
      <c r="B874" s="14">
        <v>46046</v>
      </c>
      <c r="C874" t="s">
        <v>765</v>
      </c>
      <c r="D874" t="str">
        <f>VLOOKUP(C874,Customers!A:E,5,FALSE)</f>
        <v>Mass Market</v>
      </c>
      <c r="E874" t="s">
        <v>77</v>
      </c>
      <c r="F874" t="str">
        <f>VLOOKUP(Table1[[#This Row],[Product_ID]],Products!A:D,4,FALSE)</f>
        <v>Smartphones</v>
      </c>
      <c r="G874" t="str">
        <f>VLOOKUP(H874,Stores!A:E,5,FALSE)</f>
        <v>North America</v>
      </c>
      <c r="H874" t="s">
        <v>39</v>
      </c>
      <c r="I874" s="5" t="s">
        <v>25</v>
      </c>
      <c r="J874" s="7">
        <v>1</v>
      </c>
      <c r="K874" s="27">
        <v>406.98</v>
      </c>
      <c r="L874" s="11">
        <v>0.2</v>
      </c>
      <c r="M874" t="s">
        <v>20</v>
      </c>
      <c r="N874" s="29">
        <v>287.27999999999997</v>
      </c>
      <c r="O874" s="27">
        <f>Table1[[#This Row],[Unit_Price]]*Table1[[#This Row],[Quantity]]</f>
        <v>406.98</v>
      </c>
      <c r="P874" s="29">
        <f>Table1[[#This Row],[Revenue]]-Table1[[#This Row],[COGS]]</f>
        <v>119.70000000000005</v>
      </c>
      <c r="Q874" s="9">
        <f>Table1[[#This Row],[Profit]]/Table1[[#This Row],[Revenue]]</f>
        <v>0.29411764705882365</v>
      </c>
      <c r="R874" s="31">
        <f>Table1[[#This Row],[Cost Price]]*Table1[[#This Row],[Quantity]]</f>
        <v>287.27999999999997</v>
      </c>
    </row>
    <row r="875" spans="1:18" x14ac:dyDescent="0.25">
      <c r="A875" t="s">
        <v>1560</v>
      </c>
      <c r="B875" s="14">
        <v>46096</v>
      </c>
      <c r="C875" t="s">
        <v>1561</v>
      </c>
      <c r="D875" t="str">
        <f>VLOOKUP(C875,Customers!A:E,5,FALSE)</f>
        <v>Premium</v>
      </c>
      <c r="E875" t="s">
        <v>38</v>
      </c>
      <c r="F875" t="str">
        <f>VLOOKUP(Table1[[#This Row],[Product_ID]],Products!A:D,4,FALSE)</f>
        <v>Televisions</v>
      </c>
      <c r="G875" t="str">
        <f>VLOOKUP(H875,Stores!A:E,5,FALSE)</f>
        <v>North America</v>
      </c>
      <c r="H875" t="s">
        <v>95</v>
      </c>
      <c r="I875" s="5" t="s">
        <v>14</v>
      </c>
      <c r="J875" s="7">
        <v>1</v>
      </c>
      <c r="K875" s="27">
        <v>1955.97</v>
      </c>
      <c r="L875" s="11">
        <v>0</v>
      </c>
      <c r="M875" t="s">
        <v>35</v>
      </c>
      <c r="N875" s="29">
        <v>1177.3800000000001</v>
      </c>
      <c r="O875" s="27">
        <f>Table1[[#This Row],[Unit_Price]]*Table1[[#This Row],[Quantity]]</f>
        <v>1955.97</v>
      </c>
      <c r="P875" s="29">
        <f>Table1[[#This Row],[Revenue]]-Table1[[#This Row],[COGS]]</f>
        <v>778.58999999999992</v>
      </c>
      <c r="Q875" s="9">
        <f>Table1[[#This Row],[Profit]]/Table1[[#This Row],[Revenue]]</f>
        <v>0.3980582524271844</v>
      </c>
      <c r="R875" s="31">
        <f>Table1[[#This Row],[Cost Price]]*Table1[[#This Row],[Quantity]]</f>
        <v>1177.3800000000001</v>
      </c>
    </row>
    <row r="876" spans="1:18" x14ac:dyDescent="0.25">
      <c r="A876" t="s">
        <v>1562</v>
      </c>
      <c r="B876" s="14">
        <v>45976</v>
      </c>
      <c r="C876" t="s">
        <v>1563</v>
      </c>
      <c r="D876" t="str">
        <f>VLOOKUP(C876,Customers!A:E,5,FALSE)</f>
        <v>Mass Market</v>
      </c>
      <c r="E876" t="s">
        <v>177</v>
      </c>
      <c r="F876" t="str">
        <f>VLOOKUP(Table1[[#This Row],[Product_ID]],Products!A:D,4,FALSE)</f>
        <v>Laptops</v>
      </c>
      <c r="G876" t="str">
        <f>VLOOKUP(H876,Stores!A:E,5,FALSE)</f>
        <v>South America</v>
      </c>
      <c r="H876" t="s">
        <v>120</v>
      </c>
      <c r="I876" s="5" t="s">
        <v>14</v>
      </c>
      <c r="J876" s="7">
        <v>1</v>
      </c>
      <c r="K876" s="27">
        <v>1583.01</v>
      </c>
      <c r="L876" s="11">
        <v>0.15</v>
      </c>
      <c r="M876" t="s">
        <v>30</v>
      </c>
      <c r="N876" s="29">
        <v>991.38</v>
      </c>
      <c r="O876" s="27">
        <f>Table1[[#This Row],[Unit_Price]]*Table1[[#This Row],[Quantity]]</f>
        <v>1583.01</v>
      </c>
      <c r="P876" s="29">
        <f>Table1[[#This Row],[Revenue]]-Table1[[#This Row],[COGS]]</f>
        <v>591.63</v>
      </c>
      <c r="Q876" s="9">
        <f>Table1[[#This Row],[Profit]]/Table1[[#This Row],[Revenue]]</f>
        <v>0.37373737373737376</v>
      </c>
      <c r="R876" s="31">
        <f>Table1[[#This Row],[Cost Price]]*Table1[[#This Row],[Quantity]]</f>
        <v>991.38</v>
      </c>
    </row>
    <row r="877" spans="1:18" x14ac:dyDescent="0.25">
      <c r="A877" t="s">
        <v>1564</v>
      </c>
      <c r="B877" s="14">
        <v>45755</v>
      </c>
      <c r="C877" t="s">
        <v>1565</v>
      </c>
      <c r="D877" t="str">
        <f>VLOOKUP(C877,Customers!A:E,5,FALSE)</f>
        <v>Mass Market</v>
      </c>
      <c r="E877" t="s">
        <v>282</v>
      </c>
      <c r="F877" t="str">
        <f>VLOOKUP(Table1[[#This Row],[Product_ID]],Products!A:D,4,FALSE)</f>
        <v>Audio</v>
      </c>
      <c r="G877" t="str">
        <f>VLOOKUP(H877,Stores!A:E,5,FALSE)</f>
        <v>Asia</v>
      </c>
      <c r="H877" t="s">
        <v>34</v>
      </c>
      <c r="I877" s="5" t="s">
        <v>14</v>
      </c>
      <c r="J877" s="7">
        <v>1</v>
      </c>
      <c r="K877" s="27">
        <v>182.58</v>
      </c>
      <c r="L877" s="11">
        <v>0.2</v>
      </c>
      <c r="M877" t="s">
        <v>5113</v>
      </c>
      <c r="N877" s="29">
        <v>110.98</v>
      </c>
      <c r="O877" s="27">
        <f>Table1[[#This Row],[Unit_Price]]*Table1[[#This Row],[Quantity]]</f>
        <v>182.58</v>
      </c>
      <c r="P877" s="29">
        <f>Table1[[#This Row],[Revenue]]-Table1[[#This Row],[COGS]]</f>
        <v>71.600000000000009</v>
      </c>
      <c r="Q877" s="9">
        <f>Table1[[#This Row],[Profit]]/Table1[[#This Row],[Revenue]]</f>
        <v>0.39215686274509803</v>
      </c>
      <c r="R877" s="31">
        <f>Table1[[#This Row],[Cost Price]]*Table1[[#This Row],[Quantity]]</f>
        <v>110.98</v>
      </c>
    </row>
    <row r="878" spans="1:18" x14ac:dyDescent="0.25">
      <c r="A878" t="s">
        <v>1566</v>
      </c>
      <c r="B878" s="14">
        <v>45940</v>
      </c>
      <c r="C878" t="s">
        <v>1567</v>
      </c>
      <c r="D878" t="str">
        <f>VLOOKUP(C878,Customers!A:E,5,FALSE)</f>
        <v>Mass Market</v>
      </c>
      <c r="E878" t="s">
        <v>202</v>
      </c>
      <c r="F878" t="str">
        <f>VLOOKUP(Table1[[#This Row],[Product_ID]],Products!A:D,4,FALSE)</f>
        <v>Televisions</v>
      </c>
      <c r="G878" t="str">
        <f>VLOOKUP(H878,Stores!A:E,5,FALSE)</f>
        <v>EUROPE</v>
      </c>
      <c r="H878" t="s">
        <v>74</v>
      </c>
      <c r="I878" s="5" t="s">
        <v>14</v>
      </c>
      <c r="J878" s="7">
        <v>3</v>
      </c>
      <c r="K878" s="27">
        <v>2057.02</v>
      </c>
      <c r="L878" s="11">
        <v>0</v>
      </c>
      <c r="M878" t="s">
        <v>20</v>
      </c>
      <c r="N878" s="29">
        <v>1427.32</v>
      </c>
      <c r="O878" s="27">
        <f>Table1[[#This Row],[Unit_Price]]*Table1[[#This Row],[Quantity]]</f>
        <v>6171.0599999999995</v>
      </c>
      <c r="P878" s="29">
        <f>Table1[[#This Row],[Revenue]]-Table1[[#This Row],[COGS]]</f>
        <v>1889.0999999999995</v>
      </c>
      <c r="Q878" s="9">
        <f>Table1[[#This Row],[Profit]]/Table1[[#This Row],[Revenue]]</f>
        <v>0.30612244897959179</v>
      </c>
      <c r="R878" s="31">
        <f>Table1[[#This Row],[Cost Price]]*Table1[[#This Row],[Quantity]]</f>
        <v>4281.96</v>
      </c>
    </row>
    <row r="879" spans="1:18" x14ac:dyDescent="0.25">
      <c r="A879" t="s">
        <v>1568</v>
      </c>
      <c r="B879" s="14">
        <v>46169</v>
      </c>
      <c r="C879" t="s">
        <v>1569</v>
      </c>
      <c r="D879" t="str">
        <f>VLOOKUP(C879,Customers!A:E,5,FALSE)</f>
        <v>Mass Market</v>
      </c>
      <c r="E879" t="s">
        <v>520</v>
      </c>
      <c r="F879" t="str">
        <f>VLOOKUP(Table1[[#This Row],[Product_ID]],Products!A:D,4,FALSE)</f>
        <v>Laptops</v>
      </c>
      <c r="G879" t="str">
        <f>VLOOKUP(H879,Stores!A:E,5,FALSE)</f>
        <v>South America</v>
      </c>
      <c r="H879" t="s">
        <v>62</v>
      </c>
      <c r="I879" s="5" t="s">
        <v>14</v>
      </c>
      <c r="J879" s="7">
        <v>1</v>
      </c>
      <c r="K879" s="27">
        <v>2177.0100000000002</v>
      </c>
      <c r="L879" s="11">
        <v>0</v>
      </c>
      <c r="M879" t="s">
        <v>35</v>
      </c>
      <c r="N879" s="29">
        <v>1495.32</v>
      </c>
      <c r="O879" s="27">
        <f>Table1[[#This Row],[Unit_Price]]*Table1[[#This Row],[Quantity]]</f>
        <v>2177.0100000000002</v>
      </c>
      <c r="P879" s="29">
        <f>Table1[[#This Row],[Revenue]]-Table1[[#This Row],[COGS]]</f>
        <v>681.69000000000028</v>
      </c>
      <c r="Q879" s="9">
        <f>Table1[[#This Row],[Profit]]/Table1[[#This Row],[Revenue]]</f>
        <v>0.3131313131313132</v>
      </c>
      <c r="R879" s="31">
        <f>Table1[[#This Row],[Cost Price]]*Table1[[#This Row],[Quantity]]</f>
        <v>1495.32</v>
      </c>
    </row>
    <row r="880" spans="1:18" x14ac:dyDescent="0.25">
      <c r="A880" t="s">
        <v>1570</v>
      </c>
      <c r="B880" s="14">
        <v>46004</v>
      </c>
      <c r="C880" t="s">
        <v>640</v>
      </c>
      <c r="D880" t="str">
        <f>VLOOKUP(C880,Customers!A:E,5,FALSE)</f>
        <v>Mass Affluent</v>
      </c>
      <c r="E880" t="s">
        <v>282</v>
      </c>
      <c r="F880" t="str">
        <f>VLOOKUP(Table1[[#This Row],[Product_ID]],Products!A:D,4,FALSE)</f>
        <v>Audio</v>
      </c>
      <c r="G880" t="str">
        <f>VLOOKUP(H880,Stores!A:E,5,FALSE)</f>
        <v>North America</v>
      </c>
      <c r="H880" t="s">
        <v>187</v>
      </c>
      <c r="I880" s="5" t="s">
        <v>25</v>
      </c>
      <c r="J880" s="7">
        <v>3</v>
      </c>
      <c r="K880" s="27">
        <v>175.42</v>
      </c>
      <c r="L880" s="11">
        <v>0.05</v>
      </c>
      <c r="M880" t="s">
        <v>20</v>
      </c>
      <c r="N880" s="29">
        <v>110.98</v>
      </c>
      <c r="O880" s="27">
        <f>Table1[[#This Row],[Unit_Price]]*Table1[[#This Row],[Quantity]]</f>
        <v>526.26</v>
      </c>
      <c r="P880" s="29">
        <f>Table1[[#This Row],[Revenue]]-Table1[[#This Row],[COGS]]</f>
        <v>193.32</v>
      </c>
      <c r="Q880" s="9">
        <f>Table1[[#This Row],[Profit]]/Table1[[#This Row],[Revenue]]</f>
        <v>0.36734693877551022</v>
      </c>
      <c r="R880" s="31">
        <f>Table1[[#This Row],[Cost Price]]*Table1[[#This Row],[Quantity]]</f>
        <v>332.94</v>
      </c>
    </row>
    <row r="881" spans="1:18" x14ac:dyDescent="0.25">
      <c r="A881" t="s">
        <v>1571</v>
      </c>
      <c r="B881" s="14">
        <v>45961</v>
      </c>
      <c r="C881" t="s">
        <v>1573</v>
      </c>
      <c r="D881" t="str">
        <f>VLOOKUP(C881,Customers!A:E,5,FALSE)</f>
        <v>Mass Affluent</v>
      </c>
      <c r="E881" t="s">
        <v>395</v>
      </c>
      <c r="F881" t="str">
        <f>VLOOKUP(Table1[[#This Row],[Product_ID]],Products!A:D,4,FALSE)</f>
        <v>Accessories</v>
      </c>
      <c r="G881" t="str">
        <f>VLOOKUP(H881,Stores!A:E,5,FALSE)</f>
        <v>Asia</v>
      </c>
      <c r="H881" t="s">
        <v>13</v>
      </c>
      <c r="I881" s="5" t="s">
        <v>25</v>
      </c>
      <c r="J881" s="7">
        <v>1</v>
      </c>
      <c r="K881" s="27">
        <v>151.97999999999999</v>
      </c>
      <c r="L881" s="11">
        <v>0.05</v>
      </c>
      <c r="M881" t="s">
        <v>20</v>
      </c>
      <c r="N881" s="29">
        <v>96.85</v>
      </c>
      <c r="O881" s="27">
        <f>Table1[[#This Row],[Unit_Price]]*Table1[[#This Row],[Quantity]]</f>
        <v>151.97999999999999</v>
      </c>
      <c r="P881" s="29">
        <f>Table1[[#This Row],[Revenue]]-Table1[[#This Row],[COGS]]</f>
        <v>55.129999999999995</v>
      </c>
      <c r="Q881" s="9">
        <f>Table1[[#This Row],[Profit]]/Table1[[#This Row],[Revenue]]</f>
        <v>0.36274509803921567</v>
      </c>
      <c r="R881" s="31">
        <f>Table1[[#This Row],[Cost Price]]*Table1[[#This Row],[Quantity]]</f>
        <v>96.85</v>
      </c>
    </row>
    <row r="882" spans="1:18" x14ac:dyDescent="0.25">
      <c r="A882" t="s">
        <v>1574</v>
      </c>
      <c r="B882" s="14">
        <v>45756</v>
      </c>
      <c r="C882" t="s">
        <v>1575</v>
      </c>
      <c r="D882" t="str">
        <f>VLOOKUP(C882,Customers!A:E,5,FALSE)</f>
        <v>Mass Market</v>
      </c>
      <c r="E882" t="s">
        <v>71</v>
      </c>
      <c r="F882" t="str">
        <f>VLOOKUP(Table1[[#This Row],[Product_ID]],Products!A:D,4,FALSE)</f>
        <v>Audio</v>
      </c>
      <c r="G882" t="str">
        <f>VLOOKUP(H882,Stores!A:E,5,FALSE)</f>
        <v>Europe</v>
      </c>
      <c r="H882" t="s">
        <v>64</v>
      </c>
      <c r="I882" s="5" t="s">
        <v>14</v>
      </c>
      <c r="J882" s="7">
        <v>3</v>
      </c>
      <c r="K882" s="27">
        <v>115.43</v>
      </c>
      <c r="L882" s="11">
        <v>0.05</v>
      </c>
      <c r="M882" t="s">
        <v>20</v>
      </c>
      <c r="N882" s="29">
        <v>82.11</v>
      </c>
      <c r="O882" s="27">
        <f>Table1[[#This Row],[Unit_Price]]*Table1[[#This Row],[Quantity]]</f>
        <v>346.29</v>
      </c>
      <c r="P882" s="29">
        <f>Table1[[#This Row],[Revenue]]-Table1[[#This Row],[COGS]]</f>
        <v>99.960000000000036</v>
      </c>
      <c r="Q882" s="9">
        <f>Table1[[#This Row],[Profit]]/Table1[[#This Row],[Revenue]]</f>
        <v>0.28865979381443307</v>
      </c>
      <c r="R882" s="31">
        <f>Table1[[#This Row],[Cost Price]]*Table1[[#This Row],[Quantity]]</f>
        <v>246.32999999999998</v>
      </c>
    </row>
    <row r="883" spans="1:18" x14ac:dyDescent="0.25">
      <c r="A883" t="s">
        <v>1576</v>
      </c>
      <c r="B883" s="14">
        <v>46225</v>
      </c>
      <c r="C883" t="s">
        <v>1577</v>
      </c>
      <c r="D883" t="str">
        <f>VLOOKUP(C883,Customers!A:E,5,FALSE)</f>
        <v>Mass Affluent</v>
      </c>
      <c r="E883" t="s">
        <v>321</v>
      </c>
      <c r="F883" t="str">
        <f>VLOOKUP(Table1[[#This Row],[Product_ID]],Products!A:D,4,FALSE)</f>
        <v>Smartphones</v>
      </c>
      <c r="G883" t="str">
        <f>VLOOKUP(H883,Stores!A:E,5,FALSE)</f>
        <v>South America</v>
      </c>
      <c r="H883" t="s">
        <v>120</v>
      </c>
      <c r="I883" s="5" t="s">
        <v>25</v>
      </c>
      <c r="J883" s="7">
        <v>5</v>
      </c>
      <c r="K883" s="27">
        <v>1426.98</v>
      </c>
      <c r="L883" s="11">
        <v>0</v>
      </c>
      <c r="M883" t="s">
        <v>20</v>
      </c>
      <c r="N883" s="29">
        <v>993.29</v>
      </c>
      <c r="O883" s="27">
        <f>Table1[[#This Row],[Unit_Price]]*Table1[[#This Row],[Quantity]]</f>
        <v>7134.9</v>
      </c>
      <c r="P883" s="29">
        <f>Table1[[#This Row],[Revenue]]-Table1[[#This Row],[COGS]]</f>
        <v>2168.4499999999998</v>
      </c>
      <c r="Q883" s="9">
        <f>Table1[[#This Row],[Profit]]/Table1[[#This Row],[Revenue]]</f>
        <v>0.30392156862745096</v>
      </c>
      <c r="R883" s="31">
        <f>Table1[[#This Row],[Cost Price]]*Table1[[#This Row],[Quantity]]</f>
        <v>4966.45</v>
      </c>
    </row>
    <row r="884" spans="1:18" x14ac:dyDescent="0.25">
      <c r="A884" t="s">
        <v>1578</v>
      </c>
      <c r="B884" s="14">
        <v>45899</v>
      </c>
      <c r="C884" t="s">
        <v>702</v>
      </c>
      <c r="D884" t="str">
        <f>VLOOKUP(C884,Customers!A:E,5,FALSE)</f>
        <v>Mass Market</v>
      </c>
      <c r="E884" t="s">
        <v>390</v>
      </c>
      <c r="F884" t="str">
        <f>VLOOKUP(Table1[[#This Row],[Product_ID]],Products!A:D,4,FALSE)</f>
        <v>Smartphones</v>
      </c>
      <c r="G884" t="str">
        <f>VLOOKUP(H884,Stores!A:E,5,FALSE)</f>
        <v>North America</v>
      </c>
      <c r="H884" t="s">
        <v>39</v>
      </c>
      <c r="I884" s="5" t="s">
        <v>25</v>
      </c>
      <c r="J884" s="7">
        <v>2</v>
      </c>
      <c r="K884" s="27">
        <v>462.47</v>
      </c>
      <c r="L884" s="11">
        <v>0</v>
      </c>
      <c r="M884" t="s">
        <v>20</v>
      </c>
      <c r="N884" s="29">
        <v>278.38</v>
      </c>
      <c r="O884" s="27">
        <f>Table1[[#This Row],[Unit_Price]]*Table1[[#This Row],[Quantity]]</f>
        <v>924.94</v>
      </c>
      <c r="P884" s="29">
        <f>Table1[[#This Row],[Revenue]]-Table1[[#This Row],[COGS]]</f>
        <v>368.18000000000006</v>
      </c>
      <c r="Q884" s="9">
        <f>Table1[[#This Row],[Profit]]/Table1[[#This Row],[Revenue]]</f>
        <v>0.39805825242718451</v>
      </c>
      <c r="R884" s="31">
        <f>Table1[[#This Row],[Cost Price]]*Table1[[#This Row],[Quantity]]</f>
        <v>556.76</v>
      </c>
    </row>
    <row r="885" spans="1:18" x14ac:dyDescent="0.25">
      <c r="A885" t="s">
        <v>1579</v>
      </c>
      <c r="B885" s="14">
        <v>46024</v>
      </c>
      <c r="C885" t="s">
        <v>139</v>
      </c>
      <c r="D885" t="str">
        <f>VLOOKUP(C885,Customers!A:E,5,FALSE)</f>
        <v>Affluent</v>
      </c>
      <c r="E885" t="s">
        <v>282</v>
      </c>
      <c r="F885" t="str">
        <f>VLOOKUP(Table1[[#This Row],[Product_ID]],Products!A:D,4,FALSE)</f>
        <v>Audio</v>
      </c>
      <c r="G885" t="str">
        <f>VLOOKUP(H885,Stores!A:E,5,FALSE)</f>
        <v>Europe</v>
      </c>
      <c r="H885" t="s">
        <v>64</v>
      </c>
      <c r="I885" s="5" t="s">
        <v>25</v>
      </c>
      <c r="J885" s="7">
        <v>2</v>
      </c>
      <c r="K885" s="27">
        <v>184.37</v>
      </c>
      <c r="L885" s="11">
        <v>0</v>
      </c>
      <c r="M885" t="s">
        <v>20</v>
      </c>
      <c r="N885" s="29">
        <v>110.98</v>
      </c>
      <c r="O885" s="27">
        <f>Table1[[#This Row],[Unit_Price]]*Table1[[#This Row],[Quantity]]</f>
        <v>368.74</v>
      </c>
      <c r="P885" s="29">
        <f>Table1[[#This Row],[Revenue]]-Table1[[#This Row],[COGS]]</f>
        <v>146.78</v>
      </c>
      <c r="Q885" s="9">
        <f>Table1[[#This Row],[Profit]]/Table1[[#This Row],[Revenue]]</f>
        <v>0.39805825242718446</v>
      </c>
      <c r="R885" s="31">
        <f>Table1[[#This Row],[Cost Price]]*Table1[[#This Row],[Quantity]]</f>
        <v>221.96</v>
      </c>
    </row>
    <row r="886" spans="1:18" x14ac:dyDescent="0.25">
      <c r="A886" t="s">
        <v>1580</v>
      </c>
      <c r="B886" s="14">
        <v>45880</v>
      </c>
      <c r="C886" t="s">
        <v>1388</v>
      </c>
      <c r="D886" t="str">
        <f>VLOOKUP(C886,Customers!A:E,5,FALSE)</f>
        <v>Affluent</v>
      </c>
      <c r="E886" t="s">
        <v>282</v>
      </c>
      <c r="F886" t="str">
        <f>VLOOKUP(Table1[[#This Row],[Product_ID]],Products!A:D,4,FALSE)</f>
        <v>Audio</v>
      </c>
      <c r="G886" t="str">
        <f>VLOOKUP(H886,Stores!A:E,5,FALSE)</f>
        <v>Africa</v>
      </c>
      <c r="H886" t="s">
        <v>196</v>
      </c>
      <c r="I886" s="5" t="s">
        <v>25</v>
      </c>
      <c r="J886" s="7">
        <v>3</v>
      </c>
      <c r="K886" s="27">
        <v>173.63</v>
      </c>
      <c r="L886" s="11">
        <v>0</v>
      </c>
      <c r="M886" t="s">
        <v>20</v>
      </c>
      <c r="N886" s="29">
        <v>110.98</v>
      </c>
      <c r="O886" s="27">
        <f>Table1[[#This Row],[Unit_Price]]*Table1[[#This Row],[Quantity]]</f>
        <v>520.89</v>
      </c>
      <c r="P886" s="29">
        <f>Table1[[#This Row],[Revenue]]-Table1[[#This Row],[COGS]]</f>
        <v>187.95</v>
      </c>
      <c r="Q886" s="9">
        <f>Table1[[#This Row],[Profit]]/Table1[[#This Row],[Revenue]]</f>
        <v>0.36082474226804123</v>
      </c>
      <c r="R886" s="31">
        <f>Table1[[#This Row],[Cost Price]]*Table1[[#This Row],[Quantity]]</f>
        <v>332.94</v>
      </c>
    </row>
    <row r="887" spans="1:18" x14ac:dyDescent="0.25">
      <c r="A887" t="s">
        <v>1581</v>
      </c>
      <c r="B887" s="14">
        <v>46035</v>
      </c>
      <c r="C887" t="s">
        <v>28</v>
      </c>
      <c r="D887" t="str">
        <f>VLOOKUP(C887,Customers!A:E,5,FALSE)</f>
        <v>Affluent</v>
      </c>
      <c r="E887" t="s">
        <v>243</v>
      </c>
      <c r="F887" t="str">
        <f>VLOOKUP(Table1[[#This Row],[Product_ID]],Products!A:D,4,FALSE)</f>
        <v>Accessories</v>
      </c>
      <c r="G887" t="str">
        <f>VLOOKUP(H887,Stores!A:E,5,FALSE)</f>
        <v>Asia</v>
      </c>
      <c r="H887" t="s">
        <v>101</v>
      </c>
      <c r="I887" s="5" t="s">
        <v>14</v>
      </c>
      <c r="J887" s="7">
        <v>3</v>
      </c>
      <c r="K887" s="27">
        <v>67.62</v>
      </c>
      <c r="L887" s="11">
        <v>0.1</v>
      </c>
      <c r="M887" t="s">
        <v>30</v>
      </c>
      <c r="N887" s="29">
        <v>44.16</v>
      </c>
      <c r="O887" s="27">
        <f>Table1[[#This Row],[Unit_Price]]*Table1[[#This Row],[Quantity]]</f>
        <v>202.86</v>
      </c>
      <c r="P887" s="29">
        <f>Table1[[#This Row],[Revenue]]-Table1[[#This Row],[COGS]]</f>
        <v>70.380000000000024</v>
      </c>
      <c r="Q887" s="9">
        <f>Table1[[#This Row],[Profit]]/Table1[[#This Row],[Revenue]]</f>
        <v>0.34693877551020419</v>
      </c>
      <c r="R887" s="31">
        <f>Table1[[#This Row],[Cost Price]]*Table1[[#This Row],[Quantity]]</f>
        <v>132.47999999999999</v>
      </c>
    </row>
    <row r="888" spans="1:18" x14ac:dyDescent="0.25">
      <c r="A888" t="s">
        <v>1582</v>
      </c>
      <c r="B888" s="14">
        <v>46027</v>
      </c>
      <c r="C888" t="s">
        <v>1583</v>
      </c>
      <c r="D888" t="str">
        <f>VLOOKUP(C888,Customers!A:E,5,FALSE)</f>
        <v>Mass Market</v>
      </c>
      <c r="E888" t="s">
        <v>685</v>
      </c>
      <c r="F888" t="str">
        <f>VLOOKUP(Table1[[#This Row],[Product_ID]],Products!A:D,4,FALSE)</f>
        <v>Smartphones</v>
      </c>
      <c r="G888" t="str">
        <f>VLOOKUP(H888,Stores!A:E,5,FALSE)</f>
        <v>Africa</v>
      </c>
      <c r="H888" t="s">
        <v>44</v>
      </c>
      <c r="I888" s="5" t="s">
        <v>25</v>
      </c>
      <c r="J888" s="7">
        <v>1</v>
      </c>
      <c r="K888" s="27">
        <v>1646.97</v>
      </c>
      <c r="L888" s="11">
        <v>0.05</v>
      </c>
      <c r="M888" t="s">
        <v>20</v>
      </c>
      <c r="N888" s="29">
        <v>1023.36</v>
      </c>
      <c r="O888" s="27">
        <f>Table1[[#This Row],[Unit_Price]]*Table1[[#This Row],[Quantity]]</f>
        <v>1646.97</v>
      </c>
      <c r="P888" s="29">
        <f>Table1[[#This Row],[Revenue]]-Table1[[#This Row],[COGS]]</f>
        <v>623.61</v>
      </c>
      <c r="Q888" s="9">
        <f>Table1[[#This Row],[Profit]]/Table1[[#This Row],[Revenue]]</f>
        <v>0.37864077669902912</v>
      </c>
      <c r="R888" s="31">
        <f>Table1[[#This Row],[Cost Price]]*Table1[[#This Row],[Quantity]]</f>
        <v>1023.36</v>
      </c>
    </row>
    <row r="889" spans="1:18" x14ac:dyDescent="0.25">
      <c r="A889" t="s">
        <v>1584</v>
      </c>
      <c r="B889" s="14">
        <v>46177</v>
      </c>
      <c r="C889" t="s">
        <v>866</v>
      </c>
      <c r="D889" t="str">
        <f>VLOOKUP(C889,Customers!A:E,5,FALSE)</f>
        <v>Mass Market</v>
      </c>
      <c r="E889" t="s">
        <v>171</v>
      </c>
      <c r="F889" t="str">
        <f>VLOOKUP(Table1[[#This Row],[Product_ID]],Products!A:D,4,FALSE)</f>
        <v>Smartphones</v>
      </c>
      <c r="G889" t="str">
        <f>VLOOKUP(H889,Stores!A:E,5,FALSE)</f>
        <v>Africa</v>
      </c>
      <c r="H889" t="s">
        <v>196</v>
      </c>
      <c r="I889" s="5" t="s">
        <v>25</v>
      </c>
      <c r="J889" s="7">
        <v>1</v>
      </c>
      <c r="K889" s="27">
        <v>1260.03</v>
      </c>
      <c r="L889" s="11">
        <v>0.02</v>
      </c>
      <c r="M889" t="s">
        <v>35</v>
      </c>
      <c r="N889" s="29">
        <v>883.32</v>
      </c>
      <c r="O889" s="27">
        <f>Table1[[#This Row],[Unit_Price]]*Table1[[#This Row],[Quantity]]</f>
        <v>1260.03</v>
      </c>
      <c r="P889" s="29">
        <f>Table1[[#This Row],[Revenue]]-Table1[[#This Row],[COGS]]</f>
        <v>376.70999999999992</v>
      </c>
      <c r="Q889" s="9">
        <f>Table1[[#This Row],[Profit]]/Table1[[#This Row],[Revenue]]</f>
        <v>0.29896907216494839</v>
      </c>
      <c r="R889" s="31">
        <f>Table1[[#This Row],[Cost Price]]*Table1[[#This Row],[Quantity]]</f>
        <v>883.32</v>
      </c>
    </row>
    <row r="890" spans="1:18" x14ac:dyDescent="0.25">
      <c r="A890" t="s">
        <v>1585</v>
      </c>
      <c r="B890" s="14">
        <v>46156</v>
      </c>
      <c r="C890" t="s">
        <v>371</v>
      </c>
      <c r="D890" t="str">
        <f>VLOOKUP(C890,Customers!A:E,5,FALSE)</f>
        <v>Mass Market</v>
      </c>
      <c r="E890" t="s">
        <v>223</v>
      </c>
      <c r="F890" t="str">
        <f>VLOOKUP(Table1[[#This Row],[Product_ID]],Products!A:D,4,FALSE)</f>
        <v>Audio</v>
      </c>
      <c r="G890" t="str">
        <f>VLOOKUP(H890,Stores!A:E,5,FALSE)</f>
        <v>South America</v>
      </c>
      <c r="H890" t="s">
        <v>120</v>
      </c>
      <c r="I890" s="5" t="s">
        <v>25</v>
      </c>
      <c r="J890" s="7">
        <v>2</v>
      </c>
      <c r="K890" s="27">
        <v>410.97</v>
      </c>
      <c r="L890" s="11">
        <v>0</v>
      </c>
      <c r="M890" t="s">
        <v>30</v>
      </c>
      <c r="N890" s="29">
        <v>263.33999999999997</v>
      </c>
      <c r="O890" s="27">
        <f>Table1[[#This Row],[Unit_Price]]*Table1[[#This Row],[Quantity]]</f>
        <v>821.94</v>
      </c>
      <c r="P890" s="29">
        <f>Table1[[#This Row],[Revenue]]-Table1[[#This Row],[COGS]]</f>
        <v>295.2600000000001</v>
      </c>
      <c r="Q890" s="9">
        <f>Table1[[#This Row],[Profit]]/Table1[[#This Row],[Revenue]]</f>
        <v>0.3592233009708739</v>
      </c>
      <c r="R890" s="31">
        <f>Table1[[#This Row],[Cost Price]]*Table1[[#This Row],[Quantity]]</f>
        <v>526.67999999999995</v>
      </c>
    </row>
    <row r="891" spans="1:18" x14ac:dyDescent="0.25">
      <c r="A891" t="s">
        <v>1586</v>
      </c>
      <c r="B891" s="14">
        <v>45848</v>
      </c>
      <c r="C891" t="s">
        <v>667</v>
      </c>
      <c r="D891" t="str">
        <f>VLOOKUP(C891,Customers!A:E,5,FALSE)</f>
        <v>Mass Market</v>
      </c>
      <c r="E891" t="s">
        <v>177</v>
      </c>
      <c r="F891" t="str">
        <f>VLOOKUP(Table1[[#This Row],[Product_ID]],Products!A:D,4,FALSE)</f>
        <v>Laptops</v>
      </c>
      <c r="G891" t="str">
        <f>VLOOKUP(H891,Stores!A:E,5,FALSE)</f>
        <v>Europe</v>
      </c>
      <c r="H891" t="s">
        <v>64</v>
      </c>
      <c r="I891" s="5" t="s">
        <v>14</v>
      </c>
      <c r="J891" s="7">
        <v>3</v>
      </c>
      <c r="K891" s="27">
        <v>1630.98</v>
      </c>
      <c r="L891" s="11">
        <v>0</v>
      </c>
      <c r="M891" t="s">
        <v>20</v>
      </c>
      <c r="N891" s="29">
        <v>991.38</v>
      </c>
      <c r="O891" s="27">
        <f>Table1[[#This Row],[Unit_Price]]*Table1[[#This Row],[Quantity]]</f>
        <v>4892.9400000000005</v>
      </c>
      <c r="P891" s="29">
        <f>Table1[[#This Row],[Revenue]]-Table1[[#This Row],[COGS]]</f>
        <v>1918.8000000000006</v>
      </c>
      <c r="Q891" s="9">
        <f>Table1[[#This Row],[Profit]]/Table1[[#This Row],[Revenue]]</f>
        <v>0.39215686274509814</v>
      </c>
      <c r="R891" s="31">
        <f>Table1[[#This Row],[Cost Price]]*Table1[[#This Row],[Quantity]]</f>
        <v>2974.14</v>
      </c>
    </row>
    <row r="892" spans="1:18" x14ac:dyDescent="0.25">
      <c r="A892" t="s">
        <v>1587</v>
      </c>
      <c r="B892" s="14">
        <v>46059</v>
      </c>
      <c r="C892" t="s">
        <v>420</v>
      </c>
      <c r="D892" t="str">
        <f>VLOOKUP(C892,Customers!A:E,5,FALSE)</f>
        <v>Affluent</v>
      </c>
      <c r="E892" t="s">
        <v>235</v>
      </c>
      <c r="F892" t="str">
        <f>VLOOKUP(Table1[[#This Row],[Product_ID]],Products!A:D,4,FALSE)</f>
        <v>Accessories</v>
      </c>
      <c r="G892" t="str">
        <f>VLOOKUP(H892,Stores!A:E,5,FALSE)</f>
        <v>Europe</v>
      </c>
      <c r="H892" t="s">
        <v>24</v>
      </c>
      <c r="I892" s="5" t="s">
        <v>25</v>
      </c>
      <c r="J892" s="7">
        <v>4</v>
      </c>
      <c r="K892" s="27">
        <v>67.62</v>
      </c>
      <c r="L892" s="11">
        <v>0</v>
      </c>
      <c r="M892" t="s">
        <v>30</v>
      </c>
      <c r="N892" s="29">
        <v>44.85</v>
      </c>
      <c r="O892" s="27">
        <f>Table1[[#This Row],[Unit_Price]]*Table1[[#This Row],[Quantity]]</f>
        <v>270.48</v>
      </c>
      <c r="P892" s="29">
        <f>Table1[[#This Row],[Revenue]]-Table1[[#This Row],[COGS]]</f>
        <v>91.080000000000013</v>
      </c>
      <c r="Q892" s="9">
        <f>Table1[[#This Row],[Profit]]/Table1[[#This Row],[Revenue]]</f>
        <v>0.33673469387755106</v>
      </c>
      <c r="R892" s="31">
        <f>Table1[[#This Row],[Cost Price]]*Table1[[#This Row],[Quantity]]</f>
        <v>179.4</v>
      </c>
    </row>
    <row r="893" spans="1:18" x14ac:dyDescent="0.25">
      <c r="A893" t="s">
        <v>1588</v>
      </c>
      <c r="B893" s="14">
        <v>45983</v>
      </c>
      <c r="C893" t="s">
        <v>1589</v>
      </c>
      <c r="D893" t="str">
        <f>VLOOKUP(C893,Customers!A:E,5,FALSE)</f>
        <v>Mass Affluent</v>
      </c>
      <c r="E893" t="s">
        <v>137</v>
      </c>
      <c r="F893" t="str">
        <f>VLOOKUP(Table1[[#This Row],[Product_ID]],Products!A:D,4,FALSE)</f>
        <v>Accessories</v>
      </c>
      <c r="G893" t="str">
        <f>VLOOKUP(H893,Stores!A:E,5,FALSE)</f>
        <v>Africa</v>
      </c>
      <c r="H893" t="s">
        <v>44</v>
      </c>
      <c r="I893" s="5" t="s">
        <v>25</v>
      </c>
      <c r="J893" s="7">
        <v>2</v>
      </c>
      <c r="K893" s="27">
        <v>99</v>
      </c>
      <c r="L893" s="11">
        <v>0.02</v>
      </c>
      <c r="M893" t="s">
        <v>35</v>
      </c>
      <c r="N893" s="29">
        <v>65.34</v>
      </c>
      <c r="O893" s="27">
        <f>Table1[[#This Row],[Unit_Price]]*Table1[[#This Row],[Quantity]]</f>
        <v>198</v>
      </c>
      <c r="P893" s="29">
        <f>Table1[[#This Row],[Revenue]]-Table1[[#This Row],[COGS]]</f>
        <v>67.319999999999993</v>
      </c>
      <c r="Q893" s="9">
        <f>Table1[[#This Row],[Profit]]/Table1[[#This Row],[Revenue]]</f>
        <v>0.33999999999999997</v>
      </c>
      <c r="R893" s="31">
        <f>Table1[[#This Row],[Cost Price]]*Table1[[#This Row],[Quantity]]</f>
        <v>130.68</v>
      </c>
    </row>
    <row r="894" spans="1:18" x14ac:dyDescent="0.25">
      <c r="A894" t="s">
        <v>1590</v>
      </c>
      <c r="B894" s="14">
        <v>45939</v>
      </c>
      <c r="C894" t="s">
        <v>1591</v>
      </c>
      <c r="D894" t="str">
        <f>VLOOKUP(C894,Customers!A:E,5,FALSE)</f>
        <v>Mass Affluent</v>
      </c>
      <c r="E894" t="s">
        <v>223</v>
      </c>
      <c r="F894" t="str">
        <f>VLOOKUP(Table1[[#This Row],[Product_ID]],Products!A:D,4,FALSE)</f>
        <v>Audio</v>
      </c>
      <c r="G894" t="str">
        <f>VLOOKUP(H894,Stores!A:E,5,FALSE)</f>
        <v>Africa</v>
      </c>
      <c r="H894" t="s">
        <v>226</v>
      </c>
      <c r="I894" s="5" t="s">
        <v>25</v>
      </c>
      <c r="J894" s="7">
        <v>1</v>
      </c>
      <c r="K894" s="27">
        <v>402.99</v>
      </c>
      <c r="L894" s="11">
        <v>0.2</v>
      </c>
      <c r="M894" t="s">
        <v>20</v>
      </c>
      <c r="N894" s="29">
        <v>263.33999999999997</v>
      </c>
      <c r="O894" s="27">
        <f>Table1[[#This Row],[Unit_Price]]*Table1[[#This Row],[Quantity]]</f>
        <v>402.99</v>
      </c>
      <c r="P894" s="29">
        <f>Table1[[#This Row],[Revenue]]-Table1[[#This Row],[COGS]]</f>
        <v>139.65000000000003</v>
      </c>
      <c r="Q894" s="9">
        <f>Table1[[#This Row],[Profit]]/Table1[[#This Row],[Revenue]]</f>
        <v>0.34653465346534662</v>
      </c>
      <c r="R894" s="31">
        <f>Table1[[#This Row],[Cost Price]]*Table1[[#This Row],[Quantity]]</f>
        <v>263.33999999999997</v>
      </c>
    </row>
    <row r="895" spans="1:18" x14ac:dyDescent="0.25">
      <c r="A895" t="s">
        <v>1592</v>
      </c>
      <c r="B895" s="14">
        <v>45891</v>
      </c>
      <c r="C895" t="s">
        <v>515</v>
      </c>
      <c r="D895" t="str">
        <f>VLOOKUP(C895,Customers!A:E,5,FALSE)</f>
        <v>Affluent</v>
      </c>
      <c r="E895" t="s">
        <v>43</v>
      </c>
      <c r="F895" t="str">
        <f>VLOOKUP(Table1[[#This Row],[Product_ID]],Products!A:D,4,FALSE)</f>
        <v>Televisions</v>
      </c>
      <c r="G895" t="str">
        <f>VLOOKUP(H895,Stores!A:E,5,FALSE)</f>
        <v>Africa</v>
      </c>
      <c r="H895" t="s">
        <v>52</v>
      </c>
      <c r="I895" s="5" t="s">
        <v>25</v>
      </c>
      <c r="J895" s="7">
        <v>2</v>
      </c>
      <c r="K895" s="27">
        <v>1834.98</v>
      </c>
      <c r="L895" s="11">
        <v>0.05</v>
      </c>
      <c r="M895" t="s">
        <v>30</v>
      </c>
      <c r="N895" s="29">
        <v>1097.3900000000001</v>
      </c>
      <c r="O895" s="27">
        <f>Table1[[#This Row],[Unit_Price]]*Table1[[#This Row],[Quantity]]</f>
        <v>3669.96</v>
      </c>
      <c r="P895" s="29">
        <f>Table1[[#This Row],[Revenue]]-Table1[[#This Row],[COGS]]</f>
        <v>1475.1799999999998</v>
      </c>
      <c r="Q895" s="9">
        <f>Table1[[#This Row],[Profit]]/Table1[[#This Row],[Revenue]]</f>
        <v>0.40196078431372545</v>
      </c>
      <c r="R895" s="31">
        <f>Table1[[#This Row],[Cost Price]]*Table1[[#This Row],[Quantity]]</f>
        <v>2194.7800000000002</v>
      </c>
    </row>
    <row r="896" spans="1:18" x14ac:dyDescent="0.25">
      <c r="A896" t="s">
        <v>1593</v>
      </c>
      <c r="B896" s="14">
        <v>45725</v>
      </c>
      <c r="C896" t="s">
        <v>1594</v>
      </c>
      <c r="D896" t="str">
        <f>VLOOKUP(C896,Customers!A:E,5,FALSE)</f>
        <v>Mass Market</v>
      </c>
      <c r="E896" t="s">
        <v>92</v>
      </c>
      <c r="F896" t="str">
        <f>VLOOKUP(Table1[[#This Row],[Product_ID]],Products!A:D,4,FALSE)</f>
        <v>Audio</v>
      </c>
      <c r="G896" t="str">
        <f>VLOOKUP(H896,Stores!A:E,5,FALSE)</f>
        <v>Africa</v>
      </c>
      <c r="H896" t="s">
        <v>58</v>
      </c>
      <c r="I896" s="5" t="s">
        <v>25</v>
      </c>
      <c r="J896" s="7">
        <v>4</v>
      </c>
      <c r="K896" s="27">
        <v>307.97000000000003</v>
      </c>
      <c r="L896" s="11">
        <v>0.02</v>
      </c>
      <c r="M896" t="s">
        <v>20</v>
      </c>
      <c r="N896" s="29">
        <v>191.36</v>
      </c>
      <c r="O896" s="27">
        <f>Table1[[#This Row],[Unit_Price]]*Table1[[#This Row],[Quantity]]</f>
        <v>1231.8800000000001</v>
      </c>
      <c r="P896" s="29">
        <f>Table1[[#This Row],[Revenue]]-Table1[[#This Row],[COGS]]</f>
        <v>466.44000000000005</v>
      </c>
      <c r="Q896" s="9">
        <f>Table1[[#This Row],[Profit]]/Table1[[#This Row],[Revenue]]</f>
        <v>0.37864077669902912</v>
      </c>
      <c r="R896" s="31">
        <f>Table1[[#This Row],[Cost Price]]*Table1[[#This Row],[Quantity]]</f>
        <v>765.44</v>
      </c>
    </row>
    <row r="897" spans="1:18" x14ac:dyDescent="0.25">
      <c r="A897" t="s">
        <v>1595</v>
      </c>
      <c r="B897" s="14">
        <v>45972</v>
      </c>
      <c r="C897" t="s">
        <v>1596</v>
      </c>
      <c r="D897" t="str">
        <f>VLOOKUP(C897,Customers!A:E,5,FALSE)</f>
        <v>Premium</v>
      </c>
      <c r="E897" t="s">
        <v>92</v>
      </c>
      <c r="F897" t="str">
        <f>VLOOKUP(Table1[[#This Row],[Product_ID]],Products!A:D,4,FALSE)</f>
        <v>Audio</v>
      </c>
      <c r="G897" t="str">
        <f>VLOOKUP(H897,Stores!A:E,5,FALSE)</f>
        <v>Europe</v>
      </c>
      <c r="H897" t="s">
        <v>64</v>
      </c>
      <c r="I897" s="5" t="s">
        <v>25</v>
      </c>
      <c r="J897" s="7">
        <v>1</v>
      </c>
      <c r="K897" s="27">
        <v>307.97000000000003</v>
      </c>
      <c r="L897" s="11">
        <v>0.05</v>
      </c>
      <c r="M897" t="s">
        <v>20</v>
      </c>
      <c r="N897" s="29">
        <v>191.36</v>
      </c>
      <c r="O897" s="27">
        <f>Table1[[#This Row],[Unit_Price]]*Table1[[#This Row],[Quantity]]</f>
        <v>307.97000000000003</v>
      </c>
      <c r="P897" s="29">
        <f>Table1[[#This Row],[Revenue]]-Table1[[#This Row],[COGS]]</f>
        <v>116.61000000000001</v>
      </c>
      <c r="Q897" s="9">
        <f>Table1[[#This Row],[Profit]]/Table1[[#This Row],[Revenue]]</f>
        <v>0.37864077669902912</v>
      </c>
      <c r="R897" s="31">
        <f>Table1[[#This Row],[Cost Price]]*Table1[[#This Row],[Quantity]]</f>
        <v>191.36</v>
      </c>
    </row>
    <row r="898" spans="1:18" x14ac:dyDescent="0.25">
      <c r="A898" t="s">
        <v>1597</v>
      </c>
      <c r="B898" s="14">
        <v>46048</v>
      </c>
      <c r="C898" t="s">
        <v>1598</v>
      </c>
      <c r="D898" t="str">
        <f>VLOOKUP(C898,Customers!A:E,5,FALSE)</f>
        <v>Premium</v>
      </c>
      <c r="E898" t="s">
        <v>38</v>
      </c>
      <c r="F898" t="str">
        <f>VLOOKUP(Table1[[#This Row],[Product_ID]],Products!A:D,4,FALSE)</f>
        <v>Televisions</v>
      </c>
      <c r="G898" t="str">
        <f>VLOOKUP(H898,Stores!A:E,5,FALSE)</f>
        <v>South America</v>
      </c>
      <c r="H898" t="s">
        <v>120</v>
      </c>
      <c r="I898" s="5" t="s">
        <v>25</v>
      </c>
      <c r="J898" s="7">
        <v>3</v>
      </c>
      <c r="K898" s="27">
        <v>1861.02</v>
      </c>
      <c r="L898" s="11">
        <v>0</v>
      </c>
      <c r="M898" t="s">
        <v>30</v>
      </c>
      <c r="N898" s="29">
        <v>1177.3800000000001</v>
      </c>
      <c r="O898" s="27">
        <f>Table1[[#This Row],[Unit_Price]]*Table1[[#This Row],[Quantity]]</f>
        <v>5583.0599999999995</v>
      </c>
      <c r="P898" s="29">
        <f>Table1[[#This Row],[Revenue]]-Table1[[#This Row],[COGS]]</f>
        <v>2050.9199999999992</v>
      </c>
      <c r="Q898" s="9">
        <f>Table1[[#This Row],[Profit]]/Table1[[#This Row],[Revenue]]</f>
        <v>0.36734693877551011</v>
      </c>
      <c r="R898" s="31">
        <f>Table1[[#This Row],[Cost Price]]*Table1[[#This Row],[Quantity]]</f>
        <v>3532.1400000000003</v>
      </c>
    </row>
    <row r="899" spans="1:18" x14ac:dyDescent="0.25">
      <c r="A899" t="s">
        <v>1599</v>
      </c>
      <c r="B899" s="14">
        <v>46166</v>
      </c>
      <c r="C899" t="s">
        <v>1600</v>
      </c>
      <c r="D899" t="str">
        <f>VLOOKUP(C899,Customers!A:E,5,FALSE)</f>
        <v>Mass Affluent</v>
      </c>
      <c r="E899" t="s">
        <v>277</v>
      </c>
      <c r="F899" t="str">
        <f>VLOOKUP(Table1[[#This Row],[Product_ID]],Products!A:D,4,FALSE)</f>
        <v>Televisions</v>
      </c>
      <c r="G899" t="str">
        <f>VLOOKUP(H899,Stores!A:E,5,FALSE)</f>
        <v>South America</v>
      </c>
      <c r="H899" t="s">
        <v>120</v>
      </c>
      <c r="I899" s="5" t="s">
        <v>25</v>
      </c>
      <c r="J899" s="7">
        <v>4</v>
      </c>
      <c r="K899" s="27">
        <v>678.03</v>
      </c>
      <c r="L899" s="11">
        <v>0.05</v>
      </c>
      <c r="M899" t="s">
        <v>35</v>
      </c>
      <c r="N899" s="29">
        <v>433.38</v>
      </c>
      <c r="O899" s="27">
        <f>Table1[[#This Row],[Unit_Price]]*Table1[[#This Row],[Quantity]]</f>
        <v>2712.12</v>
      </c>
      <c r="P899" s="29">
        <f>Table1[[#This Row],[Revenue]]-Table1[[#This Row],[COGS]]</f>
        <v>978.59999999999991</v>
      </c>
      <c r="Q899" s="9">
        <f>Table1[[#This Row],[Profit]]/Table1[[#This Row],[Revenue]]</f>
        <v>0.36082474226804123</v>
      </c>
      <c r="R899" s="31">
        <f>Table1[[#This Row],[Cost Price]]*Table1[[#This Row],[Quantity]]</f>
        <v>1733.52</v>
      </c>
    </row>
    <row r="900" spans="1:18" x14ac:dyDescent="0.25">
      <c r="A900" t="s">
        <v>1601</v>
      </c>
      <c r="B900" s="14">
        <v>46086</v>
      </c>
      <c r="C900" t="s">
        <v>1602</v>
      </c>
      <c r="D900" t="str">
        <f>VLOOKUP(C900,Customers!A:E,5,FALSE)</f>
        <v>Mass Affluent</v>
      </c>
      <c r="E900" t="s">
        <v>440</v>
      </c>
      <c r="F900" t="str">
        <f>VLOOKUP(Table1[[#This Row],[Product_ID]],Products!A:D,4,FALSE)</f>
        <v>Audio</v>
      </c>
      <c r="G900" t="str">
        <f>VLOOKUP(H900,Stores!A:E,5,FALSE)</f>
        <v>Africa</v>
      </c>
      <c r="H900" t="s">
        <v>226</v>
      </c>
      <c r="I900" s="5" t="s">
        <v>25</v>
      </c>
      <c r="J900" s="7">
        <v>6</v>
      </c>
      <c r="K900" s="27">
        <v>149</v>
      </c>
      <c r="L900" s="11">
        <v>0.2</v>
      </c>
      <c r="M900" t="s">
        <v>20</v>
      </c>
      <c r="N900" s="29">
        <v>90.89</v>
      </c>
      <c r="O900" s="27">
        <f>Table1[[#This Row],[Unit_Price]]*Table1[[#This Row],[Quantity]]</f>
        <v>894</v>
      </c>
      <c r="P900" s="29">
        <f>Table1[[#This Row],[Revenue]]-Table1[[#This Row],[COGS]]</f>
        <v>348.65999999999997</v>
      </c>
      <c r="Q900" s="9">
        <f>Table1[[#This Row],[Profit]]/Table1[[#This Row],[Revenue]]</f>
        <v>0.38999999999999996</v>
      </c>
      <c r="R900" s="31">
        <f>Table1[[#This Row],[Cost Price]]*Table1[[#This Row],[Quantity]]</f>
        <v>545.34</v>
      </c>
    </row>
    <row r="901" spans="1:18" x14ac:dyDescent="0.25">
      <c r="A901" t="s">
        <v>1603</v>
      </c>
      <c r="B901" s="14">
        <v>46227</v>
      </c>
      <c r="C901" t="s">
        <v>1027</v>
      </c>
      <c r="D901" t="str">
        <f>VLOOKUP(C901,Customers!A:E,5,FALSE)</f>
        <v>Mass Market</v>
      </c>
      <c r="E901" t="s">
        <v>202</v>
      </c>
      <c r="F901" t="str">
        <f>VLOOKUP(Table1[[#This Row],[Product_ID]],Products!A:D,4,FALSE)</f>
        <v>Televisions</v>
      </c>
      <c r="G901" t="str">
        <f>VLOOKUP(H901,Stores!A:E,5,FALSE)</f>
        <v>North America</v>
      </c>
      <c r="H901" t="s">
        <v>39</v>
      </c>
      <c r="I901" s="5" t="s">
        <v>25</v>
      </c>
      <c r="J901" s="7">
        <v>1</v>
      </c>
      <c r="K901" s="27">
        <v>2057.02</v>
      </c>
      <c r="L901" s="11">
        <v>0.1</v>
      </c>
      <c r="M901" t="s">
        <v>20</v>
      </c>
      <c r="N901" s="29">
        <v>1427.32</v>
      </c>
      <c r="O901" s="27">
        <f>Table1[[#This Row],[Unit_Price]]*Table1[[#This Row],[Quantity]]</f>
        <v>2057.02</v>
      </c>
      <c r="P901" s="29">
        <f>Table1[[#This Row],[Revenue]]-Table1[[#This Row],[COGS]]</f>
        <v>629.70000000000005</v>
      </c>
      <c r="Q901" s="9">
        <f>Table1[[#This Row],[Profit]]/Table1[[#This Row],[Revenue]]</f>
        <v>0.30612244897959184</v>
      </c>
      <c r="R901" s="31">
        <f>Table1[[#This Row],[Cost Price]]*Table1[[#This Row],[Quantity]]</f>
        <v>1427.32</v>
      </c>
    </row>
    <row r="902" spans="1:18" x14ac:dyDescent="0.25">
      <c r="A902" t="s">
        <v>1604</v>
      </c>
      <c r="B902" s="14">
        <v>46176</v>
      </c>
      <c r="C902" t="s">
        <v>573</v>
      </c>
      <c r="D902" t="str">
        <f>VLOOKUP(C902,Customers!A:E,5,FALSE)</f>
        <v>Mass Market</v>
      </c>
      <c r="E902" t="s">
        <v>33</v>
      </c>
      <c r="F902" t="str">
        <f>VLOOKUP(Table1[[#This Row],[Product_ID]],Products!A:D,4,FALSE)</f>
        <v>Laptops</v>
      </c>
      <c r="G902" t="str">
        <f>VLOOKUP(H902,Stores!A:E,5,FALSE)</f>
        <v>Asia</v>
      </c>
      <c r="H902" t="s">
        <v>13</v>
      </c>
      <c r="I902" s="5" t="s">
        <v>14</v>
      </c>
      <c r="J902" s="7">
        <v>1</v>
      </c>
      <c r="K902" s="27">
        <v>2523.9899999999998</v>
      </c>
      <c r="L902" s="11">
        <v>0.1</v>
      </c>
      <c r="M902" t="s">
        <v>30</v>
      </c>
      <c r="N902" s="29">
        <v>1599.36</v>
      </c>
      <c r="O902" s="27">
        <f>Table1[[#This Row],[Unit_Price]]*Table1[[#This Row],[Quantity]]</f>
        <v>2523.9899999999998</v>
      </c>
      <c r="P902" s="29">
        <f>Table1[[#This Row],[Revenue]]-Table1[[#This Row],[COGS]]</f>
        <v>924.62999999999988</v>
      </c>
      <c r="Q902" s="9">
        <f>Table1[[#This Row],[Profit]]/Table1[[#This Row],[Revenue]]</f>
        <v>0.36633663366336633</v>
      </c>
      <c r="R902" s="31">
        <f>Table1[[#This Row],[Cost Price]]*Table1[[#This Row],[Quantity]]</f>
        <v>1599.36</v>
      </c>
    </row>
    <row r="903" spans="1:18" x14ac:dyDescent="0.25">
      <c r="A903" t="s">
        <v>1605</v>
      </c>
      <c r="B903" s="14">
        <v>46108</v>
      </c>
      <c r="C903" t="s">
        <v>1606</v>
      </c>
      <c r="D903" t="str">
        <f>VLOOKUP(C903,Customers!A:E,5,FALSE)</f>
        <v>Mass Affluent</v>
      </c>
      <c r="E903" t="s">
        <v>199</v>
      </c>
      <c r="F903" t="str">
        <f>VLOOKUP(Table1[[#This Row],[Product_ID]],Products!A:D,4,FALSE)</f>
        <v>Laptops</v>
      </c>
      <c r="G903" t="str">
        <f>VLOOKUP(H903,Stores!A:E,5,FALSE)</f>
        <v>Africa</v>
      </c>
      <c r="H903" t="s">
        <v>44</v>
      </c>
      <c r="I903" s="5" t="s">
        <v>14</v>
      </c>
      <c r="J903" s="7">
        <v>4</v>
      </c>
      <c r="K903" s="27">
        <v>712.98</v>
      </c>
      <c r="L903" s="11">
        <v>0.05</v>
      </c>
      <c r="M903" t="s">
        <v>20</v>
      </c>
      <c r="N903" s="29">
        <v>496.29</v>
      </c>
      <c r="O903" s="27">
        <f>Table1[[#This Row],[Unit_Price]]*Table1[[#This Row],[Quantity]]</f>
        <v>2851.92</v>
      </c>
      <c r="P903" s="29">
        <f>Table1[[#This Row],[Revenue]]-Table1[[#This Row],[COGS]]</f>
        <v>866.76</v>
      </c>
      <c r="Q903" s="9">
        <f>Table1[[#This Row],[Profit]]/Table1[[#This Row],[Revenue]]</f>
        <v>0.30392156862745096</v>
      </c>
      <c r="R903" s="31">
        <f>Table1[[#This Row],[Cost Price]]*Table1[[#This Row],[Quantity]]</f>
        <v>1985.16</v>
      </c>
    </row>
    <row r="904" spans="1:18" x14ac:dyDescent="0.25">
      <c r="A904" t="s">
        <v>1607</v>
      </c>
      <c r="B904" s="14">
        <v>45890</v>
      </c>
      <c r="C904" t="s">
        <v>691</v>
      </c>
      <c r="D904" t="str">
        <f>VLOOKUP(C904,Customers!A:E,5,FALSE)</f>
        <v>Affluent</v>
      </c>
      <c r="E904" t="s">
        <v>390</v>
      </c>
      <c r="F904" t="str">
        <f>VLOOKUP(Table1[[#This Row],[Product_ID]],Products!A:D,4,FALSE)</f>
        <v>Smartphones</v>
      </c>
      <c r="G904" t="str">
        <f>VLOOKUP(H904,Stores!A:E,5,FALSE)</f>
        <v>North America</v>
      </c>
      <c r="H904" t="s">
        <v>187</v>
      </c>
      <c r="I904" s="5" t="s">
        <v>25</v>
      </c>
      <c r="J904" s="7">
        <v>2</v>
      </c>
      <c r="K904" s="27">
        <v>444.51</v>
      </c>
      <c r="L904" s="11">
        <v>0.2</v>
      </c>
      <c r="M904" t="s">
        <v>20</v>
      </c>
      <c r="N904" s="29">
        <v>278.38</v>
      </c>
      <c r="O904" s="27">
        <f>Table1[[#This Row],[Unit_Price]]*Table1[[#This Row],[Quantity]]</f>
        <v>889.02</v>
      </c>
      <c r="P904" s="29">
        <f>Table1[[#This Row],[Revenue]]-Table1[[#This Row],[COGS]]</f>
        <v>332.26</v>
      </c>
      <c r="Q904" s="9">
        <f>Table1[[#This Row],[Profit]]/Table1[[#This Row],[Revenue]]</f>
        <v>0.37373737373737376</v>
      </c>
      <c r="R904" s="31">
        <f>Table1[[#This Row],[Cost Price]]*Table1[[#This Row],[Quantity]]</f>
        <v>556.76</v>
      </c>
    </row>
    <row r="905" spans="1:18" x14ac:dyDescent="0.25">
      <c r="A905" t="s">
        <v>1608</v>
      </c>
      <c r="B905" s="14">
        <v>46204</v>
      </c>
      <c r="C905" t="s">
        <v>361</v>
      </c>
      <c r="D905" t="str">
        <f>VLOOKUP(C905,Customers!A:E,5,FALSE)</f>
        <v>Mass Market</v>
      </c>
      <c r="E905" t="s">
        <v>123</v>
      </c>
      <c r="F905" t="str">
        <f>VLOOKUP(Table1[[#This Row],[Product_ID]],Products!A:D,4,FALSE)</f>
        <v>Accessories</v>
      </c>
      <c r="G905" t="str">
        <f>VLOOKUP(H905,Stores!A:E,5,FALSE)</f>
        <v>North America</v>
      </c>
      <c r="H905" t="s">
        <v>39</v>
      </c>
      <c r="I905" s="5" t="s">
        <v>25</v>
      </c>
      <c r="J905" s="7">
        <v>3</v>
      </c>
      <c r="K905" s="27">
        <v>54.45</v>
      </c>
      <c r="L905" s="11">
        <v>0.05</v>
      </c>
      <c r="M905" t="s">
        <v>20</v>
      </c>
      <c r="N905" s="29">
        <v>39.049999999999997</v>
      </c>
      <c r="O905" s="27">
        <f>Table1[[#This Row],[Unit_Price]]*Table1[[#This Row],[Quantity]]</f>
        <v>163.35000000000002</v>
      </c>
      <c r="P905" s="29">
        <f>Table1[[#This Row],[Revenue]]-Table1[[#This Row],[COGS]]</f>
        <v>46.200000000000031</v>
      </c>
      <c r="Q905" s="9">
        <f>Table1[[#This Row],[Profit]]/Table1[[#This Row],[Revenue]]</f>
        <v>0.28282828282828298</v>
      </c>
      <c r="R905" s="31">
        <f>Table1[[#This Row],[Cost Price]]*Table1[[#This Row],[Quantity]]</f>
        <v>117.14999999999999</v>
      </c>
    </row>
    <row r="906" spans="1:18" x14ac:dyDescent="0.25">
      <c r="A906" t="s">
        <v>1609</v>
      </c>
      <c r="B906" s="14">
        <v>45788</v>
      </c>
      <c r="C906" t="s">
        <v>91</v>
      </c>
      <c r="D906" t="str">
        <f>VLOOKUP(C906,Customers!A:E,5,FALSE)</f>
        <v>Mass Market</v>
      </c>
      <c r="E906" t="s">
        <v>174</v>
      </c>
      <c r="F906" t="str">
        <f>VLOOKUP(Table1[[#This Row],[Product_ID]],Products!A:D,4,FALSE)</f>
        <v>Accessories</v>
      </c>
      <c r="G906" t="str">
        <f>VLOOKUP(H906,Stores!A:E,5,FALSE)</f>
        <v>North America</v>
      </c>
      <c r="H906" t="s">
        <v>187</v>
      </c>
      <c r="I906" s="5" t="s">
        <v>14</v>
      </c>
      <c r="J906" s="7">
        <v>1</v>
      </c>
      <c r="K906" s="27">
        <v>79</v>
      </c>
      <c r="L906" s="11">
        <v>0.2</v>
      </c>
      <c r="M906" t="s">
        <v>30</v>
      </c>
      <c r="N906" s="29">
        <v>54.51</v>
      </c>
      <c r="O906" s="27">
        <f>Table1[[#This Row],[Unit_Price]]*Table1[[#This Row],[Quantity]]</f>
        <v>79</v>
      </c>
      <c r="P906" s="29">
        <f>Table1[[#This Row],[Revenue]]-Table1[[#This Row],[COGS]]</f>
        <v>24.490000000000002</v>
      </c>
      <c r="Q906" s="9">
        <f>Table1[[#This Row],[Profit]]/Table1[[#This Row],[Revenue]]</f>
        <v>0.31</v>
      </c>
      <c r="R906" s="31">
        <f>Table1[[#This Row],[Cost Price]]*Table1[[#This Row],[Quantity]]</f>
        <v>54.51</v>
      </c>
    </row>
    <row r="907" spans="1:18" x14ac:dyDescent="0.25">
      <c r="A907" t="s">
        <v>1610</v>
      </c>
      <c r="B907" s="14">
        <v>46072</v>
      </c>
      <c r="C907" t="s">
        <v>998</v>
      </c>
      <c r="D907" t="str">
        <f>VLOOKUP(C907,Customers!A:E,5,FALSE)</f>
        <v>Mass Market</v>
      </c>
      <c r="E907" t="s">
        <v>199</v>
      </c>
      <c r="F907" t="str">
        <f>VLOOKUP(Table1[[#This Row],[Product_ID]],Products!A:D,4,FALSE)</f>
        <v>Laptops</v>
      </c>
      <c r="G907" t="str">
        <f>VLOOKUP(H907,Stores!A:E,5,FALSE)</f>
        <v>Africa</v>
      </c>
      <c r="H907" t="s">
        <v>19</v>
      </c>
      <c r="I907" s="5" t="s">
        <v>25</v>
      </c>
      <c r="J907" s="7">
        <v>1</v>
      </c>
      <c r="K907" s="27">
        <v>699</v>
      </c>
      <c r="L907" s="11">
        <v>0.15</v>
      </c>
      <c r="M907" t="s">
        <v>20</v>
      </c>
      <c r="N907" s="29">
        <v>496.29</v>
      </c>
      <c r="O907" s="27">
        <f>Table1[[#This Row],[Unit_Price]]*Table1[[#This Row],[Quantity]]</f>
        <v>699</v>
      </c>
      <c r="P907" s="29">
        <f>Table1[[#This Row],[Revenue]]-Table1[[#This Row],[COGS]]</f>
        <v>202.70999999999998</v>
      </c>
      <c r="Q907" s="9">
        <f>Table1[[#This Row],[Profit]]/Table1[[#This Row],[Revenue]]</f>
        <v>0.28999999999999998</v>
      </c>
      <c r="R907" s="31">
        <f>Table1[[#This Row],[Cost Price]]*Table1[[#This Row],[Quantity]]</f>
        <v>496.29</v>
      </c>
    </row>
    <row r="908" spans="1:18" x14ac:dyDescent="0.25">
      <c r="A908" t="s">
        <v>1611</v>
      </c>
      <c r="B908" s="14">
        <v>45922</v>
      </c>
      <c r="C908" t="s">
        <v>1612</v>
      </c>
      <c r="D908" t="str">
        <f>VLOOKUP(C908,Customers!A:E,5,FALSE)</f>
        <v>Mass Market</v>
      </c>
      <c r="E908" t="s">
        <v>29</v>
      </c>
      <c r="F908" t="str">
        <f>VLOOKUP(Table1[[#This Row],[Product_ID]],Products!A:D,4,FALSE)</f>
        <v>Accessories</v>
      </c>
      <c r="G908" t="str">
        <f>VLOOKUP(H908,Stores!A:E,5,FALSE)</f>
        <v>Africa</v>
      </c>
      <c r="H908" t="s">
        <v>196</v>
      </c>
      <c r="I908" s="5" t="s">
        <v>25</v>
      </c>
      <c r="J908" s="7">
        <v>2</v>
      </c>
      <c r="K908" s="27">
        <v>110.09</v>
      </c>
      <c r="L908" s="11">
        <v>0.02</v>
      </c>
      <c r="M908" t="s">
        <v>20</v>
      </c>
      <c r="N908" s="29">
        <v>78.48</v>
      </c>
      <c r="O908" s="27">
        <f>Table1[[#This Row],[Unit_Price]]*Table1[[#This Row],[Quantity]]</f>
        <v>220.18</v>
      </c>
      <c r="P908" s="29">
        <f>Table1[[#This Row],[Revenue]]-Table1[[#This Row],[COGS]]</f>
        <v>63.22</v>
      </c>
      <c r="Q908" s="9">
        <f>Table1[[#This Row],[Profit]]/Table1[[#This Row],[Revenue]]</f>
        <v>0.28712871287128711</v>
      </c>
      <c r="R908" s="31">
        <f>Table1[[#This Row],[Cost Price]]*Table1[[#This Row],[Quantity]]</f>
        <v>156.96</v>
      </c>
    </row>
    <row r="909" spans="1:18" x14ac:dyDescent="0.25">
      <c r="A909" t="s">
        <v>1613</v>
      </c>
      <c r="B909" s="14">
        <v>45972</v>
      </c>
      <c r="C909" t="s">
        <v>1614</v>
      </c>
      <c r="D909" t="str">
        <f>VLOOKUP(C909,Customers!A:E,5,FALSE)</f>
        <v>Mass Market</v>
      </c>
      <c r="E909" t="s">
        <v>137</v>
      </c>
      <c r="F909" t="str">
        <f>VLOOKUP(Table1[[#This Row],[Product_ID]],Products!A:D,4,FALSE)</f>
        <v>Accessories</v>
      </c>
      <c r="G909" t="str">
        <f>VLOOKUP(H909,Stores!A:E,5,FALSE)</f>
        <v>EUROPE</v>
      </c>
      <c r="H909" t="s">
        <v>74</v>
      </c>
      <c r="I909" s="5" t="s">
        <v>25</v>
      </c>
      <c r="J909" s="7">
        <v>2</v>
      </c>
      <c r="K909" s="27">
        <v>100.98</v>
      </c>
      <c r="L909" s="11">
        <v>0.15</v>
      </c>
      <c r="M909" t="s">
        <v>20</v>
      </c>
      <c r="N909" s="29">
        <v>65.34</v>
      </c>
      <c r="O909" s="27">
        <f>Table1[[#This Row],[Unit_Price]]*Table1[[#This Row],[Quantity]]</f>
        <v>201.96</v>
      </c>
      <c r="P909" s="29">
        <f>Table1[[#This Row],[Revenue]]-Table1[[#This Row],[COGS]]</f>
        <v>71.28</v>
      </c>
      <c r="Q909" s="9">
        <f>Table1[[#This Row],[Profit]]/Table1[[#This Row],[Revenue]]</f>
        <v>0.3529411764705882</v>
      </c>
      <c r="R909" s="31">
        <f>Table1[[#This Row],[Cost Price]]*Table1[[#This Row],[Quantity]]</f>
        <v>130.68</v>
      </c>
    </row>
    <row r="910" spans="1:18" x14ac:dyDescent="0.25">
      <c r="A910" t="s">
        <v>1615</v>
      </c>
      <c r="B910" s="14">
        <v>46012</v>
      </c>
      <c r="C910" t="s">
        <v>1616</v>
      </c>
      <c r="D910" t="str">
        <f>VLOOKUP(C910,Customers!A:E,5,FALSE)</f>
        <v>Mass Market</v>
      </c>
      <c r="E910" t="s">
        <v>23</v>
      </c>
      <c r="F910" t="str">
        <f>VLOOKUP(Table1[[#This Row],[Product_ID]],Products!A:D,4,FALSE)</f>
        <v>Audio</v>
      </c>
      <c r="G910" t="str">
        <f>VLOOKUP(H910,Stores!A:E,5,FALSE)</f>
        <v>Oceania</v>
      </c>
      <c r="H910" t="s">
        <v>112</v>
      </c>
      <c r="I910" s="5" t="s">
        <v>14</v>
      </c>
      <c r="J910" s="7">
        <v>4</v>
      </c>
      <c r="K910" s="27">
        <v>78.209999999999994</v>
      </c>
      <c r="L910" s="11">
        <v>0.15</v>
      </c>
      <c r="M910" t="s">
        <v>20</v>
      </c>
      <c r="N910" s="29">
        <v>57.67</v>
      </c>
      <c r="O910" s="27">
        <f>Table1[[#This Row],[Unit_Price]]*Table1[[#This Row],[Quantity]]</f>
        <v>312.83999999999997</v>
      </c>
      <c r="P910" s="29">
        <f>Table1[[#This Row],[Revenue]]-Table1[[#This Row],[COGS]]</f>
        <v>82.159999999999968</v>
      </c>
      <c r="Q910" s="9">
        <f>Table1[[#This Row],[Profit]]/Table1[[#This Row],[Revenue]]</f>
        <v>0.26262626262626254</v>
      </c>
      <c r="R910" s="31">
        <f>Table1[[#This Row],[Cost Price]]*Table1[[#This Row],[Quantity]]</f>
        <v>230.68</v>
      </c>
    </row>
    <row r="911" spans="1:18" x14ac:dyDescent="0.25">
      <c r="A911" t="s">
        <v>1617</v>
      </c>
      <c r="B911" s="14">
        <v>46026</v>
      </c>
      <c r="C911" t="s">
        <v>1618</v>
      </c>
      <c r="D911" t="str">
        <f>VLOOKUP(C911,Customers!A:E,5,FALSE)</f>
        <v xml:space="preserve">Mass Affluent </v>
      </c>
      <c r="E911" t="s">
        <v>254</v>
      </c>
      <c r="F911" t="str">
        <f>VLOOKUP(Table1[[#This Row],[Product_ID]],Products!A:D,4,FALSE)</f>
        <v>Audio</v>
      </c>
      <c r="G911" t="str">
        <f>VLOOKUP(H911,Stores!A:E,5,FALSE)</f>
        <v>EUROPE</v>
      </c>
      <c r="H911" t="s">
        <v>74</v>
      </c>
      <c r="I911" s="5" t="s">
        <v>14</v>
      </c>
      <c r="J911" s="7">
        <v>3</v>
      </c>
      <c r="K911" s="27">
        <v>202.98</v>
      </c>
      <c r="L911" s="11">
        <v>0</v>
      </c>
      <c r="M911" t="s">
        <v>20</v>
      </c>
      <c r="N911" s="29">
        <v>129.35</v>
      </c>
      <c r="O911" s="27">
        <f>Table1[[#This Row],[Unit_Price]]*Table1[[#This Row],[Quantity]]</f>
        <v>608.93999999999994</v>
      </c>
      <c r="P911" s="29">
        <f>Table1[[#This Row],[Revenue]]-Table1[[#This Row],[COGS]]</f>
        <v>220.89</v>
      </c>
      <c r="Q911" s="9">
        <f>Table1[[#This Row],[Profit]]/Table1[[#This Row],[Revenue]]</f>
        <v>0.36274509803921567</v>
      </c>
      <c r="R911" s="31">
        <f>Table1[[#This Row],[Cost Price]]*Table1[[#This Row],[Quantity]]</f>
        <v>388.04999999999995</v>
      </c>
    </row>
    <row r="912" spans="1:18" x14ac:dyDescent="0.25">
      <c r="A912" t="s">
        <v>1619</v>
      </c>
      <c r="B912" s="14">
        <v>45925</v>
      </c>
      <c r="C912" t="s">
        <v>1620</v>
      </c>
      <c r="D912" t="str">
        <f>VLOOKUP(C912,Customers!A:E,5,FALSE)</f>
        <v>Premium</v>
      </c>
      <c r="E912" t="s">
        <v>51</v>
      </c>
      <c r="F912" t="str">
        <f>VLOOKUP(Table1[[#This Row],[Product_ID]],Products!A:D,4,FALSE)</f>
        <v>Smartphones</v>
      </c>
      <c r="G912" t="str">
        <f>VLOOKUP(H912,Stores!A:E,5,FALSE)</f>
        <v>North America</v>
      </c>
      <c r="H912" t="s">
        <v>187</v>
      </c>
      <c r="I912" s="5" t="s">
        <v>14</v>
      </c>
      <c r="J912" s="7">
        <v>1</v>
      </c>
      <c r="K912" s="27">
        <v>1028.97</v>
      </c>
      <c r="L912" s="11">
        <v>0</v>
      </c>
      <c r="M912" t="s">
        <v>30</v>
      </c>
      <c r="N912" s="29">
        <v>609.39</v>
      </c>
      <c r="O912" s="27">
        <f>Table1[[#This Row],[Unit_Price]]*Table1[[#This Row],[Quantity]]</f>
        <v>1028.97</v>
      </c>
      <c r="P912" s="29">
        <f>Table1[[#This Row],[Revenue]]-Table1[[#This Row],[COGS]]</f>
        <v>419.58000000000004</v>
      </c>
      <c r="Q912" s="9">
        <f>Table1[[#This Row],[Profit]]/Table1[[#This Row],[Revenue]]</f>
        <v>0.40776699029126218</v>
      </c>
      <c r="R912" s="31">
        <f>Table1[[#This Row],[Cost Price]]*Table1[[#This Row],[Quantity]]</f>
        <v>609.39</v>
      </c>
    </row>
    <row r="913" spans="1:18" x14ac:dyDescent="0.25">
      <c r="A913" t="s">
        <v>1621</v>
      </c>
      <c r="B913" s="14">
        <v>45920</v>
      </c>
      <c r="C913" t="s">
        <v>1486</v>
      </c>
      <c r="D913" t="str">
        <f>VLOOKUP(C913,Customers!A:E,5,FALSE)</f>
        <v>VIP</v>
      </c>
      <c r="E913" t="s">
        <v>150</v>
      </c>
      <c r="F913" t="str">
        <f>VLOOKUP(Table1[[#This Row],[Product_ID]],Products!A:D,4,FALSE)</f>
        <v>Televisions</v>
      </c>
      <c r="G913" t="str">
        <f>VLOOKUP(H913,Stores!A:E,5,FALSE)</f>
        <v>Africa</v>
      </c>
      <c r="H913" t="s">
        <v>19</v>
      </c>
      <c r="I913" s="5" t="s">
        <v>14</v>
      </c>
      <c r="J913" s="7">
        <v>3</v>
      </c>
      <c r="K913" s="27">
        <v>1513.99</v>
      </c>
      <c r="L913" s="11">
        <v>0</v>
      </c>
      <c r="M913" t="s">
        <v>20</v>
      </c>
      <c r="N913" s="29">
        <v>1064.29</v>
      </c>
      <c r="O913" s="27">
        <f>Table1[[#This Row],[Unit_Price]]*Table1[[#This Row],[Quantity]]</f>
        <v>4541.97</v>
      </c>
      <c r="P913" s="29">
        <f>Table1[[#This Row],[Revenue]]-Table1[[#This Row],[COGS]]</f>
        <v>1349.1000000000004</v>
      </c>
      <c r="Q913" s="9">
        <f>Table1[[#This Row],[Profit]]/Table1[[#This Row],[Revenue]]</f>
        <v>0.29702970297029707</v>
      </c>
      <c r="R913" s="31">
        <f>Table1[[#This Row],[Cost Price]]*Table1[[#This Row],[Quantity]]</f>
        <v>3192.87</v>
      </c>
    </row>
    <row r="914" spans="1:18" x14ac:dyDescent="0.25">
      <c r="A914" t="s">
        <v>1622</v>
      </c>
      <c r="B914" s="14">
        <v>46179</v>
      </c>
      <c r="C914" t="s">
        <v>490</v>
      </c>
      <c r="D914" t="str">
        <f>VLOOKUP(C914,Customers!A:E,5,FALSE)</f>
        <v>Premium</v>
      </c>
      <c r="E914" t="s">
        <v>390</v>
      </c>
      <c r="F914" t="str">
        <f>VLOOKUP(Table1[[#This Row],[Product_ID]],Products!A:D,4,FALSE)</f>
        <v>Smartphones</v>
      </c>
      <c r="G914" t="str">
        <f>VLOOKUP(H914,Stores!A:E,5,FALSE)</f>
        <v>Africa</v>
      </c>
      <c r="H914" t="s">
        <v>44</v>
      </c>
      <c r="I914" s="5" t="s">
        <v>14</v>
      </c>
      <c r="J914" s="7">
        <v>3</v>
      </c>
      <c r="K914" s="27">
        <v>440.02</v>
      </c>
      <c r="L914" s="11">
        <v>0</v>
      </c>
      <c r="M914" t="s">
        <v>30</v>
      </c>
      <c r="N914" s="29">
        <v>278.38</v>
      </c>
      <c r="O914" s="27">
        <f>Table1[[#This Row],[Unit_Price]]*Table1[[#This Row],[Quantity]]</f>
        <v>1320.06</v>
      </c>
      <c r="P914" s="29">
        <f>Table1[[#This Row],[Revenue]]-Table1[[#This Row],[COGS]]</f>
        <v>484.91999999999996</v>
      </c>
      <c r="Q914" s="9">
        <f>Table1[[#This Row],[Profit]]/Table1[[#This Row],[Revenue]]</f>
        <v>0.36734693877551017</v>
      </c>
      <c r="R914" s="31">
        <f>Table1[[#This Row],[Cost Price]]*Table1[[#This Row],[Quantity]]</f>
        <v>835.14</v>
      </c>
    </row>
    <row r="915" spans="1:18" x14ac:dyDescent="0.25">
      <c r="A915" t="s">
        <v>1623</v>
      </c>
      <c r="B915" s="14">
        <v>46149</v>
      </c>
      <c r="C915" t="s">
        <v>125</v>
      </c>
      <c r="D915" t="str">
        <f>VLOOKUP(C915,Customers!A:E,5,FALSE)</f>
        <v>Affluent</v>
      </c>
      <c r="E915" t="s">
        <v>199</v>
      </c>
      <c r="F915" t="str">
        <f>VLOOKUP(Table1[[#This Row],[Product_ID]],Products!A:D,4,FALSE)</f>
        <v>Laptops</v>
      </c>
      <c r="G915" t="str">
        <f>VLOOKUP(H915,Stores!A:E,5,FALSE)</f>
        <v>North America</v>
      </c>
      <c r="H915" t="s">
        <v>187</v>
      </c>
      <c r="I915" s="5" t="s">
        <v>14</v>
      </c>
      <c r="J915" s="7">
        <v>1</v>
      </c>
      <c r="K915" s="27">
        <v>678.03</v>
      </c>
      <c r="L915" s="11">
        <v>0.2</v>
      </c>
      <c r="M915" t="s">
        <v>20</v>
      </c>
      <c r="N915" s="29">
        <v>496.29</v>
      </c>
      <c r="O915" s="27">
        <f>Table1[[#This Row],[Unit_Price]]*Table1[[#This Row],[Quantity]]</f>
        <v>678.03</v>
      </c>
      <c r="P915" s="29">
        <f>Table1[[#This Row],[Revenue]]-Table1[[#This Row],[COGS]]</f>
        <v>181.73999999999995</v>
      </c>
      <c r="Q915" s="9">
        <f>Table1[[#This Row],[Profit]]/Table1[[#This Row],[Revenue]]</f>
        <v>0.268041237113402</v>
      </c>
      <c r="R915" s="31">
        <f>Table1[[#This Row],[Cost Price]]*Table1[[#This Row],[Quantity]]</f>
        <v>496.29</v>
      </c>
    </row>
    <row r="916" spans="1:18" x14ac:dyDescent="0.25">
      <c r="A916" t="s">
        <v>1624</v>
      </c>
      <c r="B916" s="14">
        <v>46128</v>
      </c>
      <c r="C916" t="s">
        <v>1625</v>
      </c>
      <c r="D916" t="str">
        <f>VLOOKUP(C916,Customers!A:E,5,FALSE)</f>
        <v>Mass Market</v>
      </c>
      <c r="E916" t="s">
        <v>140</v>
      </c>
      <c r="F916" t="str">
        <f>VLOOKUP(Table1[[#This Row],[Product_ID]],Products!A:D,4,FALSE)</f>
        <v>Laptops</v>
      </c>
      <c r="G916" t="str">
        <f>VLOOKUP(H916,Stores!A:E,5,FALSE)</f>
        <v>Europe</v>
      </c>
      <c r="H916" t="s">
        <v>24</v>
      </c>
      <c r="I916" s="5" t="s">
        <v>25</v>
      </c>
      <c r="J916" s="7">
        <v>6</v>
      </c>
      <c r="K916" s="27">
        <v>979.02</v>
      </c>
      <c r="L916" s="11">
        <v>0</v>
      </c>
      <c r="M916" t="s">
        <v>20</v>
      </c>
      <c r="N916" s="29">
        <v>659.34</v>
      </c>
      <c r="O916" s="27">
        <f>Table1[[#This Row],[Unit_Price]]*Table1[[#This Row],[Quantity]]</f>
        <v>5874.12</v>
      </c>
      <c r="P916" s="29">
        <f>Table1[[#This Row],[Revenue]]-Table1[[#This Row],[COGS]]</f>
        <v>1918.08</v>
      </c>
      <c r="Q916" s="9">
        <f>Table1[[#This Row],[Profit]]/Table1[[#This Row],[Revenue]]</f>
        <v>0.32653061224489793</v>
      </c>
      <c r="R916" s="31">
        <f>Table1[[#This Row],[Cost Price]]*Table1[[#This Row],[Quantity]]</f>
        <v>3956.04</v>
      </c>
    </row>
    <row r="917" spans="1:18" x14ac:dyDescent="0.25">
      <c r="A917" t="s">
        <v>1626</v>
      </c>
      <c r="B917" s="14">
        <v>45930</v>
      </c>
      <c r="C917" t="s">
        <v>598</v>
      </c>
      <c r="D917" t="str">
        <f>VLOOKUP(C917,Customers!A:E,5,FALSE)</f>
        <v>Premium</v>
      </c>
      <c r="E917" t="s">
        <v>220</v>
      </c>
      <c r="F917" t="str">
        <f>VLOOKUP(Table1[[#This Row],[Product_ID]],Products!A:D,4,FALSE)</f>
        <v>Laptops</v>
      </c>
      <c r="G917" t="str">
        <f>VLOOKUP(H917,Stores!A:E,5,FALSE)</f>
        <v>Europe</v>
      </c>
      <c r="H917" t="s">
        <v>24</v>
      </c>
      <c r="I917" s="5" t="s">
        <v>14</v>
      </c>
      <c r="J917" s="7">
        <v>2</v>
      </c>
      <c r="K917" s="27">
        <v>1454.03</v>
      </c>
      <c r="L917" s="11">
        <v>0</v>
      </c>
      <c r="M917" t="s">
        <v>30</v>
      </c>
      <c r="N917" s="29">
        <v>974.35</v>
      </c>
      <c r="O917" s="27">
        <f>Table1[[#This Row],[Unit_Price]]*Table1[[#This Row],[Quantity]]</f>
        <v>2908.06</v>
      </c>
      <c r="P917" s="29">
        <f>Table1[[#This Row],[Revenue]]-Table1[[#This Row],[COGS]]</f>
        <v>959.3599999999999</v>
      </c>
      <c r="Q917" s="9">
        <f>Table1[[#This Row],[Profit]]/Table1[[#This Row],[Revenue]]</f>
        <v>0.32989690721649484</v>
      </c>
      <c r="R917" s="31">
        <f>Table1[[#This Row],[Cost Price]]*Table1[[#This Row],[Quantity]]</f>
        <v>1948.7</v>
      </c>
    </row>
    <row r="918" spans="1:18" x14ac:dyDescent="0.25">
      <c r="A918" t="s">
        <v>1627</v>
      </c>
      <c r="B918" s="14">
        <v>45960</v>
      </c>
      <c r="C918" t="s">
        <v>1347</v>
      </c>
      <c r="D918" t="str">
        <f>VLOOKUP(C918,Customers!A:E,5,FALSE)</f>
        <v>Mass Affluent</v>
      </c>
      <c r="E918" t="s">
        <v>92</v>
      </c>
      <c r="F918" t="str">
        <f>VLOOKUP(Table1[[#This Row],[Product_ID]],Products!A:D,4,FALSE)</f>
        <v>Audio</v>
      </c>
      <c r="G918" t="str">
        <f>VLOOKUP(H918,Stores!A:E,5,FALSE)</f>
        <v>Asia</v>
      </c>
      <c r="H918" t="s">
        <v>101</v>
      </c>
      <c r="I918" s="5" t="s">
        <v>25</v>
      </c>
      <c r="J918" s="7">
        <v>2</v>
      </c>
      <c r="K918" s="27">
        <v>301.99</v>
      </c>
      <c r="L918" s="11">
        <v>0</v>
      </c>
      <c r="M918" t="s">
        <v>20</v>
      </c>
      <c r="N918" s="29">
        <v>191.36</v>
      </c>
      <c r="O918" s="27">
        <f>Table1[[#This Row],[Unit_Price]]*Table1[[#This Row],[Quantity]]</f>
        <v>603.98</v>
      </c>
      <c r="P918" s="29">
        <f>Table1[[#This Row],[Revenue]]-Table1[[#This Row],[COGS]]</f>
        <v>221.26</v>
      </c>
      <c r="Q918" s="9">
        <f>Table1[[#This Row],[Profit]]/Table1[[#This Row],[Revenue]]</f>
        <v>0.36633663366336633</v>
      </c>
      <c r="R918" s="31">
        <f>Table1[[#This Row],[Cost Price]]*Table1[[#This Row],[Quantity]]</f>
        <v>382.72</v>
      </c>
    </row>
    <row r="919" spans="1:18" x14ac:dyDescent="0.25">
      <c r="A919" t="s">
        <v>1628</v>
      </c>
      <c r="B919" s="14">
        <v>46069</v>
      </c>
      <c r="C919" t="s">
        <v>774</v>
      </c>
      <c r="D919" t="s">
        <v>5191</v>
      </c>
      <c r="E919" t="s">
        <v>235</v>
      </c>
      <c r="F919" t="str">
        <f>VLOOKUP(Table1[[#This Row],[Product_ID]],Products!A:D,4,FALSE)</f>
        <v>Accessories</v>
      </c>
      <c r="G919" t="str">
        <f>VLOOKUP(H919,Stores!A:E,5,FALSE)</f>
        <v>Africa</v>
      </c>
      <c r="H919" t="s">
        <v>226</v>
      </c>
      <c r="I919" s="5" t="s">
        <v>14</v>
      </c>
      <c r="J919" s="7">
        <v>3</v>
      </c>
      <c r="K919" s="27">
        <v>66.930000000000007</v>
      </c>
      <c r="L919" s="11">
        <v>0.2</v>
      </c>
      <c r="M919" t="s">
        <v>20</v>
      </c>
      <c r="N919" s="29">
        <v>44.85</v>
      </c>
      <c r="O919" s="27">
        <f>Table1[[#This Row],[Unit_Price]]*Table1[[#This Row],[Quantity]]</f>
        <v>200.79000000000002</v>
      </c>
      <c r="P919" s="29">
        <f>Table1[[#This Row],[Revenue]]-Table1[[#This Row],[COGS]]</f>
        <v>66.240000000000009</v>
      </c>
      <c r="Q919" s="9">
        <f>Table1[[#This Row],[Profit]]/Table1[[#This Row],[Revenue]]</f>
        <v>0.32989690721649484</v>
      </c>
      <c r="R919" s="31">
        <f>Table1[[#This Row],[Cost Price]]*Table1[[#This Row],[Quantity]]</f>
        <v>134.55000000000001</v>
      </c>
    </row>
    <row r="920" spans="1:18" x14ac:dyDescent="0.25">
      <c r="A920" t="s">
        <v>1629</v>
      </c>
      <c r="B920" s="14">
        <v>46157</v>
      </c>
      <c r="C920" t="s">
        <v>1011</v>
      </c>
      <c r="D920" t="str">
        <f>VLOOKUP(C920,Customers!A:E,5,FALSE)</f>
        <v>Mass Affluent</v>
      </c>
      <c r="E920" t="s">
        <v>33</v>
      </c>
      <c r="F920" t="str">
        <f>VLOOKUP(Table1[[#This Row],[Product_ID]],Products!A:D,4,FALSE)</f>
        <v>Laptops</v>
      </c>
      <c r="G920" t="str">
        <f>VLOOKUP(H920,Stores!A:E,5,FALSE)</f>
        <v>Africa</v>
      </c>
      <c r="H920" t="s">
        <v>52</v>
      </c>
      <c r="I920" s="5" t="s">
        <v>14</v>
      </c>
      <c r="J920" s="7">
        <v>2</v>
      </c>
      <c r="K920" s="27">
        <v>2499</v>
      </c>
      <c r="L920" s="11">
        <v>0.15</v>
      </c>
      <c r="M920" t="s">
        <v>20</v>
      </c>
      <c r="N920" s="29">
        <v>1599.36</v>
      </c>
      <c r="O920" s="27">
        <f>Table1[[#This Row],[Unit_Price]]*Table1[[#This Row],[Quantity]]</f>
        <v>4998</v>
      </c>
      <c r="P920" s="29">
        <f>Table1[[#This Row],[Revenue]]-Table1[[#This Row],[COGS]]</f>
        <v>1799.2800000000002</v>
      </c>
      <c r="Q920" s="9">
        <f>Table1[[#This Row],[Profit]]/Table1[[#This Row],[Revenue]]</f>
        <v>0.36000000000000004</v>
      </c>
      <c r="R920" s="31">
        <f>Table1[[#This Row],[Cost Price]]*Table1[[#This Row],[Quantity]]</f>
        <v>3198.72</v>
      </c>
    </row>
    <row r="921" spans="1:18" x14ac:dyDescent="0.25">
      <c r="A921" t="s">
        <v>1630</v>
      </c>
      <c r="B921" s="14">
        <v>46216</v>
      </c>
      <c r="C921" t="s">
        <v>1166</v>
      </c>
      <c r="D921" t="str">
        <f>VLOOKUP(C921,Customers!A:E,5,FALSE)</f>
        <v>Mass Market</v>
      </c>
      <c r="E921" t="s">
        <v>54</v>
      </c>
      <c r="F921" t="str">
        <f>VLOOKUP(Table1[[#This Row],[Product_ID]],Products!A:D,4,FALSE)</f>
        <v>Accessories</v>
      </c>
      <c r="G921" t="str">
        <f>VLOOKUP(H921,Stores!A:E,5,FALSE)</f>
        <v>Asia</v>
      </c>
      <c r="H921" t="s">
        <v>101</v>
      </c>
      <c r="I921" s="5" t="s">
        <v>14</v>
      </c>
      <c r="J921" s="7">
        <v>1</v>
      </c>
      <c r="K921" s="27">
        <v>120.19</v>
      </c>
      <c r="L921" s="11">
        <v>0</v>
      </c>
      <c r="M921" t="s">
        <v>35</v>
      </c>
      <c r="N921" s="29">
        <v>85.68</v>
      </c>
      <c r="O921" s="27">
        <f>Table1[[#This Row],[Unit_Price]]*Table1[[#This Row],[Quantity]]</f>
        <v>120.19</v>
      </c>
      <c r="P921" s="29">
        <f>Table1[[#This Row],[Revenue]]-Table1[[#This Row],[COGS]]</f>
        <v>34.509999999999991</v>
      </c>
      <c r="Q921" s="9">
        <f>Table1[[#This Row],[Profit]]/Table1[[#This Row],[Revenue]]</f>
        <v>0.28712871287128705</v>
      </c>
      <c r="R921" s="31">
        <f>Table1[[#This Row],[Cost Price]]*Table1[[#This Row],[Quantity]]</f>
        <v>85.68</v>
      </c>
    </row>
    <row r="922" spans="1:18" x14ac:dyDescent="0.25">
      <c r="A922" t="s">
        <v>1631</v>
      </c>
      <c r="B922" s="14">
        <v>46114</v>
      </c>
      <c r="C922" t="s">
        <v>1632</v>
      </c>
      <c r="D922" t="str">
        <f>VLOOKUP(C922,Customers!A:E,5,FALSE)</f>
        <v>Premium</v>
      </c>
      <c r="E922" t="s">
        <v>305</v>
      </c>
      <c r="F922" t="str">
        <f>VLOOKUP(Table1[[#This Row],[Product_ID]],Products!A:D,4,FALSE)</f>
        <v>Accessories</v>
      </c>
      <c r="G922" t="str">
        <f>VLOOKUP(H922,Stores!A:E,5,FALSE)</f>
        <v>Oceania</v>
      </c>
      <c r="H922" t="s">
        <v>112</v>
      </c>
      <c r="I922" s="5" t="s">
        <v>25</v>
      </c>
      <c r="J922" s="7">
        <v>4</v>
      </c>
      <c r="K922" s="27">
        <v>39.78</v>
      </c>
      <c r="L922" s="11">
        <v>0.1</v>
      </c>
      <c r="M922" t="s">
        <v>20</v>
      </c>
      <c r="N922" s="29">
        <v>26.52</v>
      </c>
      <c r="O922" s="27">
        <f>Table1[[#This Row],[Unit_Price]]*Table1[[#This Row],[Quantity]]</f>
        <v>159.12</v>
      </c>
      <c r="P922" s="29">
        <f>Table1[[#This Row],[Revenue]]-Table1[[#This Row],[COGS]]</f>
        <v>53.040000000000006</v>
      </c>
      <c r="Q922" s="9">
        <f>Table1[[#This Row],[Profit]]/Table1[[#This Row],[Revenue]]</f>
        <v>0.33333333333333337</v>
      </c>
      <c r="R922" s="31">
        <f>Table1[[#This Row],[Cost Price]]*Table1[[#This Row],[Quantity]]</f>
        <v>106.08</v>
      </c>
    </row>
    <row r="923" spans="1:18" x14ac:dyDescent="0.25">
      <c r="A923" t="s">
        <v>1633</v>
      </c>
      <c r="B923" s="14">
        <v>45919</v>
      </c>
      <c r="C923" t="s">
        <v>763</v>
      </c>
      <c r="D923" t="str">
        <f>VLOOKUP(C923,Customers!A:E,5,FALSE)</f>
        <v>Premium</v>
      </c>
      <c r="E923" t="s">
        <v>685</v>
      </c>
      <c r="F923" t="str">
        <f>VLOOKUP(Table1[[#This Row],[Product_ID]],Products!A:D,4,FALSE)</f>
        <v>Smartphones</v>
      </c>
      <c r="G923" t="str">
        <f>VLOOKUP(H923,Stores!A:E,5,FALSE)</f>
        <v>Europe</v>
      </c>
      <c r="H923" t="s">
        <v>64</v>
      </c>
      <c r="I923" s="5" t="s">
        <v>14</v>
      </c>
      <c r="J923" s="7">
        <v>2</v>
      </c>
      <c r="K923" s="27">
        <v>1630.98</v>
      </c>
      <c r="L923" s="11">
        <v>0.02</v>
      </c>
      <c r="M923" t="s">
        <v>35</v>
      </c>
      <c r="N923" s="29">
        <v>1023.36</v>
      </c>
      <c r="O923" s="27">
        <f>Table1[[#This Row],[Unit_Price]]*Table1[[#This Row],[Quantity]]</f>
        <v>3261.96</v>
      </c>
      <c r="P923" s="29">
        <f>Table1[[#This Row],[Revenue]]-Table1[[#This Row],[COGS]]</f>
        <v>1215.24</v>
      </c>
      <c r="Q923" s="9">
        <f>Table1[[#This Row],[Profit]]/Table1[[#This Row],[Revenue]]</f>
        <v>0.37254901960784315</v>
      </c>
      <c r="R923" s="31">
        <f>Table1[[#This Row],[Cost Price]]*Table1[[#This Row],[Quantity]]</f>
        <v>2046.72</v>
      </c>
    </row>
    <row r="924" spans="1:18" x14ac:dyDescent="0.25">
      <c r="A924" t="s">
        <v>1634</v>
      </c>
      <c r="B924" s="14">
        <v>45990</v>
      </c>
      <c r="C924" t="s">
        <v>170</v>
      </c>
      <c r="D924" t="str">
        <f>VLOOKUP(C924,Customers!A:E,5,FALSE)</f>
        <v>Premium</v>
      </c>
      <c r="E924" t="s">
        <v>77</v>
      </c>
      <c r="F924" t="str">
        <f>VLOOKUP(Table1[[#This Row],[Product_ID]],Products!A:D,4,FALSE)</f>
        <v>Smartphones</v>
      </c>
      <c r="G924" t="str">
        <f>VLOOKUP(H924,Stores!A:E,5,FALSE)</f>
        <v>Oceania</v>
      </c>
      <c r="H924" t="s">
        <v>112</v>
      </c>
      <c r="I924" s="5" t="s">
        <v>25</v>
      </c>
      <c r="J924" s="7">
        <v>5</v>
      </c>
      <c r="K924" s="27">
        <v>395.01</v>
      </c>
      <c r="L924" s="11">
        <v>0</v>
      </c>
      <c r="M924" t="s">
        <v>20</v>
      </c>
      <c r="N924" s="29">
        <v>287.27999999999997</v>
      </c>
      <c r="O924" s="27">
        <f>Table1[[#This Row],[Unit_Price]]*Table1[[#This Row],[Quantity]]</f>
        <v>1975.05</v>
      </c>
      <c r="P924" s="29">
        <f>Table1[[#This Row],[Revenue]]-Table1[[#This Row],[COGS]]</f>
        <v>538.65000000000009</v>
      </c>
      <c r="Q924" s="9">
        <f>Table1[[#This Row],[Profit]]/Table1[[#This Row],[Revenue]]</f>
        <v>0.27272727272727276</v>
      </c>
      <c r="R924" s="31">
        <f>Table1[[#This Row],[Cost Price]]*Table1[[#This Row],[Quantity]]</f>
        <v>1436.3999999999999</v>
      </c>
    </row>
    <row r="925" spans="1:18" x14ac:dyDescent="0.25">
      <c r="A925" t="s">
        <v>1635</v>
      </c>
      <c r="B925" s="14">
        <v>45928</v>
      </c>
      <c r="C925" t="s">
        <v>927</v>
      </c>
      <c r="D925" t="str">
        <f>VLOOKUP(C925,Customers!A:E,5,FALSE)</f>
        <v>Mass Market</v>
      </c>
      <c r="E925" t="s">
        <v>38</v>
      </c>
      <c r="F925" t="str">
        <f>VLOOKUP(Table1[[#This Row],[Product_ID]],Products!A:D,4,FALSE)</f>
        <v>Televisions</v>
      </c>
      <c r="G925" t="str">
        <f>VLOOKUP(H925,Stores!A:E,5,FALSE)</f>
        <v>Africa</v>
      </c>
      <c r="H925" t="s">
        <v>58</v>
      </c>
      <c r="I925" s="5" t="s">
        <v>14</v>
      </c>
      <c r="J925" s="7">
        <v>1</v>
      </c>
      <c r="K925" s="27">
        <v>1880.01</v>
      </c>
      <c r="L925" s="11">
        <v>0</v>
      </c>
      <c r="M925" t="s">
        <v>20</v>
      </c>
      <c r="N925" s="29">
        <v>1177.3800000000001</v>
      </c>
      <c r="O925" s="27">
        <f>Table1[[#This Row],[Unit_Price]]*Table1[[#This Row],[Quantity]]</f>
        <v>1880.01</v>
      </c>
      <c r="P925" s="29">
        <f>Table1[[#This Row],[Revenue]]-Table1[[#This Row],[COGS]]</f>
        <v>702.62999999999988</v>
      </c>
      <c r="Q925" s="9">
        <f>Table1[[#This Row],[Profit]]/Table1[[#This Row],[Revenue]]</f>
        <v>0.3737373737373737</v>
      </c>
      <c r="R925" s="31">
        <f>Table1[[#This Row],[Cost Price]]*Table1[[#This Row],[Quantity]]</f>
        <v>1177.3800000000001</v>
      </c>
    </row>
    <row r="926" spans="1:18" x14ac:dyDescent="0.25">
      <c r="A926" t="s">
        <v>1636</v>
      </c>
      <c r="B926" s="14">
        <v>46133</v>
      </c>
      <c r="C926" t="s">
        <v>1637</v>
      </c>
      <c r="D926" t="str">
        <f>VLOOKUP(C926,Customers!A:E,5,FALSE)</f>
        <v>Affluent</v>
      </c>
      <c r="E926" t="s">
        <v>180</v>
      </c>
      <c r="F926" t="str">
        <f>VLOOKUP(Table1[[#This Row],[Product_ID]],Products!A:D,4,FALSE)</f>
        <v>Smartphones</v>
      </c>
      <c r="G926" t="str">
        <f>VLOOKUP(H926,Stores!A:E,5,FALSE)</f>
        <v>Africa</v>
      </c>
      <c r="H926" t="s">
        <v>58</v>
      </c>
      <c r="I926" s="5" t="s">
        <v>14</v>
      </c>
      <c r="J926" s="7">
        <v>3</v>
      </c>
      <c r="K926" s="27">
        <v>849</v>
      </c>
      <c r="L926" s="11">
        <v>0.1</v>
      </c>
      <c r="M926" t="s">
        <v>20</v>
      </c>
      <c r="N926" s="29">
        <v>585.80999999999995</v>
      </c>
      <c r="O926" s="27">
        <f>Table1[[#This Row],[Unit_Price]]*Table1[[#This Row],[Quantity]]</f>
        <v>2547</v>
      </c>
      <c r="P926" s="29">
        <f>Table1[[#This Row],[Revenue]]-Table1[[#This Row],[COGS]]</f>
        <v>789.57000000000016</v>
      </c>
      <c r="Q926" s="9">
        <f>Table1[[#This Row],[Profit]]/Table1[[#This Row],[Revenue]]</f>
        <v>0.31000000000000005</v>
      </c>
      <c r="R926" s="31">
        <f>Table1[[#This Row],[Cost Price]]*Table1[[#This Row],[Quantity]]</f>
        <v>1757.4299999999998</v>
      </c>
    </row>
    <row r="927" spans="1:18" x14ac:dyDescent="0.25">
      <c r="A927" t="s">
        <v>1638</v>
      </c>
      <c r="B927" s="14">
        <v>46162</v>
      </c>
      <c r="C927" t="s">
        <v>1473</v>
      </c>
      <c r="D927" t="str">
        <f>VLOOKUP(C927,Customers!A:E,5,FALSE)</f>
        <v>Premium</v>
      </c>
      <c r="E927" t="s">
        <v>390</v>
      </c>
      <c r="F927" t="str">
        <f>VLOOKUP(Table1[[#This Row],[Product_ID]],Products!A:D,4,FALSE)</f>
        <v>Smartphones</v>
      </c>
      <c r="G927" t="str">
        <f>VLOOKUP(H927,Stores!A:E,5,FALSE)</f>
        <v>Oceania</v>
      </c>
      <c r="H927" t="s">
        <v>112</v>
      </c>
      <c r="I927" s="5" t="s">
        <v>25</v>
      </c>
      <c r="J927" s="7">
        <v>4</v>
      </c>
      <c r="K927" s="27">
        <v>462.47</v>
      </c>
      <c r="L927" s="11">
        <v>0</v>
      </c>
      <c r="M927" t="s">
        <v>35</v>
      </c>
      <c r="N927" s="29">
        <v>278.38</v>
      </c>
      <c r="O927" s="27">
        <f>Table1[[#This Row],[Unit_Price]]*Table1[[#This Row],[Quantity]]</f>
        <v>1849.88</v>
      </c>
      <c r="P927" s="29">
        <f>Table1[[#This Row],[Revenue]]-Table1[[#This Row],[COGS]]</f>
        <v>736.36000000000013</v>
      </c>
      <c r="Q927" s="9">
        <f>Table1[[#This Row],[Profit]]/Table1[[#This Row],[Revenue]]</f>
        <v>0.39805825242718451</v>
      </c>
      <c r="R927" s="31">
        <f>Table1[[#This Row],[Cost Price]]*Table1[[#This Row],[Quantity]]</f>
        <v>1113.52</v>
      </c>
    </row>
    <row r="928" spans="1:18" x14ac:dyDescent="0.25">
      <c r="A928" t="s">
        <v>1639</v>
      </c>
      <c r="B928" s="14">
        <v>46042</v>
      </c>
      <c r="C928" t="s">
        <v>888</v>
      </c>
      <c r="D928" t="str">
        <f>VLOOKUP(C928,Customers!A:E,5,FALSE)</f>
        <v>Premium</v>
      </c>
      <c r="E928" t="s">
        <v>33</v>
      </c>
      <c r="F928" t="str">
        <f>VLOOKUP(Table1[[#This Row],[Product_ID]],Products!A:D,4,FALSE)</f>
        <v>Laptops</v>
      </c>
      <c r="G928" t="str">
        <f>VLOOKUP(H928,Stores!A:E,5,FALSE)</f>
        <v>Europe</v>
      </c>
      <c r="H928" t="s">
        <v>24</v>
      </c>
      <c r="I928" s="5" t="s">
        <v>25</v>
      </c>
      <c r="J928" s="7">
        <v>3</v>
      </c>
      <c r="K928" s="27">
        <v>2424.0300000000002</v>
      </c>
      <c r="L928" s="11">
        <v>0.1</v>
      </c>
      <c r="M928" t="s">
        <v>20</v>
      </c>
      <c r="N928" s="29">
        <v>1599.36</v>
      </c>
      <c r="O928" s="27">
        <f>Table1[[#This Row],[Unit_Price]]*Table1[[#This Row],[Quantity]]</f>
        <v>7272.09</v>
      </c>
      <c r="P928" s="29">
        <f>Table1[[#This Row],[Revenue]]-Table1[[#This Row],[COGS]]</f>
        <v>2474.0100000000002</v>
      </c>
      <c r="Q928" s="9">
        <f>Table1[[#This Row],[Profit]]/Table1[[#This Row],[Revenue]]</f>
        <v>0.34020618556701032</v>
      </c>
      <c r="R928" s="31">
        <f>Table1[[#This Row],[Cost Price]]*Table1[[#This Row],[Quantity]]</f>
        <v>4798.08</v>
      </c>
    </row>
    <row r="929" spans="1:18" x14ac:dyDescent="0.25">
      <c r="A929" t="s">
        <v>1640</v>
      </c>
      <c r="B929" s="14">
        <v>46002</v>
      </c>
      <c r="C929" t="s">
        <v>888</v>
      </c>
      <c r="D929" t="str">
        <f>VLOOKUP(C929,Customers!A:E,5,FALSE)</f>
        <v>Premium</v>
      </c>
      <c r="E929" t="s">
        <v>282</v>
      </c>
      <c r="F929" t="str">
        <f>VLOOKUP(Table1[[#This Row],[Product_ID]],Products!A:D,4,FALSE)</f>
        <v>Audio</v>
      </c>
      <c r="G929" t="str">
        <f>VLOOKUP(H929,Stores!A:E,5,FALSE)</f>
        <v>Africa</v>
      </c>
      <c r="H929" t="s">
        <v>19</v>
      </c>
      <c r="I929" s="5" t="s">
        <v>25</v>
      </c>
      <c r="J929" s="7">
        <v>2</v>
      </c>
      <c r="K929" s="27">
        <v>180.79</v>
      </c>
      <c r="L929" s="11">
        <v>0.35</v>
      </c>
      <c r="M929" t="s">
        <v>20</v>
      </c>
      <c r="N929" s="29">
        <v>110.98</v>
      </c>
      <c r="O929" s="27">
        <f>Table1[[#This Row],[Unit_Price]]*Table1[[#This Row],[Quantity]]</f>
        <v>361.58</v>
      </c>
      <c r="P929" s="29">
        <f>Table1[[#This Row],[Revenue]]-Table1[[#This Row],[COGS]]</f>
        <v>139.61999999999998</v>
      </c>
      <c r="Q929" s="9">
        <f>Table1[[#This Row],[Profit]]/Table1[[#This Row],[Revenue]]</f>
        <v>0.38613861386138609</v>
      </c>
      <c r="R929" s="31">
        <f>Table1[[#This Row],[Cost Price]]*Table1[[#This Row],[Quantity]]</f>
        <v>221.96</v>
      </c>
    </row>
    <row r="930" spans="1:18" x14ac:dyDescent="0.25">
      <c r="A930" t="s">
        <v>1641</v>
      </c>
      <c r="B930" s="14">
        <v>46163</v>
      </c>
      <c r="C930" t="s">
        <v>350</v>
      </c>
      <c r="D930" t="str">
        <f>VLOOKUP(C930,Customers!A:E,5,FALSE)</f>
        <v>Premium</v>
      </c>
      <c r="E930" t="s">
        <v>305</v>
      </c>
      <c r="F930" t="str">
        <f>VLOOKUP(Table1[[#This Row],[Product_ID]],Products!A:D,4,FALSE)</f>
        <v>Accessories</v>
      </c>
      <c r="G930" t="str">
        <f>VLOOKUP(H930,Stores!A:E,5,FALSE)</f>
        <v>Asia</v>
      </c>
      <c r="H930" t="s">
        <v>13</v>
      </c>
      <c r="I930" s="5" t="s">
        <v>25</v>
      </c>
      <c r="J930" s="7">
        <v>4</v>
      </c>
      <c r="K930" s="27">
        <v>39.39</v>
      </c>
      <c r="L930" s="11">
        <v>0</v>
      </c>
      <c r="M930" t="s">
        <v>20</v>
      </c>
      <c r="N930" s="29">
        <v>26.52</v>
      </c>
      <c r="O930" s="27">
        <f>Table1[[#This Row],[Unit_Price]]*Table1[[#This Row],[Quantity]]</f>
        <v>157.56</v>
      </c>
      <c r="P930" s="29">
        <f>Table1[[#This Row],[Revenue]]-Table1[[#This Row],[COGS]]</f>
        <v>51.480000000000004</v>
      </c>
      <c r="Q930" s="9">
        <f>Table1[[#This Row],[Profit]]/Table1[[#This Row],[Revenue]]</f>
        <v>0.32673267326732675</v>
      </c>
      <c r="R930" s="31">
        <f>Table1[[#This Row],[Cost Price]]*Table1[[#This Row],[Quantity]]</f>
        <v>106.08</v>
      </c>
    </row>
    <row r="931" spans="1:18" x14ac:dyDescent="0.25">
      <c r="A931" t="s">
        <v>1642</v>
      </c>
      <c r="B931" s="14">
        <v>46042</v>
      </c>
      <c r="C931" t="s">
        <v>373</v>
      </c>
      <c r="D931" t="str">
        <f>VLOOKUP(C931,Customers!A:E,5,FALSE)</f>
        <v>Mass Market</v>
      </c>
      <c r="E931" t="s">
        <v>323</v>
      </c>
      <c r="F931" t="str">
        <f>VLOOKUP(Table1[[#This Row],[Product_ID]],Products!A:D,4,FALSE)</f>
        <v>Televisions</v>
      </c>
      <c r="G931" t="str">
        <f>VLOOKUP(H931,Stores!A:E,5,FALSE)</f>
        <v>Oceania</v>
      </c>
      <c r="H931" t="s">
        <v>112</v>
      </c>
      <c r="I931" s="5" t="s">
        <v>14</v>
      </c>
      <c r="J931" s="7">
        <v>2</v>
      </c>
      <c r="K931" s="27">
        <v>1484.01</v>
      </c>
      <c r="L931" s="11">
        <v>0.1</v>
      </c>
      <c r="M931" t="s">
        <v>30</v>
      </c>
      <c r="N931" s="29">
        <v>989.34</v>
      </c>
      <c r="O931" s="27">
        <f>Table1[[#This Row],[Unit_Price]]*Table1[[#This Row],[Quantity]]</f>
        <v>2968.02</v>
      </c>
      <c r="P931" s="29">
        <f>Table1[[#This Row],[Revenue]]-Table1[[#This Row],[COGS]]</f>
        <v>989.33999999999992</v>
      </c>
      <c r="Q931" s="9">
        <f>Table1[[#This Row],[Profit]]/Table1[[#This Row],[Revenue]]</f>
        <v>0.33333333333333331</v>
      </c>
      <c r="R931" s="31">
        <f>Table1[[#This Row],[Cost Price]]*Table1[[#This Row],[Quantity]]</f>
        <v>1978.68</v>
      </c>
    </row>
    <row r="932" spans="1:18" x14ac:dyDescent="0.25">
      <c r="A932" t="s">
        <v>1643</v>
      </c>
      <c r="B932" s="14">
        <v>46203</v>
      </c>
      <c r="C932" t="s">
        <v>1307</v>
      </c>
      <c r="D932" t="str">
        <f>VLOOKUP(C932,Customers!A:E,5,FALSE)</f>
        <v>VIP</v>
      </c>
      <c r="E932" t="s">
        <v>33</v>
      </c>
      <c r="F932" t="str">
        <f>VLOOKUP(Table1[[#This Row],[Product_ID]],Products!A:D,4,FALSE)</f>
        <v>Laptops</v>
      </c>
      <c r="G932" t="str">
        <f>VLOOKUP(H932,Stores!A:E,5,FALSE)</f>
        <v>Asia</v>
      </c>
      <c r="H932" t="s">
        <v>101</v>
      </c>
      <c r="I932" s="5" t="s">
        <v>14</v>
      </c>
      <c r="J932" s="7">
        <v>3</v>
      </c>
      <c r="K932" s="27">
        <v>2424.0300000000002</v>
      </c>
      <c r="L932" s="11">
        <v>0.1</v>
      </c>
      <c r="M932" t="s">
        <v>35</v>
      </c>
      <c r="N932" s="29">
        <v>1599.36</v>
      </c>
      <c r="O932" s="27">
        <f>Table1[[#This Row],[Unit_Price]]*Table1[[#This Row],[Quantity]]</f>
        <v>7272.09</v>
      </c>
      <c r="P932" s="29">
        <f>Table1[[#This Row],[Revenue]]-Table1[[#This Row],[COGS]]</f>
        <v>2474.0100000000002</v>
      </c>
      <c r="Q932" s="9">
        <f>Table1[[#This Row],[Profit]]/Table1[[#This Row],[Revenue]]</f>
        <v>0.34020618556701032</v>
      </c>
      <c r="R932" s="31">
        <f>Table1[[#This Row],[Cost Price]]*Table1[[#This Row],[Quantity]]</f>
        <v>4798.08</v>
      </c>
    </row>
    <row r="933" spans="1:18" x14ac:dyDescent="0.25">
      <c r="A933" t="s">
        <v>1644</v>
      </c>
      <c r="B933" s="14">
        <v>46025</v>
      </c>
      <c r="C933" t="s">
        <v>350</v>
      </c>
      <c r="D933" t="str">
        <f>VLOOKUP(C933,Customers!A:E,5,FALSE)</f>
        <v>Premium</v>
      </c>
      <c r="E933" t="s">
        <v>51</v>
      </c>
      <c r="F933" t="str">
        <f>VLOOKUP(Table1[[#This Row],[Product_ID]],Products!A:D,4,FALSE)</f>
        <v>Smartphones</v>
      </c>
      <c r="G933" t="str">
        <f>VLOOKUP(H933,Stores!A:E,5,FALSE)</f>
        <v>oceania</v>
      </c>
      <c r="H933" t="s">
        <v>48</v>
      </c>
      <c r="I933" s="5" t="s">
        <v>14</v>
      </c>
      <c r="J933" s="7">
        <v>3</v>
      </c>
      <c r="K933" s="27">
        <v>1008.99</v>
      </c>
      <c r="L933" s="11">
        <v>0</v>
      </c>
      <c r="M933" t="s">
        <v>30</v>
      </c>
      <c r="N933" s="29">
        <v>609.39</v>
      </c>
      <c r="O933" s="27">
        <f>Table1[[#This Row],[Unit_Price]]*Table1[[#This Row],[Quantity]]</f>
        <v>3026.9700000000003</v>
      </c>
      <c r="P933" s="29">
        <f>Table1[[#This Row],[Revenue]]-Table1[[#This Row],[COGS]]</f>
        <v>1198.8000000000002</v>
      </c>
      <c r="Q933" s="9">
        <f>Table1[[#This Row],[Profit]]/Table1[[#This Row],[Revenue]]</f>
        <v>0.39603960396039606</v>
      </c>
      <c r="R933" s="31">
        <f>Table1[[#This Row],[Cost Price]]*Table1[[#This Row],[Quantity]]</f>
        <v>1828.17</v>
      </c>
    </row>
    <row r="934" spans="1:18" x14ac:dyDescent="0.25">
      <c r="A934" t="s">
        <v>1645</v>
      </c>
      <c r="B934" s="14">
        <v>46191</v>
      </c>
      <c r="C934" t="s">
        <v>496</v>
      </c>
      <c r="D934" t="str">
        <f>VLOOKUP(C934,Customers!A:E,5,FALSE)</f>
        <v>Mass Market</v>
      </c>
      <c r="E934" t="s">
        <v>199</v>
      </c>
      <c r="F934" t="str">
        <f>VLOOKUP(Table1[[#This Row],[Product_ID]],Products!A:D,4,FALSE)</f>
        <v>Laptops</v>
      </c>
      <c r="G934" t="str">
        <f>VLOOKUP(H934,Stores!A:E,5,FALSE)</f>
        <v>Africa</v>
      </c>
      <c r="H934" t="s">
        <v>196</v>
      </c>
      <c r="I934" s="5" t="s">
        <v>14</v>
      </c>
      <c r="J934" s="7">
        <v>1</v>
      </c>
      <c r="K934" s="27">
        <v>692.01</v>
      </c>
      <c r="L934" s="11">
        <v>0.2</v>
      </c>
      <c r="M934" t="s">
        <v>20</v>
      </c>
      <c r="N934" s="29">
        <v>496.29</v>
      </c>
      <c r="O934" s="27">
        <f>Table1[[#This Row],[Unit_Price]]*Table1[[#This Row],[Quantity]]</f>
        <v>692.01</v>
      </c>
      <c r="P934" s="29">
        <f>Table1[[#This Row],[Revenue]]-Table1[[#This Row],[COGS]]</f>
        <v>195.71999999999997</v>
      </c>
      <c r="Q934" s="9">
        <f>Table1[[#This Row],[Profit]]/Table1[[#This Row],[Revenue]]</f>
        <v>0.28282828282828276</v>
      </c>
      <c r="R934" s="31">
        <f>Table1[[#This Row],[Cost Price]]*Table1[[#This Row],[Quantity]]</f>
        <v>496.29</v>
      </c>
    </row>
    <row r="935" spans="1:18" x14ac:dyDescent="0.25">
      <c r="A935" t="s">
        <v>1646</v>
      </c>
      <c r="B935" s="14">
        <v>46196</v>
      </c>
      <c r="C935" t="s">
        <v>566</v>
      </c>
      <c r="D935" t="str">
        <f>VLOOKUP(C935,Customers!A:E,5,FALSE)</f>
        <v>Mass Market</v>
      </c>
      <c r="E935" t="s">
        <v>305</v>
      </c>
      <c r="F935" t="str">
        <f>VLOOKUP(Table1[[#This Row],[Product_ID]],Products!A:D,4,FALSE)</f>
        <v>Accessories</v>
      </c>
      <c r="G935" t="str">
        <f>VLOOKUP(H935,Stores!A:E,5,FALSE)</f>
        <v>oceania</v>
      </c>
      <c r="H935" t="s">
        <v>48</v>
      </c>
      <c r="I935" s="5" t="s">
        <v>14</v>
      </c>
      <c r="J935" s="7">
        <v>6</v>
      </c>
      <c r="K935" s="27">
        <v>38.61</v>
      </c>
      <c r="L935" s="11">
        <v>0</v>
      </c>
      <c r="M935" t="s">
        <v>20</v>
      </c>
      <c r="N935" s="29">
        <v>26.52</v>
      </c>
      <c r="O935" s="27">
        <f>Table1[[#This Row],[Unit_Price]]*Table1[[#This Row],[Quantity]]</f>
        <v>231.66</v>
      </c>
      <c r="P935" s="29">
        <f>Table1[[#This Row],[Revenue]]-Table1[[#This Row],[COGS]]</f>
        <v>72.539999999999992</v>
      </c>
      <c r="Q935" s="9">
        <f>Table1[[#This Row],[Profit]]/Table1[[#This Row],[Revenue]]</f>
        <v>0.31313131313131309</v>
      </c>
      <c r="R935" s="31">
        <f>Table1[[#This Row],[Cost Price]]*Table1[[#This Row],[Quantity]]</f>
        <v>159.12</v>
      </c>
    </row>
    <row r="936" spans="1:18" x14ac:dyDescent="0.25">
      <c r="A936" t="s">
        <v>1647</v>
      </c>
      <c r="B936" s="14">
        <v>45972</v>
      </c>
      <c r="C936" t="s">
        <v>881</v>
      </c>
      <c r="D936" t="str">
        <f>VLOOKUP(C936,Customers!A:E,5,FALSE)</f>
        <v>Mass Market</v>
      </c>
      <c r="E936" t="s">
        <v>117</v>
      </c>
      <c r="F936" t="str">
        <f>VLOOKUP(Table1[[#This Row],[Product_ID]],Products!A:D,4,FALSE)</f>
        <v>Laptops</v>
      </c>
      <c r="G936" t="str">
        <f>VLOOKUP(H936,Stores!A:E,5,FALSE)</f>
        <v>Africa</v>
      </c>
      <c r="H936" t="s">
        <v>44</v>
      </c>
      <c r="I936" s="5" t="s">
        <v>25</v>
      </c>
      <c r="J936" s="7">
        <v>1</v>
      </c>
      <c r="K936" s="27">
        <v>1834.98</v>
      </c>
      <c r="L936" s="11">
        <v>0.05</v>
      </c>
      <c r="M936" t="s">
        <v>20</v>
      </c>
      <c r="N936" s="29">
        <v>1295.28</v>
      </c>
      <c r="O936" s="27">
        <f>Table1[[#This Row],[Unit_Price]]*Table1[[#This Row],[Quantity]]</f>
        <v>1834.98</v>
      </c>
      <c r="P936" s="29">
        <f>Table1[[#This Row],[Revenue]]-Table1[[#This Row],[COGS]]</f>
        <v>539.70000000000005</v>
      </c>
      <c r="Q936" s="9">
        <f>Table1[[#This Row],[Profit]]/Table1[[#This Row],[Revenue]]</f>
        <v>0.29411764705882354</v>
      </c>
      <c r="R936" s="31">
        <f>Table1[[#This Row],[Cost Price]]*Table1[[#This Row],[Quantity]]</f>
        <v>1295.28</v>
      </c>
    </row>
    <row r="937" spans="1:18" x14ac:dyDescent="0.25">
      <c r="A937" t="s">
        <v>1649</v>
      </c>
      <c r="B937" s="14">
        <v>46080</v>
      </c>
      <c r="C937" t="s">
        <v>451</v>
      </c>
      <c r="D937" t="str">
        <f>VLOOKUP(C937,Customers!A:E,5,FALSE)</f>
        <v>Mass Market</v>
      </c>
      <c r="E937" t="s">
        <v>80</v>
      </c>
      <c r="F937" t="str">
        <f>VLOOKUP(Table1[[#This Row],[Product_ID]],Products!A:D,4,FALSE)</f>
        <v>Accessories</v>
      </c>
      <c r="G937" t="str">
        <f>VLOOKUP(H937,Stores!A:E,5,FALSE)</f>
        <v>Africa</v>
      </c>
      <c r="H937" t="s">
        <v>19</v>
      </c>
      <c r="I937" s="5" t="s">
        <v>25</v>
      </c>
      <c r="J937" s="7">
        <v>5</v>
      </c>
      <c r="K937" s="27">
        <v>162.18</v>
      </c>
      <c r="L937" s="11">
        <v>0.05</v>
      </c>
      <c r="M937" t="s">
        <v>20</v>
      </c>
      <c r="N937" s="29">
        <v>116.07</v>
      </c>
      <c r="O937" s="27">
        <f>Table1[[#This Row],[Unit_Price]]*Table1[[#This Row],[Quantity]]</f>
        <v>810.90000000000009</v>
      </c>
      <c r="P937" s="29">
        <f>Table1[[#This Row],[Revenue]]-Table1[[#This Row],[COGS]]</f>
        <v>230.55000000000018</v>
      </c>
      <c r="Q937" s="9">
        <f>Table1[[#This Row],[Profit]]/Table1[[#This Row],[Revenue]]</f>
        <v>0.28431372549019629</v>
      </c>
      <c r="R937" s="31">
        <f>Table1[[#This Row],[Cost Price]]*Table1[[#This Row],[Quantity]]</f>
        <v>580.34999999999991</v>
      </c>
    </row>
    <row r="938" spans="1:18" x14ac:dyDescent="0.25">
      <c r="A938" t="s">
        <v>1650</v>
      </c>
      <c r="B938" s="14">
        <v>46200</v>
      </c>
      <c r="C938" t="s">
        <v>2560</v>
      </c>
      <c r="D938" t="str">
        <f>VLOOKUP(C938,Customers!A:E,5,FALSE)</f>
        <v>Mass Affluent</v>
      </c>
      <c r="E938" t="s">
        <v>51</v>
      </c>
      <c r="F938" t="str">
        <f>VLOOKUP(Table1[[#This Row],[Product_ID]],Products!A:D,4,FALSE)</f>
        <v>Smartphones</v>
      </c>
      <c r="G938" t="str">
        <f>VLOOKUP(H938,Stores!A:E,5,FALSE)</f>
        <v>oceania</v>
      </c>
      <c r="H938" t="s">
        <v>48</v>
      </c>
      <c r="I938" s="5" t="s">
        <v>25</v>
      </c>
      <c r="J938" s="7">
        <v>2</v>
      </c>
      <c r="K938" s="27">
        <v>989.01</v>
      </c>
      <c r="L938" s="11">
        <v>0</v>
      </c>
      <c r="M938" t="s">
        <v>35</v>
      </c>
      <c r="N938" s="29">
        <v>609.39</v>
      </c>
      <c r="O938" s="27">
        <f>Table1[[#This Row],[Unit_Price]]*Table1[[#This Row],[Quantity]]</f>
        <v>1978.02</v>
      </c>
      <c r="P938" s="29">
        <f>Table1[[#This Row],[Revenue]]-Table1[[#This Row],[COGS]]</f>
        <v>759.24</v>
      </c>
      <c r="Q938" s="9">
        <f>Table1[[#This Row],[Profit]]/Table1[[#This Row],[Revenue]]</f>
        <v>0.38383838383838387</v>
      </c>
      <c r="R938" s="31">
        <f>Table1[[#This Row],[Cost Price]]*Table1[[#This Row],[Quantity]]</f>
        <v>1218.78</v>
      </c>
    </row>
    <row r="939" spans="1:18" x14ac:dyDescent="0.25">
      <c r="A939" t="s">
        <v>1652</v>
      </c>
      <c r="B939" s="14">
        <v>45849</v>
      </c>
      <c r="C939" t="s">
        <v>82</v>
      </c>
      <c r="D939" t="str">
        <f>VLOOKUP(C939,Customers!A:E,5,FALSE)</f>
        <v>Mass Market</v>
      </c>
      <c r="E939" t="s">
        <v>126</v>
      </c>
      <c r="F939" t="str">
        <f>VLOOKUP(Table1[[#This Row],[Product_ID]],Products!A:D,4,FALSE)</f>
        <v>Smartphones</v>
      </c>
      <c r="G939" t="str">
        <f>VLOOKUP(H939,Stores!A:E,5,FALSE)</f>
        <v>Asia</v>
      </c>
      <c r="H939" t="s">
        <v>101</v>
      </c>
      <c r="I939" s="5" t="s">
        <v>14</v>
      </c>
      <c r="J939" s="7">
        <v>2</v>
      </c>
      <c r="K939" s="27">
        <v>705.99</v>
      </c>
      <c r="L939" s="11">
        <v>0.15</v>
      </c>
      <c r="M939" t="s">
        <v>20</v>
      </c>
      <c r="N939" s="29">
        <v>510.27</v>
      </c>
      <c r="O939" s="27">
        <f>Table1[[#This Row],[Unit_Price]]*Table1[[#This Row],[Quantity]]</f>
        <v>1411.98</v>
      </c>
      <c r="P939" s="29">
        <f>Table1[[#This Row],[Revenue]]-Table1[[#This Row],[COGS]]</f>
        <v>391.44000000000005</v>
      </c>
      <c r="Q939" s="9">
        <f>Table1[[#This Row],[Profit]]/Table1[[#This Row],[Revenue]]</f>
        <v>0.27722772277227725</v>
      </c>
      <c r="R939" s="31">
        <f>Table1[[#This Row],[Cost Price]]*Table1[[#This Row],[Quantity]]</f>
        <v>1020.54</v>
      </c>
    </row>
    <row r="940" spans="1:18" x14ac:dyDescent="0.25">
      <c r="A940" t="s">
        <v>1653</v>
      </c>
      <c r="B940" s="14">
        <v>46201</v>
      </c>
      <c r="C940" t="s">
        <v>470</v>
      </c>
      <c r="D940" t="str">
        <f>VLOOKUP(C940,Customers!A:E,5,FALSE)</f>
        <v>Mass Market</v>
      </c>
      <c r="E940" t="s">
        <v>416</v>
      </c>
      <c r="F940" t="str">
        <f>VLOOKUP(Table1[[#This Row],[Product_ID]],Products!A:D,4,FALSE)</f>
        <v>Smartphones</v>
      </c>
      <c r="G940" t="str">
        <f>VLOOKUP(H940,Stores!A:E,5,FALSE)</f>
        <v>Africa</v>
      </c>
      <c r="H940" t="s">
        <v>196</v>
      </c>
      <c r="I940" s="5" t="s">
        <v>14</v>
      </c>
      <c r="J940" s="7">
        <v>1</v>
      </c>
      <c r="K940" s="27">
        <v>256.47000000000003</v>
      </c>
      <c r="L940" s="11">
        <v>0.05</v>
      </c>
      <c r="M940" t="s">
        <v>20</v>
      </c>
      <c r="N940" s="29">
        <v>159.36000000000001</v>
      </c>
      <c r="O940" s="27">
        <f>Table1[[#This Row],[Unit_Price]]*Table1[[#This Row],[Quantity]]</f>
        <v>256.47000000000003</v>
      </c>
      <c r="P940" s="29">
        <f>Table1[[#This Row],[Revenue]]-Table1[[#This Row],[COGS]]</f>
        <v>97.110000000000014</v>
      </c>
      <c r="Q940" s="9">
        <f>Table1[[#This Row],[Profit]]/Table1[[#This Row],[Revenue]]</f>
        <v>0.37864077669902912</v>
      </c>
      <c r="R940" s="31">
        <f>Table1[[#This Row],[Cost Price]]*Table1[[#This Row],[Quantity]]</f>
        <v>159.36000000000001</v>
      </c>
    </row>
    <row r="941" spans="1:18" x14ac:dyDescent="0.25">
      <c r="A941" t="s">
        <v>1654</v>
      </c>
      <c r="B941" s="14">
        <v>46119</v>
      </c>
      <c r="C941" t="s">
        <v>1655</v>
      </c>
      <c r="D941" t="str">
        <f>VLOOKUP(C941,Customers!A:E,5,FALSE)</f>
        <v>Mass Affluent</v>
      </c>
      <c r="E941" t="s">
        <v>202</v>
      </c>
      <c r="F941" t="str">
        <f>VLOOKUP(Table1[[#This Row],[Product_ID]],Products!A:D,4,FALSE)</f>
        <v>Televisions</v>
      </c>
      <c r="G941" t="str">
        <f>VLOOKUP(H941,Stores!A:E,5,FALSE)</f>
        <v>Africa</v>
      </c>
      <c r="H941" t="s">
        <v>52</v>
      </c>
      <c r="I941" s="5" t="s">
        <v>14</v>
      </c>
      <c r="J941" s="7">
        <v>0</v>
      </c>
      <c r="K941" s="27">
        <v>2161.9699999999998</v>
      </c>
      <c r="L941" s="11">
        <v>0</v>
      </c>
      <c r="M941" t="s">
        <v>30</v>
      </c>
      <c r="N941" s="29">
        <v>1427.32</v>
      </c>
      <c r="O941" s="27">
        <f>Table1[[#This Row],[Unit_Price]]*Table1[[#This Row],[Quantity]]</f>
        <v>0</v>
      </c>
      <c r="P941" s="29">
        <f>Table1[[#This Row],[Revenue]]-Table1[[#This Row],[COGS]]</f>
        <v>0</v>
      </c>
      <c r="Q941" s="9">
        <v>0</v>
      </c>
      <c r="R941" s="31">
        <f>Table1[[#This Row],[Cost Price]]*Table1[[#This Row],[Quantity]]</f>
        <v>0</v>
      </c>
    </row>
    <row r="942" spans="1:18" x14ac:dyDescent="0.25">
      <c r="A942" t="s">
        <v>1656</v>
      </c>
      <c r="B942" s="14">
        <v>46235</v>
      </c>
      <c r="C942" t="s">
        <v>1657</v>
      </c>
      <c r="D942" t="str">
        <f>VLOOKUP(C942,Customers!A:E,5,FALSE)</f>
        <v>Mass Affluent</v>
      </c>
      <c r="E942" t="s">
        <v>77</v>
      </c>
      <c r="F942" t="str">
        <f>VLOOKUP(Table1[[#This Row],[Product_ID]],Products!A:D,4,FALSE)</f>
        <v>Smartphones</v>
      </c>
      <c r="G942" t="str">
        <f>VLOOKUP(H942,Stores!A:E,5,FALSE)</f>
        <v>Africa</v>
      </c>
      <c r="H942" t="s">
        <v>19</v>
      </c>
      <c r="I942" s="5" t="s">
        <v>14</v>
      </c>
      <c r="J942" s="7">
        <v>5</v>
      </c>
      <c r="K942" s="27">
        <v>410.97</v>
      </c>
      <c r="L942" s="11">
        <v>0</v>
      </c>
      <c r="M942" t="s">
        <v>20</v>
      </c>
      <c r="N942" s="29">
        <v>287.27999999999997</v>
      </c>
      <c r="O942" s="27">
        <f>Table1[[#This Row],[Unit_Price]]*Table1[[#This Row],[Quantity]]</f>
        <v>2054.8500000000004</v>
      </c>
      <c r="P942" s="29">
        <f>Table1[[#This Row],[Revenue]]-Table1[[#This Row],[COGS]]</f>
        <v>618.4500000000005</v>
      </c>
      <c r="Q942" s="9">
        <f>Table1[[#This Row],[Profit]]/Table1[[#This Row],[Revenue]]</f>
        <v>0.30097087378640797</v>
      </c>
      <c r="R942" s="31">
        <f>Table1[[#This Row],[Cost Price]]*Table1[[#This Row],[Quantity]]</f>
        <v>1436.3999999999999</v>
      </c>
    </row>
    <row r="943" spans="1:18" x14ac:dyDescent="0.25">
      <c r="A943" t="s">
        <v>1658</v>
      </c>
      <c r="B943" s="14">
        <v>45971</v>
      </c>
      <c r="C943" t="s">
        <v>1188</v>
      </c>
      <c r="D943" t="str">
        <f>VLOOKUP(C943,Customers!A:E,5,FALSE)</f>
        <v>Premium</v>
      </c>
      <c r="E943" t="s">
        <v>83</v>
      </c>
      <c r="F943" t="str">
        <f>VLOOKUP(Table1[[#This Row],[Product_ID]],Products!A:D,4,FALSE)</f>
        <v>Televisions</v>
      </c>
      <c r="G943" t="str">
        <f>VLOOKUP(H943,Stores!A:E,5,FALSE)</f>
        <v>Oceania</v>
      </c>
      <c r="H943" t="s">
        <v>112</v>
      </c>
      <c r="I943" s="5" t="s">
        <v>25</v>
      </c>
      <c r="J943" s="7">
        <v>3</v>
      </c>
      <c r="K943" s="27">
        <v>2230.0300000000002</v>
      </c>
      <c r="L943" s="11">
        <v>0.05</v>
      </c>
      <c r="M943" t="s">
        <v>20</v>
      </c>
      <c r="N943" s="29">
        <v>1586.31</v>
      </c>
      <c r="O943" s="27">
        <f>Table1[[#This Row],[Unit_Price]]*Table1[[#This Row],[Quantity]]</f>
        <v>6690.09</v>
      </c>
      <c r="P943" s="29">
        <f>Table1[[#This Row],[Revenue]]-Table1[[#This Row],[COGS]]</f>
        <v>1931.1599999999999</v>
      </c>
      <c r="Q943" s="9">
        <f>Table1[[#This Row],[Profit]]/Table1[[#This Row],[Revenue]]</f>
        <v>0.28865979381443296</v>
      </c>
      <c r="R943" s="31">
        <f>Table1[[#This Row],[Cost Price]]*Table1[[#This Row],[Quantity]]</f>
        <v>4758.93</v>
      </c>
    </row>
    <row r="944" spans="1:18" x14ac:dyDescent="0.25">
      <c r="A944" t="s">
        <v>1659</v>
      </c>
      <c r="B944" s="14">
        <v>45916</v>
      </c>
      <c r="C944" t="s">
        <v>1660</v>
      </c>
      <c r="D944" t="str">
        <f>VLOOKUP(C944,Customers!A:E,5,FALSE)</f>
        <v>Mass Affluent</v>
      </c>
      <c r="E944" t="s">
        <v>254</v>
      </c>
      <c r="F944" t="str">
        <f>VLOOKUP(Table1[[#This Row],[Product_ID]],Products!A:D,4,FALSE)</f>
        <v>Audio</v>
      </c>
      <c r="G944" t="str">
        <f>VLOOKUP(H944,Stores!A:E,5,FALSE)</f>
        <v>Africa</v>
      </c>
      <c r="H944" t="s">
        <v>226</v>
      </c>
      <c r="I944" s="5" t="s">
        <v>14</v>
      </c>
      <c r="J944" s="7">
        <v>2</v>
      </c>
      <c r="K944" s="27">
        <v>195.02</v>
      </c>
      <c r="L944" s="11">
        <v>0.15</v>
      </c>
      <c r="M944" t="s">
        <v>35</v>
      </c>
      <c r="N944" s="29">
        <v>129.35</v>
      </c>
      <c r="O944" s="27">
        <f>Table1[[#This Row],[Unit_Price]]*Table1[[#This Row],[Quantity]]</f>
        <v>390.04</v>
      </c>
      <c r="P944" s="29">
        <f>Table1[[#This Row],[Revenue]]-Table1[[#This Row],[COGS]]</f>
        <v>131.34000000000003</v>
      </c>
      <c r="Q944" s="9">
        <f>Table1[[#This Row],[Profit]]/Table1[[#This Row],[Revenue]]</f>
        <v>0.33673469387755106</v>
      </c>
      <c r="R944" s="31">
        <f>Table1[[#This Row],[Cost Price]]*Table1[[#This Row],[Quantity]]</f>
        <v>258.7</v>
      </c>
    </row>
    <row r="945" spans="1:18" x14ac:dyDescent="0.25">
      <c r="A945" t="s">
        <v>1661</v>
      </c>
      <c r="B945" s="14">
        <v>46145</v>
      </c>
      <c r="C945" t="s">
        <v>1662</v>
      </c>
      <c r="D945" t="str">
        <f>VLOOKUP(C945,Customers!A:E,5,FALSE)</f>
        <v>Premium</v>
      </c>
      <c r="E945" t="s">
        <v>109</v>
      </c>
      <c r="F945" t="str">
        <f>VLOOKUP(Table1[[#This Row],[Product_ID]],Products!A:D,4,FALSE)</f>
        <v>Televisions</v>
      </c>
      <c r="G945" t="str">
        <f>VLOOKUP(H945,Stores!A:E,5,FALSE)</f>
        <v>Africa</v>
      </c>
      <c r="H945" t="s">
        <v>226</v>
      </c>
      <c r="I945" s="5" t="s">
        <v>25</v>
      </c>
      <c r="J945" s="7">
        <v>1</v>
      </c>
      <c r="K945" s="27">
        <v>1440.97</v>
      </c>
      <c r="L945" s="11">
        <v>0.05</v>
      </c>
      <c r="M945" t="s">
        <v>20</v>
      </c>
      <c r="N945" s="29">
        <v>1007.28</v>
      </c>
      <c r="O945" s="27">
        <f>Table1[[#This Row],[Unit_Price]]*Table1[[#This Row],[Quantity]]</f>
        <v>1440.97</v>
      </c>
      <c r="P945" s="29">
        <f>Table1[[#This Row],[Revenue]]-Table1[[#This Row],[COGS]]</f>
        <v>433.69000000000005</v>
      </c>
      <c r="Q945" s="9">
        <f>Table1[[#This Row],[Profit]]/Table1[[#This Row],[Revenue]]</f>
        <v>0.3009708737864078</v>
      </c>
      <c r="R945" s="31">
        <f>Table1[[#This Row],[Cost Price]]*Table1[[#This Row],[Quantity]]</f>
        <v>1007.28</v>
      </c>
    </row>
    <row r="946" spans="1:18" x14ac:dyDescent="0.25">
      <c r="A946" t="s">
        <v>1663</v>
      </c>
      <c r="B946" s="14">
        <v>46079</v>
      </c>
      <c r="C946" t="s">
        <v>1192</v>
      </c>
      <c r="D946" t="str">
        <f>VLOOKUP(C946,Customers!A:E,5,FALSE)</f>
        <v>Mass Market</v>
      </c>
      <c r="E946" t="s">
        <v>80</v>
      </c>
      <c r="F946" t="str">
        <f>VLOOKUP(Table1[[#This Row],[Product_ID]],Products!A:D,4,FALSE)</f>
        <v>Accessories</v>
      </c>
      <c r="G946" t="str">
        <f>VLOOKUP(H946,Stores!A:E,5,FALSE)</f>
        <v>Oceania</v>
      </c>
      <c r="H946" t="s">
        <v>112</v>
      </c>
      <c r="I946" s="5" t="s">
        <v>25</v>
      </c>
      <c r="J946" s="7">
        <v>2</v>
      </c>
      <c r="K946" s="27">
        <v>162.18</v>
      </c>
      <c r="L946" s="11">
        <v>0.1</v>
      </c>
      <c r="M946" t="s">
        <v>30</v>
      </c>
      <c r="N946" s="29">
        <v>116.07</v>
      </c>
      <c r="O946" s="27">
        <f>Table1[[#This Row],[Unit_Price]]*Table1[[#This Row],[Quantity]]</f>
        <v>324.36</v>
      </c>
      <c r="P946" s="29">
        <f>Table1[[#This Row],[Revenue]]-Table1[[#This Row],[COGS]]</f>
        <v>92.220000000000027</v>
      </c>
      <c r="Q946" s="9">
        <f>Table1[[#This Row],[Profit]]/Table1[[#This Row],[Revenue]]</f>
        <v>0.28431372549019612</v>
      </c>
      <c r="R946" s="31">
        <f>Table1[[#This Row],[Cost Price]]*Table1[[#This Row],[Quantity]]</f>
        <v>232.14</v>
      </c>
    </row>
    <row r="947" spans="1:18" x14ac:dyDescent="0.25">
      <c r="A947" t="s">
        <v>1664</v>
      </c>
      <c r="B947" s="14">
        <v>46296</v>
      </c>
      <c r="C947" t="s">
        <v>1074</v>
      </c>
      <c r="D947" t="str">
        <f>VLOOKUP(C947,Customers!A:E,5,FALSE)</f>
        <v>Mass Market</v>
      </c>
      <c r="E947" t="s">
        <v>87</v>
      </c>
      <c r="F947" t="str">
        <f>VLOOKUP(Table1[[#This Row],[Product_ID]],Products!A:D,4,FALSE)</f>
        <v>Laptops</v>
      </c>
      <c r="G947" t="str">
        <f>VLOOKUP(H947,Stores!A:E,5,FALSE)</f>
        <v>North America</v>
      </c>
      <c r="H947" t="s">
        <v>187</v>
      </c>
      <c r="I947" s="5" t="s">
        <v>25</v>
      </c>
      <c r="J947" s="7">
        <v>6</v>
      </c>
      <c r="K947" s="27">
        <v>999</v>
      </c>
      <c r="L947" s="11">
        <v>0</v>
      </c>
      <c r="M947" t="s">
        <v>20</v>
      </c>
      <c r="N947" s="29">
        <v>689.31</v>
      </c>
      <c r="O947" s="27">
        <f>Table1[[#This Row],[Unit_Price]]*Table1[[#This Row],[Quantity]]</f>
        <v>5994</v>
      </c>
      <c r="P947" s="29">
        <f>Table1[[#This Row],[Revenue]]-Table1[[#This Row],[COGS]]</f>
        <v>1858.1400000000003</v>
      </c>
      <c r="Q947" s="9">
        <f>Table1[[#This Row],[Profit]]/Table1[[#This Row],[Revenue]]</f>
        <v>0.31000000000000005</v>
      </c>
      <c r="R947" s="31">
        <f>Table1[[#This Row],[Cost Price]]*Table1[[#This Row],[Quantity]]</f>
        <v>4135.8599999999997</v>
      </c>
    </row>
    <row r="948" spans="1:18" x14ac:dyDescent="0.25">
      <c r="A948" t="s">
        <v>1665</v>
      </c>
      <c r="B948" s="14">
        <v>46026</v>
      </c>
      <c r="C948" t="s">
        <v>5128</v>
      </c>
      <c r="D948" t="s">
        <v>5128</v>
      </c>
      <c r="E948" t="s">
        <v>321</v>
      </c>
      <c r="F948" t="str">
        <f>VLOOKUP(Table1[[#This Row],[Product_ID]],Products!A:D,4,FALSE)</f>
        <v>Smartphones</v>
      </c>
      <c r="G948" t="str">
        <f>VLOOKUP(H948,Stores!A:E,5,FALSE)</f>
        <v>Asia</v>
      </c>
      <c r="H948" t="s">
        <v>101</v>
      </c>
      <c r="I948" s="5" t="s">
        <v>25</v>
      </c>
      <c r="J948" s="7">
        <v>3</v>
      </c>
      <c r="K948" s="27">
        <v>1426.98</v>
      </c>
      <c r="L948" s="11">
        <v>0</v>
      </c>
      <c r="M948" t="s">
        <v>30</v>
      </c>
      <c r="N948" s="29">
        <v>993.29</v>
      </c>
      <c r="O948" s="27">
        <f>Table1[[#This Row],[Unit_Price]]*Table1[[#This Row],[Quantity]]</f>
        <v>4280.9400000000005</v>
      </c>
      <c r="P948" s="29">
        <f>Table1[[#This Row],[Revenue]]-Table1[[#This Row],[COGS]]</f>
        <v>1301.0700000000006</v>
      </c>
      <c r="Q948" s="9">
        <f>Table1[[#This Row],[Profit]]/Table1[[#This Row],[Revenue]]</f>
        <v>0.30392156862745107</v>
      </c>
      <c r="R948" s="31">
        <f>Table1[[#This Row],[Cost Price]]*Table1[[#This Row],[Quantity]]</f>
        <v>2979.87</v>
      </c>
    </row>
    <row r="949" spans="1:18" x14ac:dyDescent="0.25">
      <c r="A949" t="s">
        <v>1666</v>
      </c>
      <c r="B949" s="14">
        <v>46223</v>
      </c>
      <c r="C949" t="s">
        <v>1667</v>
      </c>
      <c r="D949" t="str">
        <f>VLOOKUP(C949,Customers!A:E,5,FALSE)</f>
        <v>Mass Affluent</v>
      </c>
      <c r="E949" t="s">
        <v>126</v>
      </c>
      <c r="F949" t="str">
        <f>VLOOKUP(Table1[[#This Row],[Product_ID]],Products!A:D,4,FALSE)</f>
        <v>Smartphones</v>
      </c>
      <c r="G949" t="str">
        <f>VLOOKUP(H949,Stores!A:E,5,FALSE)</f>
        <v>Asia</v>
      </c>
      <c r="H949" t="s">
        <v>34</v>
      </c>
      <c r="I949" s="5" t="s">
        <v>14</v>
      </c>
      <c r="J949" s="7">
        <v>2</v>
      </c>
      <c r="K949" s="27">
        <v>712.98</v>
      </c>
      <c r="L949" s="11">
        <v>0.1</v>
      </c>
      <c r="M949" t="s">
        <v>30</v>
      </c>
      <c r="N949" s="29">
        <v>510.27</v>
      </c>
      <c r="O949" s="27">
        <f>Table1[[#This Row],[Unit_Price]]*Table1[[#This Row],[Quantity]]</f>
        <v>1425.96</v>
      </c>
      <c r="P949" s="29">
        <f>Table1[[#This Row],[Revenue]]-Table1[[#This Row],[COGS]]</f>
        <v>405.42000000000007</v>
      </c>
      <c r="Q949" s="9">
        <f>Table1[[#This Row],[Profit]]/Table1[[#This Row],[Revenue]]</f>
        <v>0.28431372549019612</v>
      </c>
      <c r="R949" s="31">
        <f>Table1[[#This Row],[Cost Price]]*Table1[[#This Row],[Quantity]]</f>
        <v>1020.54</v>
      </c>
    </row>
    <row r="950" spans="1:18" x14ac:dyDescent="0.25">
      <c r="A950" t="s">
        <v>1668</v>
      </c>
      <c r="B950" s="14">
        <v>46027</v>
      </c>
      <c r="C950" t="s">
        <v>504</v>
      </c>
      <c r="D950" t="str">
        <f>VLOOKUP(C950,Customers!A:E,5,FALSE)</f>
        <v>Mass Affluent</v>
      </c>
      <c r="E950" t="s">
        <v>137</v>
      </c>
      <c r="F950" t="str">
        <f>VLOOKUP(Table1[[#This Row],[Product_ID]],Products!A:D,4,FALSE)</f>
        <v>Accessories</v>
      </c>
      <c r="G950" t="str">
        <f>VLOOKUP(H950,Stores!A:E,5,FALSE)</f>
        <v>North America</v>
      </c>
      <c r="H950" t="s">
        <v>39</v>
      </c>
      <c r="I950" s="5" t="s">
        <v>14</v>
      </c>
      <c r="J950" s="7">
        <v>1</v>
      </c>
      <c r="K950" s="27">
        <v>96.03</v>
      </c>
      <c r="L950" s="11">
        <v>0.15</v>
      </c>
      <c r="M950" t="s">
        <v>20</v>
      </c>
      <c r="N950" s="29">
        <v>65.34</v>
      </c>
      <c r="O950" s="27">
        <f>Table1[[#This Row],[Unit_Price]]*Table1[[#This Row],[Quantity]]</f>
        <v>96.03</v>
      </c>
      <c r="P950" s="29">
        <f>Table1[[#This Row],[Revenue]]-Table1[[#This Row],[COGS]]</f>
        <v>30.689999999999998</v>
      </c>
      <c r="Q950" s="9">
        <f>Table1[[#This Row],[Profit]]/Table1[[#This Row],[Revenue]]</f>
        <v>0.31958762886597936</v>
      </c>
      <c r="R950" s="31">
        <f>Table1[[#This Row],[Cost Price]]*Table1[[#This Row],[Quantity]]</f>
        <v>65.34</v>
      </c>
    </row>
    <row r="951" spans="1:18" x14ac:dyDescent="0.25">
      <c r="A951" t="s">
        <v>1669</v>
      </c>
      <c r="B951" s="14">
        <v>46054</v>
      </c>
      <c r="C951" t="s">
        <v>1670</v>
      </c>
      <c r="D951" t="str">
        <f>VLOOKUP(C951,Customers!A:E,5,FALSE)</f>
        <v>Mass Affluent</v>
      </c>
      <c r="E951" t="s">
        <v>29</v>
      </c>
      <c r="F951" t="str">
        <f>VLOOKUP(Table1[[#This Row],[Product_ID]],Products!A:D,4,FALSE)</f>
        <v>Accessories</v>
      </c>
      <c r="G951" t="str">
        <f>VLOOKUP(H951,Stores!A:E,5,FALSE)</f>
        <v>Asia</v>
      </c>
      <c r="H951" t="s">
        <v>13</v>
      </c>
      <c r="I951" s="5" t="s">
        <v>14</v>
      </c>
      <c r="J951" s="7">
        <v>1</v>
      </c>
      <c r="K951" s="27">
        <v>111.18</v>
      </c>
      <c r="L951" s="11">
        <v>0</v>
      </c>
      <c r="M951" t="s">
        <v>20</v>
      </c>
      <c r="N951" s="29">
        <v>78.48</v>
      </c>
      <c r="O951" s="27">
        <f>Table1[[#This Row],[Unit_Price]]*Table1[[#This Row],[Quantity]]</f>
        <v>111.18</v>
      </c>
      <c r="P951" s="29">
        <f>Table1[[#This Row],[Revenue]]-Table1[[#This Row],[COGS]]</f>
        <v>32.700000000000003</v>
      </c>
      <c r="Q951" s="9">
        <f>Table1[[#This Row],[Profit]]/Table1[[#This Row],[Revenue]]</f>
        <v>0.29411764705882354</v>
      </c>
      <c r="R951" s="31">
        <f>Table1[[#This Row],[Cost Price]]*Table1[[#This Row],[Quantity]]</f>
        <v>78.48</v>
      </c>
    </row>
    <row r="952" spans="1:18" x14ac:dyDescent="0.25">
      <c r="A952" t="s">
        <v>1671</v>
      </c>
      <c r="B952" s="14">
        <v>46193</v>
      </c>
      <c r="C952" t="s">
        <v>281</v>
      </c>
      <c r="D952" t="str">
        <f>VLOOKUP(C952,Customers!A:E,5,FALSE)</f>
        <v>Mass Market</v>
      </c>
      <c r="E952" t="s">
        <v>153</v>
      </c>
      <c r="F952" t="str">
        <f>VLOOKUP(Table1[[#This Row],[Product_ID]],Products!A:D,4,FALSE)</f>
        <v>Accessories</v>
      </c>
      <c r="G952" t="str">
        <f>VLOOKUP(H952,Stores!A:E,5,FALSE)</f>
        <v>North America</v>
      </c>
      <c r="H952" t="s">
        <v>95</v>
      </c>
      <c r="I952" s="5" t="s">
        <v>25</v>
      </c>
      <c r="J952" s="7">
        <v>2</v>
      </c>
      <c r="K952" s="27">
        <v>129</v>
      </c>
      <c r="L952" s="11">
        <v>0</v>
      </c>
      <c r="M952" t="s">
        <v>20</v>
      </c>
      <c r="N952" s="29">
        <v>78.69</v>
      </c>
      <c r="O952" s="27">
        <f>Table1[[#This Row],[Unit_Price]]*Table1[[#This Row],[Quantity]]</f>
        <v>258</v>
      </c>
      <c r="P952" s="29">
        <f>Table1[[#This Row],[Revenue]]-Table1[[#This Row],[COGS]]</f>
        <v>100.62</v>
      </c>
      <c r="Q952" s="9">
        <f>Table1[[#This Row],[Profit]]/Table1[[#This Row],[Revenue]]</f>
        <v>0.39</v>
      </c>
      <c r="R952" s="31">
        <f>Table1[[#This Row],[Cost Price]]*Table1[[#This Row],[Quantity]]</f>
        <v>157.38</v>
      </c>
    </row>
    <row r="953" spans="1:18" x14ac:dyDescent="0.25">
      <c r="A953" t="s">
        <v>1672</v>
      </c>
      <c r="B953" s="14">
        <v>46111</v>
      </c>
      <c r="C953" t="s">
        <v>1156</v>
      </c>
      <c r="D953" t="str">
        <f>VLOOKUP(C953,Customers!A:E,5,FALSE)</f>
        <v>Affluent</v>
      </c>
      <c r="E953" t="s">
        <v>98</v>
      </c>
      <c r="F953" t="str">
        <f>VLOOKUP(Table1[[#This Row],[Product_ID]],Products!A:D,4,FALSE)</f>
        <v>Laptops</v>
      </c>
      <c r="G953" t="str">
        <f>VLOOKUP(H953,Stores!A:E,5,FALSE)</f>
        <v>Europe</v>
      </c>
      <c r="H953" t="s">
        <v>24</v>
      </c>
      <c r="I953" s="5" t="s">
        <v>14</v>
      </c>
      <c r="J953" s="7">
        <v>5</v>
      </c>
      <c r="K953" s="27">
        <v>1385.01</v>
      </c>
      <c r="L953" s="11">
        <v>0</v>
      </c>
      <c r="M953" t="s">
        <v>35</v>
      </c>
      <c r="N953" s="29">
        <v>853.39</v>
      </c>
      <c r="O953" s="27">
        <f>Table1[[#This Row],[Unit_Price]]*Table1[[#This Row],[Quantity]]</f>
        <v>6925.05</v>
      </c>
      <c r="P953" s="29">
        <f>Table1[[#This Row],[Revenue]]-Table1[[#This Row],[COGS]]</f>
        <v>2658.1000000000004</v>
      </c>
      <c r="Q953" s="9">
        <f>Table1[[#This Row],[Profit]]/Table1[[#This Row],[Revenue]]</f>
        <v>0.38383838383838387</v>
      </c>
      <c r="R953" s="31">
        <f>Table1[[#This Row],[Cost Price]]*Table1[[#This Row],[Quantity]]</f>
        <v>4266.95</v>
      </c>
    </row>
    <row r="954" spans="1:18" x14ac:dyDescent="0.25">
      <c r="A954" t="s">
        <v>1673</v>
      </c>
      <c r="B954" s="14">
        <v>46227</v>
      </c>
      <c r="C954" t="s">
        <v>1625</v>
      </c>
      <c r="D954" t="str">
        <f>VLOOKUP(C954,Customers!A:E,5,FALSE)</f>
        <v>Mass Market</v>
      </c>
      <c r="E954" t="s">
        <v>33</v>
      </c>
      <c r="F954" t="str">
        <f>VLOOKUP(Table1[[#This Row],[Product_ID]],Products!A:D,4,FALSE)</f>
        <v>Laptops</v>
      </c>
      <c r="G954" t="str">
        <f>VLOOKUP(H954,Stores!A:E,5,FALSE)</f>
        <v>Africa</v>
      </c>
      <c r="H954" t="s">
        <v>19</v>
      </c>
      <c r="I954" s="5" t="s">
        <v>14</v>
      </c>
      <c r="J954" s="7">
        <v>2</v>
      </c>
      <c r="K954" s="27">
        <v>2499</v>
      </c>
      <c r="L954" s="11">
        <v>0.1</v>
      </c>
      <c r="M954" t="s">
        <v>20</v>
      </c>
      <c r="N954" s="29">
        <v>1599.36</v>
      </c>
      <c r="O954" s="27">
        <f>Table1[[#This Row],[Unit_Price]]*Table1[[#This Row],[Quantity]]</f>
        <v>4998</v>
      </c>
      <c r="P954" s="29">
        <f>Table1[[#This Row],[Revenue]]-Table1[[#This Row],[COGS]]</f>
        <v>1799.2800000000002</v>
      </c>
      <c r="Q954" s="9">
        <f>Table1[[#This Row],[Profit]]/Table1[[#This Row],[Revenue]]</f>
        <v>0.36000000000000004</v>
      </c>
      <c r="R954" s="31">
        <f>Table1[[#This Row],[Cost Price]]*Table1[[#This Row],[Quantity]]</f>
        <v>3198.72</v>
      </c>
    </row>
    <row r="955" spans="1:18" x14ac:dyDescent="0.25">
      <c r="A955" t="s">
        <v>1674</v>
      </c>
      <c r="B955" s="14">
        <v>46225</v>
      </c>
      <c r="C955" t="s">
        <v>82</v>
      </c>
      <c r="D955" t="str">
        <f>VLOOKUP(C955,Customers!A:E,5,FALSE)</f>
        <v>Mass Market</v>
      </c>
      <c r="E955" t="s">
        <v>235</v>
      </c>
      <c r="F955" t="str">
        <f>VLOOKUP(Table1[[#This Row],[Product_ID]],Products!A:D,4,FALSE)</f>
        <v>Accessories</v>
      </c>
      <c r="G955" t="str">
        <f>VLOOKUP(H955,Stores!A:E,5,FALSE)</f>
        <v>Africa</v>
      </c>
      <c r="H955" t="s">
        <v>52</v>
      </c>
      <c r="I955" s="5" t="s">
        <v>25</v>
      </c>
      <c r="J955" s="7">
        <v>3</v>
      </c>
      <c r="K955" s="27">
        <v>68.31</v>
      </c>
      <c r="L955" s="11">
        <v>0</v>
      </c>
      <c r="M955" t="s">
        <v>30</v>
      </c>
      <c r="N955" s="29">
        <v>44.85</v>
      </c>
      <c r="O955" s="27">
        <f>Table1[[#This Row],[Unit_Price]]*Table1[[#This Row],[Quantity]]</f>
        <v>204.93</v>
      </c>
      <c r="P955" s="29">
        <f>Table1[[#This Row],[Revenue]]-Table1[[#This Row],[COGS]]</f>
        <v>70.38</v>
      </c>
      <c r="Q955" s="9">
        <f>Table1[[#This Row],[Profit]]/Table1[[#This Row],[Revenue]]</f>
        <v>0.34343434343434343</v>
      </c>
      <c r="R955" s="31">
        <f>Table1[[#This Row],[Cost Price]]*Table1[[#This Row],[Quantity]]</f>
        <v>134.55000000000001</v>
      </c>
    </row>
    <row r="956" spans="1:18" x14ac:dyDescent="0.25">
      <c r="A956" t="s">
        <v>1675</v>
      </c>
      <c r="B956" s="14">
        <v>46075</v>
      </c>
      <c r="C956" t="s">
        <v>1567</v>
      </c>
      <c r="D956" t="str">
        <f>VLOOKUP(C956,Customers!A:E,5,FALSE)</f>
        <v>Mass Market</v>
      </c>
      <c r="E956" t="s">
        <v>282</v>
      </c>
      <c r="F956" t="str">
        <f>VLOOKUP(Table1[[#This Row],[Product_ID]],Products!A:D,4,FALSE)</f>
        <v>Audio</v>
      </c>
      <c r="G956" t="str">
        <f>VLOOKUP(H956,Stores!A:E,5,FALSE)</f>
        <v>Asia</v>
      </c>
      <c r="H956" t="s">
        <v>101</v>
      </c>
      <c r="I956" s="5" t="s">
        <v>14</v>
      </c>
      <c r="J956" s="7">
        <v>3</v>
      </c>
      <c r="K956" s="27">
        <v>184.37</v>
      </c>
      <c r="L956" s="11">
        <v>0</v>
      </c>
      <c r="M956" t="s">
        <v>35</v>
      </c>
      <c r="N956" s="29">
        <v>110.98</v>
      </c>
      <c r="O956" s="27">
        <f>Table1[[#This Row],[Unit_Price]]*Table1[[#This Row],[Quantity]]</f>
        <v>553.11</v>
      </c>
      <c r="P956" s="29">
        <f>Table1[[#This Row],[Revenue]]-Table1[[#This Row],[COGS]]</f>
        <v>220.17000000000002</v>
      </c>
      <c r="Q956" s="9">
        <f>Table1[[#This Row],[Profit]]/Table1[[#This Row],[Revenue]]</f>
        <v>0.39805825242718451</v>
      </c>
      <c r="R956" s="31">
        <f>Table1[[#This Row],[Cost Price]]*Table1[[#This Row],[Quantity]]</f>
        <v>332.94</v>
      </c>
    </row>
    <row r="957" spans="1:18" x14ac:dyDescent="0.25">
      <c r="A957" t="s">
        <v>1676</v>
      </c>
      <c r="B957" s="14">
        <v>45820</v>
      </c>
      <c r="C957" t="s">
        <v>828</v>
      </c>
      <c r="D957" t="str">
        <f>VLOOKUP(C957,Customers!A:E,5,FALSE)</f>
        <v>Mass Market</v>
      </c>
      <c r="E957" t="s">
        <v>23</v>
      </c>
      <c r="F957" t="str">
        <f>VLOOKUP(Table1[[#This Row],[Product_ID]],Products!A:D,4,FALSE)</f>
        <v>Audio</v>
      </c>
      <c r="G957" t="str">
        <f>VLOOKUP(H957,Stores!A:E,5,FALSE)</f>
        <v>Africa</v>
      </c>
      <c r="H957" t="s">
        <v>44</v>
      </c>
      <c r="I957" s="5" t="s">
        <v>14</v>
      </c>
      <c r="J957" s="7">
        <v>4</v>
      </c>
      <c r="K957" s="27">
        <v>81.37</v>
      </c>
      <c r="L957" s="11">
        <v>0.1</v>
      </c>
      <c r="M957" t="s">
        <v>20</v>
      </c>
      <c r="N957" s="29">
        <v>57.67</v>
      </c>
      <c r="O957" s="27">
        <f>Table1[[#This Row],[Unit_Price]]*Table1[[#This Row],[Quantity]]</f>
        <v>325.48</v>
      </c>
      <c r="P957" s="29">
        <f>Table1[[#This Row],[Revenue]]-Table1[[#This Row],[COGS]]</f>
        <v>94.800000000000011</v>
      </c>
      <c r="Q957" s="9">
        <f>Table1[[#This Row],[Profit]]/Table1[[#This Row],[Revenue]]</f>
        <v>0.29126213592233013</v>
      </c>
      <c r="R957" s="31">
        <f>Table1[[#This Row],[Cost Price]]*Table1[[#This Row],[Quantity]]</f>
        <v>230.68</v>
      </c>
    </row>
    <row r="958" spans="1:18" x14ac:dyDescent="0.25">
      <c r="A958" t="s">
        <v>1677</v>
      </c>
      <c r="B958" s="14">
        <v>46057</v>
      </c>
      <c r="C958" t="s">
        <v>1678</v>
      </c>
      <c r="D958" t="str">
        <f>VLOOKUP(C958,Customers!A:E,5,FALSE)</f>
        <v>Mass Market</v>
      </c>
      <c r="E958" t="s">
        <v>251</v>
      </c>
      <c r="F958" t="str">
        <f>VLOOKUP(Table1[[#This Row],[Product_ID]],Products!A:D,4,FALSE)</f>
        <v>Televisions</v>
      </c>
      <c r="G958" t="str">
        <f>VLOOKUP(H958,Stores!A:E,5,FALSE)</f>
        <v>Asia</v>
      </c>
      <c r="H958" t="s">
        <v>34</v>
      </c>
      <c r="I958" s="5" t="s">
        <v>25</v>
      </c>
      <c r="J958" s="7">
        <v>3</v>
      </c>
      <c r="K958" s="27">
        <v>2038.98</v>
      </c>
      <c r="L958" s="11">
        <v>0.1</v>
      </c>
      <c r="M958" t="s">
        <v>20</v>
      </c>
      <c r="N958" s="29">
        <v>1299.3499999999999</v>
      </c>
      <c r="O958" s="27">
        <f>Table1[[#This Row],[Unit_Price]]*Table1[[#This Row],[Quantity]]</f>
        <v>6116.9400000000005</v>
      </c>
      <c r="P958" s="29">
        <f>Table1[[#This Row],[Revenue]]-Table1[[#This Row],[COGS]]</f>
        <v>2218.8900000000008</v>
      </c>
      <c r="Q958" s="9">
        <f>Table1[[#This Row],[Profit]]/Table1[[#This Row],[Revenue]]</f>
        <v>0.36274509803921579</v>
      </c>
      <c r="R958" s="31">
        <f>Table1[[#This Row],[Cost Price]]*Table1[[#This Row],[Quantity]]</f>
        <v>3898.0499999999997</v>
      </c>
    </row>
    <row r="959" spans="1:18" x14ac:dyDescent="0.25">
      <c r="A959" t="s">
        <v>1679</v>
      </c>
      <c r="B959" s="14">
        <v>45941</v>
      </c>
      <c r="C959" t="s">
        <v>1680</v>
      </c>
      <c r="D959" t="str">
        <f>VLOOKUP(C959,Customers!A:E,5,FALSE)</f>
        <v>Premium</v>
      </c>
      <c r="E959" t="s">
        <v>98</v>
      </c>
      <c r="F959" t="str">
        <f>VLOOKUP(Table1[[#This Row],[Product_ID]],Products!A:D,4,FALSE)</f>
        <v>Laptops</v>
      </c>
      <c r="G959" t="str">
        <f>VLOOKUP(H959,Stores!A:E,5,FALSE)</f>
        <v>Europe</v>
      </c>
      <c r="H959" t="s">
        <v>64</v>
      </c>
      <c r="I959" s="5" t="s">
        <v>25</v>
      </c>
      <c r="J959" s="7">
        <v>2</v>
      </c>
      <c r="K959" s="27">
        <v>1399</v>
      </c>
      <c r="L959" s="11">
        <v>0.15</v>
      </c>
      <c r="M959" t="s">
        <v>20</v>
      </c>
      <c r="N959" s="29">
        <v>853.39</v>
      </c>
      <c r="O959" s="27">
        <f>Table1[[#This Row],[Unit_Price]]*Table1[[#This Row],[Quantity]]</f>
        <v>2798</v>
      </c>
      <c r="P959" s="29">
        <f>Table1[[#This Row],[Revenue]]-Table1[[#This Row],[COGS]]</f>
        <v>1091.22</v>
      </c>
      <c r="Q959" s="9">
        <f>Table1[[#This Row],[Profit]]/Table1[[#This Row],[Revenue]]</f>
        <v>0.39</v>
      </c>
      <c r="R959" s="31">
        <f>Table1[[#This Row],[Cost Price]]*Table1[[#This Row],[Quantity]]</f>
        <v>1706.78</v>
      </c>
    </row>
    <row r="960" spans="1:18" x14ac:dyDescent="0.25">
      <c r="A960" t="s">
        <v>1681</v>
      </c>
      <c r="B960" s="14">
        <v>45984</v>
      </c>
      <c r="C960" t="s">
        <v>1539</v>
      </c>
      <c r="D960" t="str">
        <f>VLOOKUP(C960,Customers!A:E,5,FALSE)</f>
        <v>Premium</v>
      </c>
      <c r="E960" t="s">
        <v>147</v>
      </c>
      <c r="F960" t="str">
        <f>VLOOKUP(Table1[[#This Row],[Product_ID]],Products!A:D,4,FALSE)</f>
        <v>Televisions</v>
      </c>
      <c r="G960" t="str">
        <f>VLOOKUP(H960,Stores!A:E,5,FALSE)</f>
        <v>South America</v>
      </c>
      <c r="H960" t="s">
        <v>62</v>
      </c>
      <c r="I960" s="5" t="s">
        <v>25</v>
      </c>
      <c r="J960" s="7">
        <v>5</v>
      </c>
      <c r="K960" s="27">
        <v>999</v>
      </c>
      <c r="L960" s="11">
        <v>0.2</v>
      </c>
      <c r="M960" t="s">
        <v>35</v>
      </c>
      <c r="N960" s="29">
        <v>679.32</v>
      </c>
      <c r="O960" s="27">
        <f>Table1[[#This Row],[Unit_Price]]*Table1[[#This Row],[Quantity]]</f>
        <v>4995</v>
      </c>
      <c r="P960" s="29">
        <f>Table1[[#This Row],[Revenue]]-Table1[[#This Row],[COGS]]</f>
        <v>1598.3999999999996</v>
      </c>
      <c r="Q960" s="9">
        <f>Table1[[#This Row],[Profit]]/Table1[[#This Row],[Revenue]]</f>
        <v>0.31999999999999995</v>
      </c>
      <c r="R960" s="31">
        <f>Table1[[#This Row],[Cost Price]]*Table1[[#This Row],[Quantity]]</f>
        <v>3396.6000000000004</v>
      </c>
    </row>
    <row r="961" spans="1:18" x14ac:dyDescent="0.25">
      <c r="A961" t="s">
        <v>1682</v>
      </c>
      <c r="B961" s="14">
        <v>46004</v>
      </c>
      <c r="C961" t="s">
        <v>73</v>
      </c>
      <c r="D961" t="str">
        <f>VLOOKUP(C961,Customers!A:E,5,FALSE)</f>
        <v>Mass Market</v>
      </c>
      <c r="E961" t="s">
        <v>137</v>
      </c>
      <c r="F961" t="str">
        <f>VLOOKUP(Table1[[#This Row],[Product_ID]],Products!A:D,4,FALSE)</f>
        <v>Accessories</v>
      </c>
      <c r="G961" t="str">
        <f>VLOOKUP(H961,Stores!A:E,5,FALSE)</f>
        <v>Africa</v>
      </c>
      <c r="H961" t="s">
        <v>196</v>
      </c>
      <c r="I961" s="5" t="s">
        <v>25</v>
      </c>
      <c r="J961" s="7">
        <v>2</v>
      </c>
      <c r="K961" s="27">
        <v>99.99</v>
      </c>
      <c r="L961" s="11">
        <v>0.15</v>
      </c>
      <c r="M961" t="s">
        <v>20</v>
      </c>
      <c r="N961" s="29">
        <v>65.34</v>
      </c>
      <c r="O961" s="27">
        <f>Table1[[#This Row],[Unit_Price]]*Table1[[#This Row],[Quantity]]</f>
        <v>199.98</v>
      </c>
      <c r="P961" s="29">
        <f>Table1[[#This Row],[Revenue]]-Table1[[#This Row],[COGS]]</f>
        <v>69.299999999999983</v>
      </c>
      <c r="Q961" s="9">
        <f>Table1[[#This Row],[Profit]]/Table1[[#This Row],[Revenue]]</f>
        <v>0.34653465346534645</v>
      </c>
      <c r="R961" s="31">
        <f>Table1[[#This Row],[Cost Price]]*Table1[[#This Row],[Quantity]]</f>
        <v>130.68</v>
      </c>
    </row>
    <row r="962" spans="1:18" x14ac:dyDescent="0.25">
      <c r="A962" t="s">
        <v>1683</v>
      </c>
      <c r="B962" s="14">
        <v>46003</v>
      </c>
      <c r="C962" t="s">
        <v>638</v>
      </c>
      <c r="D962" t="str">
        <f>VLOOKUP(C962,Customers!A:E,5,FALSE)</f>
        <v>Affluent</v>
      </c>
      <c r="E962" t="s">
        <v>286</v>
      </c>
      <c r="F962" t="str">
        <f>VLOOKUP(Table1[[#This Row],[Product_ID]],Products!A:D,4,FALSE)</f>
        <v>Televisions</v>
      </c>
      <c r="G962" t="str">
        <f>VLOOKUP(H962,Stores!A:E,5,FALSE)</f>
        <v>Europe</v>
      </c>
      <c r="H962" t="s">
        <v>64</v>
      </c>
      <c r="I962" s="5" t="s">
        <v>25</v>
      </c>
      <c r="J962" s="7">
        <v>6</v>
      </c>
      <c r="K962" s="27">
        <v>1299</v>
      </c>
      <c r="L962" s="11">
        <v>0</v>
      </c>
      <c r="M962" t="s">
        <v>30</v>
      </c>
      <c r="N962" s="29">
        <v>948.27</v>
      </c>
      <c r="O962" s="27">
        <f>Table1[[#This Row],[Unit_Price]]*Table1[[#This Row],[Quantity]]</f>
        <v>7794</v>
      </c>
      <c r="P962" s="29">
        <f>Table1[[#This Row],[Revenue]]-Table1[[#This Row],[COGS]]</f>
        <v>2104.38</v>
      </c>
      <c r="Q962" s="9">
        <f>Table1[[#This Row],[Profit]]/Table1[[#This Row],[Revenue]]</f>
        <v>0.27</v>
      </c>
      <c r="R962" s="31">
        <f>Table1[[#This Row],[Cost Price]]*Table1[[#This Row],[Quantity]]</f>
        <v>5689.62</v>
      </c>
    </row>
    <row r="963" spans="1:18" x14ac:dyDescent="0.25">
      <c r="A963" t="s">
        <v>1684</v>
      </c>
      <c r="B963" s="14">
        <v>46139</v>
      </c>
      <c r="C963" t="s">
        <v>483</v>
      </c>
      <c r="D963" t="str">
        <f>VLOOKUP(C963,Customers!A:E,5,FALSE)</f>
        <v>Mass Market</v>
      </c>
      <c r="E963" t="s">
        <v>54</v>
      </c>
      <c r="F963" t="str">
        <f>VLOOKUP(Table1[[#This Row],[Product_ID]],Products!A:D,4,FALSE)</f>
        <v>Accessories</v>
      </c>
      <c r="G963" t="str">
        <f>VLOOKUP(H963,Stores!A:E,5,FALSE)</f>
        <v>North America</v>
      </c>
      <c r="H963" t="s">
        <v>39</v>
      </c>
      <c r="I963" s="5" t="s">
        <v>14</v>
      </c>
      <c r="J963" s="7">
        <v>1</v>
      </c>
      <c r="K963" s="27">
        <v>120.19</v>
      </c>
      <c r="L963" s="11">
        <v>0.02</v>
      </c>
      <c r="M963" t="s">
        <v>35</v>
      </c>
      <c r="N963" s="29">
        <v>85.68</v>
      </c>
      <c r="O963" s="27">
        <f>Table1[[#This Row],[Unit_Price]]*Table1[[#This Row],[Quantity]]</f>
        <v>120.19</v>
      </c>
      <c r="P963" s="29">
        <f>Table1[[#This Row],[Revenue]]-Table1[[#This Row],[COGS]]</f>
        <v>34.509999999999991</v>
      </c>
      <c r="Q963" s="9">
        <f>Table1[[#This Row],[Profit]]/Table1[[#This Row],[Revenue]]</f>
        <v>0.28712871287128705</v>
      </c>
      <c r="R963" s="31">
        <f>Table1[[#This Row],[Cost Price]]*Table1[[#This Row],[Quantity]]</f>
        <v>85.68</v>
      </c>
    </row>
    <row r="964" spans="1:18" x14ac:dyDescent="0.25">
      <c r="A964" t="s">
        <v>1685</v>
      </c>
      <c r="B964" s="14">
        <v>46006</v>
      </c>
      <c r="C964" t="s">
        <v>1297</v>
      </c>
      <c r="D964" t="str">
        <f>VLOOKUP(C964,Customers!A:E,5,FALSE)</f>
        <v>Mass Market</v>
      </c>
      <c r="E964" t="s">
        <v>71</v>
      </c>
      <c r="F964" t="str">
        <f>VLOOKUP(Table1[[#This Row],[Product_ID]],Products!A:D,4,FALSE)</f>
        <v>Audio</v>
      </c>
      <c r="G964" t="str">
        <f>VLOOKUP(H964,Stores!A:E,5,FALSE)</f>
        <v>North America</v>
      </c>
      <c r="H964" t="s">
        <v>187</v>
      </c>
      <c r="I964" s="5" t="s">
        <v>14</v>
      </c>
      <c r="J964" s="7">
        <v>1</v>
      </c>
      <c r="K964" s="27">
        <v>122.57</v>
      </c>
      <c r="L964" s="11">
        <v>0.02</v>
      </c>
      <c r="M964" t="s">
        <v>20</v>
      </c>
      <c r="N964" s="29">
        <v>82.11</v>
      </c>
      <c r="O964" s="27">
        <f>Table1[[#This Row],[Unit_Price]]*Table1[[#This Row],[Quantity]]</f>
        <v>122.57</v>
      </c>
      <c r="P964" s="29">
        <f>Table1[[#This Row],[Revenue]]-Table1[[#This Row],[COGS]]</f>
        <v>40.459999999999994</v>
      </c>
      <c r="Q964" s="9">
        <f>Table1[[#This Row],[Profit]]/Table1[[#This Row],[Revenue]]</f>
        <v>0.33009708737864074</v>
      </c>
      <c r="R964" s="31">
        <f>Table1[[#This Row],[Cost Price]]*Table1[[#This Row],[Quantity]]</f>
        <v>82.11</v>
      </c>
    </row>
    <row r="965" spans="1:18" x14ac:dyDescent="0.25">
      <c r="A965" t="s">
        <v>1686</v>
      </c>
      <c r="B965" s="14">
        <v>45980</v>
      </c>
      <c r="C965" t="s">
        <v>222</v>
      </c>
      <c r="D965" t="str">
        <f>VLOOKUP(C965,Customers!A:E,5,FALSE)</f>
        <v>Mass Market</v>
      </c>
      <c r="E965" t="s">
        <v>440</v>
      </c>
      <c r="F965" t="str">
        <f>VLOOKUP(Table1[[#This Row],[Product_ID]],Products!A:D,4,FALSE)</f>
        <v>Audio</v>
      </c>
      <c r="G965" t="str">
        <f>VLOOKUP(H965,Stores!A:E,5,FALSE)</f>
        <v xml:space="preserve">Asia </v>
      </c>
      <c r="H965" t="s">
        <v>104</v>
      </c>
      <c r="I965" s="5" t="s">
        <v>14</v>
      </c>
      <c r="J965" s="7">
        <v>1</v>
      </c>
      <c r="K965" s="27">
        <v>149</v>
      </c>
      <c r="L965" s="11">
        <v>0</v>
      </c>
      <c r="M965" t="s">
        <v>30</v>
      </c>
      <c r="N965" s="29">
        <v>90.89</v>
      </c>
      <c r="O965" s="27">
        <f>Table1[[#This Row],[Unit_Price]]*Table1[[#This Row],[Quantity]]</f>
        <v>149</v>
      </c>
      <c r="P965" s="29">
        <f>Table1[[#This Row],[Revenue]]-Table1[[#This Row],[COGS]]</f>
        <v>58.11</v>
      </c>
      <c r="Q965" s="9">
        <f>Table1[[#This Row],[Profit]]/Table1[[#This Row],[Revenue]]</f>
        <v>0.39</v>
      </c>
      <c r="R965" s="31">
        <f>Table1[[#This Row],[Cost Price]]*Table1[[#This Row],[Quantity]]</f>
        <v>90.89</v>
      </c>
    </row>
    <row r="966" spans="1:18" x14ac:dyDescent="0.25">
      <c r="A966" t="s">
        <v>1688</v>
      </c>
      <c r="B966" s="14">
        <v>46018</v>
      </c>
      <c r="C966" t="s">
        <v>1689</v>
      </c>
      <c r="D966" t="str">
        <f>VLOOKUP(C966,Customers!A:E,5,FALSE)</f>
        <v>Mass Affluent</v>
      </c>
      <c r="E966" t="s">
        <v>126</v>
      </c>
      <c r="F966" t="str">
        <f>VLOOKUP(Table1[[#This Row],[Product_ID]],Products!A:D,4,FALSE)</f>
        <v>Smartphones</v>
      </c>
      <c r="G966" t="str">
        <f>VLOOKUP(H966,Stores!A:E,5,FALSE)</f>
        <v>oceania</v>
      </c>
      <c r="H966" t="s">
        <v>48</v>
      </c>
      <c r="I966" s="5" t="s">
        <v>14</v>
      </c>
      <c r="J966" s="7">
        <v>5</v>
      </c>
      <c r="K966" s="27">
        <v>719.97</v>
      </c>
      <c r="L966" s="11">
        <v>0.1</v>
      </c>
      <c r="M966" t="s">
        <v>20</v>
      </c>
      <c r="N966" s="29">
        <v>510.27</v>
      </c>
      <c r="O966" s="27">
        <f>Table1[[#This Row],[Unit_Price]]*Table1[[#This Row],[Quantity]]</f>
        <v>3599.8500000000004</v>
      </c>
      <c r="P966" s="29">
        <f>Table1[[#This Row],[Revenue]]-Table1[[#This Row],[COGS]]</f>
        <v>1048.5000000000005</v>
      </c>
      <c r="Q966" s="9">
        <f>Table1[[#This Row],[Profit]]/Table1[[#This Row],[Revenue]]</f>
        <v>0.29126213592233019</v>
      </c>
      <c r="R966" s="31">
        <f>Table1[[#This Row],[Cost Price]]*Table1[[#This Row],[Quantity]]</f>
        <v>2551.35</v>
      </c>
    </row>
    <row r="967" spans="1:18" x14ac:dyDescent="0.25">
      <c r="A967" t="s">
        <v>1690</v>
      </c>
      <c r="B967" s="14">
        <v>46220</v>
      </c>
      <c r="C967" t="s">
        <v>1469</v>
      </c>
      <c r="D967" t="str">
        <f>VLOOKUP(C967,Customers!A:E,5,FALSE)</f>
        <v>Affluent</v>
      </c>
      <c r="E967" t="s">
        <v>117</v>
      </c>
      <c r="F967" t="str">
        <f>VLOOKUP(Table1[[#This Row],[Product_ID]],Products!A:D,4,FALSE)</f>
        <v>Laptops</v>
      </c>
      <c r="G967" t="str">
        <f>VLOOKUP(H967,Stores!A:E,5,FALSE)</f>
        <v>Africa</v>
      </c>
      <c r="H967" t="s">
        <v>19</v>
      </c>
      <c r="I967" s="5" t="s">
        <v>25</v>
      </c>
      <c r="J967" s="7">
        <v>2</v>
      </c>
      <c r="K967" s="27">
        <v>1745.03</v>
      </c>
      <c r="L967" s="11">
        <v>0.1</v>
      </c>
      <c r="M967" t="s">
        <v>20</v>
      </c>
      <c r="N967" s="29">
        <v>1295.28</v>
      </c>
      <c r="O967" s="27">
        <f>Table1[[#This Row],[Unit_Price]]*Table1[[#This Row],[Quantity]]</f>
        <v>3490.06</v>
      </c>
      <c r="P967" s="29">
        <f>Table1[[#This Row],[Revenue]]-Table1[[#This Row],[COGS]]</f>
        <v>899.5</v>
      </c>
      <c r="Q967" s="9">
        <f>Table1[[#This Row],[Profit]]/Table1[[#This Row],[Revenue]]</f>
        <v>0.25773195876288663</v>
      </c>
      <c r="R967" s="31">
        <f>Table1[[#This Row],[Cost Price]]*Table1[[#This Row],[Quantity]]</f>
        <v>2590.56</v>
      </c>
    </row>
    <row r="968" spans="1:18" x14ac:dyDescent="0.25">
      <c r="A968" t="s">
        <v>1691</v>
      </c>
      <c r="B968" s="14">
        <v>46221</v>
      </c>
      <c r="C968" t="s">
        <v>1692</v>
      </c>
      <c r="D968" t="str">
        <f>VLOOKUP(C968,Customers!A:E,5,FALSE)</f>
        <v>Mass Market</v>
      </c>
      <c r="E968" t="s">
        <v>23</v>
      </c>
      <c r="F968" t="str">
        <f>VLOOKUP(Table1[[#This Row],[Product_ID]],Products!A:D,4,FALSE)</f>
        <v>Audio</v>
      </c>
      <c r="G968" t="str">
        <f>VLOOKUP(H968,Stores!A:E,5,FALSE)</f>
        <v>EUROPE</v>
      </c>
      <c r="H968" t="s">
        <v>74</v>
      </c>
      <c r="I968" s="5" t="s">
        <v>14</v>
      </c>
      <c r="J968" s="7">
        <v>4</v>
      </c>
      <c r="K968" s="27">
        <v>79</v>
      </c>
      <c r="L968" s="11">
        <v>0.05</v>
      </c>
      <c r="M968" t="s">
        <v>30</v>
      </c>
      <c r="N968" s="29">
        <v>57.67</v>
      </c>
      <c r="O968" s="27">
        <f>Table1[[#This Row],[Unit_Price]]*Table1[[#This Row],[Quantity]]</f>
        <v>316</v>
      </c>
      <c r="P968" s="29">
        <f>Table1[[#This Row],[Revenue]]-Table1[[#This Row],[COGS]]</f>
        <v>85.32</v>
      </c>
      <c r="Q968" s="9">
        <f>Table1[[#This Row],[Profit]]/Table1[[#This Row],[Revenue]]</f>
        <v>0.26999999999999996</v>
      </c>
      <c r="R968" s="31">
        <f>Table1[[#This Row],[Cost Price]]*Table1[[#This Row],[Quantity]]</f>
        <v>230.68</v>
      </c>
    </row>
    <row r="969" spans="1:18" x14ac:dyDescent="0.25">
      <c r="A969" t="s">
        <v>1693</v>
      </c>
      <c r="B969" s="14">
        <v>45918</v>
      </c>
      <c r="C969" t="s">
        <v>1347</v>
      </c>
      <c r="D969" t="str">
        <f>VLOOKUP(C969,Customers!A:E,5,FALSE)</f>
        <v>Mass Affluent</v>
      </c>
      <c r="E969" t="s">
        <v>150</v>
      </c>
      <c r="F969" t="str">
        <f>VLOOKUP(Table1[[#This Row],[Product_ID]],Products!A:D,4,FALSE)</f>
        <v>Televisions</v>
      </c>
      <c r="G969" t="str">
        <f>VLOOKUP(H969,Stores!A:E,5,FALSE)</f>
        <v>Africa</v>
      </c>
      <c r="H969" t="s">
        <v>52</v>
      </c>
      <c r="I969" s="5" t="s">
        <v>14</v>
      </c>
      <c r="J969" s="7">
        <v>6</v>
      </c>
      <c r="K969" s="27">
        <v>1454.03</v>
      </c>
      <c r="L969" s="11">
        <v>0.2</v>
      </c>
      <c r="M969" t="s">
        <v>20</v>
      </c>
      <c r="N969" s="29">
        <v>1064.29</v>
      </c>
      <c r="O969" s="27">
        <f>Table1[[#This Row],[Unit_Price]]*Table1[[#This Row],[Quantity]]</f>
        <v>8724.18</v>
      </c>
      <c r="P969" s="29">
        <f>Table1[[#This Row],[Revenue]]-Table1[[#This Row],[COGS]]</f>
        <v>2338.4400000000005</v>
      </c>
      <c r="Q969" s="9">
        <f>Table1[[#This Row],[Profit]]/Table1[[#This Row],[Revenue]]</f>
        <v>0.26804123711340211</v>
      </c>
      <c r="R969" s="31">
        <f>Table1[[#This Row],[Cost Price]]*Table1[[#This Row],[Quantity]]</f>
        <v>6385.74</v>
      </c>
    </row>
    <row r="970" spans="1:18" x14ac:dyDescent="0.25">
      <c r="A970" t="s">
        <v>1694</v>
      </c>
      <c r="B970" s="14">
        <v>46209</v>
      </c>
      <c r="C970" t="s">
        <v>240</v>
      </c>
      <c r="D970" t="str">
        <f>VLOOKUP(C970,Customers!A:E,5,FALSE)</f>
        <v>Mass Affluent</v>
      </c>
      <c r="E970" t="s">
        <v>305</v>
      </c>
      <c r="F970" t="str">
        <f>VLOOKUP(Table1[[#This Row],[Product_ID]],Products!A:D,4,FALSE)</f>
        <v>Accessories</v>
      </c>
      <c r="G970" t="str">
        <f>VLOOKUP(H970,Stores!A:E,5,FALSE)</f>
        <v>oceania</v>
      </c>
      <c r="H970" t="s">
        <v>48</v>
      </c>
      <c r="I970" s="5" t="s">
        <v>25</v>
      </c>
      <c r="J970" s="7">
        <v>1</v>
      </c>
      <c r="K970" s="27">
        <v>38.22</v>
      </c>
      <c r="L970" s="11">
        <v>0.15</v>
      </c>
      <c r="M970" t="s">
        <v>20</v>
      </c>
      <c r="N970" s="29">
        <v>26.52</v>
      </c>
      <c r="O970" s="27">
        <f>Table1[[#This Row],[Unit_Price]]*Table1[[#This Row],[Quantity]]</f>
        <v>38.22</v>
      </c>
      <c r="P970" s="29">
        <f>Table1[[#This Row],[Revenue]]-Table1[[#This Row],[COGS]]</f>
        <v>11.7</v>
      </c>
      <c r="Q970" s="9">
        <f>Table1[[#This Row],[Profit]]/Table1[[#This Row],[Revenue]]</f>
        <v>0.30612244897959184</v>
      </c>
      <c r="R970" s="31">
        <f>Table1[[#This Row],[Cost Price]]*Table1[[#This Row],[Quantity]]</f>
        <v>26.52</v>
      </c>
    </row>
    <row r="971" spans="1:18" x14ac:dyDescent="0.25">
      <c r="A971" t="s">
        <v>1695</v>
      </c>
      <c r="B971" s="14">
        <v>46072</v>
      </c>
      <c r="C971" t="s">
        <v>1667</v>
      </c>
      <c r="D971" t="str">
        <f>VLOOKUP(C971,Customers!A:E,5,FALSE)</f>
        <v>Mass Affluent</v>
      </c>
      <c r="E971" t="s">
        <v>321</v>
      </c>
      <c r="F971" t="str">
        <f>VLOOKUP(Table1[[#This Row],[Product_ID]],Products!A:D,4,FALSE)</f>
        <v>Smartphones</v>
      </c>
      <c r="G971" t="str">
        <f>VLOOKUP(H971,Stores!A:E,5,FALSE)</f>
        <v>Africa</v>
      </c>
      <c r="H971" t="s">
        <v>44</v>
      </c>
      <c r="I971" s="5" t="s">
        <v>25</v>
      </c>
      <c r="J971" s="7">
        <v>3</v>
      </c>
      <c r="K971" s="27">
        <v>1440.97</v>
      </c>
      <c r="L971" s="11">
        <v>0.05</v>
      </c>
      <c r="M971" t="s">
        <v>35</v>
      </c>
      <c r="N971" s="29">
        <v>993.29</v>
      </c>
      <c r="O971" s="27">
        <f>Table1[[#This Row],[Unit_Price]]*Table1[[#This Row],[Quantity]]</f>
        <v>4322.91</v>
      </c>
      <c r="P971" s="29">
        <f>Table1[[#This Row],[Revenue]]-Table1[[#This Row],[COGS]]</f>
        <v>1343.04</v>
      </c>
      <c r="Q971" s="9">
        <f>Table1[[#This Row],[Profit]]/Table1[[#This Row],[Revenue]]</f>
        <v>0.31067961165048547</v>
      </c>
      <c r="R971" s="31">
        <f>Table1[[#This Row],[Cost Price]]*Table1[[#This Row],[Quantity]]</f>
        <v>2979.87</v>
      </c>
    </row>
    <row r="972" spans="1:18" x14ac:dyDescent="0.25">
      <c r="A972" t="s">
        <v>1696</v>
      </c>
      <c r="B972" s="14">
        <v>46127</v>
      </c>
      <c r="C972" t="s">
        <v>1176</v>
      </c>
      <c r="D972" t="str">
        <f>VLOOKUP(C972,Customers!A:E,5,FALSE)</f>
        <v>Mass Market</v>
      </c>
      <c r="E972" t="s">
        <v>29</v>
      </c>
      <c r="F972" t="str">
        <f>VLOOKUP(Table1[[#This Row],[Product_ID]],Products!A:D,4,FALSE)</f>
        <v>Accessories</v>
      </c>
      <c r="G972" t="str">
        <f>VLOOKUP(H972,Stores!A:E,5,FALSE)</f>
        <v>Europe</v>
      </c>
      <c r="H972" t="s">
        <v>24</v>
      </c>
      <c r="I972" s="5" t="s">
        <v>14</v>
      </c>
      <c r="J972" s="7">
        <v>1</v>
      </c>
      <c r="K972" s="27">
        <v>111.18</v>
      </c>
      <c r="L972" s="11">
        <v>0.1</v>
      </c>
      <c r="M972" t="s">
        <v>20</v>
      </c>
      <c r="N972" s="29">
        <v>78.48</v>
      </c>
      <c r="O972" s="27">
        <f>Table1[[#This Row],[Unit_Price]]*Table1[[#This Row],[Quantity]]</f>
        <v>111.18</v>
      </c>
      <c r="P972" s="29">
        <f>Table1[[#This Row],[Revenue]]-Table1[[#This Row],[COGS]]</f>
        <v>32.700000000000003</v>
      </c>
      <c r="Q972" s="9">
        <f>Table1[[#This Row],[Profit]]/Table1[[#This Row],[Revenue]]</f>
        <v>0.29411764705882354</v>
      </c>
      <c r="R972" s="31">
        <f>Table1[[#This Row],[Cost Price]]*Table1[[#This Row],[Quantity]]</f>
        <v>78.48</v>
      </c>
    </row>
    <row r="973" spans="1:18" x14ac:dyDescent="0.25">
      <c r="A973" t="s">
        <v>1697</v>
      </c>
      <c r="B973" s="14">
        <v>46298</v>
      </c>
      <c r="C973" t="s">
        <v>1698</v>
      </c>
      <c r="D973" t="str">
        <f>VLOOKUP(C973,Customers!A:E,5,FALSE)</f>
        <v>Premium</v>
      </c>
      <c r="E973" t="s">
        <v>51</v>
      </c>
      <c r="F973" t="str">
        <f>VLOOKUP(Table1[[#This Row],[Product_ID]],Products!A:D,4,FALSE)</f>
        <v>Smartphones</v>
      </c>
      <c r="G973" t="str">
        <f>VLOOKUP(H973,Stores!A:E,5,FALSE)</f>
        <v>Africa</v>
      </c>
      <c r="H973" t="s">
        <v>226</v>
      </c>
      <c r="I973" s="5" t="s">
        <v>14</v>
      </c>
      <c r="J973" s="7">
        <v>1</v>
      </c>
      <c r="K973" s="27">
        <v>999</v>
      </c>
      <c r="L973" s="11">
        <v>0</v>
      </c>
      <c r="M973" t="s">
        <v>20</v>
      </c>
      <c r="N973" s="29">
        <v>609.39</v>
      </c>
      <c r="O973" s="27">
        <f>Table1[[#This Row],[Unit_Price]]*Table1[[#This Row],[Quantity]]</f>
        <v>999</v>
      </c>
      <c r="P973" s="29">
        <f>Table1[[#This Row],[Revenue]]-Table1[[#This Row],[COGS]]</f>
        <v>389.61</v>
      </c>
      <c r="Q973" s="9">
        <f>Table1[[#This Row],[Profit]]/Table1[[#This Row],[Revenue]]</f>
        <v>0.39</v>
      </c>
      <c r="R973" s="31">
        <f>Table1[[#This Row],[Cost Price]]*Table1[[#This Row],[Quantity]]</f>
        <v>609.39</v>
      </c>
    </row>
    <row r="974" spans="1:18" x14ac:dyDescent="0.25">
      <c r="A974" t="s">
        <v>1699</v>
      </c>
      <c r="B974" s="14">
        <v>46013</v>
      </c>
      <c r="C974" t="s">
        <v>838</v>
      </c>
      <c r="D974" t="str">
        <f>VLOOKUP(C974,Customers!A:E,5,FALSE)</f>
        <v>Mass Affluent</v>
      </c>
      <c r="E974" t="s">
        <v>321</v>
      </c>
      <c r="F974" t="str">
        <f>VLOOKUP(Table1[[#This Row],[Product_ID]],Products!A:D,4,FALSE)</f>
        <v>Smartphones</v>
      </c>
      <c r="G974" t="str">
        <f>VLOOKUP(H974,Stores!A:E,5,FALSE)</f>
        <v>North America</v>
      </c>
      <c r="H974" t="s">
        <v>95</v>
      </c>
      <c r="I974" s="5" t="s">
        <v>14</v>
      </c>
      <c r="J974" s="7">
        <v>5</v>
      </c>
      <c r="K974" s="27">
        <v>1357.03</v>
      </c>
      <c r="L974" s="11">
        <v>0.05</v>
      </c>
      <c r="M974" t="s">
        <v>20</v>
      </c>
      <c r="N974" s="29">
        <v>993.29</v>
      </c>
      <c r="O974" s="27">
        <f>Table1[[#This Row],[Unit_Price]]*Table1[[#This Row],[Quantity]]</f>
        <v>6785.15</v>
      </c>
      <c r="P974" s="29">
        <f>Table1[[#This Row],[Revenue]]-Table1[[#This Row],[COGS]]</f>
        <v>1818.6999999999998</v>
      </c>
      <c r="Q974" s="9">
        <f>Table1[[#This Row],[Profit]]/Table1[[#This Row],[Revenue]]</f>
        <v>0.26804123711340205</v>
      </c>
      <c r="R974" s="31">
        <f>Table1[[#This Row],[Cost Price]]*Table1[[#This Row],[Quantity]]</f>
        <v>4966.45</v>
      </c>
    </row>
    <row r="975" spans="1:18" x14ac:dyDescent="0.25">
      <c r="A975" t="s">
        <v>1700</v>
      </c>
      <c r="B975" s="14">
        <v>46005</v>
      </c>
      <c r="C975" t="s">
        <v>914</v>
      </c>
      <c r="D975" t="str">
        <f>VLOOKUP(C975,Customers!A:E,5,FALSE)</f>
        <v>Mass Market</v>
      </c>
      <c r="E975" t="s">
        <v>390</v>
      </c>
      <c r="F975" t="str">
        <f>VLOOKUP(Table1[[#This Row],[Product_ID]],Products!A:D,4,FALSE)</f>
        <v>Smartphones</v>
      </c>
      <c r="G975" t="str">
        <f>VLOOKUP(H975,Stores!A:E,5,FALSE)</f>
        <v>North America</v>
      </c>
      <c r="H975" t="s">
        <v>95</v>
      </c>
      <c r="I975" s="5" t="s">
        <v>25</v>
      </c>
      <c r="J975" s="7">
        <v>2</v>
      </c>
      <c r="K975" s="27">
        <v>440.02</v>
      </c>
      <c r="L975" s="11">
        <v>0.2</v>
      </c>
      <c r="M975" t="s">
        <v>35</v>
      </c>
      <c r="N975" s="29">
        <v>278.38</v>
      </c>
      <c r="O975" s="27">
        <f>Table1[[#This Row],[Unit_Price]]*Table1[[#This Row],[Quantity]]</f>
        <v>880.04</v>
      </c>
      <c r="P975" s="29">
        <f>Table1[[#This Row],[Revenue]]-Table1[[#This Row],[COGS]]</f>
        <v>323.27999999999997</v>
      </c>
      <c r="Q975" s="9">
        <f>Table1[[#This Row],[Profit]]/Table1[[#This Row],[Revenue]]</f>
        <v>0.36734693877551017</v>
      </c>
      <c r="R975" s="31">
        <f>Table1[[#This Row],[Cost Price]]*Table1[[#This Row],[Quantity]]</f>
        <v>556.76</v>
      </c>
    </row>
    <row r="976" spans="1:18" x14ac:dyDescent="0.25">
      <c r="A976" t="s">
        <v>1701</v>
      </c>
      <c r="B976" s="14">
        <v>46361</v>
      </c>
      <c r="C976" t="s">
        <v>375</v>
      </c>
      <c r="D976" t="str">
        <f>VLOOKUP(C976,Customers!A:E,5,FALSE)</f>
        <v>Mass Affluent</v>
      </c>
      <c r="E976" t="s">
        <v>282</v>
      </c>
      <c r="F976" t="str">
        <f>VLOOKUP(Table1[[#This Row],[Product_ID]],Products!A:D,4,FALSE)</f>
        <v>Audio</v>
      </c>
      <c r="G976" t="str">
        <f>VLOOKUP(H976,Stores!A:E,5,FALSE)</f>
        <v>North America</v>
      </c>
      <c r="H976" t="s">
        <v>39</v>
      </c>
      <c r="I976" s="5" t="s">
        <v>25</v>
      </c>
      <c r="J976" s="7">
        <v>1</v>
      </c>
      <c r="K976" s="27">
        <v>180.79</v>
      </c>
      <c r="L976" s="11">
        <v>0</v>
      </c>
      <c r="M976" t="s">
        <v>35</v>
      </c>
      <c r="N976" s="29">
        <v>110.98</v>
      </c>
      <c r="O976" s="27">
        <f>Table1[[#This Row],[Unit_Price]]*Table1[[#This Row],[Quantity]]</f>
        <v>180.79</v>
      </c>
      <c r="P976" s="29">
        <f>Table1[[#This Row],[Revenue]]-Table1[[#This Row],[COGS]]</f>
        <v>69.809999999999988</v>
      </c>
      <c r="Q976" s="9">
        <f>Table1[[#This Row],[Profit]]/Table1[[#This Row],[Revenue]]</f>
        <v>0.38613861386138609</v>
      </c>
      <c r="R976" s="31">
        <f>Table1[[#This Row],[Cost Price]]*Table1[[#This Row],[Quantity]]</f>
        <v>110.98</v>
      </c>
    </row>
    <row r="977" spans="1:18" x14ac:dyDescent="0.25">
      <c r="A977" t="s">
        <v>1702</v>
      </c>
      <c r="B977" s="14">
        <v>45699</v>
      </c>
      <c r="C977" t="s">
        <v>1475</v>
      </c>
      <c r="D977" t="str">
        <f>VLOOKUP(C977,Customers!A:E,5,FALSE)</f>
        <v>Affluent</v>
      </c>
      <c r="E977" t="s">
        <v>177</v>
      </c>
      <c r="F977" t="str">
        <f>VLOOKUP(Table1[[#This Row],[Product_ID]],Products!A:D,4,FALSE)</f>
        <v>Laptops</v>
      </c>
      <c r="G977" t="str">
        <f>VLOOKUP(H977,Stores!A:E,5,FALSE)</f>
        <v>Asia</v>
      </c>
      <c r="H977" t="s">
        <v>34</v>
      </c>
      <c r="I977" s="5" t="s">
        <v>25</v>
      </c>
      <c r="J977" s="7">
        <v>4</v>
      </c>
      <c r="K977" s="27">
        <v>1551.03</v>
      </c>
      <c r="L977" s="11">
        <v>0.15</v>
      </c>
      <c r="M977" t="s">
        <v>30</v>
      </c>
      <c r="N977" s="29">
        <v>991.38</v>
      </c>
      <c r="O977" s="27">
        <f>Table1[[#This Row],[Unit_Price]]*Table1[[#This Row],[Quantity]]</f>
        <v>6204.12</v>
      </c>
      <c r="P977" s="29">
        <f>Table1[[#This Row],[Revenue]]-Table1[[#This Row],[COGS]]</f>
        <v>2238.6</v>
      </c>
      <c r="Q977" s="9">
        <f>Table1[[#This Row],[Profit]]/Table1[[#This Row],[Revenue]]</f>
        <v>0.36082474226804123</v>
      </c>
      <c r="R977" s="31">
        <f>Table1[[#This Row],[Cost Price]]*Table1[[#This Row],[Quantity]]</f>
        <v>3965.52</v>
      </c>
    </row>
    <row r="978" spans="1:18" x14ac:dyDescent="0.25">
      <c r="A978" t="s">
        <v>1703</v>
      </c>
      <c r="B978" s="14">
        <v>46330</v>
      </c>
      <c r="C978" t="s">
        <v>234</v>
      </c>
      <c r="D978" t="str">
        <f>VLOOKUP(C978,Customers!A:E,5,FALSE)</f>
        <v>Mass Market</v>
      </c>
      <c r="E978" t="s">
        <v>220</v>
      </c>
      <c r="F978" t="str">
        <f>VLOOKUP(Table1[[#This Row],[Product_ID]],Products!A:D,4,FALSE)</f>
        <v>Laptops</v>
      </c>
      <c r="G978" t="str">
        <f>VLOOKUP(H978,Stores!A:E,5,FALSE)</f>
        <v>Europe</v>
      </c>
      <c r="H978" t="s">
        <v>64</v>
      </c>
      <c r="I978" s="5" t="s">
        <v>14</v>
      </c>
      <c r="J978" s="7">
        <v>2</v>
      </c>
      <c r="K978" s="27">
        <v>1543.97</v>
      </c>
      <c r="L978" s="11">
        <v>0</v>
      </c>
      <c r="M978" t="s">
        <v>35</v>
      </c>
      <c r="N978" s="29">
        <v>974.35</v>
      </c>
      <c r="O978" s="27">
        <f>Table1[[#This Row],[Unit_Price]]*Table1[[#This Row],[Quantity]]</f>
        <v>3087.94</v>
      </c>
      <c r="P978" s="29">
        <f>Table1[[#This Row],[Revenue]]-Table1[[#This Row],[COGS]]</f>
        <v>1139.24</v>
      </c>
      <c r="Q978" s="9">
        <f>Table1[[#This Row],[Profit]]/Table1[[#This Row],[Revenue]]</f>
        <v>0.36893203883495146</v>
      </c>
      <c r="R978" s="31">
        <f>Table1[[#This Row],[Cost Price]]*Table1[[#This Row],[Quantity]]</f>
        <v>1948.7</v>
      </c>
    </row>
    <row r="979" spans="1:18" x14ac:dyDescent="0.25">
      <c r="A979" t="s">
        <v>1704</v>
      </c>
      <c r="B979" s="14">
        <v>45726</v>
      </c>
      <c r="C979" t="s">
        <v>1632</v>
      </c>
      <c r="D979" t="str">
        <f>VLOOKUP(C979,Customers!A:E,5,FALSE)</f>
        <v>Premium</v>
      </c>
      <c r="E979" t="s">
        <v>286</v>
      </c>
      <c r="F979" t="str">
        <f>VLOOKUP(Table1[[#This Row],[Product_ID]],Products!A:D,4,FALSE)</f>
        <v>Televisions</v>
      </c>
      <c r="G979" t="str">
        <f>VLOOKUP(H979,Stores!A:E,5,FALSE)</f>
        <v xml:space="preserve">Asia </v>
      </c>
      <c r="H979" t="s">
        <v>104</v>
      </c>
      <c r="I979" s="5" t="s">
        <v>14</v>
      </c>
      <c r="J979" s="7">
        <v>1</v>
      </c>
      <c r="K979" s="27">
        <v>1260.03</v>
      </c>
      <c r="L979" s="11">
        <v>0</v>
      </c>
      <c r="M979" t="s">
        <v>20</v>
      </c>
      <c r="N979" s="29">
        <v>948.27</v>
      </c>
      <c r="O979" s="27">
        <f>Table1[[#This Row],[Unit_Price]]*Table1[[#This Row],[Quantity]]</f>
        <v>1260.03</v>
      </c>
      <c r="P979" s="29">
        <f>Table1[[#This Row],[Revenue]]-Table1[[#This Row],[COGS]]</f>
        <v>311.76</v>
      </c>
      <c r="Q979" s="9">
        <f>Table1[[#This Row],[Profit]]/Table1[[#This Row],[Revenue]]</f>
        <v>0.24742268041237114</v>
      </c>
      <c r="R979" s="31">
        <f>Table1[[#This Row],[Cost Price]]*Table1[[#This Row],[Quantity]]</f>
        <v>948.27</v>
      </c>
    </row>
    <row r="980" spans="1:18" x14ac:dyDescent="0.25">
      <c r="A980" t="s">
        <v>1705</v>
      </c>
      <c r="B980" s="14">
        <v>46009</v>
      </c>
      <c r="C980" t="s">
        <v>210</v>
      </c>
      <c r="D980" t="str">
        <f>VLOOKUP(C980,Customers!A:E,5,FALSE)</f>
        <v>Mass Market</v>
      </c>
      <c r="E980" t="s">
        <v>174</v>
      </c>
      <c r="F980" t="str">
        <f>VLOOKUP(Table1[[#This Row],[Product_ID]],Products!A:D,4,FALSE)</f>
        <v>Accessories</v>
      </c>
      <c r="G980" t="str">
        <f>VLOOKUP(H980,Stores!A:E,5,FALSE)</f>
        <v>Oceania</v>
      </c>
      <c r="H980" t="s">
        <v>112</v>
      </c>
      <c r="I980" s="5" t="s">
        <v>25</v>
      </c>
      <c r="J980" s="7">
        <v>3</v>
      </c>
      <c r="K980" s="27">
        <v>76.63</v>
      </c>
      <c r="L980" s="11">
        <v>0</v>
      </c>
      <c r="M980" t="s">
        <v>20</v>
      </c>
      <c r="N980" s="29">
        <v>54.51</v>
      </c>
      <c r="O980" s="27">
        <f>Table1[[#This Row],[Unit_Price]]*Table1[[#This Row],[Quantity]]</f>
        <v>229.89</v>
      </c>
      <c r="P980" s="29">
        <f>Table1[[#This Row],[Revenue]]-Table1[[#This Row],[COGS]]</f>
        <v>66.359999999999985</v>
      </c>
      <c r="Q980" s="9">
        <f>Table1[[#This Row],[Profit]]/Table1[[#This Row],[Revenue]]</f>
        <v>0.28865979381443296</v>
      </c>
      <c r="R980" s="31">
        <f>Table1[[#This Row],[Cost Price]]*Table1[[#This Row],[Quantity]]</f>
        <v>163.53</v>
      </c>
    </row>
    <row r="981" spans="1:18" x14ac:dyDescent="0.25">
      <c r="A981" t="s">
        <v>1706</v>
      </c>
      <c r="B981" s="14">
        <v>46162</v>
      </c>
      <c r="C981" t="s">
        <v>713</v>
      </c>
      <c r="D981" t="str">
        <f>VLOOKUP(C981,Customers!A:E,5,FALSE)</f>
        <v>Premium</v>
      </c>
      <c r="E981" t="s">
        <v>98</v>
      </c>
      <c r="F981" t="str">
        <f>VLOOKUP(Table1[[#This Row],[Product_ID]],Products!A:D,4,FALSE)</f>
        <v>Laptops</v>
      </c>
      <c r="G981" t="str">
        <f>VLOOKUP(H981,Stores!A:E,5,FALSE)</f>
        <v>Africa</v>
      </c>
      <c r="H981" t="s">
        <v>19</v>
      </c>
      <c r="I981" s="5" t="s">
        <v>25</v>
      </c>
      <c r="J981" s="7">
        <v>4</v>
      </c>
      <c r="K981" s="27">
        <v>1357.03</v>
      </c>
      <c r="L981" s="11">
        <v>0</v>
      </c>
      <c r="M981" t="s">
        <v>20</v>
      </c>
      <c r="N981" s="29">
        <v>853.39</v>
      </c>
      <c r="O981" s="27">
        <f>Table1[[#This Row],[Unit_Price]]*Table1[[#This Row],[Quantity]]</f>
        <v>5428.12</v>
      </c>
      <c r="P981" s="29">
        <f>Table1[[#This Row],[Revenue]]-Table1[[#This Row],[COGS]]</f>
        <v>2014.56</v>
      </c>
      <c r="Q981" s="9">
        <f>Table1[[#This Row],[Profit]]/Table1[[#This Row],[Revenue]]</f>
        <v>0.37113402061855671</v>
      </c>
      <c r="R981" s="31">
        <f>Table1[[#This Row],[Cost Price]]*Table1[[#This Row],[Quantity]]</f>
        <v>3413.56</v>
      </c>
    </row>
    <row r="982" spans="1:18" x14ac:dyDescent="0.25">
      <c r="A982" t="s">
        <v>1707</v>
      </c>
      <c r="B982" s="14">
        <v>45883</v>
      </c>
      <c r="C982" t="s">
        <v>37</v>
      </c>
      <c r="D982" t="str">
        <f>VLOOKUP(C982,Customers!A:E,5,FALSE)</f>
        <v>Mass Market</v>
      </c>
      <c r="E982" t="s">
        <v>12</v>
      </c>
      <c r="F982" t="str">
        <f>VLOOKUP(Table1[[#This Row],[Product_ID]],Products!A:D,4,FALSE)</f>
        <v>Audio</v>
      </c>
      <c r="G982" t="str">
        <f>VLOOKUP(H982,Stores!A:E,5,FALSE)</f>
        <v>Africa</v>
      </c>
      <c r="H982" t="s">
        <v>226</v>
      </c>
      <c r="I982" s="5" t="s">
        <v>14</v>
      </c>
      <c r="J982" s="7">
        <v>2</v>
      </c>
      <c r="K982" s="27">
        <v>503.99</v>
      </c>
      <c r="L982" s="11">
        <v>0</v>
      </c>
      <c r="M982" t="s">
        <v>20</v>
      </c>
      <c r="N982" s="29">
        <v>354.29</v>
      </c>
      <c r="O982" s="27">
        <f>Table1[[#This Row],[Unit_Price]]*Table1[[#This Row],[Quantity]]</f>
        <v>1007.98</v>
      </c>
      <c r="P982" s="29">
        <f>Table1[[#This Row],[Revenue]]-Table1[[#This Row],[COGS]]</f>
        <v>299.39999999999998</v>
      </c>
      <c r="Q982" s="9">
        <f>Table1[[#This Row],[Profit]]/Table1[[#This Row],[Revenue]]</f>
        <v>0.29702970297029702</v>
      </c>
      <c r="R982" s="31">
        <f>Table1[[#This Row],[Cost Price]]*Table1[[#This Row],[Quantity]]</f>
        <v>708.58</v>
      </c>
    </row>
    <row r="983" spans="1:18" x14ac:dyDescent="0.25">
      <c r="A983" t="s">
        <v>1708</v>
      </c>
      <c r="B983" s="14">
        <v>45948</v>
      </c>
      <c r="C983" t="s">
        <v>143</v>
      </c>
      <c r="D983" t="str">
        <f>VLOOKUP(C983,Customers!A:E,5,FALSE)</f>
        <v>Mass Market</v>
      </c>
      <c r="E983" t="s">
        <v>286</v>
      </c>
      <c r="F983" t="str">
        <f>VLOOKUP(Table1[[#This Row],[Product_ID]],Products!A:D,4,FALSE)</f>
        <v>Televisions</v>
      </c>
      <c r="G983" t="str">
        <f>VLOOKUP(H983,Stores!A:E,5,FALSE)</f>
        <v>North America</v>
      </c>
      <c r="H983" t="s">
        <v>39</v>
      </c>
      <c r="I983" s="5" t="s">
        <v>14</v>
      </c>
      <c r="J983" s="7">
        <v>2</v>
      </c>
      <c r="K983" s="27">
        <v>1299</v>
      </c>
      <c r="L983" s="11">
        <v>0.05</v>
      </c>
      <c r="M983" t="s">
        <v>20</v>
      </c>
      <c r="N983" s="29">
        <v>948.27</v>
      </c>
      <c r="O983" s="27">
        <f>Table1[[#This Row],[Unit_Price]]*Table1[[#This Row],[Quantity]]</f>
        <v>2598</v>
      </c>
      <c r="P983" s="29">
        <f>Table1[[#This Row],[Revenue]]-Table1[[#This Row],[COGS]]</f>
        <v>701.46</v>
      </c>
      <c r="Q983" s="9">
        <f>Table1[[#This Row],[Profit]]/Table1[[#This Row],[Revenue]]</f>
        <v>0.27</v>
      </c>
      <c r="R983" s="31">
        <f>Table1[[#This Row],[Cost Price]]*Table1[[#This Row],[Quantity]]</f>
        <v>1896.54</v>
      </c>
    </row>
    <row r="984" spans="1:18" x14ac:dyDescent="0.25">
      <c r="A984" t="s">
        <v>1709</v>
      </c>
      <c r="B984" s="14">
        <v>46088</v>
      </c>
      <c r="C984" t="s">
        <v>1710</v>
      </c>
      <c r="D984" t="str">
        <f>VLOOKUP(C984,Customers!A:E,5,FALSE)</f>
        <v>Mass Market</v>
      </c>
      <c r="E984" t="s">
        <v>171</v>
      </c>
      <c r="F984" t="str">
        <f>VLOOKUP(Table1[[#This Row],[Product_ID]],Products!A:D,4,FALSE)</f>
        <v>Smartphones</v>
      </c>
      <c r="G984" t="str">
        <f>VLOOKUP(H984,Stores!A:E,5,FALSE)</f>
        <v>Africa</v>
      </c>
      <c r="H984" t="s">
        <v>52</v>
      </c>
      <c r="I984" s="5" t="s">
        <v>14</v>
      </c>
      <c r="J984" s="7">
        <v>2</v>
      </c>
      <c r="K984" s="27">
        <v>1273.02</v>
      </c>
      <c r="L984" s="11">
        <v>0</v>
      </c>
      <c r="M984" t="s">
        <v>35</v>
      </c>
      <c r="N984" s="29">
        <v>883.32</v>
      </c>
      <c r="O984" s="27">
        <f>Table1[[#This Row],[Unit_Price]]*Table1[[#This Row],[Quantity]]</f>
        <v>2546.04</v>
      </c>
      <c r="P984" s="29">
        <f>Table1[[#This Row],[Revenue]]-Table1[[#This Row],[COGS]]</f>
        <v>779.39999999999986</v>
      </c>
      <c r="Q984" s="9">
        <f>Table1[[#This Row],[Profit]]/Table1[[#This Row],[Revenue]]</f>
        <v>0.30612244897959179</v>
      </c>
      <c r="R984" s="31">
        <f>Table1[[#This Row],[Cost Price]]*Table1[[#This Row],[Quantity]]</f>
        <v>1766.64</v>
      </c>
    </row>
    <row r="985" spans="1:18" x14ac:dyDescent="0.25">
      <c r="A985" t="s">
        <v>1711</v>
      </c>
      <c r="B985" s="14">
        <v>45894</v>
      </c>
      <c r="C985" t="s">
        <v>994</v>
      </c>
      <c r="D985" t="str">
        <f>VLOOKUP(C985,Customers!A:E,5,FALSE)</f>
        <v>Affluent</v>
      </c>
      <c r="E985" t="s">
        <v>47</v>
      </c>
      <c r="F985" t="str">
        <f>VLOOKUP(Table1[[#This Row],[Product_ID]],Products!A:D,4,FALSE)</f>
        <v>Smartphones</v>
      </c>
      <c r="G985" t="str">
        <f>VLOOKUP(H985,Stores!A:E,5,FALSE)</f>
        <v>Europe</v>
      </c>
      <c r="H985" t="s">
        <v>24</v>
      </c>
      <c r="I985" s="5" t="s">
        <v>25</v>
      </c>
      <c r="J985" s="7">
        <v>4</v>
      </c>
      <c r="K985" s="27">
        <v>301.99</v>
      </c>
      <c r="L985" s="11">
        <v>0.15</v>
      </c>
      <c r="M985" t="s">
        <v>30</v>
      </c>
      <c r="N985" s="29">
        <v>194.35</v>
      </c>
      <c r="O985" s="27">
        <f>Table1[[#This Row],[Unit_Price]]*Table1[[#This Row],[Quantity]]</f>
        <v>1207.96</v>
      </c>
      <c r="P985" s="29">
        <f>Table1[[#This Row],[Revenue]]-Table1[[#This Row],[COGS]]</f>
        <v>430.56000000000006</v>
      </c>
      <c r="Q985" s="9">
        <f>Table1[[#This Row],[Profit]]/Table1[[#This Row],[Revenue]]</f>
        <v>0.35643564356435647</v>
      </c>
      <c r="R985" s="31">
        <f>Table1[[#This Row],[Cost Price]]*Table1[[#This Row],[Quantity]]</f>
        <v>777.4</v>
      </c>
    </row>
    <row r="986" spans="1:18" x14ac:dyDescent="0.25">
      <c r="A986" t="s">
        <v>1712</v>
      </c>
      <c r="B986" s="14">
        <v>46074</v>
      </c>
      <c r="C986" t="s">
        <v>821</v>
      </c>
      <c r="D986" t="str">
        <f>VLOOKUP(C986,Customers!A:E,5,FALSE)</f>
        <v>Affluent</v>
      </c>
      <c r="E986" t="s">
        <v>202</v>
      </c>
      <c r="F986" t="str">
        <f>VLOOKUP(Table1[[#This Row],[Product_ID]],Products!A:D,4,FALSE)</f>
        <v>Televisions</v>
      </c>
      <c r="G986" t="str">
        <f>VLOOKUP(H986,Stores!A:E,5,FALSE)</f>
        <v>Asia</v>
      </c>
      <c r="H986" t="s">
        <v>13</v>
      </c>
      <c r="I986" s="5" t="s">
        <v>14</v>
      </c>
      <c r="J986" s="7">
        <v>1</v>
      </c>
      <c r="K986" s="27">
        <v>2140.98</v>
      </c>
      <c r="L986" s="11">
        <v>0.02</v>
      </c>
      <c r="M986" t="s">
        <v>35</v>
      </c>
      <c r="N986" s="29">
        <v>1427.32</v>
      </c>
      <c r="O986" s="27">
        <f>Table1[[#This Row],[Unit_Price]]*Table1[[#This Row],[Quantity]]</f>
        <v>2140.98</v>
      </c>
      <c r="P986" s="29">
        <f>Table1[[#This Row],[Revenue]]-Table1[[#This Row],[COGS]]</f>
        <v>713.66000000000008</v>
      </c>
      <c r="Q986" s="9">
        <f>Table1[[#This Row],[Profit]]/Table1[[#This Row],[Revenue]]</f>
        <v>0.33333333333333337</v>
      </c>
      <c r="R986" s="31">
        <f>Table1[[#This Row],[Cost Price]]*Table1[[#This Row],[Quantity]]</f>
        <v>1427.32</v>
      </c>
    </row>
    <row r="987" spans="1:18" x14ac:dyDescent="0.25">
      <c r="A987" t="s">
        <v>1713</v>
      </c>
      <c r="B987" s="14">
        <v>46068</v>
      </c>
      <c r="C987" t="s">
        <v>1154</v>
      </c>
      <c r="D987" t="str">
        <f>VLOOKUP(C987,Customers!A:E,5,FALSE)</f>
        <v>Mass Market</v>
      </c>
      <c r="E987" t="s">
        <v>376</v>
      </c>
      <c r="F987" t="str">
        <f>VLOOKUP(Table1[[#This Row],[Product_ID]],Products!A:D,4,FALSE)</f>
        <v>Laptops</v>
      </c>
      <c r="G987" t="str">
        <f>VLOOKUP(H987,Stores!A:E,5,FALSE)</f>
        <v>Asia</v>
      </c>
      <c r="H987" t="s">
        <v>101</v>
      </c>
      <c r="I987" s="5" t="s">
        <v>25</v>
      </c>
      <c r="J987" s="7">
        <v>1</v>
      </c>
      <c r="K987" s="27">
        <v>1648.03</v>
      </c>
      <c r="L987" s="11">
        <v>0.2</v>
      </c>
      <c r="M987" t="s">
        <v>20</v>
      </c>
      <c r="N987" s="29">
        <v>1240.27</v>
      </c>
      <c r="O987" s="27">
        <f>Table1[[#This Row],[Unit_Price]]*Table1[[#This Row],[Quantity]]</f>
        <v>1648.03</v>
      </c>
      <c r="P987" s="29">
        <f>Table1[[#This Row],[Revenue]]-Table1[[#This Row],[COGS]]</f>
        <v>407.76</v>
      </c>
      <c r="Q987" s="9">
        <f>Table1[[#This Row],[Profit]]/Table1[[#This Row],[Revenue]]</f>
        <v>0.24742268041237114</v>
      </c>
      <c r="R987" s="31">
        <f>Table1[[#This Row],[Cost Price]]*Table1[[#This Row],[Quantity]]</f>
        <v>1240.27</v>
      </c>
    </row>
    <row r="988" spans="1:18" x14ac:dyDescent="0.25">
      <c r="A988" t="s">
        <v>1714</v>
      </c>
      <c r="B988" s="14">
        <v>46174</v>
      </c>
      <c r="C988" t="s">
        <v>522</v>
      </c>
      <c r="D988" t="str">
        <f>VLOOKUP(C988,Customers!A:E,5,FALSE)</f>
        <v>Affluent</v>
      </c>
      <c r="E988" t="s">
        <v>254</v>
      </c>
      <c r="F988" t="str">
        <f>VLOOKUP(Table1[[#This Row],[Product_ID]],Products!A:D,4,FALSE)</f>
        <v>Audio</v>
      </c>
      <c r="G988" t="str">
        <f>VLOOKUP(H988,Stores!A:E,5,FALSE)</f>
        <v>Africa</v>
      </c>
      <c r="H988" t="s">
        <v>44</v>
      </c>
      <c r="I988" s="5" t="s">
        <v>14</v>
      </c>
      <c r="J988" s="7">
        <v>3</v>
      </c>
      <c r="K988" s="27">
        <v>200.99</v>
      </c>
      <c r="L988" s="11">
        <v>0.1</v>
      </c>
      <c r="M988" t="s">
        <v>20</v>
      </c>
      <c r="N988" s="29">
        <v>129.35</v>
      </c>
      <c r="O988" s="27">
        <f>Table1[[#This Row],[Unit_Price]]*Table1[[#This Row],[Quantity]]</f>
        <v>602.97</v>
      </c>
      <c r="P988" s="29">
        <f>Table1[[#This Row],[Revenue]]-Table1[[#This Row],[COGS]]</f>
        <v>214.92000000000007</v>
      </c>
      <c r="Q988" s="9">
        <f>Table1[[#This Row],[Profit]]/Table1[[#This Row],[Revenue]]</f>
        <v>0.35643564356435653</v>
      </c>
      <c r="R988" s="31">
        <f>Table1[[#This Row],[Cost Price]]*Table1[[#This Row],[Quantity]]</f>
        <v>388.04999999999995</v>
      </c>
    </row>
    <row r="989" spans="1:18" x14ac:dyDescent="0.25">
      <c r="A989" t="s">
        <v>1715</v>
      </c>
      <c r="B989" s="14">
        <v>45972</v>
      </c>
      <c r="C989" t="s">
        <v>738</v>
      </c>
      <c r="D989" t="str">
        <f>VLOOKUP(C989,Customers!A:E,5,FALSE)</f>
        <v>Mass Market</v>
      </c>
      <c r="E989" t="s">
        <v>220</v>
      </c>
      <c r="F989" t="str">
        <f>VLOOKUP(Table1[[#This Row],[Product_ID]],Products!A:D,4,FALSE)</f>
        <v>Laptops</v>
      </c>
      <c r="G989" t="str">
        <f>VLOOKUP(H989,Stores!A:E,5,FALSE)</f>
        <v>EUROPE</v>
      </c>
      <c r="H989" t="s">
        <v>74</v>
      </c>
      <c r="I989" s="5" t="s">
        <v>14</v>
      </c>
      <c r="J989" s="7">
        <v>2</v>
      </c>
      <c r="K989" s="27">
        <v>1484.01</v>
      </c>
      <c r="L989" s="11">
        <v>0.15</v>
      </c>
      <c r="M989" t="s">
        <v>30</v>
      </c>
      <c r="N989" s="29">
        <v>974.35</v>
      </c>
      <c r="O989" s="27">
        <f>Table1[[#This Row],[Unit_Price]]*Table1[[#This Row],[Quantity]]</f>
        <v>2968.02</v>
      </c>
      <c r="P989" s="29">
        <f>Table1[[#This Row],[Revenue]]-Table1[[#This Row],[COGS]]</f>
        <v>1019.3199999999999</v>
      </c>
      <c r="Q989" s="9">
        <f>Table1[[#This Row],[Profit]]/Table1[[#This Row],[Revenue]]</f>
        <v>0.34343434343434343</v>
      </c>
      <c r="R989" s="31">
        <f>Table1[[#This Row],[Cost Price]]*Table1[[#This Row],[Quantity]]</f>
        <v>1948.7</v>
      </c>
    </row>
    <row r="990" spans="1:18" x14ac:dyDescent="0.25">
      <c r="A990" t="s">
        <v>1716</v>
      </c>
      <c r="B990" s="14">
        <v>46145</v>
      </c>
      <c r="C990" t="s">
        <v>554</v>
      </c>
      <c r="D990" t="str">
        <f>VLOOKUP(C990,Customers!A:E,5,FALSE)</f>
        <v>Affluent</v>
      </c>
      <c r="E990" t="s">
        <v>18</v>
      </c>
      <c r="F990" t="str">
        <f>VLOOKUP(Table1[[#This Row],[Product_ID]],Products!A:D,4,FALSE)</f>
        <v>Audio</v>
      </c>
      <c r="G990" t="str">
        <f>VLOOKUP(H990,Stores!A:E,5,FALSE)</f>
        <v>Africa</v>
      </c>
      <c r="H990" t="s">
        <v>196</v>
      </c>
      <c r="I990" s="5" t="s">
        <v>14</v>
      </c>
      <c r="J990" s="7">
        <v>3</v>
      </c>
      <c r="K990" s="27">
        <v>99.99</v>
      </c>
      <c r="L990" s="11">
        <v>0</v>
      </c>
      <c r="M990" t="s">
        <v>30</v>
      </c>
      <c r="N990" s="29">
        <v>71.28</v>
      </c>
      <c r="O990" s="27">
        <f>Table1[[#This Row],[Unit_Price]]*Table1[[#This Row],[Quantity]]</f>
        <v>299.96999999999997</v>
      </c>
      <c r="P990" s="29">
        <f>Table1[[#This Row],[Revenue]]-Table1[[#This Row],[COGS]]</f>
        <v>86.129999999999967</v>
      </c>
      <c r="Q990" s="9">
        <f>Table1[[#This Row],[Profit]]/Table1[[#This Row],[Revenue]]</f>
        <v>0.28712871287128705</v>
      </c>
      <c r="R990" s="31">
        <f>Table1[[#This Row],[Cost Price]]*Table1[[#This Row],[Quantity]]</f>
        <v>213.84</v>
      </c>
    </row>
    <row r="991" spans="1:18" x14ac:dyDescent="0.25">
      <c r="A991" t="s">
        <v>1717</v>
      </c>
      <c r="B991" s="14">
        <v>46132</v>
      </c>
      <c r="C991" t="s">
        <v>1718</v>
      </c>
      <c r="D991" t="str">
        <f>VLOOKUP(C991,Customers!A:E,5,FALSE)</f>
        <v>Mass Market</v>
      </c>
      <c r="E991" t="s">
        <v>117</v>
      </c>
      <c r="F991" t="str">
        <f>VLOOKUP(Table1[[#This Row],[Product_ID]],Products!A:D,4,FALSE)</f>
        <v>Laptops</v>
      </c>
      <c r="G991" t="str">
        <f>VLOOKUP(H991,Stores!A:E,5,FALSE)</f>
        <v>Asia</v>
      </c>
      <c r="H991" t="s">
        <v>13</v>
      </c>
      <c r="I991" s="5" t="s">
        <v>25</v>
      </c>
      <c r="J991" s="7">
        <v>6</v>
      </c>
      <c r="K991" s="27">
        <v>1852.97</v>
      </c>
      <c r="L991" s="11">
        <v>0.1</v>
      </c>
      <c r="M991" t="s">
        <v>20</v>
      </c>
      <c r="N991" s="29">
        <v>1295.28</v>
      </c>
      <c r="O991" s="27">
        <f>Table1[[#This Row],[Unit_Price]]*Table1[[#This Row],[Quantity]]</f>
        <v>11117.82</v>
      </c>
      <c r="P991" s="29">
        <f>Table1[[#This Row],[Revenue]]-Table1[[#This Row],[COGS]]</f>
        <v>3346.1399999999994</v>
      </c>
      <c r="Q991" s="9">
        <f>Table1[[#This Row],[Profit]]/Table1[[#This Row],[Revenue]]</f>
        <v>0.30097087378640774</v>
      </c>
      <c r="R991" s="31">
        <f>Table1[[#This Row],[Cost Price]]*Table1[[#This Row],[Quantity]]</f>
        <v>7771.68</v>
      </c>
    </row>
    <row r="992" spans="1:18" x14ac:dyDescent="0.25">
      <c r="A992" t="s">
        <v>1719</v>
      </c>
      <c r="B992" s="14">
        <v>46109</v>
      </c>
      <c r="C992" t="s">
        <v>399</v>
      </c>
      <c r="D992" t="str">
        <f>VLOOKUP(C992,Customers!A:E,5,FALSE)</f>
        <v>Mass Market</v>
      </c>
      <c r="E992" t="s">
        <v>286</v>
      </c>
      <c r="F992" t="str">
        <f>VLOOKUP(Table1[[#This Row],[Product_ID]],Products!A:D,4,FALSE)</f>
        <v>Televisions</v>
      </c>
      <c r="G992" t="str">
        <f>VLOOKUP(H992,Stores!A:E,5,FALSE)</f>
        <v>North America</v>
      </c>
      <c r="H992" t="s">
        <v>187</v>
      </c>
      <c r="I992" s="5" t="s">
        <v>14</v>
      </c>
      <c r="J992" s="7">
        <v>1</v>
      </c>
      <c r="K992" s="27">
        <v>1337.97</v>
      </c>
      <c r="L992" s="11">
        <v>0</v>
      </c>
      <c r="M992" t="s">
        <v>20</v>
      </c>
      <c r="N992" s="29">
        <v>948.27</v>
      </c>
      <c r="O992" s="27">
        <f>Table1[[#This Row],[Unit_Price]]*Table1[[#This Row],[Quantity]]</f>
        <v>1337.97</v>
      </c>
      <c r="P992" s="29">
        <f>Table1[[#This Row],[Revenue]]-Table1[[#This Row],[COGS]]</f>
        <v>389.70000000000005</v>
      </c>
      <c r="Q992" s="9">
        <f>Table1[[#This Row],[Profit]]/Table1[[#This Row],[Revenue]]</f>
        <v>0.29126213592233013</v>
      </c>
      <c r="R992" s="31">
        <f>Table1[[#This Row],[Cost Price]]*Table1[[#This Row],[Quantity]]</f>
        <v>948.27</v>
      </c>
    </row>
    <row r="993" spans="1:18" x14ac:dyDescent="0.25">
      <c r="A993" t="s">
        <v>1720</v>
      </c>
      <c r="B993" s="14">
        <v>45820</v>
      </c>
      <c r="C993" t="s">
        <v>420</v>
      </c>
      <c r="D993" t="str">
        <f>VLOOKUP(C993,Customers!A:E,5,FALSE)</f>
        <v>Affluent</v>
      </c>
      <c r="E993" t="s">
        <v>87</v>
      </c>
      <c r="F993" t="str">
        <f>VLOOKUP(Table1[[#This Row],[Product_ID]],Products!A:D,4,FALSE)</f>
        <v>Laptops</v>
      </c>
      <c r="G993" t="str">
        <f>VLOOKUP(H993,Stores!A:E,5,FALSE)</f>
        <v>Asia</v>
      </c>
      <c r="H993" t="s">
        <v>101</v>
      </c>
      <c r="I993" s="5" t="s">
        <v>25</v>
      </c>
      <c r="J993" s="7">
        <v>3</v>
      </c>
      <c r="K993" s="27">
        <v>969.03</v>
      </c>
      <c r="L993" s="11">
        <v>0</v>
      </c>
      <c r="M993" t="s">
        <v>20</v>
      </c>
      <c r="N993" s="29">
        <v>689.31</v>
      </c>
      <c r="O993" s="27">
        <f>Table1[[#This Row],[Unit_Price]]*Table1[[#This Row],[Quantity]]</f>
        <v>2907.09</v>
      </c>
      <c r="P993" s="29">
        <f>Table1[[#This Row],[Revenue]]-Table1[[#This Row],[COGS]]</f>
        <v>839.16000000000031</v>
      </c>
      <c r="Q993" s="9">
        <f>Table1[[#This Row],[Profit]]/Table1[[#This Row],[Revenue]]</f>
        <v>0.28865979381443307</v>
      </c>
      <c r="R993" s="31">
        <f>Table1[[#This Row],[Cost Price]]*Table1[[#This Row],[Quantity]]</f>
        <v>2067.9299999999998</v>
      </c>
    </row>
    <row r="994" spans="1:18" x14ac:dyDescent="0.25">
      <c r="A994" t="s">
        <v>1721</v>
      </c>
      <c r="B994" s="14">
        <v>45925</v>
      </c>
      <c r="C994" t="s">
        <v>1722</v>
      </c>
      <c r="D994" t="str">
        <f>VLOOKUP(C994,Customers!A:E,5,FALSE)</f>
        <v>Mass Affluent</v>
      </c>
      <c r="E994" t="s">
        <v>87</v>
      </c>
      <c r="F994" t="str">
        <f>VLOOKUP(Table1[[#This Row],[Product_ID]],Products!A:D,4,FALSE)</f>
        <v>Laptops</v>
      </c>
      <c r="G994" t="str">
        <f>VLOOKUP(H994,Stores!A:E,5,FALSE)</f>
        <v>North America</v>
      </c>
      <c r="H994" t="s">
        <v>95</v>
      </c>
      <c r="I994" s="5" t="s">
        <v>25</v>
      </c>
      <c r="J994" s="7">
        <v>2</v>
      </c>
      <c r="K994" s="27">
        <v>1008.99</v>
      </c>
      <c r="L994" s="11">
        <v>0.05</v>
      </c>
      <c r="M994" t="s">
        <v>20</v>
      </c>
      <c r="N994" s="29">
        <v>689.31</v>
      </c>
      <c r="O994" s="27">
        <f>Table1[[#This Row],[Unit_Price]]*Table1[[#This Row],[Quantity]]</f>
        <v>2017.98</v>
      </c>
      <c r="P994" s="29">
        <f>Table1[[#This Row],[Revenue]]-Table1[[#This Row],[COGS]]</f>
        <v>639.36000000000013</v>
      </c>
      <c r="Q994" s="9">
        <f>Table1[[#This Row],[Profit]]/Table1[[#This Row],[Revenue]]</f>
        <v>0.31683168316831689</v>
      </c>
      <c r="R994" s="31">
        <f>Table1[[#This Row],[Cost Price]]*Table1[[#This Row],[Quantity]]</f>
        <v>1378.62</v>
      </c>
    </row>
    <row r="995" spans="1:18" x14ac:dyDescent="0.25">
      <c r="A995" t="s">
        <v>1723</v>
      </c>
      <c r="B995" s="14">
        <v>45912</v>
      </c>
      <c r="C995" t="s">
        <v>237</v>
      </c>
      <c r="D995" t="str">
        <f>VLOOKUP(C995,Customers!A:E,5,FALSE)</f>
        <v>Affluent</v>
      </c>
      <c r="E995" t="s">
        <v>286</v>
      </c>
      <c r="F995" t="str">
        <f>VLOOKUP(Table1[[#This Row],[Product_ID]],Products!A:D,4,FALSE)</f>
        <v>Televisions</v>
      </c>
      <c r="G995" t="str">
        <f>VLOOKUP(H995,Stores!A:E,5,FALSE)</f>
        <v>South America</v>
      </c>
      <c r="H995" t="s">
        <v>120</v>
      </c>
      <c r="I995" s="5" t="s">
        <v>25</v>
      </c>
      <c r="J995" s="7">
        <v>1</v>
      </c>
      <c r="K995" s="27">
        <v>1299</v>
      </c>
      <c r="L995" s="11">
        <v>0.2</v>
      </c>
      <c r="M995" t="s">
        <v>35</v>
      </c>
      <c r="N995" s="29">
        <v>948.27</v>
      </c>
      <c r="O995" s="27">
        <f>Table1[[#This Row],[Unit_Price]]*Table1[[#This Row],[Quantity]]</f>
        <v>1299</v>
      </c>
      <c r="P995" s="29">
        <f>Table1[[#This Row],[Revenue]]-Table1[[#This Row],[COGS]]</f>
        <v>350.73</v>
      </c>
      <c r="Q995" s="9">
        <f>Table1[[#This Row],[Profit]]/Table1[[#This Row],[Revenue]]</f>
        <v>0.27</v>
      </c>
      <c r="R995" s="31">
        <f>Table1[[#This Row],[Cost Price]]*Table1[[#This Row],[Quantity]]</f>
        <v>948.27</v>
      </c>
    </row>
    <row r="996" spans="1:18" x14ac:dyDescent="0.25">
      <c r="A996" t="s">
        <v>1724</v>
      </c>
      <c r="B996" s="14">
        <v>45699</v>
      </c>
      <c r="C996" t="s">
        <v>771</v>
      </c>
      <c r="D996" t="str">
        <f>VLOOKUP(C996,Customers!A:E,5,FALSE)</f>
        <v>Mass Affluent</v>
      </c>
      <c r="E996" t="s">
        <v>549</v>
      </c>
      <c r="F996" t="str">
        <f>VLOOKUP(Table1[[#This Row],[Product_ID]],Products!A:D,4,FALSE)</f>
        <v>Televisions</v>
      </c>
      <c r="G996" t="str">
        <f>VLOOKUP(H996,Stores!A:E,5,FALSE)</f>
        <v>Africa</v>
      </c>
      <c r="H996" t="s">
        <v>19</v>
      </c>
      <c r="I996" s="5" t="s">
        <v>14</v>
      </c>
      <c r="J996" s="7">
        <v>5</v>
      </c>
      <c r="K996" s="27">
        <v>1210.99</v>
      </c>
      <c r="L996" s="11">
        <v>0.05</v>
      </c>
      <c r="M996" t="s">
        <v>20</v>
      </c>
      <c r="N996" s="29">
        <v>767.36</v>
      </c>
      <c r="O996" s="27">
        <f>Table1[[#This Row],[Unit_Price]]*Table1[[#This Row],[Quantity]]</f>
        <v>6054.95</v>
      </c>
      <c r="P996" s="29">
        <f>Table1[[#This Row],[Revenue]]-Table1[[#This Row],[COGS]]</f>
        <v>2218.1499999999996</v>
      </c>
      <c r="Q996" s="9">
        <f>Table1[[#This Row],[Profit]]/Table1[[#This Row],[Revenue]]</f>
        <v>0.36633663366336627</v>
      </c>
      <c r="R996" s="31">
        <f>Table1[[#This Row],[Cost Price]]*Table1[[#This Row],[Quantity]]</f>
        <v>3836.8</v>
      </c>
    </row>
    <row r="997" spans="1:18" x14ac:dyDescent="0.25">
      <c r="A997" t="s">
        <v>1725</v>
      </c>
      <c r="B997" s="14">
        <v>46170</v>
      </c>
      <c r="C997" t="s">
        <v>1247</v>
      </c>
      <c r="D997" t="str">
        <f>VLOOKUP(C997,Customers!A:E,5,FALSE)</f>
        <v>Affluent</v>
      </c>
      <c r="E997" t="s">
        <v>117</v>
      </c>
      <c r="F997" t="str">
        <f>VLOOKUP(Table1[[#This Row],[Product_ID]],Products!A:D,4,FALSE)</f>
        <v>Laptops</v>
      </c>
      <c r="G997" t="str">
        <f>VLOOKUP(H997,Stores!A:E,5,FALSE)</f>
        <v>North America</v>
      </c>
      <c r="H997" t="s">
        <v>39</v>
      </c>
      <c r="I997" s="5" t="s">
        <v>14</v>
      </c>
      <c r="J997" s="7">
        <v>2</v>
      </c>
      <c r="K997" s="27">
        <v>1781.01</v>
      </c>
      <c r="L997" s="11">
        <v>0</v>
      </c>
      <c r="M997" t="s">
        <v>35</v>
      </c>
      <c r="N997" s="29">
        <v>1295.28</v>
      </c>
      <c r="O997" s="27">
        <f>Table1[[#This Row],[Unit_Price]]*Table1[[#This Row],[Quantity]]</f>
        <v>3562.02</v>
      </c>
      <c r="P997" s="29">
        <f>Table1[[#This Row],[Revenue]]-Table1[[#This Row],[COGS]]</f>
        <v>971.46</v>
      </c>
      <c r="Q997" s="9">
        <f>Table1[[#This Row],[Profit]]/Table1[[#This Row],[Revenue]]</f>
        <v>0.27272727272727276</v>
      </c>
      <c r="R997" s="31">
        <f>Table1[[#This Row],[Cost Price]]*Table1[[#This Row],[Quantity]]</f>
        <v>2590.56</v>
      </c>
    </row>
    <row r="998" spans="1:18" x14ac:dyDescent="0.25">
      <c r="A998" t="s">
        <v>1726</v>
      </c>
      <c r="B998" s="14">
        <v>45727</v>
      </c>
      <c r="C998" t="s">
        <v>292</v>
      </c>
      <c r="D998" t="str">
        <f>VLOOKUP(C998,Customers!A:E,5,FALSE)</f>
        <v>Affluent</v>
      </c>
      <c r="E998" t="s">
        <v>71</v>
      </c>
      <c r="F998" t="str">
        <f>VLOOKUP(Table1[[#This Row],[Product_ID]],Products!A:D,4,FALSE)</f>
        <v>Audio</v>
      </c>
      <c r="G998" t="str">
        <f>VLOOKUP(H998,Stores!A:E,5,FALSE)</f>
        <v>oceania</v>
      </c>
      <c r="H998" t="s">
        <v>48</v>
      </c>
      <c r="I998" s="5" t="s">
        <v>14</v>
      </c>
      <c r="J998" s="7">
        <v>5</v>
      </c>
      <c r="K998" s="27">
        <v>116.62</v>
      </c>
      <c r="L998" s="11">
        <v>0</v>
      </c>
      <c r="M998" t="s">
        <v>20</v>
      </c>
      <c r="N998" s="29">
        <v>82.11</v>
      </c>
      <c r="O998" s="27">
        <f>Table1[[#This Row],[Unit_Price]]*Table1[[#This Row],[Quantity]]</f>
        <v>583.1</v>
      </c>
      <c r="P998" s="29">
        <f>Table1[[#This Row],[Revenue]]-Table1[[#This Row],[COGS]]</f>
        <v>172.55</v>
      </c>
      <c r="Q998" s="9">
        <f>Table1[[#This Row],[Profit]]/Table1[[#This Row],[Revenue]]</f>
        <v>0.29591836734693877</v>
      </c>
      <c r="R998" s="31">
        <f>Table1[[#This Row],[Cost Price]]*Table1[[#This Row],[Quantity]]</f>
        <v>410.55</v>
      </c>
    </row>
    <row r="999" spans="1:18" x14ac:dyDescent="0.25">
      <c r="A999" t="s">
        <v>1727</v>
      </c>
      <c r="B999" s="14">
        <v>46027</v>
      </c>
      <c r="C999" t="s">
        <v>431</v>
      </c>
      <c r="D999" t="str">
        <f>VLOOKUP(C999,Customers!A:E,5,FALSE)</f>
        <v>Affluent</v>
      </c>
      <c r="E999" t="s">
        <v>277</v>
      </c>
      <c r="F999" t="str">
        <f>VLOOKUP(Table1[[#This Row],[Product_ID]],Products!A:D,4,FALSE)</f>
        <v>Televisions</v>
      </c>
      <c r="G999" t="str">
        <f>VLOOKUP(H999,Stores!A:E,5,FALSE)</f>
        <v>EUROPE</v>
      </c>
      <c r="H999" t="s">
        <v>74</v>
      </c>
      <c r="I999" s="5" t="s">
        <v>25</v>
      </c>
      <c r="J999" s="7">
        <v>1</v>
      </c>
      <c r="K999" s="27">
        <v>699</v>
      </c>
      <c r="L999" s="11">
        <v>0.2</v>
      </c>
      <c r="M999" t="s">
        <v>20</v>
      </c>
      <c r="N999" s="29">
        <v>433.38</v>
      </c>
      <c r="O999" s="27">
        <f>Table1[[#This Row],[Unit_Price]]*Table1[[#This Row],[Quantity]]</f>
        <v>699</v>
      </c>
      <c r="P999" s="29">
        <f>Table1[[#This Row],[Revenue]]-Table1[[#This Row],[COGS]]</f>
        <v>265.62</v>
      </c>
      <c r="Q999" s="9">
        <f>Table1[[#This Row],[Profit]]/Table1[[#This Row],[Revenue]]</f>
        <v>0.38</v>
      </c>
      <c r="R999" s="31">
        <f>Table1[[#This Row],[Cost Price]]*Table1[[#This Row],[Quantity]]</f>
        <v>433.38</v>
      </c>
    </row>
    <row r="1000" spans="1:18" x14ac:dyDescent="0.25">
      <c r="A1000" t="s">
        <v>1728</v>
      </c>
      <c r="B1000" s="14">
        <v>46224</v>
      </c>
      <c r="C1000" t="s">
        <v>1092</v>
      </c>
      <c r="D1000" t="str">
        <f>VLOOKUP(C1000,Customers!A:E,5,FALSE)</f>
        <v>Mass Affluent</v>
      </c>
      <c r="E1000" t="s">
        <v>80</v>
      </c>
      <c r="F1000" t="str">
        <f>VLOOKUP(Table1[[#This Row],[Product_ID]],Products!A:D,4,FALSE)</f>
        <v>Accessories</v>
      </c>
      <c r="G1000" t="str">
        <f>VLOOKUP(H1000,Stores!A:E,5,FALSE)</f>
        <v>oceania</v>
      </c>
      <c r="H1000" t="s">
        <v>48</v>
      </c>
      <c r="I1000" s="5" t="s">
        <v>14</v>
      </c>
      <c r="J1000" s="7">
        <v>2</v>
      </c>
      <c r="K1000" s="27">
        <v>159</v>
      </c>
      <c r="L1000" s="11">
        <v>0.1</v>
      </c>
      <c r="M1000" t="s">
        <v>20</v>
      </c>
      <c r="N1000" s="29">
        <v>116.07</v>
      </c>
      <c r="O1000" s="27">
        <f>Table1[[#This Row],[Unit_Price]]*Table1[[#This Row],[Quantity]]</f>
        <v>318</v>
      </c>
      <c r="P1000" s="29">
        <f>Table1[[#This Row],[Revenue]]-Table1[[#This Row],[COGS]]</f>
        <v>85.860000000000014</v>
      </c>
      <c r="Q1000" s="9">
        <f>Table1[[#This Row],[Profit]]/Table1[[#This Row],[Revenue]]</f>
        <v>0.27</v>
      </c>
      <c r="R1000" s="31">
        <f>Table1[[#This Row],[Cost Price]]*Table1[[#This Row],[Quantity]]</f>
        <v>232.14</v>
      </c>
    </row>
    <row r="1001" spans="1:18" x14ac:dyDescent="0.25">
      <c r="A1001" t="s">
        <v>1729</v>
      </c>
      <c r="B1001" s="14">
        <v>46054</v>
      </c>
      <c r="C1001" t="s">
        <v>902</v>
      </c>
      <c r="D1001" t="str">
        <f>VLOOKUP(C1001,Customers!A:E,5,FALSE)</f>
        <v>Affluent</v>
      </c>
      <c r="E1001" t="s">
        <v>251</v>
      </c>
      <c r="F1001" t="str">
        <f>VLOOKUP(Table1[[#This Row],[Product_ID]],Products!A:D,4,FALSE)</f>
        <v>Televisions</v>
      </c>
      <c r="G1001" t="str">
        <f>VLOOKUP(H1001,Stores!A:E,5,FALSE)</f>
        <v>Africa</v>
      </c>
      <c r="H1001" t="s">
        <v>44</v>
      </c>
      <c r="I1001" s="5" t="s">
        <v>25</v>
      </c>
      <c r="J1001" s="7">
        <v>1</v>
      </c>
      <c r="K1001" s="27">
        <v>1979.01</v>
      </c>
      <c r="L1001" s="11">
        <v>0</v>
      </c>
      <c r="M1001" t="s">
        <v>35</v>
      </c>
      <c r="N1001" s="29">
        <v>1299.3499999999999</v>
      </c>
      <c r="O1001" s="27">
        <f>Table1[[#This Row],[Unit_Price]]*Table1[[#This Row],[Quantity]]</f>
        <v>1979.01</v>
      </c>
      <c r="P1001" s="29">
        <f>Table1[[#This Row],[Revenue]]-Table1[[#This Row],[COGS]]</f>
        <v>679.66000000000008</v>
      </c>
      <c r="Q1001" s="9">
        <f>Table1[[#This Row],[Profit]]/Table1[[#This Row],[Revenue]]</f>
        <v>0.34343434343434348</v>
      </c>
      <c r="R1001" s="31">
        <f>Table1[[#This Row],[Cost Price]]*Table1[[#This Row],[Quantity]]</f>
        <v>1299.3499999999999</v>
      </c>
    </row>
    <row r="1002" spans="1:18" x14ac:dyDescent="0.25">
      <c r="A1002" t="s">
        <v>1730</v>
      </c>
      <c r="B1002" s="14">
        <v>45883</v>
      </c>
      <c r="C1002" t="s">
        <v>966</v>
      </c>
      <c r="D1002" t="str">
        <f>VLOOKUP(C1002,Customers!A:E,5,FALSE)</f>
        <v>Mass Market</v>
      </c>
      <c r="E1002" t="s">
        <v>177</v>
      </c>
      <c r="F1002" t="str">
        <f>VLOOKUP(Table1[[#This Row],[Product_ID]],Products!A:D,4,FALSE)</f>
        <v>Laptops</v>
      </c>
      <c r="G1002" t="str">
        <f>VLOOKUP(H1002,Stores!A:E,5,FALSE)</f>
        <v>Africa</v>
      </c>
      <c r="H1002" t="s">
        <v>44</v>
      </c>
      <c r="I1002" s="5" t="s">
        <v>25</v>
      </c>
      <c r="J1002" s="7">
        <v>2</v>
      </c>
      <c r="K1002" s="27">
        <v>1614.99</v>
      </c>
      <c r="L1002" s="11">
        <v>0.02</v>
      </c>
      <c r="M1002" t="s">
        <v>30</v>
      </c>
      <c r="N1002" s="29">
        <v>991.38</v>
      </c>
      <c r="O1002" s="27">
        <f>Table1[[#This Row],[Unit_Price]]*Table1[[#This Row],[Quantity]]</f>
        <v>3229.98</v>
      </c>
      <c r="P1002" s="29">
        <f>Table1[[#This Row],[Revenue]]-Table1[[#This Row],[COGS]]</f>
        <v>1247.22</v>
      </c>
      <c r="Q1002" s="9">
        <f>Table1[[#This Row],[Profit]]/Table1[[#This Row],[Revenue]]</f>
        <v>0.38613861386138615</v>
      </c>
      <c r="R1002" s="31">
        <f>Table1[[#This Row],[Cost Price]]*Table1[[#This Row],[Quantity]]</f>
        <v>1982.76</v>
      </c>
    </row>
    <row r="1003" spans="1:18" x14ac:dyDescent="0.25">
      <c r="A1003" t="s">
        <v>1731</v>
      </c>
      <c r="B1003" s="14">
        <v>46054</v>
      </c>
      <c r="C1003" t="s">
        <v>1283</v>
      </c>
      <c r="D1003" t="str">
        <f>VLOOKUP(C1003,Customers!A:E,5,FALSE)</f>
        <v>Affluent</v>
      </c>
      <c r="E1003" t="s">
        <v>117</v>
      </c>
      <c r="F1003" t="str">
        <f>VLOOKUP(Table1[[#This Row],[Product_ID]],Products!A:D,4,FALSE)</f>
        <v>Laptops</v>
      </c>
      <c r="G1003" t="str">
        <f>VLOOKUP(H1003,Stores!A:E,5,FALSE)</f>
        <v>Africa</v>
      </c>
      <c r="H1003" t="s">
        <v>44</v>
      </c>
      <c r="I1003" s="5" t="s">
        <v>14</v>
      </c>
      <c r="J1003" s="7">
        <v>2</v>
      </c>
      <c r="K1003" s="27">
        <v>1745.03</v>
      </c>
      <c r="L1003" s="11">
        <v>0</v>
      </c>
      <c r="M1003" t="s">
        <v>35</v>
      </c>
      <c r="N1003" s="29">
        <v>1295.28</v>
      </c>
      <c r="O1003" s="27">
        <f>Table1[[#This Row],[Unit_Price]]*Table1[[#This Row],[Quantity]]</f>
        <v>3490.06</v>
      </c>
      <c r="P1003" s="29">
        <f>Table1[[#This Row],[Revenue]]-Table1[[#This Row],[COGS]]</f>
        <v>899.5</v>
      </c>
      <c r="Q1003" s="9">
        <f>Table1[[#This Row],[Profit]]/Table1[[#This Row],[Revenue]]</f>
        <v>0.25773195876288663</v>
      </c>
      <c r="R1003" s="31">
        <f>Table1[[#This Row],[Cost Price]]*Table1[[#This Row],[Quantity]]</f>
        <v>2590.56</v>
      </c>
    </row>
    <row r="1004" spans="1:18" x14ac:dyDescent="0.25">
      <c r="A1004" t="s">
        <v>1732</v>
      </c>
      <c r="B1004" s="14">
        <v>45948</v>
      </c>
      <c r="C1004" t="s">
        <v>435</v>
      </c>
      <c r="D1004" t="str">
        <f>VLOOKUP(C1004,Customers!A:E,5,FALSE)</f>
        <v>Premium</v>
      </c>
      <c r="E1004" t="s">
        <v>223</v>
      </c>
      <c r="F1004" t="str">
        <f>VLOOKUP(Table1[[#This Row],[Product_ID]],Products!A:D,4,FALSE)</f>
        <v>Audio</v>
      </c>
      <c r="G1004" t="str">
        <f>VLOOKUP(H1004,Stores!A:E,5,FALSE)</f>
        <v>North America</v>
      </c>
      <c r="H1004" t="s">
        <v>39</v>
      </c>
      <c r="I1004" s="5" t="s">
        <v>14</v>
      </c>
      <c r="J1004" s="7">
        <v>2</v>
      </c>
      <c r="K1004" s="27">
        <v>406.98</v>
      </c>
      <c r="L1004" s="11">
        <v>0.2</v>
      </c>
      <c r="M1004" t="s">
        <v>20</v>
      </c>
      <c r="N1004" s="29">
        <v>263.33999999999997</v>
      </c>
      <c r="O1004" s="27">
        <f>Table1[[#This Row],[Unit_Price]]*Table1[[#This Row],[Quantity]]</f>
        <v>813.96</v>
      </c>
      <c r="P1004" s="29">
        <f>Table1[[#This Row],[Revenue]]-Table1[[#This Row],[COGS]]</f>
        <v>287.28000000000009</v>
      </c>
      <c r="Q1004" s="9">
        <f>Table1[[#This Row],[Profit]]/Table1[[#This Row],[Revenue]]</f>
        <v>0.35294117647058831</v>
      </c>
      <c r="R1004" s="31">
        <f>Table1[[#This Row],[Cost Price]]*Table1[[#This Row],[Quantity]]</f>
        <v>526.67999999999995</v>
      </c>
    </row>
    <row r="1005" spans="1:18" x14ac:dyDescent="0.25">
      <c r="A1005" t="s">
        <v>1733</v>
      </c>
      <c r="B1005" s="14">
        <v>45728</v>
      </c>
      <c r="C1005" t="s">
        <v>989</v>
      </c>
      <c r="D1005" t="str">
        <f>VLOOKUP(C1005,Customers!A:E,5,FALSE)</f>
        <v>Mass Market</v>
      </c>
      <c r="E1005" t="s">
        <v>5143</v>
      </c>
      <c r="F1005" t="e">
        <f>VLOOKUP(Table1[[#This Row],[Product_ID]],Products!A:D,4,FALSE)</f>
        <v>#N/A</v>
      </c>
      <c r="G1005" t="str">
        <f>VLOOKUP(H1005,Stores!A:E,5,FALSE)</f>
        <v>Oceania</v>
      </c>
      <c r="H1005" t="s">
        <v>112</v>
      </c>
      <c r="I1005" s="5" t="s">
        <v>14</v>
      </c>
      <c r="J1005" s="7">
        <v>1</v>
      </c>
      <c r="K1005" s="27">
        <v>83675</v>
      </c>
      <c r="L1005" s="11">
        <v>0</v>
      </c>
      <c r="M1005" t="s">
        <v>30</v>
      </c>
      <c r="N1005" s="29">
        <v>0</v>
      </c>
      <c r="O1005" s="27">
        <v>0</v>
      </c>
      <c r="P1005" s="29">
        <f>Table1[[#This Row],[Revenue]]-Table1[[#This Row],[COGS]]</f>
        <v>0</v>
      </c>
      <c r="Q1005" s="9">
        <v>0</v>
      </c>
      <c r="R1005" s="31">
        <f>Table1[[#This Row],[Cost Price]]*Table1[[#This Row],[Quantity]]</f>
        <v>0</v>
      </c>
    </row>
    <row r="1006" spans="1:18" x14ac:dyDescent="0.25">
      <c r="A1006" t="s">
        <v>1734</v>
      </c>
      <c r="B1006" s="14">
        <v>46192</v>
      </c>
      <c r="C1006" t="s">
        <v>129</v>
      </c>
      <c r="D1006" t="str">
        <f>VLOOKUP(C1006,Customers!A:E,5,FALSE)</f>
        <v>Mass Affluent</v>
      </c>
      <c r="E1006" t="s">
        <v>87</v>
      </c>
      <c r="F1006" t="str">
        <f>VLOOKUP(Table1[[#This Row],[Product_ID]],Products!A:D,4,FALSE)</f>
        <v>Laptops</v>
      </c>
      <c r="G1006" t="str">
        <f>VLOOKUP(H1006,Stores!A:E,5,FALSE)</f>
        <v>North America</v>
      </c>
      <c r="H1006" t="s">
        <v>95</v>
      </c>
      <c r="I1006" s="5" t="s">
        <v>14</v>
      </c>
      <c r="J1006" s="7">
        <v>4</v>
      </c>
      <c r="K1006" s="27">
        <v>969.03</v>
      </c>
      <c r="L1006" s="11">
        <v>0.05</v>
      </c>
      <c r="M1006" t="s">
        <v>30</v>
      </c>
      <c r="N1006" s="29">
        <v>689.31</v>
      </c>
      <c r="O1006" s="27">
        <f>Table1[[#This Row],[Unit_Price]]*Table1[[#This Row],[Quantity]]</f>
        <v>3876.12</v>
      </c>
      <c r="P1006" s="29">
        <f>Table1[[#This Row],[Revenue]]-Table1[[#This Row],[COGS]]</f>
        <v>1118.8800000000001</v>
      </c>
      <c r="Q1006" s="9">
        <f>Table1[[#This Row],[Profit]]/Table1[[#This Row],[Revenue]]</f>
        <v>0.28865979381443302</v>
      </c>
      <c r="R1006" s="31">
        <f>Table1[[#This Row],[Cost Price]]*Table1[[#This Row],[Quantity]]</f>
        <v>2757.24</v>
      </c>
    </row>
    <row r="1007" spans="1:18" x14ac:dyDescent="0.25">
      <c r="A1007" t="s">
        <v>1735</v>
      </c>
      <c r="B1007" s="14">
        <v>46207</v>
      </c>
      <c r="C1007" t="s">
        <v>1278</v>
      </c>
      <c r="D1007" t="str">
        <f>VLOOKUP(C1007,Customers!A:E,5,FALSE)</f>
        <v>Mass Market</v>
      </c>
      <c r="E1007" t="s">
        <v>520</v>
      </c>
      <c r="F1007" t="str">
        <f>VLOOKUP(Table1[[#This Row],[Product_ID]],Products!A:D,4,FALSE)</f>
        <v>Laptops</v>
      </c>
      <c r="G1007" t="str">
        <f>VLOOKUP(H1007,Stores!A:E,5,FALSE)</f>
        <v>South America</v>
      </c>
      <c r="H1007" t="s">
        <v>120</v>
      </c>
      <c r="I1007" s="5" t="s">
        <v>14</v>
      </c>
      <c r="J1007" s="7">
        <v>2</v>
      </c>
      <c r="K1007" s="27">
        <v>2220.9899999999998</v>
      </c>
      <c r="L1007" s="11">
        <v>0</v>
      </c>
      <c r="M1007" t="s">
        <v>20</v>
      </c>
      <c r="N1007" s="29">
        <v>1495.32</v>
      </c>
      <c r="O1007" s="27">
        <f>Table1[[#This Row],[Unit_Price]]*Table1[[#This Row],[Quantity]]</f>
        <v>4441.9799999999996</v>
      </c>
      <c r="P1007" s="29">
        <f>Table1[[#This Row],[Revenue]]-Table1[[#This Row],[COGS]]</f>
        <v>1451.3399999999997</v>
      </c>
      <c r="Q1007" s="9">
        <f>Table1[[#This Row],[Profit]]/Table1[[#This Row],[Revenue]]</f>
        <v>0.32673267326732669</v>
      </c>
      <c r="R1007" s="31">
        <f>Table1[[#This Row],[Cost Price]]*Table1[[#This Row],[Quantity]]</f>
        <v>2990.64</v>
      </c>
    </row>
    <row r="1008" spans="1:18" x14ac:dyDescent="0.25">
      <c r="A1008" t="s">
        <v>1737</v>
      </c>
      <c r="B1008" s="14">
        <v>45938</v>
      </c>
      <c r="C1008" t="s">
        <v>1738</v>
      </c>
      <c r="D1008" t="str">
        <f>VLOOKUP(C1008,Customers!A:E,5,FALSE)</f>
        <v>Mass Market</v>
      </c>
      <c r="E1008" t="s">
        <v>268</v>
      </c>
      <c r="F1008" t="str">
        <f>VLOOKUP(Table1[[#This Row],[Product_ID]],Products!A:D,4,FALSE)</f>
        <v>Audio</v>
      </c>
      <c r="G1008" t="str">
        <f>VLOOKUP(H1008,Stores!A:E,5,FALSE)</f>
        <v>Europe</v>
      </c>
      <c r="H1008" t="s">
        <v>24</v>
      </c>
      <c r="I1008" s="5" t="s">
        <v>14</v>
      </c>
      <c r="J1008" s="7">
        <v>2</v>
      </c>
      <c r="K1008" s="27">
        <v>146.02000000000001</v>
      </c>
      <c r="L1008" s="11">
        <v>0.15</v>
      </c>
      <c r="M1008" t="s">
        <v>20</v>
      </c>
      <c r="N1008" s="29">
        <v>90.89</v>
      </c>
      <c r="O1008" s="27">
        <f>Table1[[#This Row],[Unit_Price]]*Table1[[#This Row],[Quantity]]</f>
        <v>292.04000000000002</v>
      </c>
      <c r="P1008" s="29">
        <f>Table1[[#This Row],[Revenue]]-Table1[[#This Row],[COGS]]</f>
        <v>110.26000000000002</v>
      </c>
      <c r="Q1008" s="9">
        <f>Table1[[#This Row],[Profit]]/Table1[[#This Row],[Revenue]]</f>
        <v>0.3775510204081633</v>
      </c>
      <c r="R1008" s="31">
        <f>Table1[[#This Row],[Cost Price]]*Table1[[#This Row],[Quantity]]</f>
        <v>181.78</v>
      </c>
    </row>
    <row r="1009" spans="1:18" x14ac:dyDescent="0.25">
      <c r="A1009" t="s">
        <v>1740</v>
      </c>
      <c r="B1009" s="14">
        <v>45929</v>
      </c>
      <c r="C1009" t="s">
        <v>182</v>
      </c>
      <c r="D1009" t="str">
        <f>VLOOKUP(C1009,Customers!A:E,5,FALSE)</f>
        <v>Mass Market</v>
      </c>
      <c r="E1009" t="s">
        <v>18</v>
      </c>
      <c r="F1009" t="str">
        <f>VLOOKUP(Table1[[#This Row],[Product_ID]],Products!A:D,4,FALSE)</f>
        <v>Audio</v>
      </c>
      <c r="G1009" t="str">
        <f>VLOOKUP(H1009,Stores!A:E,5,FALSE)</f>
        <v>Europe</v>
      </c>
      <c r="H1009" t="s">
        <v>64</v>
      </c>
      <c r="I1009" s="5" t="s">
        <v>14</v>
      </c>
      <c r="J1009" s="7">
        <v>3</v>
      </c>
      <c r="K1009" s="27">
        <v>101.97</v>
      </c>
      <c r="L1009" s="11">
        <v>0</v>
      </c>
      <c r="M1009" t="s">
        <v>35</v>
      </c>
      <c r="N1009" s="29">
        <v>71.28</v>
      </c>
      <c r="O1009" s="27">
        <f>Table1[[#This Row],[Unit_Price]]*Table1[[#This Row],[Quantity]]</f>
        <v>305.90999999999997</v>
      </c>
      <c r="P1009" s="29">
        <f>Table1[[#This Row],[Revenue]]-Table1[[#This Row],[COGS]]</f>
        <v>92.069999999999965</v>
      </c>
      <c r="Q1009" s="9">
        <f>Table1[[#This Row],[Profit]]/Table1[[#This Row],[Revenue]]</f>
        <v>0.30097087378640769</v>
      </c>
      <c r="R1009" s="31">
        <f>Table1[[#This Row],[Cost Price]]*Table1[[#This Row],[Quantity]]</f>
        <v>213.84</v>
      </c>
    </row>
    <row r="1010" spans="1:18" x14ac:dyDescent="0.25">
      <c r="A1010" t="s">
        <v>1741</v>
      </c>
      <c r="B1010" s="14">
        <v>46017</v>
      </c>
      <c r="C1010" t="s">
        <v>263</v>
      </c>
      <c r="D1010" t="str">
        <f>VLOOKUP(C1010,Customers!A:E,5,FALSE)</f>
        <v>Mass Affluent</v>
      </c>
      <c r="E1010" t="s">
        <v>416</v>
      </c>
      <c r="F1010" t="str">
        <f>VLOOKUP(Table1[[#This Row],[Product_ID]],Products!A:D,4,FALSE)</f>
        <v>Smartphones</v>
      </c>
      <c r="G1010" t="str">
        <f>VLOOKUP(H1010,Stores!A:E,5,FALSE)</f>
        <v>North America</v>
      </c>
      <c r="H1010" t="s">
        <v>187</v>
      </c>
      <c r="I1010" s="5" t="s">
        <v>14</v>
      </c>
      <c r="J1010" s="7">
        <v>2</v>
      </c>
      <c r="K1010" s="27">
        <v>244.02</v>
      </c>
      <c r="L1010" s="11">
        <v>0.02</v>
      </c>
      <c r="M1010" t="s">
        <v>20</v>
      </c>
      <c r="N1010" s="29">
        <v>159.36000000000001</v>
      </c>
      <c r="O1010" s="27">
        <f>Table1[[#This Row],[Unit_Price]]*Table1[[#This Row],[Quantity]]</f>
        <v>488.04</v>
      </c>
      <c r="P1010" s="29">
        <f>Table1[[#This Row],[Revenue]]-Table1[[#This Row],[COGS]]</f>
        <v>169.32</v>
      </c>
      <c r="Q1010" s="9">
        <f>Table1[[#This Row],[Profit]]/Table1[[#This Row],[Revenue]]</f>
        <v>0.34693877551020408</v>
      </c>
      <c r="R1010" s="31">
        <f>Table1[[#This Row],[Cost Price]]*Table1[[#This Row],[Quantity]]</f>
        <v>318.72000000000003</v>
      </c>
    </row>
    <row r="1011" spans="1:18" x14ac:dyDescent="0.25">
      <c r="A1011" t="s">
        <v>1742</v>
      </c>
      <c r="B1011" s="14">
        <v>46220</v>
      </c>
      <c r="C1011" t="s">
        <v>546</v>
      </c>
      <c r="D1011" t="str">
        <f>VLOOKUP(C1011,Customers!A:E,5,FALSE)</f>
        <v>Affluent</v>
      </c>
      <c r="E1011" t="s">
        <v>395</v>
      </c>
      <c r="F1011" t="str">
        <f>VLOOKUP(Table1[[#This Row],[Product_ID]],Products!A:D,4,FALSE)</f>
        <v>Accessories</v>
      </c>
      <c r="G1011" t="str">
        <f>VLOOKUP(H1011,Stores!A:E,5,FALSE)</f>
        <v>oceania</v>
      </c>
      <c r="H1011" t="s">
        <v>48</v>
      </c>
      <c r="I1011" s="5" t="s">
        <v>14</v>
      </c>
      <c r="J1011" s="7">
        <v>1</v>
      </c>
      <c r="K1011" s="27">
        <v>147.51</v>
      </c>
      <c r="L1011" s="11">
        <v>0.05</v>
      </c>
      <c r="M1011" t="s">
        <v>20</v>
      </c>
      <c r="N1011" s="29">
        <v>96.85</v>
      </c>
      <c r="O1011" s="27">
        <f>Table1[[#This Row],[Unit_Price]]*Table1[[#This Row],[Quantity]]</f>
        <v>147.51</v>
      </c>
      <c r="P1011" s="29">
        <f>Table1[[#This Row],[Revenue]]-Table1[[#This Row],[COGS]]</f>
        <v>50.66</v>
      </c>
      <c r="Q1011" s="9">
        <f>Table1[[#This Row],[Profit]]/Table1[[#This Row],[Revenue]]</f>
        <v>0.34343434343434343</v>
      </c>
      <c r="R1011" s="31">
        <f>Table1[[#This Row],[Cost Price]]*Table1[[#This Row],[Quantity]]</f>
        <v>96.85</v>
      </c>
    </row>
    <row r="1012" spans="1:18" x14ac:dyDescent="0.25">
      <c r="A1012" t="s">
        <v>1743</v>
      </c>
      <c r="B1012" s="14">
        <v>46056</v>
      </c>
      <c r="C1012" t="s">
        <v>1198</v>
      </c>
      <c r="D1012" t="str">
        <f>VLOOKUP(C1012,Customers!A:E,5,FALSE)</f>
        <v>Mass Market</v>
      </c>
      <c r="E1012" t="s">
        <v>556</v>
      </c>
      <c r="F1012" t="str">
        <f>VLOOKUP(Table1[[#This Row],[Product_ID]],Products!A:D,4,FALSE)</f>
        <v>Audio</v>
      </c>
      <c r="G1012" t="str">
        <f>VLOOKUP(H1012,Stores!A:E,5,FALSE)</f>
        <v>Europe</v>
      </c>
      <c r="H1012" t="s">
        <v>64</v>
      </c>
      <c r="I1012" s="5" t="s">
        <v>14</v>
      </c>
      <c r="J1012" s="7">
        <v>4</v>
      </c>
      <c r="K1012" s="27">
        <v>131.58000000000001</v>
      </c>
      <c r="L1012" s="11">
        <v>0</v>
      </c>
      <c r="M1012" t="s">
        <v>20</v>
      </c>
      <c r="N1012" s="29">
        <v>87.72</v>
      </c>
      <c r="O1012" s="27">
        <f>Table1[[#This Row],[Unit_Price]]*Table1[[#This Row],[Quantity]]</f>
        <v>526.32000000000005</v>
      </c>
      <c r="P1012" s="29">
        <f>Table1[[#This Row],[Revenue]]-Table1[[#This Row],[COGS]]</f>
        <v>175.44000000000005</v>
      </c>
      <c r="Q1012" s="9">
        <f>Table1[[#This Row],[Profit]]/Table1[[#This Row],[Revenue]]</f>
        <v>0.33333333333333343</v>
      </c>
      <c r="R1012" s="31">
        <f>Table1[[#This Row],[Cost Price]]*Table1[[#This Row],[Quantity]]</f>
        <v>350.88</v>
      </c>
    </row>
    <row r="1013" spans="1:18" x14ac:dyDescent="0.25">
      <c r="A1013" t="s">
        <v>1744</v>
      </c>
      <c r="B1013" s="14">
        <v>45976</v>
      </c>
      <c r="C1013" t="s">
        <v>222</v>
      </c>
      <c r="D1013" t="str">
        <f>VLOOKUP(C1013,Customers!A:E,5,FALSE)</f>
        <v>Mass Market</v>
      </c>
      <c r="E1013" t="s">
        <v>223</v>
      </c>
      <c r="F1013" t="str">
        <f>VLOOKUP(Table1[[#This Row],[Product_ID]],Products!A:D,4,FALSE)</f>
        <v>Audio</v>
      </c>
      <c r="G1013" t="str">
        <f>VLOOKUP(H1013,Stores!A:E,5,FALSE)</f>
        <v>Africa</v>
      </c>
      <c r="H1013" t="s">
        <v>19</v>
      </c>
      <c r="I1013" s="5" t="s">
        <v>14</v>
      </c>
      <c r="J1013" s="7">
        <v>1</v>
      </c>
      <c r="K1013" s="27">
        <v>391.02</v>
      </c>
      <c r="L1013" s="11">
        <v>0.02</v>
      </c>
      <c r="M1013" t="s">
        <v>35</v>
      </c>
      <c r="N1013" s="29">
        <v>263.33999999999997</v>
      </c>
      <c r="O1013" s="27">
        <f>Table1[[#This Row],[Unit_Price]]*Table1[[#This Row],[Quantity]]</f>
        <v>391.02</v>
      </c>
      <c r="P1013" s="29">
        <f>Table1[[#This Row],[Revenue]]-Table1[[#This Row],[COGS]]</f>
        <v>127.68</v>
      </c>
      <c r="Q1013" s="9">
        <f>Table1[[#This Row],[Profit]]/Table1[[#This Row],[Revenue]]</f>
        <v>0.32653061224489799</v>
      </c>
      <c r="R1013" s="31">
        <f>Table1[[#This Row],[Cost Price]]*Table1[[#This Row],[Quantity]]</f>
        <v>263.33999999999997</v>
      </c>
    </row>
    <row r="1014" spans="1:18" x14ac:dyDescent="0.25">
      <c r="A1014" t="s">
        <v>1745</v>
      </c>
      <c r="B1014" s="14">
        <v>46209</v>
      </c>
      <c r="C1014" t="s">
        <v>1573</v>
      </c>
      <c r="D1014" t="str">
        <f>VLOOKUP(C1014,Customers!A:E,5,FALSE)</f>
        <v>Mass Affluent</v>
      </c>
      <c r="E1014" t="s">
        <v>43</v>
      </c>
      <c r="F1014" t="str">
        <f>VLOOKUP(Table1[[#This Row],[Product_ID]],Products!A:D,4,FALSE)</f>
        <v>Televisions</v>
      </c>
      <c r="G1014" t="str">
        <f>VLOOKUP(H1014,Stores!A:E,5,FALSE)</f>
        <v>North America</v>
      </c>
      <c r="H1014" t="s">
        <v>95</v>
      </c>
      <c r="I1014" s="5" t="s">
        <v>14</v>
      </c>
      <c r="J1014" s="7">
        <v>2</v>
      </c>
      <c r="K1014" s="27">
        <v>1745.03</v>
      </c>
      <c r="L1014" s="11">
        <v>0.02</v>
      </c>
      <c r="M1014" t="s">
        <v>20</v>
      </c>
      <c r="N1014" s="29">
        <v>1097.3900000000001</v>
      </c>
      <c r="O1014" s="27">
        <f>Table1[[#This Row],[Unit_Price]]*Table1[[#This Row],[Quantity]]</f>
        <v>3490.06</v>
      </c>
      <c r="P1014" s="29">
        <f>Table1[[#This Row],[Revenue]]-Table1[[#This Row],[COGS]]</f>
        <v>1295.2799999999997</v>
      </c>
      <c r="Q1014" s="9">
        <f>Table1[[#This Row],[Profit]]/Table1[[#This Row],[Revenue]]</f>
        <v>0.37113402061855666</v>
      </c>
      <c r="R1014" s="31">
        <f>Table1[[#This Row],[Cost Price]]*Table1[[#This Row],[Quantity]]</f>
        <v>2194.7800000000002</v>
      </c>
    </row>
    <row r="1015" spans="1:18" x14ac:dyDescent="0.25">
      <c r="A1015" t="s">
        <v>1746</v>
      </c>
      <c r="B1015" s="14">
        <v>45894</v>
      </c>
      <c r="C1015" t="s">
        <v>431</v>
      </c>
      <c r="D1015" t="str">
        <f>VLOOKUP(C1015,Customers!A:E,5,FALSE)</f>
        <v>Affluent</v>
      </c>
      <c r="E1015" t="s">
        <v>685</v>
      </c>
      <c r="F1015" t="str">
        <f>VLOOKUP(Table1[[#This Row],[Product_ID]],Products!A:D,4,FALSE)</f>
        <v>Smartphones</v>
      </c>
      <c r="G1015" t="str">
        <f>VLOOKUP(H1015,Stores!A:E,5,FALSE)</f>
        <v>Asia</v>
      </c>
      <c r="H1015" t="s">
        <v>34</v>
      </c>
      <c r="I1015" s="5" t="s">
        <v>14</v>
      </c>
      <c r="J1015" s="7">
        <v>3</v>
      </c>
      <c r="K1015" s="27">
        <v>1567.02</v>
      </c>
      <c r="L1015" s="11">
        <v>0</v>
      </c>
      <c r="M1015" t="s">
        <v>20</v>
      </c>
      <c r="N1015" s="29">
        <v>1023.36</v>
      </c>
      <c r="O1015" s="27">
        <f>Table1[[#This Row],[Unit_Price]]*Table1[[#This Row],[Quantity]]</f>
        <v>4701.0599999999995</v>
      </c>
      <c r="P1015" s="29">
        <f>Table1[[#This Row],[Revenue]]-Table1[[#This Row],[COGS]]</f>
        <v>1630.9799999999996</v>
      </c>
      <c r="Q1015" s="9">
        <f>Table1[[#This Row],[Profit]]/Table1[[#This Row],[Revenue]]</f>
        <v>0.34693877551020402</v>
      </c>
      <c r="R1015" s="31">
        <f>Table1[[#This Row],[Cost Price]]*Table1[[#This Row],[Quantity]]</f>
        <v>3070.08</v>
      </c>
    </row>
    <row r="1016" spans="1:18" x14ac:dyDescent="0.25">
      <c r="A1016" t="s">
        <v>1747</v>
      </c>
      <c r="B1016" s="14">
        <v>45886</v>
      </c>
      <c r="C1016" t="s">
        <v>1206</v>
      </c>
      <c r="D1016" t="str">
        <f>VLOOKUP(C1016,Customers!A:E,5,FALSE)</f>
        <v>Mass Market</v>
      </c>
      <c r="E1016" t="s">
        <v>171</v>
      </c>
      <c r="F1016" t="str">
        <f>VLOOKUP(Table1[[#This Row],[Product_ID]],Products!A:D,4,FALSE)</f>
        <v>Smartphones</v>
      </c>
      <c r="G1016" t="str">
        <f>VLOOKUP(H1016,Stores!A:E,5,FALSE)</f>
        <v>North America</v>
      </c>
      <c r="H1016" t="s">
        <v>95</v>
      </c>
      <c r="I1016" s="5" t="s">
        <v>25</v>
      </c>
      <c r="J1016" s="7">
        <v>3</v>
      </c>
      <c r="K1016" s="27">
        <v>1260.03</v>
      </c>
      <c r="L1016" s="11">
        <v>0</v>
      </c>
      <c r="M1016" t="s">
        <v>20</v>
      </c>
      <c r="N1016" s="29">
        <v>883.32</v>
      </c>
      <c r="O1016" s="27">
        <f>Table1[[#This Row],[Unit_Price]]*Table1[[#This Row],[Quantity]]</f>
        <v>3780.09</v>
      </c>
      <c r="P1016" s="29">
        <f>Table1[[#This Row],[Revenue]]-Table1[[#This Row],[COGS]]</f>
        <v>1130.1300000000001</v>
      </c>
      <c r="Q1016" s="9">
        <f>Table1[[#This Row],[Profit]]/Table1[[#This Row],[Revenue]]</f>
        <v>0.29896907216494845</v>
      </c>
      <c r="R1016" s="31">
        <f>Table1[[#This Row],[Cost Price]]*Table1[[#This Row],[Quantity]]</f>
        <v>2649.96</v>
      </c>
    </row>
    <row r="1017" spans="1:18" x14ac:dyDescent="0.25">
      <c r="A1017" t="s">
        <v>1748</v>
      </c>
      <c r="B1017" s="14">
        <v>45984</v>
      </c>
      <c r="C1017" t="s">
        <v>1749</v>
      </c>
      <c r="D1017" t="str">
        <f>VLOOKUP(C1017,Customers!A:E,5,FALSE)</f>
        <v>Mass Affluent</v>
      </c>
      <c r="E1017" t="s">
        <v>51</v>
      </c>
      <c r="F1017" t="str">
        <f>VLOOKUP(Table1[[#This Row],[Product_ID]],Products!A:D,4,FALSE)</f>
        <v>Smartphones</v>
      </c>
      <c r="G1017" t="str">
        <f>VLOOKUP(H1017,Stores!A:E,5,FALSE)</f>
        <v>Europe</v>
      </c>
      <c r="H1017" t="s">
        <v>24</v>
      </c>
      <c r="I1017" s="5" t="s">
        <v>14</v>
      </c>
      <c r="J1017" s="7">
        <v>4</v>
      </c>
      <c r="K1017" s="27">
        <v>989.01</v>
      </c>
      <c r="L1017" s="11">
        <v>0.05</v>
      </c>
      <c r="M1017" t="s">
        <v>35</v>
      </c>
      <c r="N1017" s="29">
        <v>609.39</v>
      </c>
      <c r="O1017" s="27">
        <f>Table1[[#This Row],[Unit_Price]]*Table1[[#This Row],[Quantity]]</f>
        <v>3956.04</v>
      </c>
      <c r="P1017" s="29">
        <f>Table1[[#This Row],[Revenue]]-Table1[[#This Row],[COGS]]</f>
        <v>1518.48</v>
      </c>
      <c r="Q1017" s="9">
        <f>Table1[[#This Row],[Profit]]/Table1[[#This Row],[Revenue]]</f>
        <v>0.38383838383838387</v>
      </c>
      <c r="R1017" s="31">
        <f>Table1[[#This Row],[Cost Price]]*Table1[[#This Row],[Quantity]]</f>
        <v>2437.56</v>
      </c>
    </row>
    <row r="1018" spans="1:18" x14ac:dyDescent="0.25">
      <c r="A1018" t="s">
        <v>1750</v>
      </c>
      <c r="B1018" s="14">
        <v>46223</v>
      </c>
      <c r="C1018" t="s">
        <v>106</v>
      </c>
      <c r="D1018" t="str">
        <f>VLOOKUP(C1018,Customers!A:E,5,FALSE)</f>
        <v>Mass Market</v>
      </c>
      <c r="E1018" t="s">
        <v>254</v>
      </c>
      <c r="F1018" t="str">
        <f>VLOOKUP(Table1[[#This Row],[Product_ID]],Products!A:D,4,FALSE)</f>
        <v>Audio</v>
      </c>
      <c r="G1018" t="str">
        <f>VLOOKUP(H1018,Stores!A:E,5,FALSE)</f>
        <v>Africa</v>
      </c>
      <c r="H1018" t="s">
        <v>226</v>
      </c>
      <c r="I1018" s="5" t="s">
        <v>25</v>
      </c>
      <c r="J1018" s="7">
        <v>6</v>
      </c>
      <c r="K1018" s="27">
        <v>193.03</v>
      </c>
      <c r="L1018" s="11">
        <v>0.2</v>
      </c>
      <c r="M1018" t="s">
        <v>20</v>
      </c>
      <c r="N1018" s="29">
        <v>129.35</v>
      </c>
      <c r="O1018" s="27">
        <f>Table1[[#This Row],[Unit_Price]]*Table1[[#This Row],[Quantity]]</f>
        <v>1158.18</v>
      </c>
      <c r="P1018" s="29">
        <f>Table1[[#This Row],[Revenue]]-Table1[[#This Row],[COGS]]</f>
        <v>382.08000000000015</v>
      </c>
      <c r="Q1018" s="9">
        <f>Table1[[#This Row],[Profit]]/Table1[[#This Row],[Revenue]]</f>
        <v>0.32989690721649495</v>
      </c>
      <c r="R1018" s="31">
        <f>Table1[[#This Row],[Cost Price]]*Table1[[#This Row],[Quantity]]</f>
        <v>776.09999999999991</v>
      </c>
    </row>
    <row r="1019" spans="1:18" x14ac:dyDescent="0.25">
      <c r="A1019" t="s">
        <v>1751</v>
      </c>
      <c r="B1019" s="14">
        <v>45926</v>
      </c>
      <c r="C1019" t="s">
        <v>528</v>
      </c>
      <c r="D1019" t="str">
        <f>VLOOKUP(C1019,Customers!A:E,5,FALSE)</f>
        <v>Mass Market</v>
      </c>
      <c r="E1019" t="s">
        <v>168</v>
      </c>
      <c r="F1019" t="str">
        <f>VLOOKUP(Table1[[#This Row],[Product_ID]],Products!A:D,4,FALSE)</f>
        <v>Accessories</v>
      </c>
      <c r="G1019" t="str">
        <f>VLOOKUP(H1019,Stores!A:E,5,FALSE)</f>
        <v>oceania</v>
      </c>
      <c r="H1019" t="s">
        <v>48</v>
      </c>
      <c r="I1019" s="5" t="s">
        <v>25</v>
      </c>
      <c r="J1019" s="7">
        <v>4</v>
      </c>
      <c r="K1019" s="27">
        <v>87.22</v>
      </c>
      <c r="L1019" s="11">
        <v>0</v>
      </c>
      <c r="M1019" t="s">
        <v>20</v>
      </c>
      <c r="N1019" s="29">
        <v>55.18</v>
      </c>
      <c r="O1019" s="27">
        <f>Table1[[#This Row],[Unit_Price]]*Table1[[#This Row],[Quantity]]</f>
        <v>348.88</v>
      </c>
      <c r="P1019" s="29">
        <f>Table1[[#This Row],[Revenue]]-Table1[[#This Row],[COGS]]</f>
        <v>128.16</v>
      </c>
      <c r="Q1019" s="9">
        <f>Table1[[#This Row],[Profit]]/Table1[[#This Row],[Revenue]]</f>
        <v>0.36734693877551022</v>
      </c>
      <c r="R1019" s="31">
        <f>Table1[[#This Row],[Cost Price]]*Table1[[#This Row],[Quantity]]</f>
        <v>220.72</v>
      </c>
    </row>
    <row r="1020" spans="1:18" x14ac:dyDescent="0.25">
      <c r="A1020" t="s">
        <v>1752</v>
      </c>
      <c r="B1020" s="14">
        <v>45923</v>
      </c>
      <c r="C1020" t="s">
        <v>1240</v>
      </c>
      <c r="D1020" t="str">
        <f>VLOOKUP(C1020,Customers!A:E,5,FALSE)</f>
        <v>Mass Market</v>
      </c>
      <c r="E1020" t="s">
        <v>282</v>
      </c>
      <c r="F1020" t="str">
        <f>VLOOKUP(Table1[[#This Row],[Product_ID]],Products!A:D,4,FALSE)</f>
        <v>Audio</v>
      </c>
      <c r="G1020" t="str">
        <f>VLOOKUP(H1020,Stores!A:E,5,FALSE)</f>
        <v>Africa</v>
      </c>
      <c r="H1020" t="s">
        <v>226</v>
      </c>
      <c r="I1020" s="5" t="s">
        <v>25</v>
      </c>
      <c r="J1020" s="7">
        <v>5</v>
      </c>
      <c r="K1020" s="27">
        <v>180.79</v>
      </c>
      <c r="L1020" s="11">
        <v>0</v>
      </c>
      <c r="M1020" t="s">
        <v>20</v>
      </c>
      <c r="N1020" s="29">
        <v>110.98</v>
      </c>
      <c r="O1020" s="27">
        <f>Table1[[#This Row],[Unit_Price]]*Table1[[#This Row],[Quantity]]</f>
        <v>903.94999999999993</v>
      </c>
      <c r="P1020" s="29">
        <f>Table1[[#This Row],[Revenue]]-Table1[[#This Row],[COGS]]</f>
        <v>349.04999999999995</v>
      </c>
      <c r="Q1020" s="9">
        <f>Table1[[#This Row],[Profit]]/Table1[[#This Row],[Revenue]]</f>
        <v>0.38613861386138609</v>
      </c>
      <c r="R1020" s="31">
        <f>Table1[[#This Row],[Cost Price]]*Table1[[#This Row],[Quantity]]</f>
        <v>554.9</v>
      </c>
    </row>
    <row r="1021" spans="1:18" x14ac:dyDescent="0.25">
      <c r="A1021" t="s">
        <v>1753</v>
      </c>
      <c r="B1021" s="14">
        <v>46232</v>
      </c>
      <c r="C1021" t="s">
        <v>103</v>
      </c>
      <c r="D1021" t="str">
        <f>VLOOKUP(C1021,Customers!A:E,5,FALSE)</f>
        <v>Mass Market</v>
      </c>
      <c r="E1021" t="s">
        <v>235</v>
      </c>
      <c r="F1021" t="str">
        <f>VLOOKUP(Table1[[#This Row],[Product_ID]],Products!A:D,4,FALSE)</f>
        <v>Accessories</v>
      </c>
      <c r="G1021" t="str">
        <f>VLOOKUP(H1021,Stores!A:E,5,FALSE)</f>
        <v>South America</v>
      </c>
      <c r="H1021" t="s">
        <v>120</v>
      </c>
      <c r="I1021" s="5" t="s">
        <v>14</v>
      </c>
      <c r="J1021" s="7">
        <v>4</v>
      </c>
      <c r="K1021" s="27">
        <v>66.930000000000007</v>
      </c>
      <c r="L1021" s="11">
        <v>0</v>
      </c>
      <c r="M1021" t="s">
        <v>35</v>
      </c>
      <c r="N1021" s="29">
        <v>44.85</v>
      </c>
      <c r="O1021" s="27">
        <f>Table1[[#This Row],[Unit_Price]]*Table1[[#This Row],[Quantity]]</f>
        <v>267.72000000000003</v>
      </c>
      <c r="P1021" s="29">
        <f>Table1[[#This Row],[Revenue]]-Table1[[#This Row],[COGS]]</f>
        <v>88.320000000000022</v>
      </c>
      <c r="Q1021" s="9">
        <f>Table1[[#This Row],[Profit]]/Table1[[#This Row],[Revenue]]</f>
        <v>0.32989690721649489</v>
      </c>
      <c r="R1021" s="31">
        <f>Table1[[#This Row],[Cost Price]]*Table1[[#This Row],[Quantity]]</f>
        <v>179.4</v>
      </c>
    </row>
    <row r="1022" spans="1:18" x14ac:dyDescent="0.25">
      <c r="A1022" t="s">
        <v>1754</v>
      </c>
      <c r="B1022" s="14">
        <v>46201</v>
      </c>
      <c r="C1022" t="s">
        <v>1019</v>
      </c>
      <c r="D1022" t="str">
        <f>VLOOKUP(C1022,Customers!A:E,5,FALSE)</f>
        <v>Mass Market</v>
      </c>
      <c r="E1022" t="s">
        <v>171</v>
      </c>
      <c r="F1022" t="str">
        <f>VLOOKUP(Table1[[#This Row],[Product_ID]],Products!A:D,4,FALSE)</f>
        <v>Smartphones</v>
      </c>
      <c r="G1022" t="str">
        <f>VLOOKUP(H1022,Stores!A:E,5,FALSE)</f>
        <v>Africa</v>
      </c>
      <c r="H1022" t="s">
        <v>44</v>
      </c>
      <c r="I1022" s="5" t="s">
        <v>25</v>
      </c>
      <c r="J1022" s="7">
        <v>5</v>
      </c>
      <c r="K1022" s="27">
        <v>1260.03</v>
      </c>
      <c r="L1022" s="11">
        <v>0.2</v>
      </c>
      <c r="M1022" t="s">
        <v>20</v>
      </c>
      <c r="N1022" s="29">
        <v>883.32</v>
      </c>
      <c r="O1022" s="27">
        <f>Table1[[#This Row],[Unit_Price]]*Table1[[#This Row],[Quantity]]</f>
        <v>6300.15</v>
      </c>
      <c r="P1022" s="29">
        <f>Table1[[#This Row],[Revenue]]-Table1[[#This Row],[COGS]]</f>
        <v>1883.5499999999993</v>
      </c>
      <c r="Q1022" s="9">
        <f>Table1[[#This Row],[Profit]]/Table1[[#This Row],[Revenue]]</f>
        <v>0.29896907216494834</v>
      </c>
      <c r="R1022" s="31">
        <f>Table1[[#This Row],[Cost Price]]*Table1[[#This Row],[Quantity]]</f>
        <v>4416.6000000000004</v>
      </c>
    </row>
    <row r="1023" spans="1:18" x14ac:dyDescent="0.25">
      <c r="A1023" t="s">
        <v>1755</v>
      </c>
      <c r="B1023" s="14">
        <v>45755</v>
      </c>
      <c r="C1023" t="s">
        <v>1328</v>
      </c>
      <c r="D1023" t="str">
        <f>VLOOKUP(C1023,Customers!A:E,5,FALSE)</f>
        <v>Affluent</v>
      </c>
      <c r="E1023" t="s">
        <v>123</v>
      </c>
      <c r="F1023" t="str">
        <f>VLOOKUP(Table1[[#This Row],[Product_ID]],Products!A:D,4,FALSE)</f>
        <v>Accessories</v>
      </c>
      <c r="G1023" t="str">
        <f>VLOOKUP(H1023,Stores!A:E,5,FALSE)</f>
        <v>North America</v>
      </c>
      <c r="H1023" t="s">
        <v>187</v>
      </c>
      <c r="I1023" s="5" t="s">
        <v>14</v>
      </c>
      <c r="J1023" s="7">
        <v>2</v>
      </c>
      <c r="K1023" s="27">
        <v>56.65</v>
      </c>
      <c r="L1023" s="11">
        <v>0</v>
      </c>
      <c r="M1023" t="s">
        <v>30</v>
      </c>
      <c r="N1023" s="29">
        <v>39.049999999999997</v>
      </c>
      <c r="O1023" s="27">
        <f>Table1[[#This Row],[Unit_Price]]*Table1[[#This Row],[Quantity]]</f>
        <v>113.3</v>
      </c>
      <c r="P1023" s="29">
        <f>Table1[[#This Row],[Revenue]]-Table1[[#This Row],[COGS]]</f>
        <v>35.200000000000003</v>
      </c>
      <c r="Q1023" s="9">
        <f>Table1[[#This Row],[Profit]]/Table1[[#This Row],[Revenue]]</f>
        <v>0.31067961165048547</v>
      </c>
      <c r="R1023" s="31">
        <f>Table1[[#This Row],[Cost Price]]*Table1[[#This Row],[Quantity]]</f>
        <v>78.099999999999994</v>
      </c>
    </row>
    <row r="1024" spans="1:18" x14ac:dyDescent="0.25">
      <c r="A1024" t="s">
        <v>1756</v>
      </c>
      <c r="B1024" s="14">
        <v>46006</v>
      </c>
      <c r="C1024" t="s">
        <v>1757</v>
      </c>
      <c r="D1024" t="str">
        <f>VLOOKUP(C1024,Customers!A:E,5,FALSE)</f>
        <v>Mass Affluent</v>
      </c>
      <c r="E1024" t="s">
        <v>23</v>
      </c>
      <c r="F1024" t="str">
        <f>VLOOKUP(Table1[[#This Row],[Product_ID]],Products!A:D,4,FALSE)</f>
        <v>Audio</v>
      </c>
      <c r="G1024" t="str">
        <f>VLOOKUP(H1024,Stores!A:E,5,FALSE)</f>
        <v>North America</v>
      </c>
      <c r="H1024" t="s">
        <v>95</v>
      </c>
      <c r="I1024" s="5" t="s">
        <v>14</v>
      </c>
      <c r="J1024" s="7">
        <v>3</v>
      </c>
      <c r="K1024" s="27">
        <v>79.790000000000006</v>
      </c>
      <c r="L1024" s="11">
        <v>0.02</v>
      </c>
      <c r="M1024" t="s">
        <v>35</v>
      </c>
      <c r="N1024" s="29">
        <v>57.67</v>
      </c>
      <c r="O1024" s="27">
        <f>Table1[[#This Row],[Unit_Price]]*Table1[[#This Row],[Quantity]]</f>
        <v>239.37</v>
      </c>
      <c r="P1024" s="29">
        <f>Table1[[#This Row],[Revenue]]-Table1[[#This Row],[COGS]]</f>
        <v>66.360000000000014</v>
      </c>
      <c r="Q1024" s="9">
        <f>Table1[[#This Row],[Profit]]/Table1[[#This Row],[Revenue]]</f>
        <v>0.27722772277227725</v>
      </c>
      <c r="R1024" s="31">
        <f>Table1[[#This Row],[Cost Price]]*Table1[[#This Row],[Quantity]]</f>
        <v>173.01</v>
      </c>
    </row>
    <row r="1025" spans="1:18" x14ac:dyDescent="0.25">
      <c r="A1025" t="s">
        <v>1758</v>
      </c>
      <c r="B1025" s="14">
        <v>46141</v>
      </c>
      <c r="C1025" t="s">
        <v>1637</v>
      </c>
      <c r="D1025" t="str">
        <f>VLOOKUP(C1025,Customers!A:E,5,FALSE)</f>
        <v>Affluent</v>
      </c>
      <c r="E1025" t="s">
        <v>168</v>
      </c>
      <c r="F1025" t="str">
        <f>VLOOKUP(Table1[[#This Row],[Product_ID]],Products!A:D,4,FALSE)</f>
        <v>Accessories</v>
      </c>
      <c r="G1025" t="str">
        <f>VLOOKUP(H1025,Stores!A:E,5,FALSE)</f>
        <v>Asia</v>
      </c>
      <c r="H1025" t="s">
        <v>13</v>
      </c>
      <c r="I1025" s="5" t="s">
        <v>25</v>
      </c>
      <c r="J1025" s="7">
        <v>4</v>
      </c>
      <c r="K1025" s="27">
        <v>88.11</v>
      </c>
      <c r="L1025" s="11">
        <v>0.15</v>
      </c>
      <c r="M1025" t="s">
        <v>20</v>
      </c>
      <c r="N1025" s="29">
        <v>55.18</v>
      </c>
      <c r="O1025" s="27">
        <f>Table1[[#This Row],[Unit_Price]]*Table1[[#This Row],[Quantity]]</f>
        <v>352.44</v>
      </c>
      <c r="P1025" s="29">
        <f>Table1[[#This Row],[Revenue]]-Table1[[#This Row],[COGS]]</f>
        <v>131.72</v>
      </c>
      <c r="Q1025" s="9">
        <f>Table1[[#This Row],[Profit]]/Table1[[#This Row],[Revenue]]</f>
        <v>0.37373737373737376</v>
      </c>
      <c r="R1025" s="31">
        <f>Table1[[#This Row],[Cost Price]]*Table1[[#This Row],[Quantity]]</f>
        <v>220.72</v>
      </c>
    </row>
    <row r="1026" spans="1:18" x14ac:dyDescent="0.25">
      <c r="A1026" t="s">
        <v>1759</v>
      </c>
      <c r="B1026" s="14">
        <v>46104</v>
      </c>
      <c r="C1026" t="s">
        <v>828</v>
      </c>
      <c r="D1026" t="str">
        <f>VLOOKUP(C1026,Customers!A:E,5,FALSE)</f>
        <v>Mass Market</v>
      </c>
      <c r="E1026" t="s">
        <v>168</v>
      </c>
      <c r="F1026" t="str">
        <f>VLOOKUP(Table1[[#This Row],[Product_ID]],Products!A:D,4,FALSE)</f>
        <v>Accessories</v>
      </c>
      <c r="G1026" t="str">
        <f>VLOOKUP(H1026,Stores!A:E,5,FALSE)</f>
        <v>Europe</v>
      </c>
      <c r="H1026" t="s">
        <v>64</v>
      </c>
      <c r="I1026" s="5" t="s">
        <v>25</v>
      </c>
      <c r="J1026" s="7">
        <v>2</v>
      </c>
      <c r="K1026" s="27">
        <v>89.89</v>
      </c>
      <c r="L1026" s="11">
        <v>0</v>
      </c>
      <c r="M1026" t="s">
        <v>20</v>
      </c>
      <c r="N1026" s="29">
        <v>55.18</v>
      </c>
      <c r="O1026" s="27">
        <f>Table1[[#This Row],[Unit_Price]]*Table1[[#This Row],[Quantity]]</f>
        <v>179.78</v>
      </c>
      <c r="P1026" s="29">
        <f>Table1[[#This Row],[Revenue]]-Table1[[#This Row],[COGS]]</f>
        <v>69.42</v>
      </c>
      <c r="Q1026" s="9">
        <f>Table1[[#This Row],[Profit]]/Table1[[#This Row],[Revenue]]</f>
        <v>0.38613861386138615</v>
      </c>
      <c r="R1026" s="31">
        <f>Table1[[#This Row],[Cost Price]]*Table1[[#This Row],[Quantity]]</f>
        <v>110.36</v>
      </c>
    </row>
    <row r="1027" spans="1:18" x14ac:dyDescent="0.25">
      <c r="A1027" t="s">
        <v>1760</v>
      </c>
      <c r="B1027" s="14">
        <v>45786</v>
      </c>
      <c r="C1027" t="s">
        <v>1680</v>
      </c>
      <c r="D1027" t="str">
        <f>VLOOKUP(C1027,Customers!A:E,5,FALSE)</f>
        <v>Premium</v>
      </c>
      <c r="E1027" t="s">
        <v>171</v>
      </c>
      <c r="F1027" t="str">
        <f>VLOOKUP(Table1[[#This Row],[Product_ID]],Products!A:D,4,FALSE)</f>
        <v>Smartphones</v>
      </c>
      <c r="G1027" t="str">
        <f>VLOOKUP(H1027,Stores!A:E,5,FALSE)</f>
        <v>Europe</v>
      </c>
      <c r="H1027" t="s">
        <v>24</v>
      </c>
      <c r="I1027" s="5" t="s">
        <v>14</v>
      </c>
      <c r="J1027" s="7">
        <v>8</v>
      </c>
      <c r="K1027" s="27">
        <v>1311.99</v>
      </c>
      <c r="L1027" s="11">
        <v>0</v>
      </c>
      <c r="M1027" t="s">
        <v>20</v>
      </c>
      <c r="N1027" s="29">
        <v>883.32</v>
      </c>
      <c r="O1027" s="27">
        <f>Table1[[#This Row],[Unit_Price]]*Table1[[#This Row],[Quantity]]</f>
        <v>10495.92</v>
      </c>
      <c r="P1027" s="29">
        <f>Table1[[#This Row],[Revenue]]-Table1[[#This Row],[COGS]]</f>
        <v>3429.3599999999997</v>
      </c>
      <c r="Q1027" s="9">
        <f>Table1[[#This Row],[Profit]]/Table1[[#This Row],[Revenue]]</f>
        <v>0.32673267326732669</v>
      </c>
      <c r="R1027" s="31">
        <f>Table1[[#This Row],[Cost Price]]*Table1[[#This Row],[Quantity]]</f>
        <v>7066.56</v>
      </c>
    </row>
    <row r="1028" spans="1:18" x14ac:dyDescent="0.25">
      <c r="A1028" t="s">
        <v>1761</v>
      </c>
      <c r="B1028" s="14">
        <v>45666</v>
      </c>
      <c r="C1028" t="s">
        <v>771</v>
      </c>
      <c r="D1028" t="str">
        <f>VLOOKUP(C1028,Customers!A:E,5,FALSE)</f>
        <v>Mass Affluent</v>
      </c>
      <c r="E1028" t="s">
        <v>235</v>
      </c>
      <c r="F1028" t="str">
        <f>VLOOKUP(Table1[[#This Row],[Product_ID]],Products!A:D,4,FALSE)</f>
        <v>Accessories</v>
      </c>
      <c r="G1028" t="str">
        <f>VLOOKUP(H1028,Stores!A:E,5,FALSE)</f>
        <v>Africa</v>
      </c>
      <c r="H1028" t="s">
        <v>52</v>
      </c>
      <c r="I1028" s="5" t="s">
        <v>25</v>
      </c>
      <c r="J1028" s="7">
        <v>5</v>
      </c>
      <c r="K1028" s="27">
        <v>69.69</v>
      </c>
      <c r="L1028" s="11">
        <v>0</v>
      </c>
      <c r="M1028" t="s">
        <v>20</v>
      </c>
      <c r="N1028" s="29">
        <v>44.85</v>
      </c>
      <c r="O1028" s="27">
        <f>Table1[[#This Row],[Unit_Price]]*Table1[[#This Row],[Quantity]]</f>
        <v>348.45</v>
      </c>
      <c r="P1028" s="29">
        <f>Table1[[#This Row],[Revenue]]-Table1[[#This Row],[COGS]]</f>
        <v>124.19999999999999</v>
      </c>
      <c r="Q1028" s="9">
        <f>Table1[[#This Row],[Profit]]/Table1[[#This Row],[Revenue]]</f>
        <v>0.35643564356435642</v>
      </c>
      <c r="R1028" s="31">
        <f>Table1[[#This Row],[Cost Price]]*Table1[[#This Row],[Quantity]]</f>
        <v>224.25</v>
      </c>
    </row>
    <row r="1029" spans="1:18" x14ac:dyDescent="0.25">
      <c r="A1029" t="s">
        <v>1762</v>
      </c>
      <c r="B1029" s="14">
        <v>46021</v>
      </c>
      <c r="C1029" t="s">
        <v>139</v>
      </c>
      <c r="D1029" t="str">
        <f>VLOOKUP(C1029,Customers!A:E,5,FALSE)</f>
        <v>Affluent</v>
      </c>
      <c r="E1029" t="s">
        <v>376</v>
      </c>
      <c r="F1029" t="str">
        <f>VLOOKUP(Table1[[#This Row],[Product_ID]],Products!A:D,4,FALSE)</f>
        <v>Laptops</v>
      </c>
      <c r="G1029" t="str">
        <f>VLOOKUP(H1029,Stores!A:E,5,FALSE)</f>
        <v>South America</v>
      </c>
      <c r="H1029" t="s">
        <v>62</v>
      </c>
      <c r="I1029" s="5" t="s">
        <v>14</v>
      </c>
      <c r="J1029" s="7">
        <v>4</v>
      </c>
      <c r="K1029" s="27">
        <v>1749.97</v>
      </c>
      <c r="L1029" s="11">
        <v>0.1</v>
      </c>
      <c r="M1029" t="s">
        <v>20</v>
      </c>
      <c r="N1029" s="29">
        <v>1240.27</v>
      </c>
      <c r="O1029" s="27">
        <f>Table1[[#This Row],[Unit_Price]]*Table1[[#This Row],[Quantity]]</f>
        <v>6999.88</v>
      </c>
      <c r="P1029" s="29">
        <f>Table1[[#This Row],[Revenue]]-Table1[[#This Row],[COGS]]</f>
        <v>2038.8000000000002</v>
      </c>
      <c r="Q1029" s="9">
        <f>Table1[[#This Row],[Profit]]/Table1[[#This Row],[Revenue]]</f>
        <v>0.29126213592233013</v>
      </c>
      <c r="R1029" s="31">
        <f>Table1[[#This Row],[Cost Price]]*Table1[[#This Row],[Quantity]]</f>
        <v>4961.08</v>
      </c>
    </row>
    <row r="1030" spans="1:18" x14ac:dyDescent="0.25">
      <c r="A1030" t="s">
        <v>1763</v>
      </c>
      <c r="B1030" s="14">
        <v>45785</v>
      </c>
      <c r="C1030" t="s">
        <v>184</v>
      </c>
      <c r="D1030" t="str">
        <f>VLOOKUP(C1030,Customers!A:E,5,FALSE)</f>
        <v>VIP</v>
      </c>
      <c r="E1030" t="s">
        <v>174</v>
      </c>
      <c r="F1030" t="str">
        <f>VLOOKUP(Table1[[#This Row],[Product_ID]],Products!A:D,4,FALSE)</f>
        <v>Accessories</v>
      </c>
      <c r="G1030" t="str">
        <f>VLOOKUP(H1030,Stores!A:E,5,FALSE)</f>
        <v>South America</v>
      </c>
      <c r="H1030" t="s">
        <v>120</v>
      </c>
      <c r="I1030" s="5" t="s">
        <v>25</v>
      </c>
      <c r="J1030" s="7">
        <v>3</v>
      </c>
      <c r="K1030" s="27">
        <v>76.63</v>
      </c>
      <c r="L1030" s="11">
        <v>0.2</v>
      </c>
      <c r="M1030" t="s">
        <v>35</v>
      </c>
      <c r="N1030" s="29">
        <v>54.51</v>
      </c>
      <c r="O1030" s="27">
        <f>Table1[[#This Row],[Unit_Price]]*Table1[[#This Row],[Quantity]]</f>
        <v>229.89</v>
      </c>
      <c r="P1030" s="29">
        <f>Table1[[#This Row],[Revenue]]-Table1[[#This Row],[COGS]]</f>
        <v>66.359999999999985</v>
      </c>
      <c r="Q1030" s="9">
        <f>Table1[[#This Row],[Profit]]/Table1[[#This Row],[Revenue]]</f>
        <v>0.28865979381443296</v>
      </c>
      <c r="R1030" s="31">
        <f>Table1[[#This Row],[Cost Price]]*Table1[[#This Row],[Quantity]]</f>
        <v>163.53</v>
      </c>
    </row>
    <row r="1031" spans="1:18" x14ac:dyDescent="0.25">
      <c r="A1031" t="s">
        <v>1764</v>
      </c>
      <c r="B1031" s="14">
        <v>46178</v>
      </c>
      <c r="C1031" t="s">
        <v>1765</v>
      </c>
      <c r="D1031" t="str">
        <f>VLOOKUP(C1031,Customers!A:E,5,FALSE)</f>
        <v>VIP</v>
      </c>
      <c r="E1031" t="s">
        <v>168</v>
      </c>
      <c r="F1031" t="str">
        <f>VLOOKUP(Table1[[#This Row],[Product_ID]],Products!A:D,4,FALSE)</f>
        <v>Accessories</v>
      </c>
      <c r="G1031" t="str">
        <f>VLOOKUP(H1031,Stores!A:E,5,FALSE)</f>
        <v>oceania</v>
      </c>
      <c r="H1031" t="s">
        <v>48</v>
      </c>
      <c r="I1031" s="5" t="s">
        <v>14</v>
      </c>
      <c r="J1031" s="7">
        <v>3</v>
      </c>
      <c r="K1031" s="27">
        <v>90.78</v>
      </c>
      <c r="L1031" s="11">
        <v>0.15</v>
      </c>
      <c r="M1031" t="s">
        <v>5113</v>
      </c>
      <c r="N1031" s="29">
        <v>55.18</v>
      </c>
      <c r="O1031" s="27">
        <f>Table1[[#This Row],[Unit_Price]]*Table1[[#This Row],[Quantity]]</f>
        <v>272.34000000000003</v>
      </c>
      <c r="P1031" s="29">
        <f>Table1[[#This Row],[Revenue]]-Table1[[#This Row],[COGS]]</f>
        <v>106.80000000000004</v>
      </c>
      <c r="Q1031" s="9">
        <f>Table1[[#This Row],[Profit]]/Table1[[#This Row],[Revenue]]</f>
        <v>0.39215686274509814</v>
      </c>
      <c r="R1031" s="31">
        <f>Table1[[#This Row],[Cost Price]]*Table1[[#This Row],[Quantity]]</f>
        <v>165.54</v>
      </c>
    </row>
    <row r="1032" spans="1:18" x14ac:dyDescent="0.25">
      <c r="A1032" t="s">
        <v>1766</v>
      </c>
      <c r="B1032" s="14">
        <v>46054</v>
      </c>
      <c r="C1032" t="s">
        <v>1680</v>
      </c>
      <c r="D1032" t="str">
        <f>VLOOKUP(C1032,Customers!A:E,5,FALSE)</f>
        <v>Premium</v>
      </c>
      <c r="E1032" t="s">
        <v>549</v>
      </c>
      <c r="F1032" t="str">
        <f>VLOOKUP(Table1[[#This Row],[Product_ID]],Products!A:D,4,FALSE)</f>
        <v>Televisions</v>
      </c>
      <c r="G1032" t="str">
        <f>VLOOKUP(H1032,Stores!A:E,5,FALSE)</f>
        <v>South America</v>
      </c>
      <c r="H1032" t="s">
        <v>62</v>
      </c>
      <c r="I1032" s="5" t="s">
        <v>14</v>
      </c>
      <c r="J1032" s="7">
        <v>2</v>
      </c>
      <c r="K1032" s="27">
        <v>1222.98</v>
      </c>
      <c r="L1032" s="11">
        <v>0</v>
      </c>
      <c r="M1032" t="s">
        <v>20</v>
      </c>
      <c r="N1032" s="29">
        <v>767.36</v>
      </c>
      <c r="O1032" s="27">
        <f>Table1[[#This Row],[Unit_Price]]*Table1[[#This Row],[Quantity]]</f>
        <v>2445.96</v>
      </c>
      <c r="P1032" s="29">
        <f>Table1[[#This Row],[Revenue]]-Table1[[#This Row],[COGS]]</f>
        <v>911.24</v>
      </c>
      <c r="Q1032" s="9">
        <f>Table1[[#This Row],[Profit]]/Table1[[#This Row],[Revenue]]</f>
        <v>0.37254901960784315</v>
      </c>
      <c r="R1032" s="31">
        <f>Table1[[#This Row],[Cost Price]]*Table1[[#This Row],[Quantity]]</f>
        <v>1534.72</v>
      </c>
    </row>
    <row r="1033" spans="1:18" x14ac:dyDescent="0.25">
      <c r="A1033" t="s">
        <v>1767</v>
      </c>
      <c r="B1033" s="14">
        <v>46117</v>
      </c>
      <c r="C1033" t="s">
        <v>1768</v>
      </c>
      <c r="D1033" t="str">
        <f>VLOOKUP(C1033,Customers!A:E,5,FALSE)</f>
        <v>Mass Market</v>
      </c>
      <c r="E1033" t="s">
        <v>332</v>
      </c>
      <c r="F1033" t="str">
        <f>VLOOKUP(Table1[[#This Row],[Product_ID]],Products!A:D,4,FALSE)</f>
        <v>Smartphones</v>
      </c>
      <c r="G1033" t="str">
        <f>VLOOKUP(H1033,Stores!A:E,5,FALSE)</f>
        <v>Africa</v>
      </c>
      <c r="H1033" t="s">
        <v>19</v>
      </c>
      <c r="I1033" s="5" t="s">
        <v>14</v>
      </c>
      <c r="J1033" s="7">
        <v>3</v>
      </c>
      <c r="K1033" s="27">
        <v>771.47</v>
      </c>
      <c r="L1033" s="11">
        <v>0</v>
      </c>
      <c r="M1033" t="s">
        <v>30</v>
      </c>
      <c r="N1033" s="29">
        <v>531.79</v>
      </c>
      <c r="O1033" s="27">
        <f>Table1[[#This Row],[Unit_Price]]*Table1[[#This Row],[Quantity]]</f>
        <v>2314.41</v>
      </c>
      <c r="P1033" s="29">
        <f>Table1[[#This Row],[Revenue]]-Table1[[#This Row],[COGS]]</f>
        <v>719.04</v>
      </c>
      <c r="Q1033" s="9">
        <f>Table1[[#This Row],[Profit]]/Table1[[#This Row],[Revenue]]</f>
        <v>0.31067961165048547</v>
      </c>
      <c r="R1033" s="31">
        <f>Table1[[#This Row],[Cost Price]]*Table1[[#This Row],[Quantity]]</f>
        <v>1595.37</v>
      </c>
    </row>
    <row r="1034" spans="1:18" x14ac:dyDescent="0.25">
      <c r="A1034" t="s">
        <v>1769</v>
      </c>
      <c r="B1034" s="14">
        <v>45884</v>
      </c>
      <c r="C1034" t="s">
        <v>631</v>
      </c>
      <c r="D1034" t="str">
        <f>VLOOKUP(C1034,Customers!A:E,5,FALSE)</f>
        <v>Mass Market</v>
      </c>
      <c r="E1034" t="s">
        <v>61</v>
      </c>
      <c r="F1034" t="str">
        <f>VLOOKUP(Table1[[#This Row],[Product_ID]],Products!A:D,4,FALSE)</f>
        <v>Audio</v>
      </c>
      <c r="G1034" t="str">
        <f>VLOOKUP(H1034,Stores!A:E,5,FALSE)</f>
        <v>Asia</v>
      </c>
      <c r="H1034" t="s">
        <v>34</v>
      </c>
      <c r="I1034" s="5" t="s">
        <v>25</v>
      </c>
      <c r="J1034" s="7">
        <v>5</v>
      </c>
      <c r="K1034" s="27">
        <v>241.53</v>
      </c>
      <c r="L1034" s="11">
        <v>0.05</v>
      </c>
      <c r="M1034" t="s">
        <v>20</v>
      </c>
      <c r="N1034" s="29">
        <v>171.81</v>
      </c>
      <c r="O1034" s="27">
        <f>Table1[[#This Row],[Unit_Price]]*Table1[[#This Row],[Quantity]]</f>
        <v>1207.6500000000001</v>
      </c>
      <c r="P1034" s="29">
        <f>Table1[[#This Row],[Revenue]]-Table1[[#This Row],[COGS]]</f>
        <v>348.60000000000014</v>
      </c>
      <c r="Q1034" s="9">
        <f>Table1[[#This Row],[Profit]]/Table1[[#This Row],[Revenue]]</f>
        <v>0.28865979381443307</v>
      </c>
      <c r="R1034" s="31">
        <f>Table1[[#This Row],[Cost Price]]*Table1[[#This Row],[Quantity]]</f>
        <v>859.05</v>
      </c>
    </row>
    <row r="1035" spans="1:18" x14ac:dyDescent="0.25">
      <c r="A1035" t="s">
        <v>1770</v>
      </c>
      <c r="B1035" s="14">
        <v>46128</v>
      </c>
      <c r="C1035" t="s">
        <v>385</v>
      </c>
      <c r="D1035" t="str">
        <f>VLOOKUP(C1035,Customers!A:E,5,FALSE)</f>
        <v>Mass Market</v>
      </c>
      <c r="E1035" t="s">
        <v>440</v>
      </c>
      <c r="F1035" t="str">
        <f>VLOOKUP(Table1[[#This Row],[Product_ID]],Products!A:D,4,FALSE)</f>
        <v>Audio</v>
      </c>
      <c r="G1035" t="str">
        <f>VLOOKUP(H1035,Stores!A:E,5,FALSE)</f>
        <v>Africa</v>
      </c>
      <c r="H1035" t="s">
        <v>52</v>
      </c>
      <c r="I1035" s="5" t="s">
        <v>14</v>
      </c>
      <c r="J1035" s="7">
        <v>2</v>
      </c>
      <c r="K1035" s="27">
        <v>144.53</v>
      </c>
      <c r="L1035" s="11">
        <v>0.1</v>
      </c>
      <c r="M1035" t="s">
        <v>30</v>
      </c>
      <c r="N1035" s="29">
        <v>90.89</v>
      </c>
      <c r="O1035" s="27">
        <f>Table1[[#This Row],[Unit_Price]]*Table1[[#This Row],[Quantity]]</f>
        <v>289.06</v>
      </c>
      <c r="P1035" s="29">
        <f>Table1[[#This Row],[Revenue]]-Table1[[#This Row],[COGS]]</f>
        <v>107.28</v>
      </c>
      <c r="Q1035" s="9">
        <f>Table1[[#This Row],[Profit]]/Table1[[#This Row],[Revenue]]</f>
        <v>0.37113402061855671</v>
      </c>
      <c r="R1035" s="31">
        <f>Table1[[#This Row],[Cost Price]]*Table1[[#This Row],[Quantity]]</f>
        <v>181.78</v>
      </c>
    </row>
    <row r="1036" spans="1:18" x14ac:dyDescent="0.25">
      <c r="A1036" t="s">
        <v>1771</v>
      </c>
      <c r="B1036" s="14">
        <v>45894</v>
      </c>
      <c r="C1036" t="s">
        <v>1772</v>
      </c>
      <c r="D1036" t="str">
        <f>VLOOKUP(C1036,Customers!A:E,5,FALSE)</f>
        <v>Mass Market</v>
      </c>
      <c r="E1036" t="s">
        <v>556</v>
      </c>
      <c r="F1036" t="str">
        <f>VLOOKUP(Table1[[#This Row],[Product_ID]],Products!A:D,4,FALSE)</f>
        <v>Audio</v>
      </c>
      <c r="G1036" t="str">
        <f>VLOOKUP(H1036,Stores!A:E,5,FALSE)</f>
        <v>Africa</v>
      </c>
      <c r="H1036" t="s">
        <v>226</v>
      </c>
      <c r="I1036" s="5" t="s">
        <v>14</v>
      </c>
      <c r="J1036" s="7">
        <v>2</v>
      </c>
      <c r="K1036" s="27">
        <v>130.29</v>
      </c>
      <c r="L1036" s="11">
        <v>0</v>
      </c>
      <c r="M1036" t="s">
        <v>20</v>
      </c>
      <c r="N1036" s="29">
        <v>87.72</v>
      </c>
      <c r="O1036" s="27">
        <f>Table1[[#This Row],[Unit_Price]]*Table1[[#This Row],[Quantity]]</f>
        <v>260.58</v>
      </c>
      <c r="P1036" s="29">
        <f>Table1[[#This Row],[Revenue]]-Table1[[#This Row],[COGS]]</f>
        <v>85.139999999999986</v>
      </c>
      <c r="Q1036" s="9">
        <f>Table1[[#This Row],[Profit]]/Table1[[#This Row],[Revenue]]</f>
        <v>0.32673267326732669</v>
      </c>
      <c r="R1036" s="31">
        <f>Table1[[#This Row],[Cost Price]]*Table1[[#This Row],[Quantity]]</f>
        <v>175.44</v>
      </c>
    </row>
    <row r="1037" spans="1:18" x14ac:dyDescent="0.25">
      <c r="A1037" t="s">
        <v>1773</v>
      </c>
      <c r="B1037" s="14">
        <v>46043</v>
      </c>
      <c r="C1037" t="s">
        <v>1188</v>
      </c>
      <c r="D1037" t="str">
        <f>VLOOKUP(C1037,Customers!A:E,5,FALSE)</f>
        <v>Premium</v>
      </c>
      <c r="E1037" t="s">
        <v>1774</v>
      </c>
      <c r="F1037" t="e">
        <f>VLOOKUP(Table1[[#This Row],[Product_ID]],Products!A:D,4,FALSE)</f>
        <v>#N/A</v>
      </c>
      <c r="G1037" t="str">
        <f>VLOOKUP(H1037,Stores!A:E,5,FALSE)</f>
        <v>Oceania</v>
      </c>
      <c r="H1037" t="s">
        <v>112</v>
      </c>
      <c r="I1037" s="5" t="s">
        <v>25</v>
      </c>
      <c r="J1037" s="7">
        <v>2</v>
      </c>
      <c r="K1037" s="27">
        <v>39</v>
      </c>
      <c r="L1037" s="11">
        <v>0.05</v>
      </c>
      <c r="M1037" t="s">
        <v>20</v>
      </c>
      <c r="N1037" s="29">
        <v>0</v>
      </c>
      <c r="O1037" s="27">
        <v>0</v>
      </c>
      <c r="P1037" s="29">
        <f>Table1[[#This Row],[Revenue]]-Table1[[#This Row],[COGS]]</f>
        <v>0</v>
      </c>
      <c r="Q1037" s="9">
        <v>0</v>
      </c>
      <c r="R1037" s="31">
        <f>Table1[[#This Row],[Cost Price]]*Table1[[#This Row],[Quantity]]</f>
        <v>0</v>
      </c>
    </row>
    <row r="1038" spans="1:18" x14ac:dyDescent="0.25">
      <c r="A1038" t="s">
        <v>1775</v>
      </c>
      <c r="B1038" s="14">
        <v>46333</v>
      </c>
      <c r="C1038" t="s">
        <v>951</v>
      </c>
      <c r="D1038" t="str">
        <f>VLOOKUP(C1038,Customers!A:E,5,FALSE)</f>
        <v>Premium</v>
      </c>
      <c r="E1038" t="s">
        <v>23</v>
      </c>
      <c r="F1038" t="str">
        <f>VLOOKUP(Table1[[#This Row],[Product_ID]],Products!A:D,4,FALSE)</f>
        <v>Audio</v>
      </c>
      <c r="G1038" t="str">
        <f>VLOOKUP(H1038,Stores!A:E,5,FALSE)</f>
        <v>EUROPE</v>
      </c>
      <c r="H1038" t="s">
        <v>74</v>
      </c>
      <c r="I1038" s="5" t="s">
        <v>25</v>
      </c>
      <c r="J1038" s="7">
        <v>1</v>
      </c>
      <c r="K1038" s="27">
        <v>76.63</v>
      </c>
      <c r="L1038" s="11">
        <v>0.02</v>
      </c>
      <c r="M1038" t="s">
        <v>20</v>
      </c>
      <c r="N1038" s="29">
        <v>57.67</v>
      </c>
      <c r="O1038" s="27">
        <f>Table1[[#This Row],[Unit_Price]]*Table1[[#This Row],[Quantity]]</f>
        <v>76.63</v>
      </c>
      <c r="P1038" s="29">
        <f>Table1[[#This Row],[Revenue]]-Table1[[#This Row],[COGS]]</f>
        <v>18.959999999999994</v>
      </c>
      <c r="Q1038" s="9">
        <f>Table1[[#This Row],[Profit]]/Table1[[#This Row],[Revenue]]</f>
        <v>0.24742268041237106</v>
      </c>
      <c r="R1038" s="31">
        <f>Table1[[#This Row],[Cost Price]]*Table1[[#This Row],[Quantity]]</f>
        <v>57.67</v>
      </c>
    </row>
    <row r="1039" spans="1:18" x14ac:dyDescent="0.25">
      <c r="A1039" t="s">
        <v>1776</v>
      </c>
      <c r="B1039" s="14">
        <v>46102</v>
      </c>
      <c r="C1039" t="s">
        <v>1777</v>
      </c>
      <c r="D1039" t="str">
        <f>VLOOKUP(C1039,Customers!A:E,5,FALSE)</f>
        <v>Premium</v>
      </c>
      <c r="E1039" t="s">
        <v>109</v>
      </c>
      <c r="F1039" t="str">
        <f>VLOOKUP(Table1[[#This Row],[Product_ID]],Products!A:D,4,FALSE)</f>
        <v>Televisions</v>
      </c>
      <c r="G1039" t="str">
        <f>VLOOKUP(H1039,Stores!A:E,5,FALSE)</f>
        <v>North America</v>
      </c>
      <c r="H1039" t="s">
        <v>95</v>
      </c>
      <c r="I1039" s="5" t="s">
        <v>14</v>
      </c>
      <c r="J1039" s="7">
        <v>1</v>
      </c>
      <c r="K1039" s="27">
        <v>1399</v>
      </c>
      <c r="L1039" s="11">
        <v>0</v>
      </c>
      <c r="M1039" t="s">
        <v>20</v>
      </c>
      <c r="N1039" s="29">
        <v>1007.28</v>
      </c>
      <c r="O1039" s="27">
        <f>Table1[[#This Row],[Unit_Price]]*Table1[[#This Row],[Quantity]]</f>
        <v>1399</v>
      </c>
      <c r="P1039" s="29">
        <f>Table1[[#This Row],[Revenue]]-Table1[[#This Row],[COGS]]</f>
        <v>391.72</v>
      </c>
      <c r="Q1039" s="9">
        <f>Table1[[#This Row],[Profit]]/Table1[[#This Row],[Revenue]]</f>
        <v>0.28000000000000003</v>
      </c>
      <c r="R1039" s="31">
        <f>Table1[[#This Row],[Cost Price]]*Table1[[#This Row],[Quantity]]</f>
        <v>1007.28</v>
      </c>
    </row>
    <row r="1040" spans="1:18" x14ac:dyDescent="0.25">
      <c r="A1040" t="s">
        <v>1778</v>
      </c>
      <c r="B1040" s="14">
        <v>45818</v>
      </c>
      <c r="C1040" t="s">
        <v>912</v>
      </c>
      <c r="D1040" t="str">
        <f>VLOOKUP(C1040,Customers!A:E,5,FALSE)</f>
        <v>Mass Affluent</v>
      </c>
      <c r="E1040" t="s">
        <v>332</v>
      </c>
      <c r="F1040" t="str">
        <f>VLOOKUP(Table1[[#This Row],[Product_ID]],Products!A:D,4,FALSE)</f>
        <v>Smartphones</v>
      </c>
      <c r="G1040" t="str">
        <f>VLOOKUP(H1040,Stores!A:E,5,FALSE)</f>
        <v>North America</v>
      </c>
      <c r="H1040" t="s">
        <v>39</v>
      </c>
      <c r="I1040" s="5" t="s">
        <v>25</v>
      </c>
      <c r="J1040" s="7">
        <v>2</v>
      </c>
      <c r="K1040" s="27">
        <v>749</v>
      </c>
      <c r="L1040" s="11">
        <v>0.15</v>
      </c>
      <c r="M1040" t="s">
        <v>20</v>
      </c>
      <c r="N1040" s="29">
        <v>531.79</v>
      </c>
      <c r="O1040" s="27">
        <f>Table1[[#This Row],[Unit_Price]]*Table1[[#This Row],[Quantity]]</f>
        <v>1498</v>
      </c>
      <c r="P1040" s="29">
        <f>Table1[[#This Row],[Revenue]]-Table1[[#This Row],[COGS]]</f>
        <v>434.42000000000007</v>
      </c>
      <c r="Q1040" s="9">
        <f>Table1[[#This Row],[Profit]]/Table1[[#This Row],[Revenue]]</f>
        <v>0.29000000000000004</v>
      </c>
      <c r="R1040" s="31">
        <f>Table1[[#This Row],[Cost Price]]*Table1[[#This Row],[Quantity]]</f>
        <v>1063.58</v>
      </c>
    </row>
    <row r="1041" spans="1:18" x14ac:dyDescent="0.25">
      <c r="A1041" t="s">
        <v>1779</v>
      </c>
      <c r="B1041" s="14">
        <v>46156</v>
      </c>
      <c r="C1041" t="s">
        <v>477</v>
      </c>
      <c r="D1041" t="str">
        <f>VLOOKUP(C1041,Customers!A:E,5,FALSE)</f>
        <v>Mass Affluent</v>
      </c>
      <c r="E1041" t="s">
        <v>54</v>
      </c>
      <c r="F1041" t="str">
        <f>VLOOKUP(Table1[[#This Row],[Product_ID]],Products!A:D,4,FALSE)</f>
        <v>Accessories</v>
      </c>
      <c r="G1041" t="str">
        <f>VLOOKUP(H1041,Stores!A:E,5,FALSE)</f>
        <v>EUROPE</v>
      </c>
      <c r="H1041" t="s">
        <v>74</v>
      </c>
      <c r="I1041" s="5" t="s">
        <v>14</v>
      </c>
      <c r="J1041" s="7">
        <v>3</v>
      </c>
      <c r="K1041" s="27">
        <v>122.57</v>
      </c>
      <c r="L1041" s="11">
        <v>0.15</v>
      </c>
      <c r="M1041" t="s">
        <v>20</v>
      </c>
      <c r="N1041" s="29">
        <v>85.68</v>
      </c>
      <c r="O1041" s="27">
        <f>Table1[[#This Row],[Unit_Price]]*Table1[[#This Row],[Quantity]]</f>
        <v>367.71</v>
      </c>
      <c r="P1041" s="29">
        <f>Table1[[#This Row],[Revenue]]-Table1[[#This Row],[COGS]]</f>
        <v>110.66999999999996</v>
      </c>
      <c r="Q1041" s="9">
        <f>Table1[[#This Row],[Profit]]/Table1[[#This Row],[Revenue]]</f>
        <v>0.30097087378640769</v>
      </c>
      <c r="R1041" s="31">
        <f>Table1[[#This Row],[Cost Price]]*Table1[[#This Row],[Quantity]]</f>
        <v>257.04000000000002</v>
      </c>
    </row>
    <row r="1042" spans="1:18" x14ac:dyDescent="0.25">
      <c r="A1042" t="s">
        <v>1780</v>
      </c>
      <c r="B1042" s="14">
        <v>46222</v>
      </c>
      <c r="C1042" t="s">
        <v>738</v>
      </c>
      <c r="D1042" t="str">
        <f>VLOOKUP(C1042,Customers!A:E,5,FALSE)</f>
        <v>Mass Market</v>
      </c>
      <c r="E1042" t="s">
        <v>440</v>
      </c>
      <c r="F1042" t="str">
        <f>VLOOKUP(Table1[[#This Row],[Product_ID]],Products!A:D,4,FALSE)</f>
        <v>Audio</v>
      </c>
      <c r="G1042" t="str">
        <f>VLOOKUP(H1042,Stores!A:E,5,FALSE)</f>
        <v>North America</v>
      </c>
      <c r="H1042" t="s">
        <v>95</v>
      </c>
      <c r="I1042" s="5" t="s">
        <v>25</v>
      </c>
      <c r="J1042" s="7">
        <v>1</v>
      </c>
      <c r="K1042" s="27">
        <v>144.53</v>
      </c>
      <c r="L1042" s="11">
        <v>0</v>
      </c>
      <c r="M1042" t="s">
        <v>20</v>
      </c>
      <c r="N1042" s="29">
        <v>90.89</v>
      </c>
      <c r="O1042" s="27">
        <f>Table1[[#This Row],[Unit_Price]]*Table1[[#This Row],[Quantity]]</f>
        <v>144.53</v>
      </c>
      <c r="P1042" s="29">
        <f>Table1[[#This Row],[Revenue]]-Table1[[#This Row],[COGS]]</f>
        <v>53.64</v>
      </c>
      <c r="Q1042" s="9">
        <f>Table1[[#This Row],[Profit]]/Table1[[#This Row],[Revenue]]</f>
        <v>0.37113402061855671</v>
      </c>
      <c r="R1042" s="31">
        <f>Table1[[#This Row],[Cost Price]]*Table1[[#This Row],[Quantity]]</f>
        <v>90.89</v>
      </c>
    </row>
    <row r="1043" spans="1:18" x14ac:dyDescent="0.25">
      <c r="A1043" t="s">
        <v>1781</v>
      </c>
      <c r="B1043" s="14">
        <v>46234</v>
      </c>
      <c r="C1043" t="s">
        <v>740</v>
      </c>
      <c r="D1043" t="str">
        <f>VLOOKUP(C1043,Customers!A:E,5,FALSE)</f>
        <v>Mass Market</v>
      </c>
      <c r="E1043" t="s">
        <v>251</v>
      </c>
      <c r="F1043" t="str">
        <f>VLOOKUP(Table1[[#This Row],[Product_ID]],Products!A:D,4,FALSE)</f>
        <v>Televisions</v>
      </c>
      <c r="G1043" t="str">
        <f>VLOOKUP(H1043,Stores!A:E,5,FALSE)</f>
        <v>South America</v>
      </c>
      <c r="H1043" t="s">
        <v>120</v>
      </c>
      <c r="I1043" s="5" t="s">
        <v>25</v>
      </c>
      <c r="J1043" s="7">
        <v>3</v>
      </c>
      <c r="K1043" s="27">
        <v>2038.98</v>
      </c>
      <c r="L1043" s="11">
        <v>0.2</v>
      </c>
      <c r="M1043" t="s">
        <v>20</v>
      </c>
      <c r="N1043" s="29">
        <v>1299.3499999999999</v>
      </c>
      <c r="O1043" s="27">
        <f>Table1[[#This Row],[Unit_Price]]*Table1[[#This Row],[Quantity]]</f>
        <v>6116.9400000000005</v>
      </c>
      <c r="P1043" s="29">
        <f>Table1[[#This Row],[Revenue]]-Table1[[#This Row],[COGS]]</f>
        <v>2218.8900000000008</v>
      </c>
      <c r="Q1043" s="9">
        <f>Table1[[#This Row],[Profit]]/Table1[[#This Row],[Revenue]]</f>
        <v>0.36274509803921579</v>
      </c>
      <c r="R1043" s="31">
        <f>Table1[[#This Row],[Cost Price]]*Table1[[#This Row],[Quantity]]</f>
        <v>3898.0499999999997</v>
      </c>
    </row>
    <row r="1044" spans="1:18" x14ac:dyDescent="0.25">
      <c r="A1044" t="s">
        <v>1782</v>
      </c>
      <c r="B1044" s="14">
        <v>45886</v>
      </c>
      <c r="C1044" t="s">
        <v>285</v>
      </c>
      <c r="D1044" t="str">
        <f>VLOOKUP(C1044,Customers!A:E,5,FALSE)</f>
        <v>Mass Market</v>
      </c>
      <c r="E1044" t="s">
        <v>5144</v>
      </c>
      <c r="F1044" t="e">
        <f>VLOOKUP(Table1[[#This Row],[Product_ID]],Products!A:D,4,FALSE)</f>
        <v>#N/A</v>
      </c>
      <c r="G1044" t="str">
        <f>VLOOKUP(H1044,Stores!A:E,5,FALSE)</f>
        <v>South America</v>
      </c>
      <c r="H1044" t="s">
        <v>62</v>
      </c>
      <c r="I1044" s="5" t="s">
        <v>14</v>
      </c>
      <c r="J1044" s="7">
        <v>6</v>
      </c>
      <c r="K1044" s="27">
        <v>147357</v>
      </c>
      <c r="L1044" s="11">
        <v>0</v>
      </c>
      <c r="M1044" t="s">
        <v>20</v>
      </c>
      <c r="N1044" s="29">
        <v>0</v>
      </c>
      <c r="O1044" s="27">
        <v>0</v>
      </c>
      <c r="P1044" s="29">
        <f>Table1[[#This Row],[Revenue]]-Table1[[#This Row],[COGS]]</f>
        <v>0</v>
      </c>
      <c r="Q1044" s="9">
        <v>0</v>
      </c>
      <c r="R1044" s="31">
        <f>Table1[[#This Row],[Cost Price]]*Table1[[#This Row],[Quantity]]</f>
        <v>0</v>
      </c>
    </row>
    <row r="1045" spans="1:18" x14ac:dyDescent="0.25">
      <c r="A1045" t="s">
        <v>1783</v>
      </c>
      <c r="B1045" s="14">
        <v>46079</v>
      </c>
      <c r="C1045" t="s">
        <v>1606</v>
      </c>
      <c r="D1045" t="str">
        <f>VLOOKUP(C1045,Customers!A:E,5,FALSE)</f>
        <v>Mass Affluent</v>
      </c>
      <c r="E1045" t="s">
        <v>83</v>
      </c>
      <c r="F1045" t="str">
        <f>VLOOKUP(Table1[[#This Row],[Product_ID]],Products!A:D,4,FALSE)</f>
        <v>Televisions</v>
      </c>
      <c r="G1045" t="str">
        <f>VLOOKUP(H1045,Stores!A:E,5,FALSE)</f>
        <v>Europe</v>
      </c>
      <c r="H1045" t="s">
        <v>64</v>
      </c>
      <c r="I1045" s="5" t="s">
        <v>14</v>
      </c>
      <c r="J1045" s="7">
        <v>1</v>
      </c>
      <c r="K1045" s="27">
        <v>2276.0100000000002</v>
      </c>
      <c r="L1045" s="11">
        <v>0</v>
      </c>
      <c r="M1045" t="s">
        <v>30</v>
      </c>
      <c r="N1045" s="29">
        <v>1586.31</v>
      </c>
      <c r="O1045" s="27">
        <f>Table1[[#This Row],[Unit_Price]]*Table1[[#This Row],[Quantity]]</f>
        <v>2276.0100000000002</v>
      </c>
      <c r="P1045" s="29">
        <f>Table1[[#This Row],[Revenue]]-Table1[[#This Row],[COGS]]</f>
        <v>689.70000000000027</v>
      </c>
      <c r="Q1045" s="9">
        <f>Table1[[#This Row],[Profit]]/Table1[[#This Row],[Revenue]]</f>
        <v>0.30303030303030309</v>
      </c>
      <c r="R1045" s="31">
        <f>Table1[[#This Row],[Cost Price]]*Table1[[#This Row],[Quantity]]</f>
        <v>1586.31</v>
      </c>
    </row>
    <row r="1046" spans="1:18" x14ac:dyDescent="0.25">
      <c r="A1046" t="s">
        <v>1784</v>
      </c>
      <c r="B1046" s="14">
        <v>46205</v>
      </c>
      <c r="C1046" t="s">
        <v>1785</v>
      </c>
      <c r="D1046" t="str">
        <f>VLOOKUP(C1046,Customers!A:E,5,FALSE)</f>
        <v>Mass Market</v>
      </c>
      <c r="E1046" t="s">
        <v>321</v>
      </c>
      <c r="F1046" t="str">
        <f>VLOOKUP(Table1[[#This Row],[Product_ID]],Products!A:D,4,FALSE)</f>
        <v>Smartphones</v>
      </c>
      <c r="G1046" t="str">
        <f>VLOOKUP(H1046,Stores!A:E,5,FALSE)</f>
        <v>Asia</v>
      </c>
      <c r="H1046" t="s">
        <v>101</v>
      </c>
      <c r="I1046" s="5" t="s">
        <v>14</v>
      </c>
      <c r="J1046" s="7">
        <v>2</v>
      </c>
      <c r="K1046" s="27">
        <v>1426.98</v>
      </c>
      <c r="L1046" s="11">
        <v>0</v>
      </c>
      <c r="M1046" t="s">
        <v>35</v>
      </c>
      <c r="N1046" s="29">
        <v>993.29</v>
      </c>
      <c r="O1046" s="27">
        <f>Table1[[#This Row],[Unit_Price]]*Table1[[#This Row],[Quantity]]</f>
        <v>2853.96</v>
      </c>
      <c r="P1046" s="29">
        <f>Table1[[#This Row],[Revenue]]-Table1[[#This Row],[COGS]]</f>
        <v>867.38000000000011</v>
      </c>
      <c r="Q1046" s="9">
        <f>Table1[[#This Row],[Profit]]/Table1[[#This Row],[Revenue]]</f>
        <v>0.30392156862745101</v>
      </c>
      <c r="R1046" s="31">
        <f>Table1[[#This Row],[Cost Price]]*Table1[[#This Row],[Quantity]]</f>
        <v>1986.58</v>
      </c>
    </row>
    <row r="1047" spans="1:18" x14ac:dyDescent="0.25">
      <c r="A1047" t="s">
        <v>1786</v>
      </c>
      <c r="B1047" s="14">
        <v>46171</v>
      </c>
      <c r="C1047" t="s">
        <v>1637</v>
      </c>
      <c r="D1047" t="str">
        <f>VLOOKUP(C1047,Customers!A:E,5,FALSE)</f>
        <v>Affluent</v>
      </c>
      <c r="E1047" t="s">
        <v>150</v>
      </c>
      <c r="F1047" t="str">
        <f>VLOOKUP(Table1[[#This Row],[Product_ID]],Products!A:D,4,FALSE)</f>
        <v>Televisions</v>
      </c>
      <c r="G1047" t="str">
        <f>VLOOKUP(H1047,Stores!A:E,5,FALSE)</f>
        <v>Asia</v>
      </c>
      <c r="H1047" t="s">
        <v>101</v>
      </c>
      <c r="I1047" s="5" t="s">
        <v>14</v>
      </c>
      <c r="J1047" s="7">
        <v>1</v>
      </c>
      <c r="K1047" s="27">
        <v>1528.98</v>
      </c>
      <c r="L1047" s="11">
        <v>0.2</v>
      </c>
      <c r="M1047" t="s">
        <v>30</v>
      </c>
      <c r="N1047" s="29">
        <v>1064.29</v>
      </c>
      <c r="O1047" s="27">
        <f>Table1[[#This Row],[Unit_Price]]*Table1[[#This Row],[Quantity]]</f>
        <v>1528.98</v>
      </c>
      <c r="P1047" s="29">
        <f>Table1[[#This Row],[Revenue]]-Table1[[#This Row],[COGS]]</f>
        <v>464.69000000000005</v>
      </c>
      <c r="Q1047" s="9">
        <f>Table1[[#This Row],[Profit]]/Table1[[#This Row],[Revenue]]</f>
        <v>0.30392156862745101</v>
      </c>
      <c r="R1047" s="31">
        <f>Table1[[#This Row],[Cost Price]]*Table1[[#This Row],[Quantity]]</f>
        <v>1064.29</v>
      </c>
    </row>
    <row r="1048" spans="1:18" x14ac:dyDescent="0.25">
      <c r="A1048" t="s">
        <v>1787</v>
      </c>
      <c r="B1048" s="14">
        <v>45698</v>
      </c>
      <c r="C1048" t="s">
        <v>1788</v>
      </c>
      <c r="D1048" t="str">
        <f>VLOOKUP(C1048,Customers!A:E,5,FALSE)</f>
        <v>premium</v>
      </c>
      <c r="E1048" t="s">
        <v>685</v>
      </c>
      <c r="F1048" t="str">
        <f>VLOOKUP(Table1[[#This Row],[Product_ID]],Products!A:D,4,FALSE)</f>
        <v>Smartphones</v>
      </c>
      <c r="G1048" t="str">
        <f>VLOOKUP(H1048,Stores!A:E,5,FALSE)</f>
        <v>Africa</v>
      </c>
      <c r="H1048" t="s">
        <v>19</v>
      </c>
      <c r="I1048" s="5" t="s">
        <v>25</v>
      </c>
      <c r="J1048" s="7">
        <v>2</v>
      </c>
      <c r="K1048" s="27">
        <v>1630.98</v>
      </c>
      <c r="L1048" s="11">
        <v>0.05</v>
      </c>
      <c r="M1048" t="s">
        <v>20</v>
      </c>
      <c r="N1048" s="29">
        <v>1023.36</v>
      </c>
      <c r="O1048" s="27">
        <f>Table1[[#This Row],[Unit_Price]]*Table1[[#This Row],[Quantity]]</f>
        <v>3261.96</v>
      </c>
      <c r="P1048" s="29">
        <f>Table1[[#This Row],[Revenue]]-Table1[[#This Row],[COGS]]</f>
        <v>1215.24</v>
      </c>
      <c r="Q1048" s="9">
        <f>Table1[[#This Row],[Profit]]/Table1[[#This Row],[Revenue]]</f>
        <v>0.37254901960784315</v>
      </c>
      <c r="R1048" s="31">
        <f>Table1[[#This Row],[Cost Price]]*Table1[[#This Row],[Quantity]]</f>
        <v>2046.72</v>
      </c>
    </row>
    <row r="1049" spans="1:18" x14ac:dyDescent="0.25">
      <c r="A1049" t="s">
        <v>1789</v>
      </c>
      <c r="B1049" s="14">
        <v>46101</v>
      </c>
      <c r="C1049" t="s">
        <v>927</v>
      </c>
      <c r="D1049" t="str">
        <f>VLOOKUP(C1049,Customers!A:E,5,FALSE)</f>
        <v>Mass Market</v>
      </c>
      <c r="E1049" t="s">
        <v>168</v>
      </c>
      <c r="F1049" t="str">
        <f>VLOOKUP(Table1[[#This Row],[Product_ID]],Products!A:D,4,FALSE)</f>
        <v>Accessories</v>
      </c>
      <c r="G1049" t="str">
        <f>VLOOKUP(H1049,Stores!A:E,5,FALSE)</f>
        <v>EUROPE</v>
      </c>
      <c r="H1049" t="s">
        <v>74</v>
      </c>
      <c r="I1049" s="5" t="s">
        <v>14</v>
      </c>
      <c r="J1049" s="7">
        <v>5</v>
      </c>
      <c r="K1049" s="27">
        <v>89.89</v>
      </c>
      <c r="L1049" s="11">
        <v>0</v>
      </c>
      <c r="M1049" t="s">
        <v>35</v>
      </c>
      <c r="N1049" s="29">
        <v>55.18</v>
      </c>
      <c r="O1049" s="27">
        <f>Table1[[#This Row],[Unit_Price]]*Table1[[#This Row],[Quantity]]</f>
        <v>449.45</v>
      </c>
      <c r="P1049" s="29">
        <f>Table1[[#This Row],[Revenue]]-Table1[[#This Row],[COGS]]</f>
        <v>173.55</v>
      </c>
      <c r="Q1049" s="9">
        <f>Table1[[#This Row],[Profit]]/Table1[[#This Row],[Revenue]]</f>
        <v>0.38613861386138615</v>
      </c>
      <c r="R1049" s="31">
        <f>Table1[[#This Row],[Cost Price]]*Table1[[#This Row],[Quantity]]</f>
        <v>275.89999999999998</v>
      </c>
    </row>
    <row r="1050" spans="1:18" x14ac:dyDescent="0.25">
      <c r="A1050" t="s">
        <v>1790</v>
      </c>
      <c r="B1050" s="14">
        <v>46128</v>
      </c>
      <c r="C1050" t="s">
        <v>1791</v>
      </c>
      <c r="D1050" t="str">
        <f>VLOOKUP(C1050,Customers!A:E,5,FALSE)</f>
        <v>Mass Market</v>
      </c>
      <c r="E1050" t="s">
        <v>117</v>
      </c>
      <c r="F1050" t="str">
        <f>VLOOKUP(Table1[[#This Row],[Product_ID]],Products!A:D,4,FALSE)</f>
        <v>Laptops</v>
      </c>
      <c r="G1050" t="str">
        <f>VLOOKUP(H1050,Stores!A:E,5,FALSE)</f>
        <v>North America</v>
      </c>
      <c r="H1050" t="s">
        <v>39</v>
      </c>
      <c r="I1050" s="5" t="s">
        <v>14</v>
      </c>
      <c r="J1050" s="7">
        <v>1</v>
      </c>
      <c r="K1050" s="27">
        <v>1745.03</v>
      </c>
      <c r="L1050" s="11">
        <v>0.1</v>
      </c>
      <c r="M1050" t="s">
        <v>30</v>
      </c>
      <c r="N1050" s="29">
        <v>1295.28</v>
      </c>
      <c r="O1050" s="27">
        <f>Table1[[#This Row],[Unit_Price]]*Table1[[#This Row],[Quantity]]</f>
        <v>1745.03</v>
      </c>
      <c r="P1050" s="29">
        <f>Table1[[#This Row],[Revenue]]-Table1[[#This Row],[COGS]]</f>
        <v>449.75</v>
      </c>
      <c r="Q1050" s="9">
        <f>Table1[[#This Row],[Profit]]/Table1[[#This Row],[Revenue]]</f>
        <v>0.25773195876288663</v>
      </c>
      <c r="R1050" s="31">
        <f>Table1[[#This Row],[Cost Price]]*Table1[[#This Row],[Quantity]]</f>
        <v>1295.28</v>
      </c>
    </row>
    <row r="1051" spans="1:18" x14ac:dyDescent="0.25">
      <c r="A1051" t="s">
        <v>1792</v>
      </c>
      <c r="B1051" s="14">
        <v>46189</v>
      </c>
      <c r="C1051" t="s">
        <v>776</v>
      </c>
      <c r="D1051" t="str">
        <f>VLOOKUP(C1051,Customers!A:E,5,FALSE)</f>
        <v>Mass Market</v>
      </c>
      <c r="E1051" t="s">
        <v>18</v>
      </c>
      <c r="F1051" t="str">
        <f>VLOOKUP(Table1[[#This Row],[Product_ID]],Products!A:D,4,FALSE)</f>
        <v>Audio</v>
      </c>
      <c r="G1051" t="str">
        <f>VLOOKUP(H1051,Stores!A:E,5,FALSE)</f>
        <v>North America</v>
      </c>
      <c r="H1051" t="s">
        <v>95</v>
      </c>
      <c r="I1051" s="5" t="s">
        <v>14</v>
      </c>
      <c r="J1051" s="7">
        <v>2</v>
      </c>
      <c r="K1051" s="27">
        <v>101.97</v>
      </c>
      <c r="L1051" s="11">
        <v>0.15</v>
      </c>
      <c r="M1051" t="s">
        <v>20</v>
      </c>
      <c r="N1051" s="29">
        <v>71.28</v>
      </c>
      <c r="O1051" s="27">
        <f>Table1[[#This Row],[Unit_Price]]*Table1[[#This Row],[Quantity]]</f>
        <v>203.94</v>
      </c>
      <c r="P1051" s="29">
        <f>Table1[[#This Row],[Revenue]]-Table1[[#This Row],[COGS]]</f>
        <v>61.379999999999995</v>
      </c>
      <c r="Q1051" s="9">
        <f>Table1[[#This Row],[Profit]]/Table1[[#This Row],[Revenue]]</f>
        <v>0.30097087378640774</v>
      </c>
      <c r="R1051" s="31">
        <f>Table1[[#This Row],[Cost Price]]*Table1[[#This Row],[Quantity]]</f>
        <v>142.56</v>
      </c>
    </row>
    <row r="1052" spans="1:18" x14ac:dyDescent="0.25">
      <c r="A1052" t="s">
        <v>1793</v>
      </c>
      <c r="B1052" s="14">
        <v>46117</v>
      </c>
      <c r="C1052" t="s">
        <v>548</v>
      </c>
      <c r="D1052" t="str">
        <f>VLOOKUP(C1052,Customers!A:E,5,FALSE)</f>
        <v>Affluent</v>
      </c>
      <c r="E1052" t="s">
        <v>92</v>
      </c>
      <c r="F1052" t="str">
        <f>VLOOKUP(Table1[[#This Row],[Product_ID]],Products!A:D,4,FALSE)</f>
        <v>Audio</v>
      </c>
      <c r="G1052" t="str">
        <f>VLOOKUP(H1052,Stores!A:E,5,FALSE)</f>
        <v>North America</v>
      </c>
      <c r="H1052" t="s">
        <v>39</v>
      </c>
      <c r="I1052" s="5" t="s">
        <v>14</v>
      </c>
      <c r="J1052" s="7">
        <v>3</v>
      </c>
      <c r="K1052" s="27">
        <v>293.02</v>
      </c>
      <c r="L1052" s="11">
        <v>0</v>
      </c>
      <c r="M1052" t="s">
        <v>30</v>
      </c>
      <c r="N1052" s="29">
        <v>191.36</v>
      </c>
      <c r="O1052" s="27">
        <f>Table1[[#This Row],[Unit_Price]]*Table1[[#This Row],[Quantity]]</f>
        <v>879.06</v>
      </c>
      <c r="P1052" s="29">
        <f>Table1[[#This Row],[Revenue]]-Table1[[#This Row],[COGS]]</f>
        <v>304.9799999999999</v>
      </c>
      <c r="Q1052" s="9">
        <f>Table1[[#This Row],[Profit]]/Table1[[#This Row],[Revenue]]</f>
        <v>0.34693877551020397</v>
      </c>
      <c r="R1052" s="31">
        <f>Table1[[#This Row],[Cost Price]]*Table1[[#This Row],[Quantity]]</f>
        <v>574.08000000000004</v>
      </c>
    </row>
    <row r="1053" spans="1:18" x14ac:dyDescent="0.25">
      <c r="A1053" t="s">
        <v>1794</v>
      </c>
      <c r="B1053" s="14">
        <v>46162</v>
      </c>
      <c r="C1053" t="s">
        <v>253</v>
      </c>
      <c r="D1053" t="str">
        <f>VLOOKUP(C1053,Customers!A:E,5,FALSE)</f>
        <v>Mass Market</v>
      </c>
      <c r="E1053" t="s">
        <v>168</v>
      </c>
      <c r="F1053" t="str">
        <f>VLOOKUP(Table1[[#This Row],[Product_ID]],Products!A:D,4,FALSE)</f>
        <v>Accessories</v>
      </c>
      <c r="G1053" t="str">
        <f>VLOOKUP(H1053,Stores!A:E,5,FALSE)</f>
        <v>Asia</v>
      </c>
      <c r="H1053" t="s">
        <v>101</v>
      </c>
      <c r="I1053" s="5" t="s">
        <v>25</v>
      </c>
      <c r="J1053" s="7">
        <v>3</v>
      </c>
      <c r="K1053" s="27">
        <v>91.67</v>
      </c>
      <c r="L1053" s="11">
        <v>0</v>
      </c>
      <c r="M1053" t="s">
        <v>35</v>
      </c>
      <c r="N1053" s="29">
        <v>55.18</v>
      </c>
      <c r="O1053" s="27">
        <f>Table1[[#This Row],[Unit_Price]]*Table1[[#This Row],[Quantity]]</f>
        <v>275.01</v>
      </c>
      <c r="P1053" s="29">
        <f>Table1[[#This Row],[Revenue]]-Table1[[#This Row],[COGS]]</f>
        <v>109.47</v>
      </c>
      <c r="Q1053" s="9">
        <f>Table1[[#This Row],[Profit]]/Table1[[#This Row],[Revenue]]</f>
        <v>0.39805825242718446</v>
      </c>
      <c r="R1053" s="31">
        <f>Table1[[#This Row],[Cost Price]]*Table1[[#This Row],[Quantity]]</f>
        <v>165.54</v>
      </c>
    </row>
    <row r="1054" spans="1:18" x14ac:dyDescent="0.25">
      <c r="A1054" t="s">
        <v>1795</v>
      </c>
      <c r="B1054" s="14">
        <v>46186</v>
      </c>
      <c r="C1054" t="s">
        <v>834</v>
      </c>
      <c r="D1054" t="str">
        <f>VLOOKUP(C1054,Customers!A:E,5,FALSE)</f>
        <v>Mass Market</v>
      </c>
      <c r="E1054" t="s">
        <v>268</v>
      </c>
      <c r="F1054" t="str">
        <f>VLOOKUP(Table1[[#This Row],[Product_ID]],Products!A:D,4,FALSE)</f>
        <v>Audio</v>
      </c>
      <c r="G1054" t="str">
        <f>VLOOKUP(H1054,Stores!A:E,5,FALSE)</f>
        <v>Africa</v>
      </c>
      <c r="H1054" t="s">
        <v>52</v>
      </c>
      <c r="I1054" s="5" t="s">
        <v>25</v>
      </c>
      <c r="J1054" s="7">
        <v>4</v>
      </c>
      <c r="K1054" s="27">
        <v>146.02000000000001</v>
      </c>
      <c r="L1054" s="11">
        <v>0</v>
      </c>
      <c r="M1054" t="s">
        <v>30</v>
      </c>
      <c r="N1054" s="29">
        <v>90.89</v>
      </c>
      <c r="O1054" s="27">
        <f>Table1[[#This Row],[Unit_Price]]*Table1[[#This Row],[Quantity]]</f>
        <v>584.08000000000004</v>
      </c>
      <c r="P1054" s="29">
        <f>Table1[[#This Row],[Revenue]]-Table1[[#This Row],[COGS]]</f>
        <v>220.52000000000004</v>
      </c>
      <c r="Q1054" s="9">
        <f>Table1[[#This Row],[Profit]]/Table1[[#This Row],[Revenue]]</f>
        <v>0.3775510204081633</v>
      </c>
      <c r="R1054" s="31">
        <f>Table1[[#This Row],[Cost Price]]*Table1[[#This Row],[Quantity]]</f>
        <v>363.56</v>
      </c>
    </row>
    <row r="1055" spans="1:18" x14ac:dyDescent="0.25">
      <c r="A1055" t="s">
        <v>1796</v>
      </c>
      <c r="B1055" s="14">
        <v>46119</v>
      </c>
      <c r="C1055" t="s">
        <v>1797</v>
      </c>
      <c r="D1055" t="str">
        <f>VLOOKUP(C1055,Customers!A:E,5,FALSE)</f>
        <v>VIP</v>
      </c>
      <c r="E1055" t="s">
        <v>202</v>
      </c>
      <c r="F1055" t="str">
        <f>VLOOKUP(Table1[[#This Row],[Product_ID]],Products!A:D,4,FALSE)</f>
        <v>Televisions</v>
      </c>
      <c r="G1055" t="str">
        <f>VLOOKUP(H1055,Stores!A:E,5,FALSE)</f>
        <v>Africa</v>
      </c>
      <c r="H1055" t="s">
        <v>58</v>
      </c>
      <c r="I1055" s="5" t="s">
        <v>14</v>
      </c>
      <c r="J1055" s="7">
        <v>4</v>
      </c>
      <c r="K1055" s="27">
        <v>2161.9699999999998</v>
      </c>
      <c r="L1055" s="11">
        <v>0.02</v>
      </c>
      <c r="M1055" t="s">
        <v>20</v>
      </c>
      <c r="N1055" s="29">
        <v>1427.32</v>
      </c>
      <c r="O1055" s="27">
        <f>Table1[[#This Row],[Unit_Price]]*Table1[[#This Row],[Quantity]]</f>
        <v>8647.8799999999992</v>
      </c>
      <c r="P1055" s="29">
        <f>Table1[[#This Row],[Revenue]]-Table1[[#This Row],[COGS]]</f>
        <v>2938.5999999999995</v>
      </c>
      <c r="Q1055" s="9">
        <f>Table1[[#This Row],[Profit]]/Table1[[#This Row],[Revenue]]</f>
        <v>0.33980582524271841</v>
      </c>
      <c r="R1055" s="31">
        <f>Table1[[#This Row],[Cost Price]]*Table1[[#This Row],[Quantity]]</f>
        <v>5709.28</v>
      </c>
    </row>
    <row r="1056" spans="1:18" x14ac:dyDescent="0.25">
      <c r="A1056" t="s">
        <v>1798</v>
      </c>
      <c r="B1056" s="14">
        <v>46097</v>
      </c>
      <c r="C1056" t="s">
        <v>1680</v>
      </c>
      <c r="D1056" t="str">
        <f>VLOOKUP(C1056,Customers!A:E,5,FALSE)</f>
        <v>Premium</v>
      </c>
      <c r="E1056" t="s">
        <v>305</v>
      </c>
      <c r="F1056" t="str">
        <f>VLOOKUP(Table1[[#This Row],[Product_ID]],Products!A:D,4,FALSE)</f>
        <v>Accessories</v>
      </c>
      <c r="G1056" t="str">
        <f>VLOOKUP(H1056,Stores!A:E,5,FALSE)</f>
        <v>South America</v>
      </c>
      <c r="H1056" t="s">
        <v>62</v>
      </c>
      <c r="I1056" s="5" t="s">
        <v>14</v>
      </c>
      <c r="J1056" s="7">
        <v>2</v>
      </c>
      <c r="K1056" s="27">
        <v>39.78</v>
      </c>
      <c r="L1056" s="11">
        <v>0</v>
      </c>
      <c r="M1056" t="s">
        <v>20</v>
      </c>
      <c r="N1056" s="29">
        <v>26.52</v>
      </c>
      <c r="O1056" s="27">
        <f>Table1[[#This Row],[Unit_Price]]*Table1[[#This Row],[Quantity]]</f>
        <v>79.56</v>
      </c>
      <c r="P1056" s="29">
        <f>Table1[[#This Row],[Revenue]]-Table1[[#This Row],[COGS]]</f>
        <v>26.520000000000003</v>
      </c>
      <c r="Q1056" s="9">
        <f>Table1[[#This Row],[Profit]]/Table1[[#This Row],[Revenue]]</f>
        <v>0.33333333333333337</v>
      </c>
      <c r="R1056" s="31">
        <f>Table1[[#This Row],[Cost Price]]*Table1[[#This Row],[Quantity]]</f>
        <v>53.04</v>
      </c>
    </row>
    <row r="1057" spans="1:18" x14ac:dyDescent="0.25">
      <c r="A1057" t="s">
        <v>1799</v>
      </c>
      <c r="B1057" s="14">
        <v>45999</v>
      </c>
      <c r="C1057" t="s">
        <v>1800</v>
      </c>
      <c r="D1057" t="str">
        <f>VLOOKUP(C1057,Customers!A:E,5,FALSE)</f>
        <v>Premium</v>
      </c>
      <c r="E1057" t="s">
        <v>87</v>
      </c>
      <c r="F1057" t="str">
        <f>VLOOKUP(Table1[[#This Row],[Product_ID]],Products!A:D,4,FALSE)</f>
        <v>Laptops</v>
      </c>
      <c r="G1057" t="str">
        <f>VLOOKUP(H1057,Stores!A:E,5,FALSE)</f>
        <v>Africa</v>
      </c>
      <c r="H1057" t="s">
        <v>196</v>
      </c>
      <c r="I1057" s="5" t="s">
        <v>14</v>
      </c>
      <c r="J1057" s="7">
        <v>1</v>
      </c>
      <c r="K1057" s="27">
        <v>989.01</v>
      </c>
      <c r="L1057" s="11">
        <v>0.1</v>
      </c>
      <c r="M1057" t="s">
        <v>20</v>
      </c>
      <c r="N1057" s="29">
        <v>689.31</v>
      </c>
      <c r="O1057" s="27">
        <f>Table1[[#This Row],[Unit_Price]]*Table1[[#This Row],[Quantity]]</f>
        <v>989.01</v>
      </c>
      <c r="P1057" s="29">
        <f>Table1[[#This Row],[Revenue]]-Table1[[#This Row],[COGS]]</f>
        <v>299.70000000000005</v>
      </c>
      <c r="Q1057" s="9">
        <f>Table1[[#This Row],[Profit]]/Table1[[#This Row],[Revenue]]</f>
        <v>0.30303030303030309</v>
      </c>
      <c r="R1057" s="31">
        <f>Table1[[#This Row],[Cost Price]]*Table1[[#This Row],[Quantity]]</f>
        <v>689.31</v>
      </c>
    </row>
    <row r="1058" spans="1:18" x14ac:dyDescent="0.25">
      <c r="A1058" t="s">
        <v>1801</v>
      </c>
      <c r="B1058" s="14">
        <v>45942</v>
      </c>
      <c r="C1058" t="s">
        <v>336</v>
      </c>
      <c r="D1058" t="str">
        <f>VLOOKUP(C1058,Customers!A:E,5,FALSE)</f>
        <v>Mass Market</v>
      </c>
      <c r="E1058" t="s">
        <v>1802</v>
      </c>
      <c r="F1058" t="e">
        <f>VLOOKUP(Table1[[#This Row],[Product_ID]],Products!A:D,4,FALSE)</f>
        <v>#N/A</v>
      </c>
      <c r="G1058" t="str">
        <f>VLOOKUP(Table1[[#This Row],[Customer_ID]],Customers!A:G,7,FALSE)</f>
        <v>Africa</v>
      </c>
      <c r="H1058" t="s">
        <v>5157</v>
      </c>
      <c r="I1058" s="5" t="s">
        <v>25</v>
      </c>
      <c r="J1058" s="7">
        <v>2</v>
      </c>
      <c r="K1058" s="27">
        <v>2276.0100000000002</v>
      </c>
      <c r="L1058" s="11">
        <v>0</v>
      </c>
      <c r="M1058" t="s">
        <v>20</v>
      </c>
      <c r="N1058" s="29">
        <v>0</v>
      </c>
      <c r="O1058" s="27">
        <v>0</v>
      </c>
      <c r="P1058" s="29">
        <f>Table1[[#This Row],[Revenue]]-Table1[[#This Row],[COGS]]</f>
        <v>0</v>
      </c>
      <c r="Q1058" s="9">
        <v>0</v>
      </c>
      <c r="R1058" s="31">
        <f>Table1[[#This Row],[Cost Price]]*Table1[[#This Row],[Quantity]]</f>
        <v>0</v>
      </c>
    </row>
    <row r="1059" spans="1:18" x14ac:dyDescent="0.25">
      <c r="A1059" t="s">
        <v>1803</v>
      </c>
      <c r="B1059" s="14">
        <v>45915</v>
      </c>
      <c r="C1059" t="s">
        <v>437</v>
      </c>
      <c r="D1059" t="str">
        <f>VLOOKUP(C1059,Customers!A:E,5,FALSE)</f>
        <v>Mass Market</v>
      </c>
      <c r="E1059" t="s">
        <v>77</v>
      </c>
      <c r="F1059" t="str">
        <f>VLOOKUP(Table1[[#This Row],[Product_ID]],Products!A:D,4,FALSE)</f>
        <v>Smartphones</v>
      </c>
      <c r="G1059" t="str">
        <f>VLOOKUP(H1059,Stores!A:E,5,FALSE)</f>
        <v>North America</v>
      </c>
      <c r="H1059" t="s">
        <v>95</v>
      </c>
      <c r="I1059" s="5" t="s">
        <v>25</v>
      </c>
      <c r="J1059" s="7">
        <v>1</v>
      </c>
      <c r="K1059" s="27">
        <v>399</v>
      </c>
      <c r="L1059" s="11">
        <v>0.1</v>
      </c>
      <c r="M1059" t="s">
        <v>35</v>
      </c>
      <c r="N1059" s="29">
        <v>287.27999999999997</v>
      </c>
      <c r="O1059" s="27">
        <f>Table1[[#This Row],[Unit_Price]]*Table1[[#This Row],[Quantity]]</f>
        <v>399</v>
      </c>
      <c r="P1059" s="29">
        <f>Table1[[#This Row],[Revenue]]-Table1[[#This Row],[COGS]]</f>
        <v>111.72000000000003</v>
      </c>
      <c r="Q1059" s="9">
        <f>Table1[[#This Row],[Profit]]/Table1[[#This Row],[Revenue]]</f>
        <v>0.28000000000000008</v>
      </c>
      <c r="R1059" s="31">
        <f>Table1[[#This Row],[Cost Price]]*Table1[[#This Row],[Quantity]]</f>
        <v>287.27999999999997</v>
      </c>
    </row>
    <row r="1060" spans="1:18" x14ac:dyDescent="0.25">
      <c r="A1060" t="s">
        <v>1804</v>
      </c>
      <c r="B1060" s="14">
        <v>45883</v>
      </c>
      <c r="C1060" t="s">
        <v>129</v>
      </c>
      <c r="D1060" t="str">
        <f>VLOOKUP(C1060,Customers!A:E,5,FALSE)</f>
        <v>Mass Affluent</v>
      </c>
      <c r="E1060" t="s">
        <v>150</v>
      </c>
      <c r="F1060" t="str">
        <f>VLOOKUP(Table1[[#This Row],[Product_ID]],Products!A:D,4,FALSE)</f>
        <v>Televisions</v>
      </c>
      <c r="G1060" t="str">
        <f>VLOOKUP(H1060,Stores!A:E,5,FALSE)</f>
        <v>Asia</v>
      </c>
      <c r="H1060" t="s">
        <v>101</v>
      </c>
      <c r="I1060" s="5" t="s">
        <v>14</v>
      </c>
      <c r="J1060" s="7">
        <v>1</v>
      </c>
      <c r="K1060" s="27">
        <v>1469.02</v>
      </c>
      <c r="L1060" s="11">
        <v>0</v>
      </c>
      <c r="M1060" t="s">
        <v>20</v>
      </c>
      <c r="N1060" s="29">
        <v>1064.29</v>
      </c>
      <c r="O1060" s="27">
        <f>Table1[[#This Row],[Unit_Price]]*Table1[[#This Row],[Quantity]]</f>
        <v>1469.02</v>
      </c>
      <c r="P1060" s="29">
        <f>Table1[[#This Row],[Revenue]]-Table1[[#This Row],[COGS]]</f>
        <v>404.73</v>
      </c>
      <c r="Q1060" s="9">
        <f>Table1[[#This Row],[Profit]]/Table1[[#This Row],[Revenue]]</f>
        <v>0.27551020408163268</v>
      </c>
      <c r="R1060" s="31">
        <f>Table1[[#This Row],[Cost Price]]*Table1[[#This Row],[Quantity]]</f>
        <v>1064.29</v>
      </c>
    </row>
    <row r="1061" spans="1:18" x14ac:dyDescent="0.25">
      <c r="A1061" t="s">
        <v>1805</v>
      </c>
      <c r="B1061" s="14">
        <v>46035</v>
      </c>
      <c r="C1061" t="s">
        <v>1164</v>
      </c>
      <c r="D1061" t="str">
        <f>VLOOKUP(C1061,Customers!A:E,5,FALSE)</f>
        <v>Mass Market</v>
      </c>
      <c r="E1061" t="s">
        <v>132</v>
      </c>
      <c r="F1061" t="str">
        <f>VLOOKUP(Table1[[#This Row],[Product_ID]],Products!A:D,4,FALSE)</f>
        <v>Laptops</v>
      </c>
      <c r="G1061" t="str">
        <f>VLOOKUP(H1061,Stores!A:E,5,FALSE)</f>
        <v>Africa</v>
      </c>
      <c r="H1061" t="s">
        <v>226</v>
      </c>
      <c r="I1061" s="5" t="s">
        <v>25</v>
      </c>
      <c r="J1061" s="7">
        <v>1</v>
      </c>
      <c r="K1061" s="27">
        <v>1187.01</v>
      </c>
      <c r="L1061" s="11">
        <v>0.02</v>
      </c>
      <c r="M1061" t="s">
        <v>20</v>
      </c>
      <c r="N1061" s="29">
        <v>791.34</v>
      </c>
      <c r="O1061" s="27">
        <f>Table1[[#This Row],[Unit_Price]]*Table1[[#This Row],[Quantity]]</f>
        <v>1187.01</v>
      </c>
      <c r="P1061" s="29">
        <f>Table1[[#This Row],[Revenue]]-Table1[[#This Row],[COGS]]</f>
        <v>395.66999999999996</v>
      </c>
      <c r="Q1061" s="9">
        <f>Table1[[#This Row],[Profit]]/Table1[[#This Row],[Revenue]]</f>
        <v>0.33333333333333331</v>
      </c>
      <c r="R1061" s="31">
        <f>Table1[[#This Row],[Cost Price]]*Table1[[#This Row],[Quantity]]</f>
        <v>791.34</v>
      </c>
    </row>
    <row r="1062" spans="1:18" x14ac:dyDescent="0.25">
      <c r="A1062" t="s">
        <v>1806</v>
      </c>
      <c r="B1062" s="14">
        <v>46130</v>
      </c>
      <c r="C1062" t="s">
        <v>4929</v>
      </c>
      <c r="D1062" t="str">
        <f>VLOOKUP(C1062,Customers!A:E,5,FALSE)</f>
        <v>Mass Market</v>
      </c>
      <c r="E1062" t="s">
        <v>33</v>
      </c>
      <c r="F1062" t="str">
        <f>VLOOKUP(Table1[[#This Row],[Product_ID]],Products!A:D,4,FALSE)</f>
        <v>Laptops</v>
      </c>
      <c r="G1062" t="str">
        <f>VLOOKUP(H1062,Stores!A:E,5,FALSE)</f>
        <v>EUROPE</v>
      </c>
      <c r="H1062" t="s">
        <v>74</v>
      </c>
      <c r="I1062" s="5" t="s">
        <v>25</v>
      </c>
      <c r="J1062" s="7">
        <v>2</v>
      </c>
      <c r="K1062" s="27">
        <v>2424.0300000000002</v>
      </c>
      <c r="L1062" s="11">
        <v>0.1</v>
      </c>
      <c r="M1062" t="s">
        <v>20</v>
      </c>
      <c r="N1062" s="29">
        <v>1599.36</v>
      </c>
      <c r="O1062" s="27">
        <f>Table1[[#This Row],[Unit_Price]]*Table1[[#This Row],[Quantity]]</f>
        <v>4848.0600000000004</v>
      </c>
      <c r="P1062" s="29">
        <f>Table1[[#This Row],[Revenue]]-Table1[[#This Row],[COGS]]</f>
        <v>1649.3400000000006</v>
      </c>
      <c r="Q1062" s="9">
        <f>Table1[[#This Row],[Profit]]/Table1[[#This Row],[Revenue]]</f>
        <v>0.34020618556701038</v>
      </c>
      <c r="R1062" s="31">
        <f>Table1[[#This Row],[Cost Price]]*Table1[[#This Row],[Quantity]]</f>
        <v>3198.72</v>
      </c>
    </row>
    <row r="1063" spans="1:18" x14ac:dyDescent="0.25">
      <c r="A1063" t="s">
        <v>1808</v>
      </c>
      <c r="B1063" s="14">
        <v>46331</v>
      </c>
      <c r="C1063" t="s">
        <v>67</v>
      </c>
      <c r="D1063" t="str">
        <f>VLOOKUP(C1063,Customers!A:E,5,FALSE)</f>
        <v>Mass Market</v>
      </c>
      <c r="E1063" t="s">
        <v>323</v>
      </c>
      <c r="F1063" t="str">
        <f>VLOOKUP(Table1[[#This Row],[Product_ID]],Products!A:D,4,FALSE)</f>
        <v>Televisions</v>
      </c>
      <c r="G1063" t="str">
        <f>VLOOKUP(H1063,Stores!A:E,5,FALSE)</f>
        <v>North America</v>
      </c>
      <c r="H1063" t="s">
        <v>187</v>
      </c>
      <c r="I1063" s="5" t="s">
        <v>25</v>
      </c>
      <c r="J1063" s="7">
        <v>2</v>
      </c>
      <c r="K1063" s="27">
        <v>1513.99</v>
      </c>
      <c r="L1063" s="11">
        <v>0.02</v>
      </c>
      <c r="M1063" t="s">
        <v>30</v>
      </c>
      <c r="N1063" s="29">
        <v>989.34</v>
      </c>
      <c r="O1063" s="27">
        <f>Table1[[#This Row],[Unit_Price]]*Table1[[#This Row],[Quantity]]</f>
        <v>3027.98</v>
      </c>
      <c r="P1063" s="29">
        <f>Table1[[#This Row],[Revenue]]-Table1[[#This Row],[COGS]]</f>
        <v>1049.3</v>
      </c>
      <c r="Q1063" s="9">
        <f>Table1[[#This Row],[Profit]]/Table1[[#This Row],[Revenue]]</f>
        <v>0.34653465346534651</v>
      </c>
      <c r="R1063" s="31">
        <f>Table1[[#This Row],[Cost Price]]*Table1[[#This Row],[Quantity]]</f>
        <v>1978.68</v>
      </c>
    </row>
    <row r="1064" spans="1:18" x14ac:dyDescent="0.25">
      <c r="A1064" t="s">
        <v>1809</v>
      </c>
      <c r="B1064" s="14">
        <v>46007</v>
      </c>
      <c r="C1064" t="s">
        <v>1810</v>
      </c>
      <c r="D1064" t="str">
        <f>VLOOKUP(C1064,Customers!A:E,5,FALSE)</f>
        <v>Mass Market</v>
      </c>
      <c r="E1064" t="s">
        <v>61</v>
      </c>
      <c r="F1064" t="str">
        <f>VLOOKUP(Table1[[#This Row],[Product_ID]],Products!A:D,4,FALSE)</f>
        <v>Audio</v>
      </c>
      <c r="G1064" t="str">
        <f>VLOOKUP(H1064,Stores!A:E,5,FALSE)</f>
        <v>Africa</v>
      </c>
      <c r="H1064" t="s">
        <v>226</v>
      </c>
      <c r="I1064" s="5" t="s">
        <v>25</v>
      </c>
      <c r="J1064" s="7">
        <v>4</v>
      </c>
      <c r="K1064" s="27">
        <v>256.47000000000003</v>
      </c>
      <c r="L1064" s="11">
        <v>0</v>
      </c>
      <c r="M1064" t="s">
        <v>20</v>
      </c>
      <c r="N1064" s="29">
        <v>171.81</v>
      </c>
      <c r="O1064" s="27">
        <f>Table1[[#This Row],[Unit_Price]]*Table1[[#This Row],[Quantity]]</f>
        <v>1025.8800000000001</v>
      </c>
      <c r="P1064" s="29">
        <f>Table1[[#This Row],[Revenue]]-Table1[[#This Row],[COGS]]</f>
        <v>338.6400000000001</v>
      </c>
      <c r="Q1064" s="9">
        <f>Table1[[#This Row],[Profit]]/Table1[[#This Row],[Revenue]]</f>
        <v>0.33009708737864085</v>
      </c>
      <c r="R1064" s="31">
        <f>Table1[[#This Row],[Cost Price]]*Table1[[#This Row],[Quantity]]</f>
        <v>687.24</v>
      </c>
    </row>
    <row r="1065" spans="1:18" x14ac:dyDescent="0.25">
      <c r="A1065" t="s">
        <v>1811</v>
      </c>
      <c r="B1065" s="14">
        <v>46160</v>
      </c>
      <c r="C1065" t="s">
        <v>67</v>
      </c>
      <c r="D1065" t="str">
        <f>VLOOKUP(C1065,Customers!A:E,5,FALSE)</f>
        <v>Mass Market</v>
      </c>
      <c r="E1065" t="s">
        <v>220</v>
      </c>
      <c r="F1065" t="str">
        <f>VLOOKUP(Table1[[#This Row],[Product_ID]],Products!A:D,4,FALSE)</f>
        <v>Laptops</v>
      </c>
      <c r="G1065" t="str">
        <f>VLOOKUP(H1065,Stores!A:E,5,FALSE)</f>
        <v>Africa</v>
      </c>
      <c r="H1065" t="s">
        <v>19</v>
      </c>
      <c r="I1065" s="5" t="s">
        <v>25</v>
      </c>
      <c r="J1065" s="7">
        <v>4</v>
      </c>
      <c r="K1065" s="27">
        <v>1454.03</v>
      </c>
      <c r="L1065" s="11">
        <v>0</v>
      </c>
      <c r="M1065" t="s">
        <v>20</v>
      </c>
      <c r="N1065" s="29">
        <v>974.35</v>
      </c>
      <c r="O1065" s="27">
        <f>Table1[[#This Row],[Unit_Price]]*Table1[[#This Row],[Quantity]]</f>
        <v>5816.12</v>
      </c>
      <c r="P1065" s="29">
        <f>Table1[[#This Row],[Revenue]]-Table1[[#This Row],[COGS]]</f>
        <v>1918.7199999999998</v>
      </c>
      <c r="Q1065" s="9">
        <f>Table1[[#This Row],[Profit]]/Table1[[#This Row],[Revenue]]</f>
        <v>0.32989690721649484</v>
      </c>
      <c r="R1065" s="31">
        <f>Table1[[#This Row],[Cost Price]]*Table1[[#This Row],[Quantity]]</f>
        <v>3897.4</v>
      </c>
    </row>
    <row r="1066" spans="1:18" x14ac:dyDescent="0.25">
      <c r="A1066" t="s">
        <v>1812</v>
      </c>
      <c r="B1066" s="14">
        <v>46117</v>
      </c>
      <c r="C1066" t="s">
        <v>658</v>
      </c>
      <c r="D1066" t="str">
        <f>VLOOKUP(C1066,Customers!A:E,5,FALSE)</f>
        <v>Mass Market</v>
      </c>
      <c r="E1066" t="s">
        <v>168</v>
      </c>
      <c r="F1066" t="str">
        <f>VLOOKUP(Table1[[#This Row],[Product_ID]],Products!A:D,4,FALSE)</f>
        <v>Accessories</v>
      </c>
      <c r="G1066" t="str">
        <f>VLOOKUP(H1066,Stores!A:E,5,FALSE)</f>
        <v>Asia</v>
      </c>
      <c r="H1066" t="s">
        <v>13</v>
      </c>
      <c r="I1066" s="5" t="s">
        <v>14</v>
      </c>
      <c r="J1066" s="7">
        <v>6</v>
      </c>
      <c r="K1066" s="27">
        <v>90.78</v>
      </c>
      <c r="L1066" s="11">
        <v>0.2</v>
      </c>
      <c r="M1066" t="s">
        <v>30</v>
      </c>
      <c r="N1066" s="29">
        <v>55.18</v>
      </c>
      <c r="O1066" s="27">
        <f>Table1[[#This Row],[Unit_Price]]*Table1[[#This Row],[Quantity]]</f>
        <v>544.68000000000006</v>
      </c>
      <c r="P1066" s="29">
        <f>Table1[[#This Row],[Revenue]]-Table1[[#This Row],[COGS]]</f>
        <v>213.60000000000008</v>
      </c>
      <c r="Q1066" s="9">
        <f>Table1[[#This Row],[Profit]]/Table1[[#This Row],[Revenue]]</f>
        <v>0.39215686274509814</v>
      </c>
      <c r="R1066" s="31">
        <f>Table1[[#This Row],[Cost Price]]*Table1[[#This Row],[Quantity]]</f>
        <v>331.08</v>
      </c>
    </row>
    <row r="1067" spans="1:18" x14ac:dyDescent="0.25">
      <c r="A1067" t="s">
        <v>1813</v>
      </c>
      <c r="B1067" s="14">
        <v>45665</v>
      </c>
      <c r="C1067" t="s">
        <v>119</v>
      </c>
      <c r="D1067" t="str">
        <f>VLOOKUP(C1067,Customers!A:E,5,FALSE)</f>
        <v>Mass Affluent</v>
      </c>
      <c r="E1067" t="s">
        <v>123</v>
      </c>
      <c r="F1067" t="str">
        <f>VLOOKUP(Table1[[#This Row],[Product_ID]],Products!A:D,4,FALSE)</f>
        <v>Accessories</v>
      </c>
      <c r="G1067" t="str">
        <f>VLOOKUP(H1067,Stores!A:E,5,FALSE)</f>
        <v>oceania</v>
      </c>
      <c r="H1067" t="s">
        <v>48</v>
      </c>
      <c r="I1067" s="5" t="s">
        <v>14</v>
      </c>
      <c r="J1067" s="7">
        <v>3</v>
      </c>
      <c r="K1067" s="27">
        <v>53.35</v>
      </c>
      <c r="L1067" s="11">
        <v>0</v>
      </c>
      <c r="M1067" t="s">
        <v>30</v>
      </c>
      <c r="N1067" s="29">
        <v>39.049999999999997</v>
      </c>
      <c r="O1067" s="27">
        <f>Table1[[#This Row],[Unit_Price]]*Table1[[#This Row],[Quantity]]</f>
        <v>160.05000000000001</v>
      </c>
      <c r="P1067" s="29">
        <f>Table1[[#This Row],[Revenue]]-Table1[[#This Row],[COGS]]</f>
        <v>42.90000000000002</v>
      </c>
      <c r="Q1067" s="9">
        <f>Table1[[#This Row],[Profit]]/Table1[[#This Row],[Revenue]]</f>
        <v>0.26804123711340216</v>
      </c>
      <c r="R1067" s="31">
        <f>Table1[[#This Row],[Cost Price]]*Table1[[#This Row],[Quantity]]</f>
        <v>117.14999999999999</v>
      </c>
    </row>
    <row r="1068" spans="1:18" x14ac:dyDescent="0.25">
      <c r="A1068" t="s">
        <v>1814</v>
      </c>
      <c r="B1068" s="14">
        <v>45900</v>
      </c>
      <c r="C1068" t="s">
        <v>314</v>
      </c>
      <c r="D1068" t="str">
        <f>VLOOKUP(C1068,Customers!A:E,5,FALSE)</f>
        <v>Mass Market</v>
      </c>
      <c r="E1068" t="s">
        <v>180</v>
      </c>
      <c r="F1068" t="str">
        <f>VLOOKUP(Table1[[#This Row],[Product_ID]],Products!A:D,4,FALSE)</f>
        <v>Smartphones</v>
      </c>
      <c r="G1068" t="str">
        <f>VLOOKUP(H1068,Stores!A:E,5,FALSE)</f>
        <v>oceania</v>
      </c>
      <c r="H1068" t="s">
        <v>48</v>
      </c>
      <c r="I1068" s="5" t="s">
        <v>14</v>
      </c>
      <c r="J1068" s="7">
        <v>5</v>
      </c>
      <c r="K1068" s="27">
        <v>832.02</v>
      </c>
      <c r="L1068" s="11">
        <v>0.15</v>
      </c>
      <c r="M1068" t="s">
        <v>20</v>
      </c>
      <c r="N1068" s="29">
        <v>585.80999999999995</v>
      </c>
      <c r="O1068" s="27">
        <f>Table1[[#This Row],[Unit_Price]]*Table1[[#This Row],[Quantity]]</f>
        <v>4160.1000000000004</v>
      </c>
      <c r="P1068" s="29">
        <f>Table1[[#This Row],[Revenue]]-Table1[[#This Row],[COGS]]</f>
        <v>1231.0500000000006</v>
      </c>
      <c r="Q1068" s="9">
        <f>Table1[[#This Row],[Profit]]/Table1[[#This Row],[Revenue]]</f>
        <v>0.29591836734693888</v>
      </c>
      <c r="R1068" s="31">
        <f>Table1[[#This Row],[Cost Price]]*Table1[[#This Row],[Quantity]]</f>
        <v>2929.0499999999997</v>
      </c>
    </row>
    <row r="1069" spans="1:18" x14ac:dyDescent="0.25">
      <c r="A1069" t="s">
        <v>1815</v>
      </c>
      <c r="B1069" s="14">
        <v>46193</v>
      </c>
      <c r="C1069" t="s">
        <v>1692</v>
      </c>
      <c r="D1069" t="str">
        <f>VLOOKUP(C1069,Customers!A:E,5,FALSE)</f>
        <v>Mass Market</v>
      </c>
      <c r="E1069" t="s">
        <v>61</v>
      </c>
      <c r="F1069" t="str">
        <f>VLOOKUP(Table1[[#This Row],[Product_ID]],Products!A:D,4,FALSE)</f>
        <v>Audio</v>
      </c>
      <c r="G1069" t="str">
        <f>VLOOKUP(H1069,Stores!A:E,5,FALSE)</f>
        <v>South America</v>
      </c>
      <c r="H1069" t="s">
        <v>120</v>
      </c>
      <c r="I1069" s="5" t="s">
        <v>14</v>
      </c>
      <c r="J1069" s="7">
        <v>1</v>
      </c>
      <c r="K1069" s="27">
        <v>244.02</v>
      </c>
      <c r="L1069" s="11">
        <v>0</v>
      </c>
      <c r="M1069" t="s">
        <v>20</v>
      </c>
      <c r="N1069" s="29">
        <v>171.81</v>
      </c>
      <c r="O1069" s="27">
        <f>Table1[[#This Row],[Unit_Price]]*Table1[[#This Row],[Quantity]]</f>
        <v>244.02</v>
      </c>
      <c r="P1069" s="29">
        <f>Table1[[#This Row],[Revenue]]-Table1[[#This Row],[COGS]]</f>
        <v>72.210000000000008</v>
      </c>
      <c r="Q1069" s="9">
        <f>Table1[[#This Row],[Profit]]/Table1[[#This Row],[Revenue]]</f>
        <v>0.29591836734693877</v>
      </c>
      <c r="R1069" s="31">
        <f>Table1[[#This Row],[Cost Price]]*Table1[[#This Row],[Quantity]]</f>
        <v>171.81</v>
      </c>
    </row>
    <row r="1070" spans="1:18" x14ac:dyDescent="0.25">
      <c r="A1070" t="s">
        <v>1816</v>
      </c>
      <c r="B1070" s="14">
        <v>45915</v>
      </c>
      <c r="C1070" t="s">
        <v>387</v>
      </c>
      <c r="D1070" t="str">
        <f>VLOOKUP(C1070,Customers!A:E,5,FALSE)</f>
        <v>Mass Market</v>
      </c>
      <c r="E1070" t="s">
        <v>223</v>
      </c>
      <c r="F1070" t="str">
        <f>VLOOKUP(Table1[[#This Row],[Product_ID]],Products!A:D,4,FALSE)</f>
        <v>Audio</v>
      </c>
      <c r="G1070" t="str">
        <f>VLOOKUP(H1070,Stores!A:E,5,FALSE)</f>
        <v>Africa</v>
      </c>
      <c r="H1070" t="s">
        <v>226</v>
      </c>
      <c r="I1070" s="5" t="s">
        <v>25</v>
      </c>
      <c r="J1070" s="7">
        <v>4</v>
      </c>
      <c r="K1070" s="27">
        <v>395.01</v>
      </c>
      <c r="L1070" s="11">
        <v>0.05</v>
      </c>
      <c r="M1070" t="s">
        <v>20</v>
      </c>
      <c r="N1070" s="29">
        <v>263.33999999999997</v>
      </c>
      <c r="O1070" s="27">
        <f>Table1[[#This Row],[Unit_Price]]*Table1[[#This Row],[Quantity]]</f>
        <v>1580.04</v>
      </c>
      <c r="P1070" s="29">
        <f>Table1[[#This Row],[Revenue]]-Table1[[#This Row],[COGS]]</f>
        <v>526.68000000000006</v>
      </c>
      <c r="Q1070" s="9">
        <f>Table1[[#This Row],[Profit]]/Table1[[#This Row],[Revenue]]</f>
        <v>0.33333333333333337</v>
      </c>
      <c r="R1070" s="31">
        <f>Table1[[#This Row],[Cost Price]]*Table1[[#This Row],[Quantity]]</f>
        <v>1053.3599999999999</v>
      </c>
    </row>
    <row r="1071" spans="1:18" x14ac:dyDescent="0.25">
      <c r="A1071" t="s">
        <v>1817</v>
      </c>
      <c r="B1071" s="14">
        <v>45977</v>
      </c>
      <c r="C1071" t="s">
        <v>1818</v>
      </c>
      <c r="D1071" t="str">
        <f>VLOOKUP(C1071,Customers!A:E,5,FALSE)</f>
        <v>Premium</v>
      </c>
      <c r="E1071" t="s">
        <v>33</v>
      </c>
      <c r="F1071" t="str">
        <f>VLOOKUP(Table1[[#This Row],[Product_ID]],Products!A:D,4,FALSE)</f>
        <v>Laptops</v>
      </c>
      <c r="G1071" t="str">
        <f>VLOOKUP(H1071,Stores!A:E,5,FALSE)</f>
        <v>Europe</v>
      </c>
      <c r="H1071" t="s">
        <v>24</v>
      </c>
      <c r="I1071" s="5" t="s">
        <v>14</v>
      </c>
      <c r="J1071" s="7">
        <v>3</v>
      </c>
      <c r="K1071" s="27">
        <v>2523.9899999999998</v>
      </c>
      <c r="L1071" s="11">
        <v>0.2</v>
      </c>
      <c r="M1071" t="s">
        <v>20</v>
      </c>
      <c r="N1071" s="29">
        <v>1599.36</v>
      </c>
      <c r="O1071" s="27">
        <f>Table1[[#This Row],[Unit_Price]]*Table1[[#This Row],[Quantity]]</f>
        <v>7571.9699999999993</v>
      </c>
      <c r="P1071" s="29">
        <f>Table1[[#This Row],[Revenue]]-Table1[[#This Row],[COGS]]</f>
        <v>2773.8899999999994</v>
      </c>
      <c r="Q1071" s="9">
        <f>Table1[[#This Row],[Profit]]/Table1[[#This Row],[Revenue]]</f>
        <v>0.36633663366336627</v>
      </c>
      <c r="R1071" s="31">
        <f>Table1[[#This Row],[Cost Price]]*Table1[[#This Row],[Quantity]]</f>
        <v>4798.08</v>
      </c>
    </row>
    <row r="1072" spans="1:18" x14ac:dyDescent="0.25">
      <c r="A1072" t="s">
        <v>1819</v>
      </c>
      <c r="B1072" s="14">
        <v>45759</v>
      </c>
      <c r="C1072" t="s">
        <v>1820</v>
      </c>
      <c r="D1072" t="str">
        <f>VLOOKUP(C1072,Customers!A:E,5,FALSE)</f>
        <v>Mass Market</v>
      </c>
      <c r="E1072" t="s">
        <v>390</v>
      </c>
      <c r="F1072" t="str">
        <f>VLOOKUP(Table1[[#This Row],[Product_ID]],Products!A:D,4,FALSE)</f>
        <v>Smartphones</v>
      </c>
      <c r="G1072" t="str">
        <f>VLOOKUP(H1072,Stores!A:E,5,FALSE)</f>
        <v>Europe</v>
      </c>
      <c r="H1072" t="s">
        <v>24</v>
      </c>
      <c r="I1072" s="5" t="s">
        <v>25</v>
      </c>
      <c r="J1072" s="7">
        <v>2</v>
      </c>
      <c r="K1072" s="27">
        <v>449</v>
      </c>
      <c r="L1072" s="11">
        <v>0.1</v>
      </c>
      <c r="M1072" t="s">
        <v>30</v>
      </c>
      <c r="N1072" s="29">
        <v>278.38</v>
      </c>
      <c r="O1072" s="27">
        <f>Table1[[#This Row],[Unit_Price]]*Table1[[#This Row],[Quantity]]</f>
        <v>898</v>
      </c>
      <c r="P1072" s="29">
        <f>Table1[[#This Row],[Revenue]]-Table1[[#This Row],[COGS]]</f>
        <v>341.24</v>
      </c>
      <c r="Q1072" s="9">
        <f>Table1[[#This Row],[Profit]]/Table1[[#This Row],[Revenue]]</f>
        <v>0.38</v>
      </c>
      <c r="R1072" s="31">
        <f>Table1[[#This Row],[Cost Price]]*Table1[[#This Row],[Quantity]]</f>
        <v>556.76</v>
      </c>
    </row>
    <row r="1073" spans="1:18" x14ac:dyDescent="0.25">
      <c r="A1073" t="s">
        <v>1821</v>
      </c>
      <c r="B1073" s="14">
        <v>46224</v>
      </c>
      <c r="C1073" t="s">
        <v>1033</v>
      </c>
      <c r="D1073" t="str">
        <f>VLOOKUP(C1073,Customers!A:E,5,FALSE)</f>
        <v>Affluent</v>
      </c>
      <c r="E1073" t="s">
        <v>556</v>
      </c>
      <c r="F1073" t="str">
        <f>VLOOKUP(Table1[[#This Row],[Product_ID]],Products!A:D,4,FALSE)</f>
        <v>Audio</v>
      </c>
      <c r="G1073" t="str">
        <f>VLOOKUP(H1073,Stores!A:E,5,FALSE)</f>
        <v>Africa</v>
      </c>
      <c r="H1073" t="s">
        <v>58</v>
      </c>
      <c r="I1073" s="5" t="s">
        <v>14</v>
      </c>
      <c r="J1073" s="7">
        <v>1</v>
      </c>
      <c r="K1073" s="27">
        <v>125.13</v>
      </c>
      <c r="L1073" s="11">
        <v>0</v>
      </c>
      <c r="M1073" t="s">
        <v>35</v>
      </c>
      <c r="N1073" s="29">
        <v>87.72</v>
      </c>
      <c r="O1073" s="27">
        <f>Table1[[#This Row],[Unit_Price]]*Table1[[#This Row],[Quantity]]</f>
        <v>125.13</v>
      </c>
      <c r="P1073" s="29">
        <f>Table1[[#This Row],[Revenue]]-Table1[[#This Row],[COGS]]</f>
        <v>37.409999999999997</v>
      </c>
      <c r="Q1073" s="9">
        <f>Table1[[#This Row],[Profit]]/Table1[[#This Row],[Revenue]]</f>
        <v>0.29896907216494845</v>
      </c>
      <c r="R1073" s="31">
        <f>Table1[[#This Row],[Cost Price]]*Table1[[#This Row],[Quantity]]</f>
        <v>87.72</v>
      </c>
    </row>
    <row r="1074" spans="1:18" x14ac:dyDescent="0.25">
      <c r="A1074" t="s">
        <v>1822</v>
      </c>
      <c r="B1074" s="14">
        <v>46081</v>
      </c>
      <c r="C1074" t="s">
        <v>369</v>
      </c>
      <c r="D1074" t="str">
        <f>VLOOKUP(C1074,Customers!A:E,5,FALSE)</f>
        <v>Mass Affluent</v>
      </c>
      <c r="E1074" t="s">
        <v>174</v>
      </c>
      <c r="F1074" t="str">
        <f>VLOOKUP(Table1[[#This Row],[Product_ID]],Products!A:D,4,FALSE)</f>
        <v>Accessories</v>
      </c>
      <c r="G1074" t="str">
        <f>VLOOKUP(H1074,Stores!A:E,5,FALSE)</f>
        <v>North America</v>
      </c>
      <c r="H1074" t="s">
        <v>187</v>
      </c>
      <c r="I1074" s="5" t="s">
        <v>14</v>
      </c>
      <c r="J1074" s="7">
        <v>3</v>
      </c>
      <c r="K1074" s="27">
        <v>79.790000000000006</v>
      </c>
      <c r="L1074" s="11">
        <v>0</v>
      </c>
      <c r="M1074" t="s">
        <v>20</v>
      </c>
      <c r="N1074" s="29">
        <v>54.51</v>
      </c>
      <c r="O1074" s="27">
        <f>Table1[[#This Row],[Unit_Price]]*Table1[[#This Row],[Quantity]]</f>
        <v>239.37</v>
      </c>
      <c r="P1074" s="29">
        <f>Table1[[#This Row],[Revenue]]-Table1[[#This Row],[COGS]]</f>
        <v>75.84</v>
      </c>
      <c r="Q1074" s="9">
        <f>Table1[[#This Row],[Profit]]/Table1[[#This Row],[Revenue]]</f>
        <v>0.31683168316831684</v>
      </c>
      <c r="R1074" s="31">
        <f>Table1[[#This Row],[Cost Price]]*Table1[[#This Row],[Quantity]]</f>
        <v>163.53</v>
      </c>
    </row>
    <row r="1075" spans="1:18" x14ac:dyDescent="0.25">
      <c r="A1075" t="s">
        <v>1824</v>
      </c>
      <c r="B1075" s="14">
        <v>45885</v>
      </c>
      <c r="C1075" t="s">
        <v>1667</v>
      </c>
      <c r="D1075" t="str">
        <f>VLOOKUP(C1075,Customers!A:E,5,FALSE)</f>
        <v>Mass Affluent</v>
      </c>
      <c r="E1075" t="s">
        <v>220</v>
      </c>
      <c r="F1075" t="str">
        <f>VLOOKUP(Table1[[#This Row],[Product_ID]],Products!A:D,4,FALSE)</f>
        <v>Laptops</v>
      </c>
      <c r="G1075" t="str">
        <f>VLOOKUP(H1075,Stores!A:E,5,FALSE)</f>
        <v>Africa</v>
      </c>
      <c r="H1075" t="s">
        <v>226</v>
      </c>
      <c r="I1075" s="5" t="s">
        <v>14</v>
      </c>
      <c r="J1075" s="7">
        <v>8</v>
      </c>
      <c r="K1075" s="27">
        <v>1469.02</v>
      </c>
      <c r="L1075" s="11">
        <v>0.15</v>
      </c>
      <c r="M1075" t="s">
        <v>20</v>
      </c>
      <c r="N1075" s="29">
        <v>974.35</v>
      </c>
      <c r="O1075" s="27">
        <f>Table1[[#This Row],[Unit_Price]]*Table1[[#This Row],[Quantity]]</f>
        <v>11752.16</v>
      </c>
      <c r="P1075" s="29">
        <f>Table1[[#This Row],[Revenue]]-Table1[[#This Row],[COGS]]</f>
        <v>3957.3599999999997</v>
      </c>
      <c r="Q1075" s="9">
        <f>Table1[[#This Row],[Profit]]/Table1[[#This Row],[Revenue]]</f>
        <v>0.33673469387755101</v>
      </c>
      <c r="R1075" s="31">
        <f>Table1[[#This Row],[Cost Price]]*Table1[[#This Row],[Quantity]]</f>
        <v>7794.8</v>
      </c>
    </row>
    <row r="1076" spans="1:18" x14ac:dyDescent="0.25">
      <c r="A1076" t="s">
        <v>1825</v>
      </c>
      <c r="B1076" s="14">
        <v>46053</v>
      </c>
      <c r="C1076" t="s">
        <v>910</v>
      </c>
      <c r="D1076" t="str">
        <f>VLOOKUP(C1076,Customers!A:E,5,FALSE)</f>
        <v>Affluent</v>
      </c>
      <c r="E1076" t="s">
        <v>202</v>
      </c>
      <c r="F1076" t="str">
        <f>VLOOKUP(Table1[[#This Row],[Product_ID]],Products!A:D,4,FALSE)</f>
        <v>Televisions</v>
      </c>
      <c r="G1076" t="str">
        <f>VLOOKUP(H1076,Stores!A:E,5,FALSE)</f>
        <v>Africa</v>
      </c>
      <c r="H1076" t="s">
        <v>58</v>
      </c>
      <c r="I1076" s="5" t="s">
        <v>25</v>
      </c>
      <c r="J1076" s="7">
        <v>2</v>
      </c>
      <c r="K1076" s="27">
        <v>2119.9899999999998</v>
      </c>
      <c r="L1076" s="11">
        <v>0.02</v>
      </c>
      <c r="M1076" t="s">
        <v>20</v>
      </c>
      <c r="N1076" s="29">
        <v>1427.32</v>
      </c>
      <c r="O1076" s="27">
        <f>Table1[[#This Row],[Unit_Price]]*Table1[[#This Row],[Quantity]]</f>
        <v>4239.9799999999996</v>
      </c>
      <c r="P1076" s="29">
        <f>Table1[[#This Row],[Revenue]]-Table1[[#This Row],[COGS]]</f>
        <v>1385.3399999999997</v>
      </c>
      <c r="Q1076" s="9">
        <f>Table1[[#This Row],[Profit]]/Table1[[#This Row],[Revenue]]</f>
        <v>0.32673267326732669</v>
      </c>
      <c r="R1076" s="31">
        <f>Table1[[#This Row],[Cost Price]]*Table1[[#This Row],[Quantity]]</f>
        <v>2854.64</v>
      </c>
    </row>
    <row r="1077" spans="1:18" x14ac:dyDescent="0.25">
      <c r="A1077" t="s">
        <v>1826</v>
      </c>
      <c r="B1077" s="14">
        <v>45785</v>
      </c>
      <c r="C1077" t="s">
        <v>348</v>
      </c>
      <c r="D1077" t="str">
        <f>VLOOKUP(C1077,Customers!A:E,5,FALSE)</f>
        <v>Mass Market</v>
      </c>
      <c r="E1077" t="s">
        <v>71</v>
      </c>
      <c r="F1077" t="str">
        <f>VLOOKUP(Table1[[#This Row],[Product_ID]],Products!A:D,4,FALSE)</f>
        <v>Audio</v>
      </c>
      <c r="G1077" t="str">
        <f>VLOOKUP(H1077,Stores!A:E,5,FALSE)</f>
        <v>Africa</v>
      </c>
      <c r="H1077" t="s">
        <v>58</v>
      </c>
      <c r="I1077" s="5" t="s">
        <v>14</v>
      </c>
      <c r="J1077" s="7">
        <v>3</v>
      </c>
      <c r="K1077" s="27">
        <v>122.57</v>
      </c>
      <c r="L1077" s="11">
        <v>0.1</v>
      </c>
      <c r="M1077" t="s">
        <v>35</v>
      </c>
      <c r="N1077" s="29">
        <v>82.11</v>
      </c>
      <c r="O1077" s="27">
        <f>Table1[[#This Row],[Unit_Price]]*Table1[[#This Row],[Quantity]]</f>
        <v>367.71</v>
      </c>
      <c r="P1077" s="29">
        <f>Table1[[#This Row],[Revenue]]-Table1[[#This Row],[COGS]]</f>
        <v>121.38</v>
      </c>
      <c r="Q1077" s="9">
        <f>Table1[[#This Row],[Profit]]/Table1[[#This Row],[Revenue]]</f>
        <v>0.3300970873786408</v>
      </c>
      <c r="R1077" s="31">
        <f>Table1[[#This Row],[Cost Price]]*Table1[[#This Row],[Quantity]]</f>
        <v>246.32999999999998</v>
      </c>
    </row>
    <row r="1078" spans="1:18" x14ac:dyDescent="0.25">
      <c r="A1078" t="s">
        <v>1827</v>
      </c>
      <c r="B1078" s="14">
        <v>45916</v>
      </c>
      <c r="C1078" t="s">
        <v>371</v>
      </c>
      <c r="D1078" t="str">
        <f>VLOOKUP(C1078,Customers!A:E,5,FALSE)</f>
        <v>Mass Market</v>
      </c>
      <c r="E1078" t="s">
        <v>282</v>
      </c>
      <c r="F1078" t="str">
        <f>VLOOKUP(Table1[[#This Row],[Product_ID]],Products!A:D,4,FALSE)</f>
        <v>Audio</v>
      </c>
      <c r="G1078" t="str">
        <f>VLOOKUP(H1078,Stores!A:E,5,FALSE)</f>
        <v>Asia</v>
      </c>
      <c r="H1078" t="s">
        <v>101</v>
      </c>
      <c r="I1078" s="5" t="s">
        <v>25</v>
      </c>
      <c r="J1078" s="7">
        <v>2</v>
      </c>
      <c r="K1078" s="27">
        <v>173.63</v>
      </c>
      <c r="L1078" s="11">
        <v>0.2</v>
      </c>
      <c r="M1078" t="s">
        <v>20</v>
      </c>
      <c r="N1078" s="29">
        <v>110.98</v>
      </c>
      <c r="O1078" s="27">
        <f>Table1[[#This Row],[Unit_Price]]*Table1[[#This Row],[Quantity]]</f>
        <v>347.26</v>
      </c>
      <c r="P1078" s="29">
        <f>Table1[[#This Row],[Revenue]]-Table1[[#This Row],[COGS]]</f>
        <v>125.29999999999998</v>
      </c>
      <c r="Q1078" s="9">
        <f>Table1[[#This Row],[Profit]]/Table1[[#This Row],[Revenue]]</f>
        <v>0.36082474226804118</v>
      </c>
      <c r="R1078" s="31">
        <f>Table1[[#This Row],[Cost Price]]*Table1[[#This Row],[Quantity]]</f>
        <v>221.96</v>
      </c>
    </row>
    <row r="1079" spans="1:18" x14ac:dyDescent="0.25">
      <c r="A1079" t="s">
        <v>1828</v>
      </c>
      <c r="B1079" s="14">
        <v>45888</v>
      </c>
      <c r="C1079" t="s">
        <v>1829</v>
      </c>
      <c r="D1079" t="str">
        <f>VLOOKUP(C1079,Customers!A:E,5,FALSE)</f>
        <v>Mass Market</v>
      </c>
      <c r="E1079" t="s">
        <v>520</v>
      </c>
      <c r="F1079" t="str">
        <f>VLOOKUP(Table1[[#This Row],[Product_ID]],Products!A:D,4,FALSE)</f>
        <v>Laptops</v>
      </c>
      <c r="G1079" t="str">
        <f>VLOOKUP(H1079,Stores!A:E,5,FALSE)</f>
        <v>oceania</v>
      </c>
      <c r="H1079" t="s">
        <v>48</v>
      </c>
      <c r="I1079" s="5" t="s">
        <v>25</v>
      </c>
      <c r="J1079" s="7">
        <v>1</v>
      </c>
      <c r="K1079" s="27">
        <v>2155.02</v>
      </c>
      <c r="L1079" s="11">
        <v>0.15</v>
      </c>
      <c r="M1079" t="s">
        <v>30</v>
      </c>
      <c r="N1079" s="29">
        <v>1495.32</v>
      </c>
      <c r="O1079" s="27">
        <f>Table1[[#This Row],[Unit_Price]]*Table1[[#This Row],[Quantity]]</f>
        <v>2155.02</v>
      </c>
      <c r="P1079" s="29">
        <f>Table1[[#This Row],[Revenue]]-Table1[[#This Row],[COGS]]</f>
        <v>659.7</v>
      </c>
      <c r="Q1079" s="9">
        <f>Table1[[#This Row],[Profit]]/Table1[[#This Row],[Revenue]]</f>
        <v>0.30612244897959184</v>
      </c>
      <c r="R1079" s="31">
        <f>Table1[[#This Row],[Cost Price]]*Table1[[#This Row],[Quantity]]</f>
        <v>1495.32</v>
      </c>
    </row>
    <row r="1080" spans="1:18" x14ac:dyDescent="0.25">
      <c r="A1080" t="s">
        <v>1830</v>
      </c>
      <c r="B1080" s="14">
        <v>46012</v>
      </c>
      <c r="C1080" t="s">
        <v>934</v>
      </c>
      <c r="D1080" t="str">
        <f>VLOOKUP(C1080,Customers!A:E,5,FALSE)</f>
        <v>Mass Affluent</v>
      </c>
      <c r="E1080" t="s">
        <v>33</v>
      </c>
      <c r="F1080" t="str">
        <f>VLOOKUP(Table1[[#This Row],[Product_ID]],Products!A:D,4,FALSE)</f>
        <v>Laptops</v>
      </c>
      <c r="G1080" t="str">
        <f>VLOOKUP(H1080,Stores!A:E,5,FALSE)</f>
        <v>North America</v>
      </c>
      <c r="H1080" t="s">
        <v>187</v>
      </c>
      <c r="I1080" s="5" t="s">
        <v>25</v>
      </c>
      <c r="J1080" s="7">
        <v>3</v>
      </c>
      <c r="K1080" s="27">
        <v>2523.9899999999998</v>
      </c>
      <c r="L1080" s="11">
        <v>0</v>
      </c>
      <c r="M1080" t="s">
        <v>30</v>
      </c>
      <c r="N1080" s="29">
        <v>1599.36</v>
      </c>
      <c r="O1080" s="27">
        <f>Table1[[#This Row],[Unit_Price]]*Table1[[#This Row],[Quantity]]</f>
        <v>7571.9699999999993</v>
      </c>
      <c r="P1080" s="29">
        <f>Table1[[#This Row],[Revenue]]-Table1[[#This Row],[COGS]]</f>
        <v>2773.8899999999994</v>
      </c>
      <c r="Q1080" s="9">
        <f>Table1[[#This Row],[Profit]]/Table1[[#This Row],[Revenue]]</f>
        <v>0.36633663366336627</v>
      </c>
      <c r="R1080" s="31">
        <f>Table1[[#This Row],[Cost Price]]*Table1[[#This Row],[Quantity]]</f>
        <v>4798.08</v>
      </c>
    </row>
    <row r="1081" spans="1:18" x14ac:dyDescent="0.25">
      <c r="A1081" t="s">
        <v>1831</v>
      </c>
      <c r="B1081" s="14">
        <v>46171</v>
      </c>
      <c r="C1081" t="s">
        <v>1589</v>
      </c>
      <c r="D1081" t="str">
        <f>VLOOKUP(C1081,Customers!A:E,5,FALSE)</f>
        <v>Mass Affluent</v>
      </c>
      <c r="E1081" t="s">
        <v>71</v>
      </c>
      <c r="F1081" t="str">
        <f>VLOOKUP(Table1[[#This Row],[Product_ID]],Products!A:D,4,FALSE)</f>
        <v>Audio</v>
      </c>
      <c r="G1081" t="str">
        <f>VLOOKUP(H1081,Stores!A:E,5,FALSE)</f>
        <v>Africa</v>
      </c>
      <c r="H1081" t="s">
        <v>19</v>
      </c>
      <c r="I1081" s="5" t="s">
        <v>25</v>
      </c>
      <c r="J1081" s="7">
        <v>2</v>
      </c>
      <c r="K1081" s="27">
        <v>117.81</v>
      </c>
      <c r="L1081" s="11">
        <v>0.02</v>
      </c>
      <c r="M1081" t="s">
        <v>20</v>
      </c>
      <c r="N1081" s="29">
        <v>82.11</v>
      </c>
      <c r="O1081" s="27">
        <f>Table1[[#This Row],[Unit_Price]]*Table1[[#This Row],[Quantity]]</f>
        <v>235.62</v>
      </c>
      <c r="P1081" s="29">
        <f>Table1[[#This Row],[Revenue]]-Table1[[#This Row],[COGS]]</f>
        <v>71.400000000000006</v>
      </c>
      <c r="Q1081" s="9">
        <f>Table1[[#This Row],[Profit]]/Table1[[#This Row],[Revenue]]</f>
        <v>0.30303030303030304</v>
      </c>
      <c r="R1081" s="31">
        <f>Table1[[#This Row],[Cost Price]]*Table1[[#This Row],[Quantity]]</f>
        <v>164.22</v>
      </c>
    </row>
    <row r="1082" spans="1:18" x14ac:dyDescent="0.25">
      <c r="A1082" t="s">
        <v>1832</v>
      </c>
      <c r="B1082" s="14">
        <v>46010</v>
      </c>
      <c r="C1082" t="s">
        <v>97</v>
      </c>
      <c r="D1082" t="str">
        <f>VLOOKUP(C1082,Customers!A:E,5,FALSE)</f>
        <v>Mass Market</v>
      </c>
      <c r="E1082" t="s">
        <v>137</v>
      </c>
      <c r="F1082" t="str">
        <f>VLOOKUP(Table1[[#This Row],[Product_ID]],Products!A:D,4,FALSE)</f>
        <v>Accessories</v>
      </c>
      <c r="G1082" t="str">
        <f>VLOOKUP(H1082,Stores!A:E,5,FALSE)</f>
        <v>Africa</v>
      </c>
      <c r="H1082" t="s">
        <v>58</v>
      </c>
      <c r="I1082" s="5" t="s">
        <v>14</v>
      </c>
      <c r="J1082" s="7">
        <v>3</v>
      </c>
      <c r="K1082" s="27">
        <v>99.99</v>
      </c>
      <c r="L1082" s="11">
        <v>0.2</v>
      </c>
      <c r="M1082" t="s">
        <v>30</v>
      </c>
      <c r="N1082" s="29">
        <v>65.34</v>
      </c>
      <c r="O1082" s="27">
        <f>Table1[[#This Row],[Unit_Price]]*Table1[[#This Row],[Quantity]]</f>
        <v>299.96999999999997</v>
      </c>
      <c r="P1082" s="29">
        <f>Table1[[#This Row],[Revenue]]-Table1[[#This Row],[COGS]]</f>
        <v>103.94999999999996</v>
      </c>
      <c r="Q1082" s="9">
        <f>Table1[[#This Row],[Profit]]/Table1[[#This Row],[Revenue]]</f>
        <v>0.34653465346534645</v>
      </c>
      <c r="R1082" s="31">
        <f>Table1[[#This Row],[Cost Price]]*Table1[[#This Row],[Quantity]]</f>
        <v>196.02</v>
      </c>
    </row>
    <row r="1083" spans="1:18" x14ac:dyDescent="0.25">
      <c r="A1083" t="s">
        <v>1833</v>
      </c>
      <c r="B1083" s="14">
        <v>46206</v>
      </c>
      <c r="C1083" t="s">
        <v>587</v>
      </c>
      <c r="D1083" t="str">
        <f>VLOOKUP(C1083,Customers!A:E,5,FALSE)</f>
        <v>Affluent</v>
      </c>
      <c r="E1083" t="s">
        <v>12</v>
      </c>
      <c r="F1083" t="str">
        <f>VLOOKUP(Table1[[#This Row],[Product_ID]],Products!A:D,4,FALSE)</f>
        <v>Audio</v>
      </c>
      <c r="G1083" t="str">
        <f>VLOOKUP(H1083,Stores!A:E,5,FALSE)</f>
        <v>Africa</v>
      </c>
      <c r="H1083" t="s">
        <v>52</v>
      </c>
      <c r="I1083" s="5" t="s">
        <v>14</v>
      </c>
      <c r="J1083" s="7">
        <v>2</v>
      </c>
      <c r="K1083" s="27">
        <v>484.03</v>
      </c>
      <c r="L1083" s="11">
        <v>0.15</v>
      </c>
      <c r="M1083" t="s">
        <v>20</v>
      </c>
      <c r="N1083" s="29">
        <v>354.29</v>
      </c>
      <c r="O1083" s="27">
        <f>Table1[[#This Row],[Unit_Price]]*Table1[[#This Row],[Quantity]]</f>
        <v>968.06</v>
      </c>
      <c r="P1083" s="29">
        <f>Table1[[#This Row],[Revenue]]-Table1[[#This Row],[COGS]]</f>
        <v>259.4799999999999</v>
      </c>
      <c r="Q1083" s="9">
        <f>Table1[[#This Row],[Profit]]/Table1[[#This Row],[Revenue]]</f>
        <v>0.268041237113402</v>
      </c>
      <c r="R1083" s="31">
        <f>Table1[[#This Row],[Cost Price]]*Table1[[#This Row],[Quantity]]</f>
        <v>708.58</v>
      </c>
    </row>
    <row r="1084" spans="1:18" x14ac:dyDescent="0.25">
      <c r="A1084" t="s">
        <v>1834</v>
      </c>
      <c r="B1084" s="14">
        <v>45698</v>
      </c>
      <c r="C1084" t="s">
        <v>689</v>
      </c>
      <c r="D1084" t="str">
        <f>VLOOKUP(C1084,Customers!A:E,5,FALSE)</f>
        <v>Mass Market</v>
      </c>
      <c r="E1084" t="s">
        <v>199</v>
      </c>
      <c r="F1084" t="str">
        <f>VLOOKUP(Table1[[#This Row],[Product_ID]],Products!A:D,4,FALSE)</f>
        <v>Laptops</v>
      </c>
      <c r="G1084" t="str">
        <f>VLOOKUP(H1084,Stores!A:E,5,FALSE)</f>
        <v>North America</v>
      </c>
      <c r="H1084" t="s">
        <v>39</v>
      </c>
      <c r="I1084" s="5" t="s">
        <v>14</v>
      </c>
      <c r="J1084" s="7">
        <v>2</v>
      </c>
      <c r="K1084" s="27">
        <v>699</v>
      </c>
      <c r="L1084" s="11">
        <v>0</v>
      </c>
      <c r="M1084" t="s">
        <v>35</v>
      </c>
      <c r="N1084" s="29">
        <v>496.29</v>
      </c>
      <c r="O1084" s="27">
        <f>Table1[[#This Row],[Unit_Price]]*Table1[[#This Row],[Quantity]]</f>
        <v>1398</v>
      </c>
      <c r="P1084" s="29">
        <f>Table1[[#This Row],[Revenue]]-Table1[[#This Row],[COGS]]</f>
        <v>405.41999999999996</v>
      </c>
      <c r="Q1084" s="9">
        <f>Table1[[#This Row],[Profit]]/Table1[[#This Row],[Revenue]]</f>
        <v>0.28999999999999998</v>
      </c>
      <c r="R1084" s="31">
        <f>Table1[[#This Row],[Cost Price]]*Table1[[#This Row],[Quantity]]</f>
        <v>992.58</v>
      </c>
    </row>
    <row r="1085" spans="1:18" x14ac:dyDescent="0.25">
      <c r="A1085" t="s">
        <v>1835</v>
      </c>
      <c r="B1085" s="14">
        <v>45894</v>
      </c>
      <c r="C1085" t="s">
        <v>1836</v>
      </c>
      <c r="D1085" t="str">
        <f>VLOOKUP(C1085,Customers!A:E,5,FALSE)</f>
        <v>Mass Market</v>
      </c>
      <c r="E1085" t="s">
        <v>395</v>
      </c>
      <c r="F1085" t="str">
        <f>VLOOKUP(Table1[[#This Row],[Product_ID]],Products!A:D,4,FALSE)</f>
        <v>Accessories</v>
      </c>
      <c r="G1085" t="str">
        <f>VLOOKUP(H1085,Stores!A:E,5,FALSE)</f>
        <v>North America</v>
      </c>
      <c r="H1085" t="s">
        <v>95</v>
      </c>
      <c r="I1085" s="5" t="s">
        <v>14</v>
      </c>
      <c r="J1085" s="7">
        <v>2</v>
      </c>
      <c r="K1085" s="27">
        <v>153.47</v>
      </c>
      <c r="L1085" s="11">
        <v>0.15</v>
      </c>
      <c r="M1085" t="s">
        <v>35</v>
      </c>
      <c r="N1085" s="29">
        <v>96.85</v>
      </c>
      <c r="O1085" s="27">
        <f>Table1[[#This Row],[Unit_Price]]*Table1[[#This Row],[Quantity]]</f>
        <v>306.94</v>
      </c>
      <c r="P1085" s="29">
        <f>Table1[[#This Row],[Revenue]]-Table1[[#This Row],[COGS]]</f>
        <v>113.24000000000001</v>
      </c>
      <c r="Q1085" s="9">
        <f>Table1[[#This Row],[Profit]]/Table1[[#This Row],[Revenue]]</f>
        <v>0.36893203883495151</v>
      </c>
      <c r="R1085" s="31">
        <f>Table1[[#This Row],[Cost Price]]*Table1[[#This Row],[Quantity]]</f>
        <v>193.7</v>
      </c>
    </row>
    <row r="1086" spans="1:18" x14ac:dyDescent="0.25">
      <c r="A1086" t="s">
        <v>1837</v>
      </c>
      <c r="B1086" s="14">
        <v>46041</v>
      </c>
      <c r="C1086" t="s">
        <v>1838</v>
      </c>
      <c r="D1086" t="str">
        <f>VLOOKUP(C1086,Customers!A:E,5,FALSE)</f>
        <v>Mass Market</v>
      </c>
      <c r="E1086" t="s">
        <v>153</v>
      </c>
      <c r="F1086" t="str">
        <f>VLOOKUP(Table1[[#This Row],[Product_ID]],Products!A:D,4,FALSE)</f>
        <v>Accessories</v>
      </c>
      <c r="G1086" t="str">
        <f>VLOOKUP(H1086,Stores!A:E,5,FALSE)</f>
        <v>Oceania</v>
      </c>
      <c r="H1086" t="s">
        <v>112</v>
      </c>
      <c r="I1086" s="5" t="s">
        <v>25</v>
      </c>
      <c r="J1086" s="7">
        <v>10</v>
      </c>
      <c r="K1086" s="27">
        <v>131.58000000000001</v>
      </c>
      <c r="L1086" s="11">
        <v>0.02</v>
      </c>
      <c r="M1086" t="s">
        <v>20</v>
      </c>
      <c r="N1086" s="29">
        <v>78.69</v>
      </c>
      <c r="O1086" s="27">
        <f>Table1[[#This Row],[Unit_Price]]*Table1[[#This Row],[Quantity]]</f>
        <v>1315.8000000000002</v>
      </c>
      <c r="P1086" s="29">
        <f>Table1[[#This Row],[Revenue]]-Table1[[#This Row],[COGS]]</f>
        <v>528.9000000000002</v>
      </c>
      <c r="Q1086" s="9">
        <f>Table1[[#This Row],[Profit]]/Table1[[#This Row],[Revenue]]</f>
        <v>0.40196078431372562</v>
      </c>
      <c r="R1086" s="31">
        <f>Table1[[#This Row],[Cost Price]]*Table1[[#This Row],[Quantity]]</f>
        <v>786.9</v>
      </c>
    </row>
    <row r="1087" spans="1:18" x14ac:dyDescent="0.25">
      <c r="A1087" t="s">
        <v>1839</v>
      </c>
      <c r="B1087" s="14">
        <v>45878</v>
      </c>
      <c r="C1087" t="s">
        <v>1840</v>
      </c>
      <c r="D1087" t="str">
        <f>VLOOKUP(C1087,Customers!A:E,5,FALSE)</f>
        <v>Mass Market</v>
      </c>
      <c r="E1087" t="s">
        <v>416</v>
      </c>
      <c r="F1087" t="str">
        <f>VLOOKUP(Table1[[#This Row],[Product_ID]],Products!A:D,4,FALSE)</f>
        <v>Smartphones</v>
      </c>
      <c r="G1087" t="str">
        <f>VLOOKUP(H1087,Stores!A:E,5,FALSE)</f>
        <v>Africa</v>
      </c>
      <c r="H1087" t="s">
        <v>196</v>
      </c>
      <c r="I1087" s="5" t="s">
        <v>14</v>
      </c>
      <c r="J1087" s="7">
        <v>2</v>
      </c>
      <c r="K1087" s="27">
        <v>256.47000000000003</v>
      </c>
      <c r="L1087" s="11">
        <v>0</v>
      </c>
      <c r="M1087" t="s">
        <v>30</v>
      </c>
      <c r="N1087" s="29">
        <v>159.36000000000001</v>
      </c>
      <c r="O1087" s="27">
        <f>Table1[[#This Row],[Unit_Price]]*Table1[[#This Row],[Quantity]]</f>
        <v>512.94000000000005</v>
      </c>
      <c r="P1087" s="29">
        <f>Table1[[#This Row],[Revenue]]-Table1[[#This Row],[COGS]]</f>
        <v>194.22000000000003</v>
      </c>
      <c r="Q1087" s="9">
        <f>Table1[[#This Row],[Profit]]/Table1[[#This Row],[Revenue]]</f>
        <v>0.37864077669902912</v>
      </c>
      <c r="R1087" s="31">
        <f>Table1[[#This Row],[Cost Price]]*Table1[[#This Row],[Quantity]]</f>
        <v>318.72000000000003</v>
      </c>
    </row>
    <row r="1088" spans="1:18" x14ac:dyDescent="0.25">
      <c r="A1088" t="s">
        <v>1841</v>
      </c>
      <c r="B1088" s="14">
        <v>46085</v>
      </c>
      <c r="C1088" t="s">
        <v>1842</v>
      </c>
      <c r="D1088" t="str">
        <f>VLOOKUP(C1088,Customers!A:E,5,FALSE)</f>
        <v>Mass Market</v>
      </c>
      <c r="E1088" t="s">
        <v>305</v>
      </c>
      <c r="F1088" t="str">
        <f>VLOOKUP(Table1[[#This Row],[Product_ID]],Products!A:D,4,FALSE)</f>
        <v>Accessories</v>
      </c>
      <c r="G1088" t="str">
        <f>VLOOKUP(H1088,Stores!A:E,5,FALSE)</f>
        <v>Africa</v>
      </c>
      <c r="H1088" t="s">
        <v>58</v>
      </c>
      <c r="I1088" s="5" t="s">
        <v>14</v>
      </c>
      <c r="J1088" s="7">
        <v>5</v>
      </c>
      <c r="K1088" s="27">
        <v>37.83</v>
      </c>
      <c r="L1088" s="11">
        <v>0.02</v>
      </c>
      <c r="M1088" t="s">
        <v>30</v>
      </c>
      <c r="N1088" s="29">
        <v>26.52</v>
      </c>
      <c r="O1088" s="27">
        <f>Table1[[#This Row],[Unit_Price]]*Table1[[#This Row],[Quantity]]</f>
        <v>189.14999999999998</v>
      </c>
      <c r="P1088" s="29">
        <f>Table1[[#This Row],[Revenue]]-Table1[[#This Row],[COGS]]</f>
        <v>56.549999999999983</v>
      </c>
      <c r="Q1088" s="9">
        <f>Table1[[#This Row],[Profit]]/Table1[[#This Row],[Revenue]]</f>
        <v>0.29896907216494839</v>
      </c>
      <c r="R1088" s="31">
        <f>Table1[[#This Row],[Cost Price]]*Table1[[#This Row],[Quantity]]</f>
        <v>132.6</v>
      </c>
    </row>
    <row r="1089" spans="1:18" x14ac:dyDescent="0.25">
      <c r="A1089" t="s">
        <v>1843</v>
      </c>
      <c r="B1089" s="14">
        <v>46112</v>
      </c>
      <c r="C1089" t="s">
        <v>267</v>
      </c>
      <c r="D1089" t="str">
        <f>VLOOKUP(C1089,Customers!A:E,5,FALSE)</f>
        <v>Mass Affluent</v>
      </c>
      <c r="E1089" t="s">
        <v>171</v>
      </c>
      <c r="F1089" t="str">
        <f>VLOOKUP(Table1[[#This Row],[Product_ID]],Products!A:D,4,FALSE)</f>
        <v>Smartphones</v>
      </c>
      <c r="G1089" t="str">
        <f>VLOOKUP(H1089,Stores!A:E,5,FALSE)</f>
        <v>Africa</v>
      </c>
      <c r="H1089" t="s">
        <v>52</v>
      </c>
      <c r="I1089" s="5" t="s">
        <v>14</v>
      </c>
      <c r="J1089" s="7">
        <v>3</v>
      </c>
      <c r="K1089" s="27">
        <v>1311.99</v>
      </c>
      <c r="L1089" s="11">
        <v>0.02</v>
      </c>
      <c r="M1089" t="s">
        <v>30</v>
      </c>
      <c r="N1089" s="29">
        <v>883.32</v>
      </c>
      <c r="O1089" s="27">
        <f>Table1[[#This Row],[Unit_Price]]*Table1[[#This Row],[Quantity]]</f>
        <v>3935.9700000000003</v>
      </c>
      <c r="P1089" s="29">
        <f>Table1[[#This Row],[Revenue]]-Table1[[#This Row],[COGS]]</f>
        <v>1286.0100000000002</v>
      </c>
      <c r="Q1089" s="9">
        <f>Table1[[#This Row],[Profit]]/Table1[[#This Row],[Revenue]]</f>
        <v>0.32673267326732675</v>
      </c>
      <c r="R1089" s="31">
        <f>Table1[[#This Row],[Cost Price]]*Table1[[#This Row],[Quantity]]</f>
        <v>2649.96</v>
      </c>
    </row>
    <row r="1090" spans="1:18" x14ac:dyDescent="0.25">
      <c r="A1090" t="s">
        <v>1844</v>
      </c>
      <c r="B1090" s="14">
        <v>46118</v>
      </c>
      <c r="C1090" t="s">
        <v>1083</v>
      </c>
      <c r="D1090" t="str">
        <f>VLOOKUP(C1090,Customers!A:E,5,FALSE)</f>
        <v>Mass Affluent</v>
      </c>
      <c r="E1090" t="s">
        <v>220</v>
      </c>
      <c r="F1090" t="str">
        <f>VLOOKUP(Table1[[#This Row],[Product_ID]],Products!A:D,4,FALSE)</f>
        <v>Laptops</v>
      </c>
      <c r="G1090" t="str">
        <f>VLOOKUP(H1090,Stores!A:E,5,FALSE)</f>
        <v>Africa</v>
      </c>
      <c r="H1090" t="s">
        <v>226</v>
      </c>
      <c r="I1090" s="5" t="s">
        <v>14</v>
      </c>
      <c r="J1090" s="7">
        <v>3</v>
      </c>
      <c r="K1090" s="27">
        <v>1469.02</v>
      </c>
      <c r="L1090" s="11">
        <v>0</v>
      </c>
      <c r="M1090" t="s">
        <v>30</v>
      </c>
      <c r="N1090" s="29">
        <v>974.35</v>
      </c>
      <c r="O1090" s="27">
        <f>Table1[[#This Row],[Unit_Price]]*Table1[[#This Row],[Quantity]]</f>
        <v>4407.0599999999995</v>
      </c>
      <c r="P1090" s="29">
        <f>Table1[[#This Row],[Revenue]]-Table1[[#This Row],[COGS]]</f>
        <v>1484.0099999999993</v>
      </c>
      <c r="Q1090" s="9">
        <f>Table1[[#This Row],[Profit]]/Table1[[#This Row],[Revenue]]</f>
        <v>0.33673469387755089</v>
      </c>
      <c r="R1090" s="31">
        <f>Table1[[#This Row],[Cost Price]]*Table1[[#This Row],[Quantity]]</f>
        <v>2923.05</v>
      </c>
    </row>
    <row r="1091" spans="1:18" x14ac:dyDescent="0.25">
      <c r="A1091" t="s">
        <v>1845</v>
      </c>
      <c r="B1091" s="14">
        <v>45887</v>
      </c>
      <c r="C1091" t="s">
        <v>1846</v>
      </c>
      <c r="D1091" t="str">
        <f>VLOOKUP(C1091,Customers!A:E,5,FALSE)</f>
        <v>VIP</v>
      </c>
      <c r="E1091" t="s">
        <v>390</v>
      </c>
      <c r="F1091" t="str">
        <f>VLOOKUP(Table1[[#This Row],[Product_ID]],Products!A:D,4,FALSE)</f>
        <v>Smartphones</v>
      </c>
      <c r="G1091" t="str">
        <f>VLOOKUP(H1091,Stores!A:E,5,FALSE)</f>
        <v>Africa</v>
      </c>
      <c r="H1091" t="s">
        <v>19</v>
      </c>
      <c r="I1091" s="5" t="s">
        <v>25</v>
      </c>
      <c r="J1091" s="7">
        <v>1</v>
      </c>
      <c r="K1091" s="27">
        <v>440.02</v>
      </c>
      <c r="L1091" s="11">
        <v>0.2</v>
      </c>
      <c r="M1091" t="s">
        <v>30</v>
      </c>
      <c r="N1091" s="29">
        <v>278.38</v>
      </c>
      <c r="O1091" s="27">
        <f>Table1[[#This Row],[Unit_Price]]*Table1[[#This Row],[Quantity]]</f>
        <v>440.02</v>
      </c>
      <c r="P1091" s="29">
        <f>Table1[[#This Row],[Revenue]]-Table1[[#This Row],[COGS]]</f>
        <v>161.63999999999999</v>
      </c>
      <c r="Q1091" s="9">
        <f>Table1[[#This Row],[Profit]]/Table1[[#This Row],[Revenue]]</f>
        <v>0.36734693877551017</v>
      </c>
      <c r="R1091" s="31">
        <f>Table1[[#This Row],[Cost Price]]*Table1[[#This Row],[Quantity]]</f>
        <v>278.38</v>
      </c>
    </row>
    <row r="1092" spans="1:18" x14ac:dyDescent="0.25">
      <c r="A1092" t="s">
        <v>1847</v>
      </c>
      <c r="B1092" s="14">
        <v>46054</v>
      </c>
      <c r="C1092" t="s">
        <v>1818</v>
      </c>
      <c r="D1092" t="str">
        <f>VLOOKUP(C1092,Customers!A:E,5,FALSE)</f>
        <v>Premium</v>
      </c>
      <c r="E1092" t="s">
        <v>282</v>
      </c>
      <c r="F1092" t="str">
        <f>VLOOKUP(Table1[[#This Row],[Product_ID]],Products!A:D,4,FALSE)</f>
        <v>Audio</v>
      </c>
      <c r="G1092" t="str">
        <f>VLOOKUP(H1092,Stores!A:E,5,FALSE)</f>
        <v>North America</v>
      </c>
      <c r="H1092" t="s">
        <v>95</v>
      </c>
      <c r="I1092" s="5" t="s">
        <v>25</v>
      </c>
      <c r="J1092" s="7">
        <v>1</v>
      </c>
      <c r="K1092" s="27">
        <v>177.21</v>
      </c>
      <c r="L1092" s="11">
        <v>0</v>
      </c>
      <c r="M1092" t="s">
        <v>20</v>
      </c>
      <c r="N1092" s="29">
        <v>110.98</v>
      </c>
      <c r="O1092" s="27">
        <f>Table1[[#This Row],[Unit_Price]]*Table1[[#This Row],[Quantity]]</f>
        <v>177.21</v>
      </c>
      <c r="P1092" s="29">
        <f>Table1[[#This Row],[Revenue]]-Table1[[#This Row],[COGS]]</f>
        <v>66.23</v>
      </c>
      <c r="Q1092" s="9">
        <f>Table1[[#This Row],[Profit]]/Table1[[#This Row],[Revenue]]</f>
        <v>0.37373737373737376</v>
      </c>
      <c r="R1092" s="31">
        <f>Table1[[#This Row],[Cost Price]]*Table1[[#This Row],[Quantity]]</f>
        <v>110.98</v>
      </c>
    </row>
    <row r="1093" spans="1:18" x14ac:dyDescent="0.25">
      <c r="A1093" t="s">
        <v>1848</v>
      </c>
      <c r="B1093" s="14">
        <v>45896</v>
      </c>
      <c r="C1093" t="s">
        <v>1435</v>
      </c>
      <c r="D1093" t="str">
        <f>VLOOKUP(C1093,Customers!A:E,5,FALSE)</f>
        <v>Mass Market</v>
      </c>
      <c r="E1093" t="s">
        <v>137</v>
      </c>
      <c r="F1093" t="str">
        <f>VLOOKUP(Table1[[#This Row],[Product_ID]],Products!A:D,4,FALSE)</f>
        <v>Accessories</v>
      </c>
      <c r="G1093" t="str">
        <f>VLOOKUP(H1093,Stores!A:E,5,FALSE)</f>
        <v>EUROPE</v>
      </c>
      <c r="H1093" t="s">
        <v>74</v>
      </c>
      <c r="I1093" s="5" t="s">
        <v>14</v>
      </c>
      <c r="J1093" s="7">
        <v>1</v>
      </c>
      <c r="K1093" s="27">
        <v>100.98</v>
      </c>
      <c r="L1093" s="11">
        <v>0.15</v>
      </c>
      <c r="M1093" t="s">
        <v>35</v>
      </c>
      <c r="N1093" s="29">
        <v>65.34</v>
      </c>
      <c r="O1093" s="27">
        <f>Table1[[#This Row],[Unit_Price]]*Table1[[#This Row],[Quantity]]</f>
        <v>100.98</v>
      </c>
      <c r="P1093" s="29">
        <f>Table1[[#This Row],[Revenue]]-Table1[[#This Row],[COGS]]</f>
        <v>35.64</v>
      </c>
      <c r="Q1093" s="9">
        <f>Table1[[#This Row],[Profit]]/Table1[[#This Row],[Revenue]]</f>
        <v>0.3529411764705882</v>
      </c>
      <c r="R1093" s="31">
        <f>Table1[[#This Row],[Cost Price]]*Table1[[#This Row],[Quantity]]</f>
        <v>65.34</v>
      </c>
    </row>
    <row r="1094" spans="1:18" x14ac:dyDescent="0.25">
      <c r="A1094" t="s">
        <v>1849</v>
      </c>
      <c r="B1094" s="14">
        <v>46087</v>
      </c>
      <c r="C1094" t="s">
        <v>1099</v>
      </c>
      <c r="D1094" t="str">
        <f>VLOOKUP(C1094,Customers!A:E,5,FALSE)</f>
        <v>Premium</v>
      </c>
      <c r="E1094" t="s">
        <v>18</v>
      </c>
      <c r="F1094" t="str">
        <f>VLOOKUP(Table1[[#This Row],[Product_ID]],Products!A:D,4,FALSE)</f>
        <v>Audio</v>
      </c>
      <c r="G1094" t="str">
        <f>VLOOKUP(H1094,Stores!A:E,5,FALSE)</f>
        <v>Africa</v>
      </c>
      <c r="H1094" t="s">
        <v>58</v>
      </c>
      <c r="I1094" s="5" t="s">
        <v>14</v>
      </c>
      <c r="J1094" s="7">
        <v>2</v>
      </c>
      <c r="K1094" s="27">
        <v>98.01</v>
      </c>
      <c r="L1094" s="11">
        <v>0.15</v>
      </c>
      <c r="M1094" t="s">
        <v>20</v>
      </c>
      <c r="N1094" s="29">
        <v>71.28</v>
      </c>
      <c r="O1094" s="27">
        <f>Table1[[#This Row],[Unit_Price]]*Table1[[#This Row],[Quantity]]</f>
        <v>196.02</v>
      </c>
      <c r="P1094" s="29">
        <f>Table1[[#This Row],[Revenue]]-Table1[[#This Row],[COGS]]</f>
        <v>53.460000000000008</v>
      </c>
      <c r="Q1094" s="9">
        <f>Table1[[#This Row],[Profit]]/Table1[[#This Row],[Revenue]]</f>
        <v>0.27272727272727276</v>
      </c>
      <c r="R1094" s="31">
        <f>Table1[[#This Row],[Cost Price]]*Table1[[#This Row],[Quantity]]</f>
        <v>142.56</v>
      </c>
    </row>
    <row r="1095" spans="1:18" x14ac:dyDescent="0.25">
      <c r="A1095" t="s">
        <v>1850</v>
      </c>
      <c r="B1095" s="14">
        <v>46187</v>
      </c>
      <c r="C1095" t="s">
        <v>1264</v>
      </c>
      <c r="D1095" t="str">
        <f>VLOOKUP(C1095,Customers!A:E,5,FALSE)</f>
        <v>Mass Affluent</v>
      </c>
      <c r="E1095" t="s">
        <v>171</v>
      </c>
      <c r="F1095" t="str">
        <f>VLOOKUP(Table1[[#This Row],[Product_ID]],Products!A:D,4,FALSE)</f>
        <v>Smartphones</v>
      </c>
      <c r="G1095" t="str">
        <f>VLOOKUP(H1095,Stores!A:E,5,FALSE)</f>
        <v>Africa</v>
      </c>
      <c r="H1095" t="s">
        <v>58</v>
      </c>
      <c r="I1095" s="5" t="s">
        <v>14</v>
      </c>
      <c r="J1095" s="7">
        <v>3</v>
      </c>
      <c r="K1095" s="27">
        <v>1273.02</v>
      </c>
      <c r="L1095" s="11">
        <v>0.02</v>
      </c>
      <c r="M1095" t="s">
        <v>30</v>
      </c>
      <c r="N1095" s="29">
        <v>883.32</v>
      </c>
      <c r="O1095" s="27">
        <f>Table1[[#This Row],[Unit_Price]]*Table1[[#This Row],[Quantity]]</f>
        <v>3819.06</v>
      </c>
      <c r="P1095" s="29">
        <f>Table1[[#This Row],[Revenue]]-Table1[[#This Row],[COGS]]</f>
        <v>1169.0999999999999</v>
      </c>
      <c r="Q1095" s="9">
        <f>Table1[[#This Row],[Profit]]/Table1[[#This Row],[Revenue]]</f>
        <v>0.30612244897959184</v>
      </c>
      <c r="R1095" s="31">
        <f>Table1[[#This Row],[Cost Price]]*Table1[[#This Row],[Quantity]]</f>
        <v>2649.96</v>
      </c>
    </row>
    <row r="1096" spans="1:18" x14ac:dyDescent="0.25">
      <c r="A1096" t="s">
        <v>1851</v>
      </c>
      <c r="B1096" s="14">
        <v>45922</v>
      </c>
      <c r="C1096" t="s">
        <v>854</v>
      </c>
      <c r="D1096" t="str">
        <f>VLOOKUP(C1096,Customers!A:E,5,FALSE)</f>
        <v>Mass Market</v>
      </c>
      <c r="E1096" t="s">
        <v>254</v>
      </c>
      <c r="F1096" t="str">
        <f>VLOOKUP(Table1[[#This Row],[Product_ID]],Products!A:D,4,FALSE)</f>
        <v>Audio</v>
      </c>
      <c r="G1096" t="str">
        <f>VLOOKUP(H1096,Stores!A:E,5,FALSE)</f>
        <v>Africa</v>
      </c>
      <c r="H1096" t="s">
        <v>19</v>
      </c>
      <c r="I1096" s="5" t="s">
        <v>25</v>
      </c>
      <c r="J1096" s="7">
        <v>5</v>
      </c>
      <c r="K1096" s="27">
        <v>195.02</v>
      </c>
      <c r="L1096" s="11">
        <v>0</v>
      </c>
      <c r="M1096" t="s">
        <v>20</v>
      </c>
      <c r="N1096" s="29">
        <v>129.35</v>
      </c>
      <c r="O1096" s="27">
        <f>Table1[[#This Row],[Unit_Price]]*Table1[[#This Row],[Quantity]]</f>
        <v>975.1</v>
      </c>
      <c r="P1096" s="29">
        <f>Table1[[#This Row],[Revenue]]-Table1[[#This Row],[COGS]]</f>
        <v>328.35</v>
      </c>
      <c r="Q1096" s="9">
        <f>Table1[[#This Row],[Profit]]/Table1[[#This Row],[Revenue]]</f>
        <v>0.33673469387755106</v>
      </c>
      <c r="R1096" s="31">
        <f>Table1[[#This Row],[Cost Price]]*Table1[[#This Row],[Quantity]]</f>
        <v>646.75</v>
      </c>
    </row>
    <row r="1097" spans="1:18" x14ac:dyDescent="0.25">
      <c r="A1097" t="s">
        <v>1852</v>
      </c>
      <c r="B1097" s="14">
        <v>45942</v>
      </c>
      <c r="C1097" t="s">
        <v>874</v>
      </c>
      <c r="D1097" t="str">
        <f>VLOOKUP(C1097,Customers!A:E,5,FALSE)</f>
        <v>Mass Market</v>
      </c>
      <c r="E1097" t="s">
        <v>98</v>
      </c>
      <c r="F1097" t="str">
        <f>VLOOKUP(Table1[[#This Row],[Product_ID]],Products!A:D,4,FALSE)</f>
        <v>Laptops</v>
      </c>
      <c r="G1097" t="str">
        <f>VLOOKUP(H1097,Stores!A:E,5,FALSE)</f>
        <v>North America</v>
      </c>
      <c r="H1097" t="s">
        <v>187</v>
      </c>
      <c r="I1097" s="5" t="s">
        <v>14</v>
      </c>
      <c r="J1097" s="7">
        <v>1</v>
      </c>
      <c r="K1097" s="27">
        <v>1426.98</v>
      </c>
      <c r="L1097" s="11">
        <v>0</v>
      </c>
      <c r="M1097" t="s">
        <v>30</v>
      </c>
      <c r="N1097" s="29">
        <v>853.39</v>
      </c>
      <c r="O1097" s="27">
        <f>Table1[[#This Row],[Unit_Price]]*Table1[[#This Row],[Quantity]]</f>
        <v>1426.98</v>
      </c>
      <c r="P1097" s="29">
        <f>Table1[[#This Row],[Revenue]]-Table1[[#This Row],[COGS]]</f>
        <v>573.59</v>
      </c>
      <c r="Q1097" s="9">
        <f>Table1[[#This Row],[Profit]]/Table1[[#This Row],[Revenue]]</f>
        <v>0.40196078431372551</v>
      </c>
      <c r="R1097" s="31">
        <f>Table1[[#This Row],[Cost Price]]*Table1[[#This Row],[Quantity]]</f>
        <v>853.39</v>
      </c>
    </row>
    <row r="1098" spans="1:18" x14ac:dyDescent="0.25">
      <c r="A1098" t="s">
        <v>1853</v>
      </c>
      <c r="B1098" s="14">
        <v>45900</v>
      </c>
      <c r="C1098" t="s">
        <v>1854</v>
      </c>
      <c r="D1098" t="str">
        <f>VLOOKUP(C1098,Customers!A:E,5,FALSE)</f>
        <v>Mass Market</v>
      </c>
      <c r="E1098" t="s">
        <v>77</v>
      </c>
      <c r="F1098" t="str">
        <f>VLOOKUP(Table1[[#This Row],[Product_ID]],Products!A:D,4,FALSE)</f>
        <v>Smartphones</v>
      </c>
      <c r="G1098" t="str">
        <f>VLOOKUP(H1098,Stores!A:E,5,FALSE)</f>
        <v>Oceania</v>
      </c>
      <c r="H1098" t="s">
        <v>112</v>
      </c>
      <c r="I1098" s="5" t="s">
        <v>14</v>
      </c>
      <c r="J1098" s="7">
        <v>3</v>
      </c>
      <c r="K1098" s="27">
        <v>406.98</v>
      </c>
      <c r="L1098" s="11">
        <v>0.1</v>
      </c>
      <c r="M1098" t="s">
        <v>20</v>
      </c>
      <c r="N1098" s="29">
        <v>287.27999999999997</v>
      </c>
      <c r="O1098" s="27">
        <f>Table1[[#This Row],[Unit_Price]]*Table1[[#This Row],[Quantity]]</f>
        <v>1220.94</v>
      </c>
      <c r="P1098" s="29">
        <f>Table1[[#This Row],[Revenue]]-Table1[[#This Row],[COGS]]</f>
        <v>359.10000000000014</v>
      </c>
      <c r="Q1098" s="9">
        <f>Table1[[#This Row],[Profit]]/Table1[[#This Row],[Revenue]]</f>
        <v>0.29411764705882365</v>
      </c>
      <c r="R1098" s="31">
        <f>Table1[[#This Row],[Cost Price]]*Table1[[#This Row],[Quantity]]</f>
        <v>861.83999999999992</v>
      </c>
    </row>
    <row r="1099" spans="1:18" x14ac:dyDescent="0.25">
      <c r="A1099" t="s">
        <v>1855</v>
      </c>
      <c r="B1099" s="14">
        <v>46168</v>
      </c>
      <c r="C1099" t="s">
        <v>834</v>
      </c>
      <c r="D1099" t="str">
        <f>VLOOKUP(C1099,Customers!A:E,5,FALSE)</f>
        <v>Mass Market</v>
      </c>
      <c r="E1099" t="s">
        <v>54</v>
      </c>
      <c r="F1099" t="str">
        <f>VLOOKUP(Table1[[#This Row],[Product_ID]],Products!A:D,4,FALSE)</f>
        <v>Accessories</v>
      </c>
      <c r="G1099" t="str">
        <f>VLOOKUP(H1099,Stores!A:E,5,FALSE)</f>
        <v>Africa</v>
      </c>
      <c r="H1099" t="s">
        <v>44</v>
      </c>
      <c r="I1099" s="5" t="s">
        <v>25</v>
      </c>
      <c r="J1099" s="7">
        <v>2</v>
      </c>
      <c r="K1099" s="27">
        <v>121.38</v>
      </c>
      <c r="L1099" s="11">
        <v>0.1</v>
      </c>
      <c r="M1099" t="s">
        <v>20</v>
      </c>
      <c r="N1099" s="29">
        <v>85.68</v>
      </c>
      <c r="O1099" s="27">
        <f>Table1[[#This Row],[Unit_Price]]*Table1[[#This Row],[Quantity]]</f>
        <v>242.76</v>
      </c>
      <c r="P1099" s="29">
        <f>Table1[[#This Row],[Revenue]]-Table1[[#This Row],[COGS]]</f>
        <v>71.399999999999977</v>
      </c>
      <c r="Q1099" s="9">
        <f>Table1[[#This Row],[Profit]]/Table1[[#This Row],[Revenue]]</f>
        <v>0.29411764705882343</v>
      </c>
      <c r="R1099" s="31">
        <f>Table1[[#This Row],[Cost Price]]*Table1[[#This Row],[Quantity]]</f>
        <v>171.36</v>
      </c>
    </row>
    <row r="1100" spans="1:18" x14ac:dyDescent="0.25">
      <c r="A1100" t="s">
        <v>1856</v>
      </c>
      <c r="B1100" s="14">
        <v>46144</v>
      </c>
      <c r="C1100" t="s">
        <v>1857</v>
      </c>
      <c r="D1100" t="str">
        <f>VLOOKUP(C1100,Customers!A:E,5,FALSE)</f>
        <v>Mass Affluent</v>
      </c>
      <c r="E1100" t="s">
        <v>199</v>
      </c>
      <c r="F1100" t="str">
        <f>VLOOKUP(Table1[[#This Row],[Product_ID]],Products!A:D,4,FALSE)</f>
        <v>Laptops</v>
      </c>
      <c r="G1100" t="str">
        <f>VLOOKUP(H1100,Stores!A:E,5,FALSE)</f>
        <v>Oceania</v>
      </c>
      <c r="H1100" t="s">
        <v>112</v>
      </c>
      <c r="I1100" s="5" t="s">
        <v>25</v>
      </c>
      <c r="J1100" s="7">
        <v>1</v>
      </c>
      <c r="K1100" s="27">
        <v>719.97</v>
      </c>
      <c r="L1100" s="11">
        <v>0</v>
      </c>
      <c r="M1100" t="s">
        <v>20</v>
      </c>
      <c r="N1100" s="29">
        <v>496.29</v>
      </c>
      <c r="O1100" s="27">
        <f>Table1[[#This Row],[Unit_Price]]*Table1[[#This Row],[Quantity]]</f>
        <v>719.97</v>
      </c>
      <c r="P1100" s="29">
        <f>Table1[[#This Row],[Revenue]]-Table1[[#This Row],[COGS]]</f>
        <v>223.68</v>
      </c>
      <c r="Q1100" s="9">
        <f>Table1[[#This Row],[Profit]]/Table1[[#This Row],[Revenue]]</f>
        <v>0.31067961165048541</v>
      </c>
      <c r="R1100" s="31">
        <f>Table1[[#This Row],[Cost Price]]*Table1[[#This Row],[Quantity]]</f>
        <v>496.29</v>
      </c>
    </row>
    <row r="1101" spans="1:18" x14ac:dyDescent="0.25">
      <c r="A1101" t="s">
        <v>1858</v>
      </c>
      <c r="B1101" s="14">
        <v>46046</v>
      </c>
      <c r="C1101" t="s">
        <v>654</v>
      </c>
      <c r="D1101" t="str">
        <f>VLOOKUP(C1101,Customers!A:E,5,FALSE)</f>
        <v>Affluent</v>
      </c>
      <c r="E1101" t="s">
        <v>416</v>
      </c>
      <c r="F1101" t="str">
        <f>VLOOKUP(Table1[[#This Row],[Product_ID]],Products!A:D,4,FALSE)</f>
        <v>Smartphones</v>
      </c>
      <c r="G1101" t="str">
        <f>VLOOKUP(H1101,Stores!A:E,5,FALSE)</f>
        <v xml:space="preserve">Asia </v>
      </c>
      <c r="H1101" t="s">
        <v>104</v>
      </c>
      <c r="I1101" s="5" t="s">
        <v>25</v>
      </c>
      <c r="J1101" s="7">
        <v>2</v>
      </c>
      <c r="K1101" s="27">
        <v>251.49</v>
      </c>
      <c r="L1101" s="11">
        <v>0.2</v>
      </c>
      <c r="M1101" t="s">
        <v>20</v>
      </c>
      <c r="N1101" s="29">
        <v>159.36000000000001</v>
      </c>
      <c r="O1101" s="27">
        <f>Table1[[#This Row],[Unit_Price]]*Table1[[#This Row],[Quantity]]</f>
        <v>502.98</v>
      </c>
      <c r="P1101" s="29">
        <f>Table1[[#This Row],[Revenue]]-Table1[[#This Row],[COGS]]</f>
        <v>184.26</v>
      </c>
      <c r="Q1101" s="9">
        <f>Table1[[#This Row],[Profit]]/Table1[[#This Row],[Revenue]]</f>
        <v>0.36633663366336633</v>
      </c>
      <c r="R1101" s="31">
        <f>Table1[[#This Row],[Cost Price]]*Table1[[#This Row],[Quantity]]</f>
        <v>318.72000000000003</v>
      </c>
    </row>
    <row r="1102" spans="1:18" x14ac:dyDescent="0.25">
      <c r="A1102" t="s">
        <v>1859</v>
      </c>
      <c r="B1102" s="14">
        <v>46118</v>
      </c>
      <c r="C1102" t="s">
        <v>1031</v>
      </c>
      <c r="D1102" t="str">
        <f>VLOOKUP(C1102,Customers!A:E,5,FALSE)</f>
        <v>Affluent</v>
      </c>
      <c r="E1102" t="s">
        <v>171</v>
      </c>
      <c r="F1102" t="str">
        <f>VLOOKUP(Table1[[#This Row],[Product_ID]],Products!A:D,4,FALSE)</f>
        <v>Smartphones</v>
      </c>
      <c r="G1102" t="str">
        <f>VLOOKUP(H1102,Stores!A:E,5,FALSE)</f>
        <v>Oceania</v>
      </c>
      <c r="H1102" t="s">
        <v>112</v>
      </c>
      <c r="I1102" s="5" t="s">
        <v>14</v>
      </c>
      <c r="J1102" s="7">
        <v>3</v>
      </c>
      <c r="K1102" s="27">
        <v>1286.01</v>
      </c>
      <c r="L1102" s="11">
        <v>0.15</v>
      </c>
      <c r="M1102" t="s">
        <v>20</v>
      </c>
      <c r="N1102" s="29">
        <v>883.32</v>
      </c>
      <c r="O1102" s="27">
        <f>Table1[[#This Row],[Unit_Price]]*Table1[[#This Row],[Quantity]]</f>
        <v>3858.0299999999997</v>
      </c>
      <c r="P1102" s="29">
        <f>Table1[[#This Row],[Revenue]]-Table1[[#This Row],[COGS]]</f>
        <v>1208.0699999999997</v>
      </c>
      <c r="Q1102" s="9">
        <f>Table1[[#This Row],[Profit]]/Table1[[#This Row],[Revenue]]</f>
        <v>0.31313131313131309</v>
      </c>
      <c r="R1102" s="31">
        <f>Table1[[#This Row],[Cost Price]]*Table1[[#This Row],[Quantity]]</f>
        <v>2649.96</v>
      </c>
    </row>
    <row r="1103" spans="1:18" x14ac:dyDescent="0.25">
      <c r="A1103" t="s">
        <v>1860</v>
      </c>
      <c r="B1103" s="14">
        <v>45953</v>
      </c>
      <c r="C1103" t="s">
        <v>1861</v>
      </c>
      <c r="D1103" t="str">
        <f>VLOOKUP(C1103,Customers!A:E,5,FALSE)</f>
        <v>Mass Affluent</v>
      </c>
      <c r="E1103" t="s">
        <v>117</v>
      </c>
      <c r="F1103" t="str">
        <f>VLOOKUP(Table1[[#This Row],[Product_ID]],Products!A:D,4,FALSE)</f>
        <v>Laptops</v>
      </c>
      <c r="G1103" t="str">
        <f>VLOOKUP(H1103,Stores!A:E,5,FALSE)</f>
        <v>Africa</v>
      </c>
      <c r="H1103" t="s">
        <v>52</v>
      </c>
      <c r="I1103" s="5" t="s">
        <v>14</v>
      </c>
      <c r="J1103" s="7">
        <v>1</v>
      </c>
      <c r="K1103" s="27">
        <v>1816.99</v>
      </c>
      <c r="L1103" s="11">
        <v>0</v>
      </c>
      <c r="M1103" t="s">
        <v>35</v>
      </c>
      <c r="N1103" s="29">
        <v>1295.28</v>
      </c>
      <c r="O1103" s="27">
        <f>Table1[[#This Row],[Unit_Price]]*Table1[[#This Row],[Quantity]]</f>
        <v>1816.99</v>
      </c>
      <c r="P1103" s="29">
        <f>Table1[[#This Row],[Revenue]]-Table1[[#This Row],[COGS]]</f>
        <v>521.71</v>
      </c>
      <c r="Q1103" s="9">
        <f>Table1[[#This Row],[Profit]]/Table1[[#This Row],[Revenue]]</f>
        <v>0.28712871287128716</v>
      </c>
      <c r="R1103" s="31">
        <f>Table1[[#This Row],[Cost Price]]*Table1[[#This Row],[Quantity]]</f>
        <v>1295.28</v>
      </c>
    </row>
    <row r="1104" spans="1:18" x14ac:dyDescent="0.25">
      <c r="A1104" t="s">
        <v>1862</v>
      </c>
      <c r="B1104" s="14">
        <v>46224</v>
      </c>
      <c r="C1104" t="s">
        <v>1863</v>
      </c>
      <c r="D1104" t="str">
        <f>VLOOKUP(C1104,Customers!A:E,5,FALSE)</f>
        <v>Affluent</v>
      </c>
      <c r="E1104" t="s">
        <v>117</v>
      </c>
      <c r="F1104" t="str">
        <f>VLOOKUP(Table1[[#This Row],[Product_ID]],Products!A:D,4,FALSE)</f>
        <v>Laptops</v>
      </c>
      <c r="G1104" t="str">
        <f>VLOOKUP(H1104,Stores!A:E,5,FALSE)</f>
        <v>oceania</v>
      </c>
      <c r="H1104" t="s">
        <v>48</v>
      </c>
      <c r="I1104" s="5" t="s">
        <v>25</v>
      </c>
      <c r="J1104" s="7">
        <v>2</v>
      </c>
      <c r="K1104" s="27">
        <v>1816.99</v>
      </c>
      <c r="L1104" s="11">
        <v>0.1</v>
      </c>
      <c r="M1104" t="s">
        <v>20</v>
      </c>
      <c r="N1104" s="29">
        <v>1295.28</v>
      </c>
      <c r="O1104" s="27">
        <f>Table1[[#This Row],[Unit_Price]]*Table1[[#This Row],[Quantity]]</f>
        <v>3633.98</v>
      </c>
      <c r="P1104" s="29">
        <f>Table1[[#This Row],[Revenue]]-Table1[[#This Row],[COGS]]</f>
        <v>1043.42</v>
      </c>
      <c r="Q1104" s="9">
        <f>Table1[[#This Row],[Profit]]/Table1[[#This Row],[Revenue]]</f>
        <v>0.28712871287128716</v>
      </c>
      <c r="R1104" s="31">
        <f>Table1[[#This Row],[Cost Price]]*Table1[[#This Row],[Quantity]]</f>
        <v>2590.56</v>
      </c>
    </row>
    <row r="1105" spans="1:18" x14ac:dyDescent="0.25">
      <c r="A1105" t="s">
        <v>1864</v>
      </c>
      <c r="B1105" s="14">
        <v>45975</v>
      </c>
      <c r="C1105" t="s">
        <v>1278</v>
      </c>
      <c r="D1105" t="str">
        <f>VLOOKUP(C1105,Customers!A:E,5,FALSE)</f>
        <v>Mass Market</v>
      </c>
      <c r="E1105" t="s">
        <v>202</v>
      </c>
      <c r="F1105" t="str">
        <f>VLOOKUP(Table1[[#This Row],[Product_ID]],Products!A:D,4,FALSE)</f>
        <v>Televisions</v>
      </c>
      <c r="G1105" t="str">
        <f>VLOOKUP(H1105,Stores!A:E,5,FALSE)</f>
        <v>Africa</v>
      </c>
      <c r="H1105" t="s">
        <v>58</v>
      </c>
      <c r="I1105" s="5" t="s">
        <v>14</v>
      </c>
      <c r="J1105" s="7">
        <v>1</v>
      </c>
      <c r="K1105" s="27">
        <v>2078.0100000000002</v>
      </c>
      <c r="L1105" s="11">
        <v>0.1</v>
      </c>
      <c r="M1105" t="s">
        <v>30</v>
      </c>
      <c r="N1105" s="29">
        <v>1427.32</v>
      </c>
      <c r="O1105" s="27">
        <f>Table1[[#This Row],[Unit_Price]]*Table1[[#This Row],[Quantity]]</f>
        <v>2078.0100000000002</v>
      </c>
      <c r="P1105" s="29">
        <f>Table1[[#This Row],[Revenue]]-Table1[[#This Row],[COGS]]</f>
        <v>650.69000000000028</v>
      </c>
      <c r="Q1105" s="9">
        <f>Table1[[#This Row],[Profit]]/Table1[[#This Row],[Revenue]]</f>
        <v>0.31313131313131326</v>
      </c>
      <c r="R1105" s="31">
        <f>Table1[[#This Row],[Cost Price]]*Table1[[#This Row],[Quantity]]</f>
        <v>1427.32</v>
      </c>
    </row>
    <row r="1106" spans="1:18" x14ac:dyDescent="0.25">
      <c r="A1106" t="s">
        <v>1865</v>
      </c>
      <c r="B1106" s="14">
        <v>46361</v>
      </c>
      <c r="C1106" t="s">
        <v>397</v>
      </c>
      <c r="D1106" t="s">
        <v>5188</v>
      </c>
      <c r="E1106" t="s">
        <v>109</v>
      </c>
      <c r="F1106" t="str">
        <f>VLOOKUP(Table1[[#This Row],[Product_ID]],Products!A:D,4,FALSE)</f>
        <v>Televisions</v>
      </c>
      <c r="G1106" t="str">
        <f>VLOOKUP(H1106,Stores!A:E,5,FALSE)</f>
        <v>Asia</v>
      </c>
      <c r="H1106" t="s">
        <v>101</v>
      </c>
      <c r="I1106" s="5" t="s">
        <v>14</v>
      </c>
      <c r="J1106" s="7">
        <v>1</v>
      </c>
      <c r="K1106" s="27">
        <v>1426.98</v>
      </c>
      <c r="L1106" s="11">
        <v>0.1</v>
      </c>
      <c r="M1106" t="s">
        <v>30</v>
      </c>
      <c r="N1106" s="29">
        <v>1007.28</v>
      </c>
      <c r="O1106" s="27">
        <f>Table1[[#This Row],[Unit_Price]]*Table1[[#This Row],[Quantity]]</f>
        <v>1426.98</v>
      </c>
      <c r="P1106" s="29">
        <f>Table1[[#This Row],[Revenue]]-Table1[[#This Row],[COGS]]</f>
        <v>419.70000000000005</v>
      </c>
      <c r="Q1106" s="9">
        <f>Table1[[#This Row],[Profit]]/Table1[[#This Row],[Revenue]]</f>
        <v>0.29411764705882354</v>
      </c>
      <c r="R1106" s="31">
        <f>Table1[[#This Row],[Cost Price]]*Table1[[#This Row],[Quantity]]</f>
        <v>1007.28</v>
      </c>
    </row>
    <row r="1107" spans="1:18" x14ac:dyDescent="0.25">
      <c r="A1107" t="s">
        <v>1866</v>
      </c>
      <c r="B1107" s="14">
        <v>45885</v>
      </c>
      <c r="C1107" t="s">
        <v>108</v>
      </c>
      <c r="D1107" t="str">
        <f>VLOOKUP(C1107,Customers!A:E,5,FALSE)</f>
        <v>Mass Affluent</v>
      </c>
      <c r="E1107" t="s">
        <v>416</v>
      </c>
      <c r="F1107" t="str">
        <f>VLOOKUP(Table1[[#This Row],[Product_ID]],Products!A:D,4,FALSE)</f>
        <v>Smartphones</v>
      </c>
      <c r="G1107" t="str">
        <f>VLOOKUP(H1107,Stores!A:E,5,FALSE)</f>
        <v>Asia</v>
      </c>
      <c r="H1107" t="s">
        <v>101</v>
      </c>
      <c r="I1107" s="5" t="s">
        <v>25</v>
      </c>
      <c r="J1107" s="7">
        <v>1</v>
      </c>
      <c r="K1107" s="27">
        <v>251.49</v>
      </c>
      <c r="L1107" s="11">
        <v>0.05</v>
      </c>
      <c r="M1107" t="s">
        <v>35</v>
      </c>
      <c r="N1107" s="29">
        <v>159.36000000000001</v>
      </c>
      <c r="O1107" s="27">
        <f>Table1[[#This Row],[Unit_Price]]*Table1[[#This Row],[Quantity]]</f>
        <v>251.49</v>
      </c>
      <c r="P1107" s="29">
        <f>Table1[[#This Row],[Revenue]]-Table1[[#This Row],[COGS]]</f>
        <v>92.13</v>
      </c>
      <c r="Q1107" s="9">
        <f>Table1[[#This Row],[Profit]]/Table1[[#This Row],[Revenue]]</f>
        <v>0.36633663366336633</v>
      </c>
      <c r="R1107" s="31">
        <f>Table1[[#This Row],[Cost Price]]*Table1[[#This Row],[Quantity]]</f>
        <v>159.36000000000001</v>
      </c>
    </row>
    <row r="1108" spans="1:18" x14ac:dyDescent="0.25">
      <c r="A1108" t="s">
        <v>1867</v>
      </c>
      <c r="B1108" s="14">
        <v>46043</v>
      </c>
      <c r="C1108" t="s">
        <v>1810</v>
      </c>
      <c r="D1108" t="str">
        <f>VLOOKUP(C1108,Customers!A:E,5,FALSE)</f>
        <v>Mass Market</v>
      </c>
      <c r="E1108" t="s">
        <v>126</v>
      </c>
      <c r="F1108" t="str">
        <f>VLOOKUP(Table1[[#This Row],[Product_ID]],Products!A:D,4,FALSE)</f>
        <v>Smartphones</v>
      </c>
      <c r="G1108" t="str">
        <f>VLOOKUP(H1108,Stores!A:E,5,FALSE)</f>
        <v>Africa</v>
      </c>
      <c r="H1108" t="s">
        <v>196</v>
      </c>
      <c r="I1108" s="5" t="s">
        <v>25</v>
      </c>
      <c r="J1108" s="7">
        <v>1</v>
      </c>
      <c r="K1108" s="27">
        <v>692.01</v>
      </c>
      <c r="L1108" s="11">
        <v>0.05</v>
      </c>
      <c r="M1108" t="s">
        <v>30</v>
      </c>
      <c r="N1108" s="29">
        <v>510.27</v>
      </c>
      <c r="O1108" s="27">
        <f>Table1[[#This Row],[Unit_Price]]*Table1[[#This Row],[Quantity]]</f>
        <v>692.01</v>
      </c>
      <c r="P1108" s="29">
        <f>Table1[[#This Row],[Revenue]]-Table1[[#This Row],[COGS]]</f>
        <v>181.74</v>
      </c>
      <c r="Q1108" s="9">
        <f>Table1[[#This Row],[Profit]]/Table1[[#This Row],[Revenue]]</f>
        <v>0.26262626262626265</v>
      </c>
      <c r="R1108" s="31">
        <f>Table1[[#This Row],[Cost Price]]*Table1[[#This Row],[Quantity]]</f>
        <v>510.27</v>
      </c>
    </row>
    <row r="1109" spans="1:18" x14ac:dyDescent="0.25">
      <c r="A1109" t="s">
        <v>1868</v>
      </c>
      <c r="B1109" s="14">
        <v>45969</v>
      </c>
      <c r="C1109" t="s">
        <v>683</v>
      </c>
      <c r="D1109" t="str">
        <f>VLOOKUP(C1109,Customers!A:E,5,FALSE)</f>
        <v>Affluent</v>
      </c>
      <c r="E1109" t="s">
        <v>251</v>
      </c>
      <c r="F1109" t="str">
        <f>VLOOKUP(Table1[[#This Row],[Product_ID]],Products!A:D,4,FALSE)</f>
        <v>Televisions</v>
      </c>
      <c r="G1109" t="str">
        <f>VLOOKUP(H1109,Stores!A:E,5,FALSE)</f>
        <v>EUROPE</v>
      </c>
      <c r="H1109" t="s">
        <v>74</v>
      </c>
      <c r="I1109" s="5" t="s">
        <v>25</v>
      </c>
      <c r="J1109" s="7">
        <v>2</v>
      </c>
      <c r="K1109" s="27">
        <v>1939.03</v>
      </c>
      <c r="L1109" s="11">
        <v>0.02</v>
      </c>
      <c r="M1109" t="s">
        <v>20</v>
      </c>
      <c r="N1109" s="29">
        <v>1299.3499999999999</v>
      </c>
      <c r="O1109" s="27">
        <f>Table1[[#This Row],[Unit_Price]]*Table1[[#This Row],[Quantity]]</f>
        <v>3878.06</v>
      </c>
      <c r="P1109" s="29">
        <f>Table1[[#This Row],[Revenue]]-Table1[[#This Row],[COGS]]</f>
        <v>1279.3600000000001</v>
      </c>
      <c r="Q1109" s="9">
        <f>Table1[[#This Row],[Profit]]/Table1[[#This Row],[Revenue]]</f>
        <v>0.32989690721649489</v>
      </c>
      <c r="R1109" s="31">
        <f>Table1[[#This Row],[Cost Price]]*Table1[[#This Row],[Quantity]]</f>
        <v>2598.6999999999998</v>
      </c>
    </row>
    <row r="1110" spans="1:18" x14ac:dyDescent="0.25">
      <c r="A1110" t="s">
        <v>1869</v>
      </c>
      <c r="B1110" s="14">
        <v>46103</v>
      </c>
      <c r="C1110" t="s">
        <v>1870</v>
      </c>
      <c r="D1110" t="str">
        <f>VLOOKUP(C1110,Customers!A:E,5,FALSE)</f>
        <v>Mass Affluent</v>
      </c>
      <c r="E1110" t="s">
        <v>321</v>
      </c>
      <c r="F1110" t="str">
        <f>VLOOKUP(Table1[[#This Row],[Product_ID]],Products!A:D,4,FALSE)</f>
        <v>Smartphones</v>
      </c>
      <c r="G1110" t="str">
        <f>VLOOKUP(H1110,Stores!A:E,5,FALSE)</f>
        <v>Europe</v>
      </c>
      <c r="H1110" t="s">
        <v>64</v>
      </c>
      <c r="I1110" s="5" t="s">
        <v>25</v>
      </c>
      <c r="J1110" s="7">
        <v>6</v>
      </c>
      <c r="K1110" s="27">
        <v>1371.02</v>
      </c>
      <c r="L1110" s="11">
        <v>0.15</v>
      </c>
      <c r="M1110" t="s">
        <v>30</v>
      </c>
      <c r="N1110" s="29">
        <v>993.29</v>
      </c>
      <c r="O1110" s="27">
        <f>Table1[[#This Row],[Unit_Price]]*Table1[[#This Row],[Quantity]]</f>
        <v>8226.119999999999</v>
      </c>
      <c r="P1110" s="29">
        <f>Table1[[#This Row],[Revenue]]-Table1[[#This Row],[COGS]]</f>
        <v>2266.3799999999992</v>
      </c>
      <c r="Q1110" s="9">
        <f>Table1[[#This Row],[Profit]]/Table1[[#This Row],[Revenue]]</f>
        <v>0.27551020408163257</v>
      </c>
      <c r="R1110" s="31">
        <f>Table1[[#This Row],[Cost Price]]*Table1[[#This Row],[Quantity]]</f>
        <v>5959.74</v>
      </c>
    </row>
    <row r="1111" spans="1:18" x14ac:dyDescent="0.25">
      <c r="A1111" t="s">
        <v>1871</v>
      </c>
      <c r="B1111" s="14">
        <v>45930</v>
      </c>
      <c r="C1111" t="s">
        <v>1872</v>
      </c>
      <c r="D1111" t="str">
        <f>VLOOKUP(C1111,Customers!A:E,5,FALSE)</f>
        <v>Mass Market</v>
      </c>
      <c r="E1111" t="s">
        <v>153</v>
      </c>
      <c r="F1111" t="str">
        <f>VLOOKUP(Table1[[#This Row],[Product_ID]],Products!A:D,4,FALSE)</f>
        <v>Accessories</v>
      </c>
      <c r="G1111" t="str">
        <f>VLOOKUP(H1111,Stores!A:E,5,FALSE)</f>
        <v>Africa</v>
      </c>
      <c r="H1111" t="s">
        <v>44</v>
      </c>
      <c r="I1111" s="5" t="s">
        <v>25</v>
      </c>
      <c r="J1111" s="7">
        <v>1</v>
      </c>
      <c r="K1111" s="27">
        <v>126.42</v>
      </c>
      <c r="L1111" s="11">
        <v>0.15</v>
      </c>
      <c r="M1111" t="s">
        <v>20</v>
      </c>
      <c r="N1111" s="29">
        <v>78.69</v>
      </c>
      <c r="O1111" s="27">
        <f>Table1[[#This Row],[Unit_Price]]*Table1[[#This Row],[Quantity]]</f>
        <v>126.42</v>
      </c>
      <c r="P1111" s="29">
        <f>Table1[[#This Row],[Revenue]]-Table1[[#This Row],[COGS]]</f>
        <v>47.730000000000004</v>
      </c>
      <c r="Q1111" s="9">
        <f>Table1[[#This Row],[Profit]]/Table1[[#This Row],[Revenue]]</f>
        <v>0.3775510204081633</v>
      </c>
      <c r="R1111" s="31">
        <f>Table1[[#This Row],[Cost Price]]*Table1[[#This Row],[Quantity]]</f>
        <v>78.69</v>
      </c>
    </row>
    <row r="1112" spans="1:18" x14ac:dyDescent="0.25">
      <c r="A1112" t="s">
        <v>1873</v>
      </c>
      <c r="B1112" s="14">
        <v>46296</v>
      </c>
      <c r="C1112" t="s">
        <v>1575</v>
      </c>
      <c r="D1112" t="str">
        <f>VLOOKUP(C1112,Customers!A:E,5,FALSE)</f>
        <v>Mass Market</v>
      </c>
      <c r="E1112" t="s">
        <v>87</v>
      </c>
      <c r="F1112" t="str">
        <f>VLOOKUP(Table1[[#This Row],[Product_ID]],Products!A:D,4,FALSE)</f>
        <v>Laptops</v>
      </c>
      <c r="G1112" t="str">
        <f>VLOOKUP(H1112,Stores!A:E,5,FALSE)</f>
        <v>Asia</v>
      </c>
      <c r="H1112" t="s">
        <v>13</v>
      </c>
      <c r="I1112" s="5" t="s">
        <v>25</v>
      </c>
      <c r="J1112" s="7">
        <v>4</v>
      </c>
      <c r="K1112" s="27">
        <v>979.02</v>
      </c>
      <c r="L1112" s="11">
        <v>0.02</v>
      </c>
      <c r="M1112" t="s">
        <v>20</v>
      </c>
      <c r="N1112" s="29">
        <v>689.31</v>
      </c>
      <c r="O1112" s="27">
        <f>Table1[[#This Row],[Unit_Price]]*Table1[[#This Row],[Quantity]]</f>
        <v>3916.08</v>
      </c>
      <c r="P1112" s="29">
        <f>Table1[[#This Row],[Revenue]]-Table1[[#This Row],[COGS]]</f>
        <v>1158.8400000000001</v>
      </c>
      <c r="Q1112" s="9">
        <f>Table1[[#This Row],[Profit]]/Table1[[#This Row],[Revenue]]</f>
        <v>0.29591836734693883</v>
      </c>
      <c r="R1112" s="31">
        <f>Table1[[#This Row],[Cost Price]]*Table1[[#This Row],[Quantity]]</f>
        <v>2757.24</v>
      </c>
    </row>
    <row r="1113" spans="1:18" x14ac:dyDescent="0.25">
      <c r="A1113" t="s">
        <v>1875</v>
      </c>
      <c r="B1113" s="14">
        <v>46020</v>
      </c>
      <c r="C1113" t="s">
        <v>638</v>
      </c>
      <c r="D1113" t="str">
        <f>VLOOKUP(C1113,Customers!A:E,5,FALSE)</f>
        <v>Affluent</v>
      </c>
      <c r="E1113" t="s">
        <v>390</v>
      </c>
      <c r="F1113" t="str">
        <f>VLOOKUP(Table1[[#This Row],[Product_ID]],Products!A:D,4,FALSE)</f>
        <v>Smartphones</v>
      </c>
      <c r="G1113" t="str">
        <f>VLOOKUP(H1113,Stores!A:E,5,FALSE)</f>
        <v>Asia</v>
      </c>
      <c r="H1113" t="s">
        <v>13</v>
      </c>
      <c r="I1113" s="5" t="s">
        <v>25</v>
      </c>
      <c r="J1113" s="7">
        <v>3</v>
      </c>
      <c r="K1113" s="27">
        <v>449</v>
      </c>
      <c r="L1113" s="11">
        <v>0.05</v>
      </c>
      <c r="M1113" t="s">
        <v>35</v>
      </c>
      <c r="N1113" s="29">
        <v>278.38</v>
      </c>
      <c r="O1113" s="27">
        <f>Table1[[#This Row],[Unit_Price]]*Table1[[#This Row],[Quantity]]</f>
        <v>1347</v>
      </c>
      <c r="P1113" s="29">
        <f>Table1[[#This Row],[Revenue]]-Table1[[#This Row],[COGS]]</f>
        <v>511.86</v>
      </c>
      <c r="Q1113" s="9">
        <f>Table1[[#This Row],[Profit]]/Table1[[#This Row],[Revenue]]</f>
        <v>0.38</v>
      </c>
      <c r="R1113" s="31">
        <f>Table1[[#This Row],[Cost Price]]*Table1[[#This Row],[Quantity]]</f>
        <v>835.14</v>
      </c>
    </row>
    <row r="1114" spans="1:18" x14ac:dyDescent="0.25">
      <c r="A1114" t="s">
        <v>1876</v>
      </c>
      <c r="B1114" s="14">
        <v>46130</v>
      </c>
      <c r="C1114" t="s">
        <v>1449</v>
      </c>
      <c r="D1114" t="str">
        <f>VLOOKUP(C1114,Customers!A:E,5,FALSE)</f>
        <v>Mass Affluent</v>
      </c>
      <c r="E1114" t="s">
        <v>153</v>
      </c>
      <c r="F1114" t="str">
        <f>VLOOKUP(Table1[[#This Row],[Product_ID]],Products!A:D,4,FALSE)</f>
        <v>Accessories</v>
      </c>
      <c r="G1114" t="str">
        <f>VLOOKUP(H1114,Stores!A:E,5,FALSE)</f>
        <v>North America</v>
      </c>
      <c r="H1114" t="s">
        <v>187</v>
      </c>
      <c r="I1114" s="5" t="s">
        <v>25</v>
      </c>
      <c r="J1114" s="7">
        <v>4</v>
      </c>
      <c r="K1114" s="27">
        <v>129</v>
      </c>
      <c r="L1114" s="11">
        <v>0.2</v>
      </c>
      <c r="M1114" t="s">
        <v>20</v>
      </c>
      <c r="N1114" s="29">
        <v>78.69</v>
      </c>
      <c r="O1114" s="27">
        <f>Table1[[#This Row],[Unit_Price]]*Table1[[#This Row],[Quantity]]</f>
        <v>516</v>
      </c>
      <c r="P1114" s="29">
        <f>Table1[[#This Row],[Revenue]]-Table1[[#This Row],[COGS]]</f>
        <v>201.24</v>
      </c>
      <c r="Q1114" s="9">
        <f>Table1[[#This Row],[Profit]]/Table1[[#This Row],[Revenue]]</f>
        <v>0.39</v>
      </c>
      <c r="R1114" s="31">
        <f>Table1[[#This Row],[Cost Price]]*Table1[[#This Row],[Quantity]]</f>
        <v>314.76</v>
      </c>
    </row>
    <row r="1115" spans="1:18" x14ac:dyDescent="0.25">
      <c r="A1115" t="s">
        <v>1877</v>
      </c>
      <c r="B1115" s="14">
        <v>45725</v>
      </c>
      <c r="C1115" t="s">
        <v>1240</v>
      </c>
      <c r="D1115" t="str">
        <f>VLOOKUP(C1115,Customers!A:E,5,FALSE)</f>
        <v>Mass Market</v>
      </c>
      <c r="E1115" t="s">
        <v>33</v>
      </c>
      <c r="F1115" t="str">
        <f>VLOOKUP(Table1[[#This Row],[Product_ID]],Products!A:D,4,FALSE)</f>
        <v>Laptops</v>
      </c>
      <c r="G1115" t="str">
        <f>VLOOKUP(H1115,Stores!A:E,5,FALSE)</f>
        <v>EUROPE</v>
      </c>
      <c r="H1115" t="s">
        <v>74</v>
      </c>
      <c r="I1115" s="5" t="s">
        <v>14</v>
      </c>
      <c r="J1115" s="7">
        <v>3</v>
      </c>
      <c r="K1115" s="27">
        <v>2449.02</v>
      </c>
      <c r="L1115" s="11">
        <v>0.2</v>
      </c>
      <c r="M1115" t="s">
        <v>35</v>
      </c>
      <c r="N1115" s="29">
        <v>1599.36</v>
      </c>
      <c r="O1115" s="27">
        <f>Table1[[#This Row],[Unit_Price]]*Table1[[#This Row],[Quantity]]</f>
        <v>7347.0599999999995</v>
      </c>
      <c r="P1115" s="29">
        <f>Table1[[#This Row],[Revenue]]-Table1[[#This Row],[COGS]]</f>
        <v>2548.9799999999996</v>
      </c>
      <c r="Q1115" s="9">
        <f>Table1[[#This Row],[Profit]]/Table1[[#This Row],[Revenue]]</f>
        <v>0.34693877551020402</v>
      </c>
      <c r="R1115" s="31">
        <f>Table1[[#This Row],[Cost Price]]*Table1[[#This Row],[Quantity]]</f>
        <v>4798.08</v>
      </c>
    </row>
    <row r="1116" spans="1:18" x14ac:dyDescent="0.25">
      <c r="A1116" t="s">
        <v>1878</v>
      </c>
      <c r="B1116" s="14">
        <v>46357</v>
      </c>
      <c r="C1116" t="s">
        <v>1879</v>
      </c>
      <c r="D1116" t="str">
        <f>VLOOKUP(C1116,Customers!A:E,5,FALSE)</f>
        <v>Premium</v>
      </c>
      <c r="E1116" t="s">
        <v>321</v>
      </c>
      <c r="F1116" t="str">
        <f>VLOOKUP(Table1[[#This Row],[Product_ID]],Products!A:D,4,FALSE)</f>
        <v>Smartphones</v>
      </c>
      <c r="G1116" t="str">
        <f>VLOOKUP(H1116,Stores!A:E,5,FALSE)</f>
        <v>South America</v>
      </c>
      <c r="H1116" t="s">
        <v>120</v>
      </c>
      <c r="I1116" s="5" t="s">
        <v>14</v>
      </c>
      <c r="J1116" s="7">
        <v>4</v>
      </c>
      <c r="K1116" s="27">
        <v>1412.99</v>
      </c>
      <c r="L1116" s="11">
        <v>0.2</v>
      </c>
      <c r="M1116" t="s">
        <v>20</v>
      </c>
      <c r="N1116" s="29">
        <v>993.29</v>
      </c>
      <c r="O1116" s="27">
        <f>Table1[[#This Row],[Unit_Price]]*Table1[[#This Row],[Quantity]]</f>
        <v>5651.96</v>
      </c>
      <c r="P1116" s="29">
        <f>Table1[[#This Row],[Revenue]]-Table1[[#This Row],[COGS]]</f>
        <v>1678.8000000000002</v>
      </c>
      <c r="Q1116" s="9">
        <f>Table1[[#This Row],[Profit]]/Table1[[#This Row],[Revenue]]</f>
        <v>0.29702970297029707</v>
      </c>
      <c r="R1116" s="31">
        <f>Table1[[#This Row],[Cost Price]]*Table1[[#This Row],[Quantity]]</f>
        <v>3973.16</v>
      </c>
    </row>
    <row r="1117" spans="1:18" x14ac:dyDescent="0.25">
      <c r="A1117" t="s">
        <v>1880</v>
      </c>
      <c r="B1117" s="14">
        <v>46007</v>
      </c>
      <c r="C1117" t="s">
        <v>1242</v>
      </c>
      <c r="D1117" t="str">
        <f>VLOOKUP(C1117,Customers!A:E,5,FALSE)</f>
        <v>Mass Market</v>
      </c>
      <c r="E1117" t="s">
        <v>376</v>
      </c>
      <c r="F1117" t="str">
        <f>VLOOKUP(Table1[[#This Row],[Product_ID]],Products!A:D,4,FALSE)</f>
        <v>Laptops</v>
      </c>
      <c r="G1117" t="str">
        <f>VLOOKUP(H1117,Stores!A:E,5,FALSE)</f>
        <v>Oceania</v>
      </c>
      <c r="H1117" t="s">
        <v>112</v>
      </c>
      <c r="I1117" s="5" t="s">
        <v>25</v>
      </c>
      <c r="J1117" s="7">
        <v>1</v>
      </c>
      <c r="K1117" s="27">
        <v>1682.01</v>
      </c>
      <c r="L1117" s="11">
        <v>0.02</v>
      </c>
      <c r="M1117" t="s">
        <v>20</v>
      </c>
      <c r="N1117" s="29">
        <v>1240.27</v>
      </c>
      <c r="O1117" s="27">
        <f>Table1[[#This Row],[Unit_Price]]*Table1[[#This Row],[Quantity]]</f>
        <v>1682.01</v>
      </c>
      <c r="P1117" s="29">
        <f>Table1[[#This Row],[Revenue]]-Table1[[#This Row],[COGS]]</f>
        <v>441.74</v>
      </c>
      <c r="Q1117" s="9">
        <f>Table1[[#This Row],[Profit]]/Table1[[#This Row],[Revenue]]</f>
        <v>0.26262626262626265</v>
      </c>
      <c r="R1117" s="31">
        <f>Table1[[#This Row],[Cost Price]]*Table1[[#This Row],[Quantity]]</f>
        <v>1240.27</v>
      </c>
    </row>
    <row r="1118" spans="1:18" x14ac:dyDescent="0.25">
      <c r="A1118" t="s">
        <v>1881</v>
      </c>
      <c r="B1118" s="14">
        <v>45990</v>
      </c>
      <c r="C1118" t="s">
        <v>302</v>
      </c>
      <c r="D1118" t="str">
        <f>VLOOKUP(C1118,Customers!A:E,5,FALSE)</f>
        <v>Mass Market</v>
      </c>
      <c r="E1118" t="s">
        <v>332</v>
      </c>
      <c r="F1118" t="str">
        <f>VLOOKUP(Table1[[#This Row],[Product_ID]],Products!A:D,4,FALSE)</f>
        <v>Smartphones</v>
      </c>
      <c r="G1118" t="str">
        <f>VLOOKUP(H1118,Stores!A:E,5,FALSE)</f>
        <v>Asia</v>
      </c>
      <c r="H1118" t="s">
        <v>101</v>
      </c>
      <c r="I1118" s="5" t="s">
        <v>14</v>
      </c>
      <c r="J1118" s="7">
        <v>5</v>
      </c>
      <c r="K1118" s="27">
        <v>749</v>
      </c>
      <c r="L1118" s="11">
        <v>0</v>
      </c>
      <c r="M1118" t="s">
        <v>20</v>
      </c>
      <c r="N1118" s="29">
        <v>531.79</v>
      </c>
      <c r="O1118" s="27">
        <f>Table1[[#This Row],[Unit_Price]]*Table1[[#This Row],[Quantity]]</f>
        <v>3745</v>
      </c>
      <c r="P1118" s="29">
        <f>Table1[[#This Row],[Revenue]]-Table1[[#This Row],[COGS]]</f>
        <v>1086.0500000000002</v>
      </c>
      <c r="Q1118" s="9">
        <f>Table1[[#This Row],[Profit]]/Table1[[#This Row],[Revenue]]</f>
        <v>0.29000000000000004</v>
      </c>
      <c r="R1118" s="31">
        <f>Table1[[#This Row],[Cost Price]]*Table1[[#This Row],[Quantity]]</f>
        <v>2658.95</v>
      </c>
    </row>
    <row r="1119" spans="1:18" x14ac:dyDescent="0.25">
      <c r="A1119" t="s">
        <v>1882</v>
      </c>
      <c r="B1119" s="14">
        <v>45912</v>
      </c>
      <c r="C1119" t="s">
        <v>1655</v>
      </c>
      <c r="D1119" t="str">
        <f>VLOOKUP(C1119,Customers!A:E,5,FALSE)</f>
        <v>Mass Affluent</v>
      </c>
      <c r="E1119" t="s">
        <v>286</v>
      </c>
      <c r="F1119" t="str">
        <f>VLOOKUP(Table1[[#This Row],[Product_ID]],Products!A:D,4,FALSE)</f>
        <v>Televisions</v>
      </c>
      <c r="G1119" t="str">
        <f>VLOOKUP(H1119,Stores!A:E,5,FALSE)</f>
        <v>Africa</v>
      </c>
      <c r="H1119" t="s">
        <v>44</v>
      </c>
      <c r="I1119" s="5" t="s">
        <v>25</v>
      </c>
      <c r="J1119" s="7">
        <v>2</v>
      </c>
      <c r="K1119" s="27">
        <v>1311.99</v>
      </c>
      <c r="L1119" s="11">
        <v>0.1</v>
      </c>
      <c r="M1119" t="s">
        <v>35</v>
      </c>
      <c r="N1119" s="29">
        <v>948.27</v>
      </c>
      <c r="O1119" s="27">
        <f>Table1[[#This Row],[Unit_Price]]*Table1[[#This Row],[Quantity]]</f>
        <v>2623.98</v>
      </c>
      <c r="P1119" s="29">
        <f>Table1[[#This Row],[Revenue]]-Table1[[#This Row],[COGS]]</f>
        <v>727.44</v>
      </c>
      <c r="Q1119" s="9">
        <f>Table1[[#This Row],[Profit]]/Table1[[#This Row],[Revenue]]</f>
        <v>0.27722772277227725</v>
      </c>
      <c r="R1119" s="31">
        <f>Table1[[#This Row],[Cost Price]]*Table1[[#This Row],[Quantity]]</f>
        <v>1896.54</v>
      </c>
    </row>
    <row r="1120" spans="1:18" x14ac:dyDescent="0.25">
      <c r="A1120" t="s">
        <v>1883</v>
      </c>
      <c r="B1120" s="14">
        <v>46168</v>
      </c>
      <c r="C1120" t="s">
        <v>1884</v>
      </c>
      <c r="D1120" t="str">
        <f>VLOOKUP(C1120,Customers!A:E,5,FALSE)</f>
        <v>Mass Market</v>
      </c>
      <c r="E1120" t="s">
        <v>117</v>
      </c>
      <c r="F1120" t="str">
        <f>VLOOKUP(Table1[[#This Row],[Product_ID]],Products!A:D,4,FALSE)</f>
        <v>Laptops</v>
      </c>
      <c r="G1120" t="str">
        <f>VLOOKUP(H1120,Stores!A:E,5,FALSE)</f>
        <v>South America</v>
      </c>
      <c r="H1120" t="s">
        <v>120</v>
      </c>
      <c r="I1120" s="5" t="s">
        <v>14</v>
      </c>
      <c r="J1120" s="7">
        <v>2</v>
      </c>
      <c r="K1120" s="27">
        <v>1781.01</v>
      </c>
      <c r="L1120" s="11">
        <v>0.2</v>
      </c>
      <c r="M1120" t="s">
        <v>20</v>
      </c>
      <c r="N1120" s="29">
        <v>1295.28</v>
      </c>
      <c r="O1120" s="27">
        <f>Table1[[#This Row],[Unit_Price]]*Table1[[#This Row],[Quantity]]</f>
        <v>3562.02</v>
      </c>
      <c r="P1120" s="29">
        <f>Table1[[#This Row],[Revenue]]-Table1[[#This Row],[COGS]]</f>
        <v>971.46</v>
      </c>
      <c r="Q1120" s="9">
        <f>Table1[[#This Row],[Profit]]/Table1[[#This Row],[Revenue]]</f>
        <v>0.27272727272727276</v>
      </c>
      <c r="R1120" s="31">
        <f>Table1[[#This Row],[Cost Price]]*Table1[[#This Row],[Quantity]]</f>
        <v>2590.56</v>
      </c>
    </row>
    <row r="1121" spans="1:18" x14ac:dyDescent="0.25">
      <c r="A1121" t="s">
        <v>1885</v>
      </c>
      <c r="B1121" s="14">
        <v>46079</v>
      </c>
      <c r="C1121" t="s">
        <v>334</v>
      </c>
      <c r="D1121" t="str">
        <f>VLOOKUP(C1121,Customers!A:E,5,FALSE)</f>
        <v>Premium</v>
      </c>
      <c r="E1121" t="s">
        <v>305</v>
      </c>
      <c r="F1121" t="str">
        <f>VLOOKUP(Table1[[#This Row],[Product_ID]],Products!A:D,4,FALSE)</f>
        <v>Accessories</v>
      </c>
      <c r="G1121" t="str">
        <f>VLOOKUP(H1121,Stores!A:E,5,FALSE)</f>
        <v>North America</v>
      </c>
      <c r="H1121" t="s">
        <v>187</v>
      </c>
      <c r="I1121" s="5" t="s">
        <v>14</v>
      </c>
      <c r="J1121" s="7">
        <v>2</v>
      </c>
      <c r="K1121" s="27">
        <v>38.61</v>
      </c>
      <c r="L1121" s="11">
        <v>0</v>
      </c>
      <c r="M1121" t="s">
        <v>35</v>
      </c>
      <c r="N1121" s="29">
        <v>26.52</v>
      </c>
      <c r="O1121" s="27">
        <f>Table1[[#This Row],[Unit_Price]]*Table1[[#This Row],[Quantity]]</f>
        <v>77.22</v>
      </c>
      <c r="P1121" s="29">
        <f>Table1[[#This Row],[Revenue]]-Table1[[#This Row],[COGS]]</f>
        <v>24.18</v>
      </c>
      <c r="Q1121" s="9">
        <f>Table1[[#This Row],[Profit]]/Table1[[#This Row],[Revenue]]</f>
        <v>0.31313131313131315</v>
      </c>
      <c r="R1121" s="31">
        <f>Table1[[#This Row],[Cost Price]]*Table1[[#This Row],[Quantity]]</f>
        <v>53.04</v>
      </c>
    </row>
    <row r="1122" spans="1:18" x14ac:dyDescent="0.25">
      <c r="A1122" t="s">
        <v>1888</v>
      </c>
      <c r="B1122" s="14">
        <v>46132</v>
      </c>
      <c r="C1122" t="s">
        <v>296</v>
      </c>
      <c r="D1122" t="str">
        <f>VLOOKUP(C1122,Customers!A:E,5,FALSE)</f>
        <v xml:space="preserve">Premium </v>
      </c>
      <c r="E1122" t="s">
        <v>556</v>
      </c>
      <c r="F1122" t="str">
        <f>VLOOKUP(Table1[[#This Row],[Product_ID]],Products!A:D,4,FALSE)</f>
        <v>Audio</v>
      </c>
      <c r="G1122" t="str">
        <f>VLOOKUP(H1122,Stores!A:E,5,FALSE)</f>
        <v>Africa</v>
      </c>
      <c r="H1122" t="s">
        <v>19</v>
      </c>
      <c r="I1122" s="5" t="s">
        <v>14</v>
      </c>
      <c r="J1122" s="7">
        <v>6</v>
      </c>
      <c r="K1122" s="27">
        <v>126.42</v>
      </c>
      <c r="L1122" s="11">
        <v>0</v>
      </c>
      <c r="M1122" t="s">
        <v>30</v>
      </c>
      <c r="N1122" s="29">
        <v>87.72</v>
      </c>
      <c r="O1122" s="27">
        <f>Table1[[#This Row],[Unit_Price]]*Table1[[#This Row],[Quantity]]</f>
        <v>758.52</v>
      </c>
      <c r="P1122" s="29">
        <f>Table1[[#This Row],[Revenue]]-Table1[[#This Row],[COGS]]</f>
        <v>232.20000000000005</v>
      </c>
      <c r="Q1122" s="9">
        <f>Table1[[#This Row],[Profit]]/Table1[[#This Row],[Revenue]]</f>
        <v>0.3061224489795919</v>
      </c>
      <c r="R1122" s="31">
        <f>Table1[[#This Row],[Cost Price]]*Table1[[#This Row],[Quantity]]</f>
        <v>526.31999999999994</v>
      </c>
    </row>
    <row r="1123" spans="1:18" x14ac:dyDescent="0.25">
      <c r="A1123" t="s">
        <v>1889</v>
      </c>
      <c r="B1123" s="14">
        <v>45817</v>
      </c>
      <c r="C1123" t="s">
        <v>1353</v>
      </c>
      <c r="D1123" t="str">
        <f>VLOOKUP(C1123,Customers!A:E,5,FALSE)</f>
        <v>Affluent</v>
      </c>
      <c r="E1123" t="s">
        <v>549</v>
      </c>
      <c r="F1123" t="str">
        <f>VLOOKUP(Table1[[#This Row],[Product_ID]],Products!A:D,4,FALSE)</f>
        <v>Televisions</v>
      </c>
      <c r="G1123" t="str">
        <f>VLOOKUP(H1123,Stores!A:E,5,FALSE)</f>
        <v>South America</v>
      </c>
      <c r="H1123" t="s">
        <v>62</v>
      </c>
      <c r="I1123" s="5" t="s">
        <v>25</v>
      </c>
      <c r="J1123" s="7">
        <v>2</v>
      </c>
      <c r="K1123" s="27">
        <v>1210.99</v>
      </c>
      <c r="L1123" s="11">
        <v>0.1</v>
      </c>
      <c r="M1123" t="s">
        <v>20</v>
      </c>
      <c r="N1123" s="29">
        <v>767.36</v>
      </c>
      <c r="O1123" s="27">
        <f>Table1[[#This Row],[Unit_Price]]*Table1[[#This Row],[Quantity]]</f>
        <v>2421.98</v>
      </c>
      <c r="P1123" s="29">
        <f>Table1[[#This Row],[Revenue]]-Table1[[#This Row],[COGS]]</f>
        <v>887.26</v>
      </c>
      <c r="Q1123" s="9">
        <f>Table1[[#This Row],[Profit]]/Table1[[#This Row],[Revenue]]</f>
        <v>0.36633663366336633</v>
      </c>
      <c r="R1123" s="31">
        <f>Table1[[#This Row],[Cost Price]]*Table1[[#This Row],[Quantity]]</f>
        <v>1534.72</v>
      </c>
    </row>
    <row r="1124" spans="1:18" x14ac:dyDescent="0.25">
      <c r="A1124" t="s">
        <v>1890</v>
      </c>
      <c r="B1124" s="14">
        <v>46054</v>
      </c>
      <c r="C1124" t="s">
        <v>346</v>
      </c>
      <c r="D1124" t="str">
        <f>VLOOKUP(C1124,Customers!A:E,5,FALSE)</f>
        <v>Mass Affluent</v>
      </c>
      <c r="E1124" t="s">
        <v>243</v>
      </c>
      <c r="F1124" t="str">
        <f>VLOOKUP(Table1[[#This Row],[Product_ID]],Products!A:D,4,FALSE)</f>
        <v>Accessories</v>
      </c>
      <c r="G1124" t="str">
        <f>VLOOKUP(H1124,Stores!A:E,5,FALSE)</f>
        <v>Asia</v>
      </c>
      <c r="H1124" t="s">
        <v>34</v>
      </c>
      <c r="I1124" s="5" t="s">
        <v>25</v>
      </c>
      <c r="J1124" s="7">
        <v>4</v>
      </c>
      <c r="K1124" s="27">
        <v>71.069999999999993</v>
      </c>
      <c r="L1124" s="11">
        <v>0</v>
      </c>
      <c r="M1124" t="s">
        <v>20</v>
      </c>
      <c r="N1124" s="29">
        <v>44.16</v>
      </c>
      <c r="O1124" s="27">
        <f>Table1[[#This Row],[Unit_Price]]*Table1[[#This Row],[Quantity]]</f>
        <v>284.27999999999997</v>
      </c>
      <c r="P1124" s="29">
        <f>Table1[[#This Row],[Revenue]]-Table1[[#This Row],[COGS]]</f>
        <v>107.63999999999999</v>
      </c>
      <c r="Q1124" s="9">
        <f>Table1[[#This Row],[Profit]]/Table1[[#This Row],[Revenue]]</f>
        <v>0.37864077669902912</v>
      </c>
      <c r="R1124" s="31">
        <f>Table1[[#This Row],[Cost Price]]*Table1[[#This Row],[Quantity]]</f>
        <v>176.64</v>
      </c>
    </row>
    <row r="1125" spans="1:18" x14ac:dyDescent="0.25">
      <c r="A1125" t="s">
        <v>1891</v>
      </c>
      <c r="B1125" s="14">
        <v>46003</v>
      </c>
      <c r="C1125" t="s">
        <v>5129</v>
      </c>
      <c r="D1125" t="s">
        <v>5129</v>
      </c>
      <c r="E1125" t="s">
        <v>54</v>
      </c>
      <c r="F1125" t="str">
        <f>VLOOKUP(Table1[[#This Row],[Product_ID]],Products!A:D,4,FALSE)</f>
        <v>Accessories</v>
      </c>
      <c r="G1125" t="str">
        <f>VLOOKUP(H1125,Stores!A:E,5,FALSE)</f>
        <v>Asia</v>
      </c>
      <c r="H1125" t="s">
        <v>101</v>
      </c>
      <c r="I1125" s="5" t="s">
        <v>14</v>
      </c>
      <c r="J1125" s="7">
        <v>4</v>
      </c>
      <c r="K1125" s="27">
        <v>119</v>
      </c>
      <c r="L1125" s="11">
        <v>0.15</v>
      </c>
      <c r="M1125" t="s">
        <v>20</v>
      </c>
      <c r="N1125" s="29">
        <v>85.68</v>
      </c>
      <c r="O1125" s="27">
        <f>Table1[[#This Row],[Unit_Price]]*Table1[[#This Row],[Quantity]]</f>
        <v>476</v>
      </c>
      <c r="P1125" s="29">
        <f>Table1[[#This Row],[Revenue]]-Table1[[#This Row],[COGS]]</f>
        <v>133.27999999999997</v>
      </c>
      <c r="Q1125" s="9">
        <f>Table1[[#This Row],[Profit]]/Table1[[#This Row],[Revenue]]</f>
        <v>0.27999999999999992</v>
      </c>
      <c r="R1125" s="31">
        <f>Table1[[#This Row],[Cost Price]]*Table1[[#This Row],[Quantity]]</f>
        <v>342.72</v>
      </c>
    </row>
    <row r="1126" spans="1:18" x14ac:dyDescent="0.25">
      <c r="A1126" t="s">
        <v>1892</v>
      </c>
      <c r="B1126" s="14">
        <v>46166</v>
      </c>
      <c r="C1126" t="s">
        <v>1489</v>
      </c>
      <c r="D1126" t="s">
        <v>5130</v>
      </c>
      <c r="E1126" t="s">
        <v>556</v>
      </c>
      <c r="F1126" t="str">
        <f>VLOOKUP(Table1[[#This Row],[Product_ID]],Products!A:D,4,FALSE)</f>
        <v>Audio</v>
      </c>
      <c r="G1126" t="str">
        <f>VLOOKUP(H1126,Stores!A:E,5,FALSE)</f>
        <v>Africa</v>
      </c>
      <c r="H1126" t="s">
        <v>58</v>
      </c>
      <c r="I1126" s="5" t="s">
        <v>14</v>
      </c>
      <c r="J1126" s="7">
        <v>3</v>
      </c>
      <c r="K1126" s="27">
        <v>125.13</v>
      </c>
      <c r="L1126" s="11">
        <v>0</v>
      </c>
      <c r="M1126" t="s">
        <v>20</v>
      </c>
      <c r="N1126" s="29">
        <v>87.72</v>
      </c>
      <c r="O1126" s="27">
        <f>Table1[[#This Row],[Unit_Price]]*Table1[[#This Row],[Quantity]]</f>
        <v>375.39</v>
      </c>
      <c r="P1126" s="29">
        <f>Table1[[#This Row],[Revenue]]-Table1[[#This Row],[COGS]]</f>
        <v>112.23000000000002</v>
      </c>
      <c r="Q1126" s="9">
        <f>Table1[[#This Row],[Profit]]/Table1[[#This Row],[Revenue]]</f>
        <v>0.2989690721649485</v>
      </c>
      <c r="R1126" s="31">
        <f>Table1[[#This Row],[Cost Price]]*Table1[[#This Row],[Quantity]]</f>
        <v>263.15999999999997</v>
      </c>
    </row>
    <row r="1127" spans="1:18" x14ac:dyDescent="0.25">
      <c r="A1127" t="s">
        <v>1893</v>
      </c>
      <c r="B1127" s="14">
        <v>45986</v>
      </c>
      <c r="C1127" t="s">
        <v>1894</v>
      </c>
      <c r="D1127" t="s">
        <v>5131</v>
      </c>
      <c r="E1127" t="s">
        <v>440</v>
      </c>
      <c r="F1127" t="str">
        <f>VLOOKUP(Table1[[#This Row],[Product_ID]],Products!A:D,4,FALSE)</f>
        <v>Audio</v>
      </c>
      <c r="G1127" t="str">
        <f>VLOOKUP(H1127,Stores!A:E,5,FALSE)</f>
        <v xml:space="preserve">Asia </v>
      </c>
      <c r="H1127" t="s">
        <v>104</v>
      </c>
      <c r="I1127" s="5" t="s">
        <v>14</v>
      </c>
      <c r="J1127" s="7">
        <v>2</v>
      </c>
      <c r="K1127" s="27">
        <v>147.51</v>
      </c>
      <c r="L1127" s="11">
        <v>0.2</v>
      </c>
      <c r="M1127" t="s">
        <v>20</v>
      </c>
      <c r="N1127" s="29">
        <v>90.89</v>
      </c>
      <c r="O1127" s="27">
        <f>Table1[[#This Row],[Unit_Price]]*Table1[[#This Row],[Quantity]]</f>
        <v>295.02</v>
      </c>
      <c r="P1127" s="29">
        <f>Table1[[#This Row],[Revenue]]-Table1[[#This Row],[COGS]]</f>
        <v>113.23999999999998</v>
      </c>
      <c r="Q1127" s="9">
        <f>Table1[[#This Row],[Profit]]/Table1[[#This Row],[Revenue]]</f>
        <v>0.38383838383838381</v>
      </c>
      <c r="R1127" s="31">
        <f>Table1[[#This Row],[Cost Price]]*Table1[[#This Row],[Quantity]]</f>
        <v>181.78</v>
      </c>
    </row>
    <row r="1128" spans="1:18" x14ac:dyDescent="0.25">
      <c r="A1128" t="s">
        <v>1895</v>
      </c>
      <c r="B1128" s="14">
        <v>46044</v>
      </c>
      <c r="C1128" t="s">
        <v>1078</v>
      </c>
      <c r="D1128" t="str">
        <f>VLOOKUP(C1128,Customers!A:E,5,FALSE)</f>
        <v>Mass Affluent</v>
      </c>
      <c r="E1128" t="s">
        <v>390</v>
      </c>
      <c r="F1128" t="str">
        <f>VLOOKUP(Table1[[#This Row],[Product_ID]],Products!A:D,4,FALSE)</f>
        <v>Smartphones</v>
      </c>
      <c r="G1128" t="str">
        <f>VLOOKUP(H1128,Stores!A:E,5,FALSE)</f>
        <v xml:space="preserve">Asia </v>
      </c>
      <c r="H1128" t="s">
        <v>104</v>
      </c>
      <c r="I1128" s="5" t="s">
        <v>14</v>
      </c>
      <c r="J1128" s="7">
        <v>4</v>
      </c>
      <c r="K1128" s="27">
        <v>449</v>
      </c>
      <c r="L1128" s="11">
        <v>0.15</v>
      </c>
      <c r="M1128" t="s">
        <v>35</v>
      </c>
      <c r="N1128" s="29">
        <v>278.38</v>
      </c>
      <c r="O1128" s="27">
        <f>Table1[[#This Row],[Unit_Price]]*Table1[[#This Row],[Quantity]]</f>
        <v>1796</v>
      </c>
      <c r="P1128" s="29">
        <f>Table1[[#This Row],[Revenue]]-Table1[[#This Row],[COGS]]</f>
        <v>682.48</v>
      </c>
      <c r="Q1128" s="9">
        <f>Table1[[#This Row],[Profit]]/Table1[[#This Row],[Revenue]]</f>
        <v>0.38</v>
      </c>
      <c r="R1128" s="31">
        <f>Table1[[#This Row],[Cost Price]]*Table1[[#This Row],[Quantity]]</f>
        <v>1113.52</v>
      </c>
    </row>
    <row r="1129" spans="1:18" x14ac:dyDescent="0.25">
      <c r="A1129" t="s">
        <v>1896</v>
      </c>
      <c r="B1129" s="14">
        <v>46094</v>
      </c>
      <c r="C1129" t="s">
        <v>4588</v>
      </c>
      <c r="D1129" t="str">
        <f>VLOOKUP(C1129,Customers!A:E,5,FALSE)</f>
        <v>Mass Market</v>
      </c>
      <c r="E1129" t="s">
        <v>137</v>
      </c>
      <c r="F1129" t="str">
        <f>VLOOKUP(Table1[[#This Row],[Product_ID]],Products!A:D,4,FALSE)</f>
        <v>Accessories</v>
      </c>
      <c r="G1129" t="str">
        <f>VLOOKUP(H1129,Stores!A:E,5,FALSE)</f>
        <v>South America</v>
      </c>
      <c r="H1129" t="s">
        <v>62</v>
      </c>
      <c r="I1129" s="5" t="s">
        <v>25</v>
      </c>
      <c r="J1129" s="7">
        <v>2</v>
      </c>
      <c r="K1129" s="27">
        <v>97.02</v>
      </c>
      <c r="L1129" s="11">
        <v>0</v>
      </c>
      <c r="M1129" t="s">
        <v>20</v>
      </c>
      <c r="N1129" s="29">
        <v>65.34</v>
      </c>
      <c r="O1129" s="27">
        <f>Table1[[#This Row],[Unit_Price]]*Table1[[#This Row],[Quantity]]</f>
        <v>194.04</v>
      </c>
      <c r="P1129" s="29">
        <f>Table1[[#This Row],[Revenue]]-Table1[[#This Row],[COGS]]</f>
        <v>63.359999999999985</v>
      </c>
      <c r="Q1129" s="9">
        <f>Table1[[#This Row],[Profit]]/Table1[[#This Row],[Revenue]]</f>
        <v>0.32653061224489788</v>
      </c>
      <c r="R1129" s="31">
        <f>Table1[[#This Row],[Cost Price]]*Table1[[#This Row],[Quantity]]</f>
        <v>130.68</v>
      </c>
    </row>
    <row r="1130" spans="1:18" x14ac:dyDescent="0.25">
      <c r="A1130" t="s">
        <v>1898</v>
      </c>
      <c r="B1130" s="14">
        <v>45785</v>
      </c>
      <c r="C1130" t="s">
        <v>459</v>
      </c>
      <c r="D1130" t="str">
        <f>VLOOKUP(C1130,Customers!A:E,5,FALSE)</f>
        <v>Mass Affluent</v>
      </c>
      <c r="E1130" t="s">
        <v>305</v>
      </c>
      <c r="F1130" t="str">
        <f>VLOOKUP(Table1[[#This Row],[Product_ID]],Products!A:D,4,FALSE)</f>
        <v>Accessories</v>
      </c>
      <c r="G1130" t="str">
        <f>VLOOKUP(H1130,Stores!A:E,5,FALSE)</f>
        <v>Europe</v>
      </c>
      <c r="H1130" t="s">
        <v>64</v>
      </c>
      <c r="I1130" s="5" t="s">
        <v>14</v>
      </c>
      <c r="J1130" s="7">
        <v>1</v>
      </c>
      <c r="K1130" s="27">
        <v>39</v>
      </c>
      <c r="L1130" s="11">
        <v>0.15</v>
      </c>
      <c r="M1130" t="s">
        <v>20</v>
      </c>
      <c r="N1130" s="29">
        <v>26.52</v>
      </c>
      <c r="O1130" s="27">
        <f>Table1[[#This Row],[Unit_Price]]*Table1[[#This Row],[Quantity]]</f>
        <v>39</v>
      </c>
      <c r="P1130" s="29">
        <f>Table1[[#This Row],[Revenue]]-Table1[[#This Row],[COGS]]</f>
        <v>12.48</v>
      </c>
      <c r="Q1130" s="9">
        <f>Table1[[#This Row],[Profit]]/Table1[[#This Row],[Revenue]]</f>
        <v>0.32</v>
      </c>
      <c r="R1130" s="31">
        <f>Table1[[#This Row],[Cost Price]]*Table1[[#This Row],[Quantity]]</f>
        <v>26.52</v>
      </c>
    </row>
    <row r="1131" spans="1:18" x14ac:dyDescent="0.25">
      <c r="A1131" t="s">
        <v>1899</v>
      </c>
      <c r="B1131" s="14">
        <v>46223</v>
      </c>
      <c r="C1131" t="s">
        <v>1900</v>
      </c>
      <c r="D1131" t="str">
        <f>VLOOKUP(C1131,Customers!A:E,5,FALSE)</f>
        <v>Premium</v>
      </c>
      <c r="E1131" t="s">
        <v>77</v>
      </c>
      <c r="F1131" t="str">
        <f>VLOOKUP(Table1[[#This Row],[Product_ID]],Products!A:D,4,FALSE)</f>
        <v>Smartphones</v>
      </c>
      <c r="G1131" t="str">
        <f>VLOOKUP(H1131,Stores!A:E,5,FALSE)</f>
        <v>Europe</v>
      </c>
      <c r="H1131" t="s">
        <v>24</v>
      </c>
      <c r="I1131" s="5" t="s">
        <v>25</v>
      </c>
      <c r="J1131" s="7">
        <v>3</v>
      </c>
      <c r="K1131" s="27">
        <v>387.03</v>
      </c>
      <c r="L1131" s="11">
        <v>0</v>
      </c>
      <c r="M1131" t="s">
        <v>35</v>
      </c>
      <c r="N1131" s="29">
        <v>287.27999999999997</v>
      </c>
      <c r="O1131" s="27">
        <f>Table1[[#This Row],[Unit_Price]]*Table1[[#This Row],[Quantity]]</f>
        <v>1161.0899999999999</v>
      </c>
      <c r="P1131" s="29">
        <f>Table1[[#This Row],[Revenue]]-Table1[[#This Row],[COGS]]</f>
        <v>299.25</v>
      </c>
      <c r="Q1131" s="9">
        <f>Table1[[#This Row],[Profit]]/Table1[[#This Row],[Revenue]]</f>
        <v>0.25773195876288663</v>
      </c>
      <c r="R1131" s="31">
        <f>Table1[[#This Row],[Cost Price]]*Table1[[#This Row],[Quantity]]</f>
        <v>861.83999999999992</v>
      </c>
    </row>
    <row r="1132" spans="1:18" x14ac:dyDescent="0.25">
      <c r="A1132" t="s">
        <v>1901</v>
      </c>
      <c r="B1132" s="14">
        <v>45948</v>
      </c>
      <c r="C1132" t="s">
        <v>1902</v>
      </c>
      <c r="D1132" t="str">
        <f>VLOOKUP(C1132,Customers!A:E,5,FALSE)</f>
        <v>Mass Market</v>
      </c>
      <c r="E1132" t="s">
        <v>268</v>
      </c>
      <c r="F1132" t="str">
        <f>VLOOKUP(Table1[[#This Row],[Product_ID]],Products!A:D,4,FALSE)</f>
        <v>Audio</v>
      </c>
      <c r="G1132" t="str">
        <f>VLOOKUP(H1132,Stores!A:E,5,FALSE)</f>
        <v>oceania</v>
      </c>
      <c r="H1132" t="s">
        <v>48</v>
      </c>
      <c r="I1132" s="5" t="s">
        <v>14</v>
      </c>
      <c r="J1132" s="7">
        <v>8</v>
      </c>
      <c r="K1132" s="27">
        <v>151.97999999999999</v>
      </c>
      <c r="L1132" s="11">
        <v>0.02</v>
      </c>
      <c r="M1132" t="s">
        <v>20</v>
      </c>
      <c r="N1132" s="29">
        <v>90.89</v>
      </c>
      <c r="O1132" s="27">
        <f>Table1[[#This Row],[Unit_Price]]*Table1[[#This Row],[Quantity]]</f>
        <v>1215.8399999999999</v>
      </c>
      <c r="P1132" s="29">
        <f>Table1[[#This Row],[Revenue]]-Table1[[#This Row],[COGS]]</f>
        <v>488.71999999999991</v>
      </c>
      <c r="Q1132" s="9">
        <f>Table1[[#This Row],[Profit]]/Table1[[#This Row],[Revenue]]</f>
        <v>0.40196078431372545</v>
      </c>
      <c r="R1132" s="31">
        <f>Table1[[#This Row],[Cost Price]]*Table1[[#This Row],[Quantity]]</f>
        <v>727.12</v>
      </c>
    </row>
    <row r="1133" spans="1:18" x14ac:dyDescent="0.25">
      <c r="A1133" t="s">
        <v>1903</v>
      </c>
      <c r="B1133" s="14">
        <v>45697</v>
      </c>
      <c r="C1133" t="s">
        <v>1904</v>
      </c>
      <c r="D1133" t="str">
        <f>VLOOKUP(C1133,Customers!A:E,5,FALSE)</f>
        <v>MASS MARKET</v>
      </c>
      <c r="E1133" t="s">
        <v>132</v>
      </c>
      <c r="F1133" t="str">
        <f>VLOOKUP(Table1[[#This Row],[Product_ID]],Products!A:D,4,FALSE)</f>
        <v>Laptops</v>
      </c>
      <c r="G1133" t="str">
        <f>VLOOKUP(H1133,Stores!A:E,5,FALSE)</f>
        <v xml:space="preserve">Asia </v>
      </c>
      <c r="H1133" t="s">
        <v>104</v>
      </c>
      <c r="I1133" s="5" t="s">
        <v>14</v>
      </c>
      <c r="J1133" s="7">
        <v>1</v>
      </c>
      <c r="K1133" s="27">
        <v>1187.01</v>
      </c>
      <c r="L1133" s="11">
        <v>0.2</v>
      </c>
      <c r="M1133" t="s">
        <v>20</v>
      </c>
      <c r="N1133" s="29">
        <v>791.34</v>
      </c>
      <c r="O1133" s="27">
        <f>Table1[[#This Row],[Unit_Price]]*Table1[[#This Row],[Quantity]]</f>
        <v>1187.01</v>
      </c>
      <c r="P1133" s="29">
        <f>Table1[[#This Row],[Revenue]]-Table1[[#This Row],[COGS]]</f>
        <v>395.66999999999996</v>
      </c>
      <c r="Q1133" s="9">
        <f>Table1[[#This Row],[Profit]]/Table1[[#This Row],[Revenue]]</f>
        <v>0.33333333333333331</v>
      </c>
      <c r="R1133" s="31">
        <f>Table1[[#This Row],[Cost Price]]*Table1[[#This Row],[Quantity]]</f>
        <v>791.34</v>
      </c>
    </row>
    <row r="1134" spans="1:18" x14ac:dyDescent="0.25">
      <c r="A1134" t="s">
        <v>1905</v>
      </c>
      <c r="B1134" s="14">
        <v>45917</v>
      </c>
      <c r="C1134" t="s">
        <v>1394</v>
      </c>
      <c r="D1134" t="str">
        <f>VLOOKUP(C1134,Customers!A:E,5,FALSE)</f>
        <v>Premium</v>
      </c>
      <c r="E1134" t="s">
        <v>43</v>
      </c>
      <c r="F1134" t="str">
        <f>VLOOKUP(Table1[[#This Row],[Product_ID]],Products!A:D,4,FALSE)</f>
        <v>Televisions</v>
      </c>
      <c r="G1134" t="str">
        <f>VLOOKUP(H1134,Stores!A:E,5,FALSE)</f>
        <v>South America</v>
      </c>
      <c r="H1134" t="s">
        <v>62</v>
      </c>
      <c r="I1134" s="5" t="s">
        <v>25</v>
      </c>
      <c r="J1134" s="7">
        <v>1</v>
      </c>
      <c r="K1134" s="27">
        <v>1799</v>
      </c>
      <c r="L1134" s="11">
        <v>0.2</v>
      </c>
      <c r="M1134" t="s">
        <v>30</v>
      </c>
      <c r="N1134" s="29">
        <v>1097.3900000000001</v>
      </c>
      <c r="O1134" s="27">
        <f>Table1[[#This Row],[Unit_Price]]*Table1[[#This Row],[Quantity]]</f>
        <v>1799</v>
      </c>
      <c r="P1134" s="29">
        <f>Table1[[#This Row],[Revenue]]-Table1[[#This Row],[COGS]]</f>
        <v>701.6099999999999</v>
      </c>
      <c r="Q1134" s="9">
        <f>Table1[[#This Row],[Profit]]/Table1[[#This Row],[Revenue]]</f>
        <v>0.38999999999999996</v>
      </c>
      <c r="R1134" s="31">
        <f>Table1[[#This Row],[Cost Price]]*Table1[[#This Row],[Quantity]]</f>
        <v>1097.3900000000001</v>
      </c>
    </row>
    <row r="1135" spans="1:18" x14ac:dyDescent="0.25">
      <c r="A1135" t="s">
        <v>1906</v>
      </c>
      <c r="B1135" s="14">
        <v>45758</v>
      </c>
      <c r="C1135" t="s">
        <v>108</v>
      </c>
      <c r="D1135" t="str">
        <f>VLOOKUP(C1135,Customers!A:E,5,FALSE)</f>
        <v>Mass Affluent</v>
      </c>
      <c r="E1135" t="s">
        <v>323</v>
      </c>
      <c r="F1135" t="str">
        <f>VLOOKUP(Table1[[#This Row],[Product_ID]],Products!A:D,4,FALSE)</f>
        <v>Televisions</v>
      </c>
      <c r="G1135" t="str">
        <f>VLOOKUP(H1135,Stores!A:E,5,FALSE)</f>
        <v>EUROPE</v>
      </c>
      <c r="H1135" t="s">
        <v>74</v>
      </c>
      <c r="I1135" s="5" t="s">
        <v>14</v>
      </c>
      <c r="J1135" s="7">
        <v>1</v>
      </c>
      <c r="K1135" s="27">
        <v>1513.99</v>
      </c>
      <c r="L1135" s="11">
        <v>0.05</v>
      </c>
      <c r="M1135" t="s">
        <v>20</v>
      </c>
      <c r="N1135" s="29">
        <v>989.34</v>
      </c>
      <c r="O1135" s="27">
        <f>Table1[[#This Row],[Unit_Price]]*Table1[[#This Row],[Quantity]]</f>
        <v>1513.99</v>
      </c>
      <c r="P1135" s="29">
        <f>Table1[[#This Row],[Revenue]]-Table1[[#This Row],[COGS]]</f>
        <v>524.65</v>
      </c>
      <c r="Q1135" s="9">
        <f>Table1[[#This Row],[Profit]]/Table1[[#This Row],[Revenue]]</f>
        <v>0.34653465346534651</v>
      </c>
      <c r="R1135" s="31">
        <f>Table1[[#This Row],[Cost Price]]*Table1[[#This Row],[Quantity]]</f>
        <v>989.34</v>
      </c>
    </row>
    <row r="1136" spans="1:18" x14ac:dyDescent="0.25">
      <c r="A1136" t="s">
        <v>1907</v>
      </c>
      <c r="B1136" s="14">
        <v>45786</v>
      </c>
      <c r="C1136" t="s">
        <v>1908</v>
      </c>
      <c r="D1136" t="str">
        <f>VLOOKUP(C1136,Customers!A:E,5,FALSE)</f>
        <v>Mass Affluent</v>
      </c>
      <c r="E1136" t="s">
        <v>150</v>
      </c>
      <c r="F1136" t="str">
        <f>VLOOKUP(Table1[[#This Row],[Product_ID]],Products!A:D,4,FALSE)</f>
        <v>Televisions</v>
      </c>
      <c r="G1136" t="str">
        <f>VLOOKUP(H1136,Stores!A:E,5,FALSE)</f>
        <v>Europe</v>
      </c>
      <c r="H1136" t="s">
        <v>64</v>
      </c>
      <c r="I1136" s="5" t="s">
        <v>25</v>
      </c>
      <c r="J1136" s="7">
        <v>1</v>
      </c>
      <c r="K1136" s="27">
        <v>1469.02</v>
      </c>
      <c r="L1136" s="11">
        <v>0.15</v>
      </c>
      <c r="M1136" t="s">
        <v>20</v>
      </c>
      <c r="N1136" s="29">
        <v>1064.29</v>
      </c>
      <c r="O1136" s="27">
        <f>Table1[[#This Row],[Unit_Price]]*Table1[[#This Row],[Quantity]]</f>
        <v>1469.02</v>
      </c>
      <c r="P1136" s="29">
        <f>Table1[[#This Row],[Revenue]]-Table1[[#This Row],[COGS]]</f>
        <v>404.73</v>
      </c>
      <c r="Q1136" s="9">
        <f>Table1[[#This Row],[Profit]]/Table1[[#This Row],[Revenue]]</f>
        <v>0.27551020408163268</v>
      </c>
      <c r="R1136" s="31">
        <f>Table1[[#This Row],[Cost Price]]*Table1[[#This Row],[Quantity]]</f>
        <v>1064.29</v>
      </c>
    </row>
    <row r="1137" spans="1:18" x14ac:dyDescent="0.25">
      <c r="A1137" t="s">
        <v>1910</v>
      </c>
      <c r="B1137" s="14">
        <v>45950</v>
      </c>
      <c r="C1137" t="s">
        <v>385</v>
      </c>
      <c r="D1137" t="str">
        <f>VLOOKUP(C1137,Customers!A:E,5,FALSE)</f>
        <v>Mass Market</v>
      </c>
      <c r="E1137" t="s">
        <v>251</v>
      </c>
      <c r="F1137" t="str">
        <f>VLOOKUP(Table1[[#This Row],[Product_ID]],Products!A:D,4,FALSE)</f>
        <v>Televisions</v>
      </c>
      <c r="G1137" t="str">
        <f>VLOOKUP(H1137,Stores!A:E,5,FALSE)</f>
        <v>South America</v>
      </c>
      <c r="H1137" t="s">
        <v>62</v>
      </c>
      <c r="I1137" s="5" t="s">
        <v>14</v>
      </c>
      <c r="J1137" s="7">
        <v>2</v>
      </c>
      <c r="K1137" s="27">
        <v>1979.01</v>
      </c>
      <c r="L1137" s="11">
        <v>0</v>
      </c>
      <c r="M1137" t="s">
        <v>20</v>
      </c>
      <c r="N1137" s="29">
        <v>1299.3499999999999</v>
      </c>
      <c r="O1137" s="27">
        <f>Table1[[#This Row],[Unit_Price]]*Table1[[#This Row],[Quantity]]</f>
        <v>3958.02</v>
      </c>
      <c r="P1137" s="29">
        <f>Table1[[#This Row],[Revenue]]-Table1[[#This Row],[COGS]]</f>
        <v>1359.3200000000002</v>
      </c>
      <c r="Q1137" s="9">
        <f>Table1[[#This Row],[Profit]]/Table1[[#This Row],[Revenue]]</f>
        <v>0.34343434343434348</v>
      </c>
      <c r="R1137" s="31">
        <f>Table1[[#This Row],[Cost Price]]*Table1[[#This Row],[Quantity]]</f>
        <v>2598.6999999999998</v>
      </c>
    </row>
    <row r="1138" spans="1:18" x14ac:dyDescent="0.25">
      <c r="A1138" t="s">
        <v>1911</v>
      </c>
      <c r="B1138" s="14">
        <v>45975</v>
      </c>
      <c r="C1138" t="s">
        <v>779</v>
      </c>
      <c r="D1138" t="str">
        <f>VLOOKUP(C1138,Customers!A:E,5,FALSE)</f>
        <v>Mass Market</v>
      </c>
      <c r="E1138" t="s">
        <v>80</v>
      </c>
      <c r="F1138" t="str">
        <f>VLOOKUP(Table1[[#This Row],[Product_ID]],Products!A:D,4,FALSE)</f>
        <v>Accessories</v>
      </c>
      <c r="G1138" t="str">
        <f>VLOOKUP(H1138,Stores!A:E,5,FALSE)</f>
        <v xml:space="preserve">Asia </v>
      </c>
      <c r="H1138" t="s">
        <v>104</v>
      </c>
      <c r="I1138" s="5" t="s">
        <v>14</v>
      </c>
      <c r="J1138" s="7">
        <v>2</v>
      </c>
      <c r="K1138" s="27">
        <v>160.59</v>
      </c>
      <c r="L1138" s="11">
        <v>0.2</v>
      </c>
      <c r="M1138" t="s">
        <v>35</v>
      </c>
      <c r="N1138" s="29">
        <v>116.07</v>
      </c>
      <c r="O1138" s="27">
        <f>Table1[[#This Row],[Unit_Price]]*Table1[[#This Row],[Quantity]]</f>
        <v>321.18</v>
      </c>
      <c r="P1138" s="29">
        <f>Table1[[#This Row],[Revenue]]-Table1[[#This Row],[COGS]]</f>
        <v>89.04000000000002</v>
      </c>
      <c r="Q1138" s="9">
        <f>Table1[[#This Row],[Profit]]/Table1[[#This Row],[Revenue]]</f>
        <v>0.27722772277227731</v>
      </c>
      <c r="R1138" s="31">
        <f>Table1[[#This Row],[Cost Price]]*Table1[[#This Row],[Quantity]]</f>
        <v>232.14</v>
      </c>
    </row>
    <row r="1139" spans="1:18" x14ac:dyDescent="0.25">
      <c r="A1139" t="s">
        <v>1912</v>
      </c>
      <c r="B1139" s="14">
        <v>46179</v>
      </c>
      <c r="C1139" t="s">
        <v>1913</v>
      </c>
      <c r="D1139" t="str">
        <f>VLOOKUP(C1139,Customers!A:E,5,FALSE)</f>
        <v>Mass Market</v>
      </c>
      <c r="E1139" t="s">
        <v>77</v>
      </c>
      <c r="F1139" t="str">
        <f>VLOOKUP(Table1[[#This Row],[Product_ID]],Products!A:D,4,FALSE)</f>
        <v>Smartphones</v>
      </c>
      <c r="G1139" t="str">
        <f>VLOOKUP(H1139,Stores!A:E,5,FALSE)</f>
        <v>Oceania</v>
      </c>
      <c r="H1139" t="s">
        <v>112</v>
      </c>
      <c r="I1139" s="5" t="s">
        <v>25</v>
      </c>
      <c r="J1139" s="7">
        <v>3</v>
      </c>
      <c r="K1139" s="27">
        <v>395.01</v>
      </c>
      <c r="L1139" s="11">
        <v>0.2</v>
      </c>
      <c r="M1139" t="s">
        <v>20</v>
      </c>
      <c r="N1139" s="29">
        <v>287.27999999999997</v>
      </c>
      <c r="O1139" s="27">
        <f>Table1[[#This Row],[Unit_Price]]*Table1[[#This Row],[Quantity]]</f>
        <v>1185.03</v>
      </c>
      <c r="P1139" s="29">
        <f>Table1[[#This Row],[Revenue]]-Table1[[#This Row],[COGS]]</f>
        <v>323.19000000000005</v>
      </c>
      <c r="Q1139" s="9">
        <f>Table1[[#This Row],[Profit]]/Table1[[#This Row],[Revenue]]</f>
        <v>0.27272727272727276</v>
      </c>
      <c r="R1139" s="31">
        <f>Table1[[#This Row],[Cost Price]]*Table1[[#This Row],[Quantity]]</f>
        <v>861.83999999999992</v>
      </c>
    </row>
    <row r="1140" spans="1:18" x14ac:dyDescent="0.25">
      <c r="A1140" t="s">
        <v>1914</v>
      </c>
      <c r="B1140" s="14">
        <v>46002</v>
      </c>
      <c r="C1140" t="s">
        <v>1915</v>
      </c>
      <c r="D1140" t="str">
        <f>VLOOKUP(C1140,Customers!A:E,5,FALSE)</f>
        <v>Premium</v>
      </c>
      <c r="E1140" t="s">
        <v>109</v>
      </c>
      <c r="F1140" t="str">
        <f>VLOOKUP(Table1[[#This Row],[Product_ID]],Products!A:D,4,FALSE)</f>
        <v>Televisions</v>
      </c>
      <c r="G1140" t="str">
        <f>VLOOKUP(H1140,Stores!A:E,5,FALSE)</f>
        <v>North America</v>
      </c>
      <c r="H1140" t="s">
        <v>39</v>
      </c>
      <c r="I1140" s="5" t="s">
        <v>25</v>
      </c>
      <c r="J1140" s="7">
        <v>4</v>
      </c>
      <c r="K1140" s="27">
        <v>1371.02</v>
      </c>
      <c r="L1140" s="11">
        <v>0.02</v>
      </c>
      <c r="M1140" t="s">
        <v>20</v>
      </c>
      <c r="N1140" s="29">
        <v>1007.28</v>
      </c>
      <c r="O1140" s="27">
        <f>Table1[[#This Row],[Unit_Price]]*Table1[[#This Row],[Quantity]]</f>
        <v>5484.08</v>
      </c>
      <c r="P1140" s="29">
        <f>Table1[[#This Row],[Revenue]]-Table1[[#This Row],[COGS]]</f>
        <v>1454.96</v>
      </c>
      <c r="Q1140" s="9">
        <f>Table1[[#This Row],[Profit]]/Table1[[#This Row],[Revenue]]</f>
        <v>0.26530612244897961</v>
      </c>
      <c r="R1140" s="31">
        <f>Table1[[#This Row],[Cost Price]]*Table1[[#This Row],[Quantity]]</f>
        <v>4029.12</v>
      </c>
    </row>
    <row r="1141" spans="1:18" x14ac:dyDescent="0.25">
      <c r="A1141" t="s">
        <v>1916</v>
      </c>
      <c r="B1141" s="14">
        <v>46038</v>
      </c>
      <c r="C1141" t="s">
        <v>934</v>
      </c>
      <c r="D1141" t="str">
        <f>VLOOKUP(C1141,Customers!A:E,5,FALSE)</f>
        <v>Mass Affluent</v>
      </c>
      <c r="E1141" t="s">
        <v>153</v>
      </c>
      <c r="F1141" t="str">
        <f>VLOOKUP(Table1[[#This Row],[Product_ID]],Products!A:D,4,FALSE)</f>
        <v>Accessories</v>
      </c>
      <c r="G1141" t="str">
        <f>VLOOKUP(H1141,Stores!A:E,5,FALSE)</f>
        <v>North America</v>
      </c>
      <c r="H1141" t="s">
        <v>187</v>
      </c>
      <c r="I1141" s="5" t="s">
        <v>14</v>
      </c>
      <c r="J1141" s="7">
        <v>2</v>
      </c>
      <c r="K1141" s="27">
        <v>130.29</v>
      </c>
      <c r="L1141" s="11">
        <v>0</v>
      </c>
      <c r="M1141" t="s">
        <v>30</v>
      </c>
      <c r="N1141" s="29">
        <v>78.69</v>
      </c>
      <c r="O1141" s="27">
        <f>Table1[[#This Row],[Unit_Price]]*Table1[[#This Row],[Quantity]]</f>
        <v>260.58</v>
      </c>
      <c r="P1141" s="29">
        <f>Table1[[#This Row],[Revenue]]-Table1[[#This Row],[COGS]]</f>
        <v>103.19999999999999</v>
      </c>
      <c r="Q1141" s="9">
        <f>Table1[[#This Row],[Profit]]/Table1[[#This Row],[Revenue]]</f>
        <v>0.396039603960396</v>
      </c>
      <c r="R1141" s="31">
        <f>Table1[[#This Row],[Cost Price]]*Table1[[#This Row],[Quantity]]</f>
        <v>157.38</v>
      </c>
    </row>
    <row r="1142" spans="1:18" x14ac:dyDescent="0.25">
      <c r="A1142" t="s">
        <v>1917</v>
      </c>
      <c r="B1142" s="14">
        <v>46017</v>
      </c>
      <c r="C1142" t="s">
        <v>581</v>
      </c>
      <c r="D1142" t="str">
        <f>VLOOKUP(C1142,Customers!A:E,5,FALSE)</f>
        <v>Affluent</v>
      </c>
      <c r="E1142" t="s">
        <v>153</v>
      </c>
      <c r="F1142" t="str">
        <f>VLOOKUP(Table1[[#This Row],[Product_ID]],Products!A:D,4,FALSE)</f>
        <v>Accessories</v>
      </c>
      <c r="G1142" t="str">
        <f>VLOOKUP(H1142,Stores!A:E,5,FALSE)</f>
        <v>North America</v>
      </c>
      <c r="H1142" t="s">
        <v>39</v>
      </c>
      <c r="I1142" s="5" t="s">
        <v>14</v>
      </c>
      <c r="J1142" s="7">
        <v>3</v>
      </c>
      <c r="K1142" s="27">
        <v>125.13</v>
      </c>
      <c r="L1142" s="11">
        <v>0.05</v>
      </c>
      <c r="M1142" t="s">
        <v>20</v>
      </c>
      <c r="N1142" s="29">
        <v>78.69</v>
      </c>
      <c r="O1142" s="27">
        <f>Table1[[#This Row],[Unit_Price]]*Table1[[#This Row],[Quantity]]</f>
        <v>375.39</v>
      </c>
      <c r="P1142" s="29">
        <f>Table1[[#This Row],[Revenue]]-Table1[[#This Row],[COGS]]</f>
        <v>139.32</v>
      </c>
      <c r="Q1142" s="9">
        <f>Table1[[#This Row],[Profit]]/Table1[[#This Row],[Revenue]]</f>
        <v>0.37113402061855671</v>
      </c>
      <c r="R1142" s="31">
        <f>Table1[[#This Row],[Cost Price]]*Table1[[#This Row],[Quantity]]</f>
        <v>236.07</v>
      </c>
    </row>
    <row r="1143" spans="1:18" x14ac:dyDescent="0.25">
      <c r="A1143" t="s">
        <v>1918</v>
      </c>
      <c r="B1143" s="14">
        <v>46301</v>
      </c>
      <c r="C1143" t="s">
        <v>1919</v>
      </c>
      <c r="D1143" t="str">
        <f>VLOOKUP(C1143,Customers!A:E,5,FALSE)</f>
        <v>Affluent</v>
      </c>
      <c r="E1143" t="s">
        <v>98</v>
      </c>
      <c r="F1143" t="str">
        <f>VLOOKUP(Table1[[#This Row],[Product_ID]],Products!A:D,4,FALSE)</f>
        <v>Laptops</v>
      </c>
      <c r="G1143" t="str">
        <f>VLOOKUP(H1143,Stores!A:E,5,FALSE)</f>
        <v>Asia</v>
      </c>
      <c r="H1143" t="s">
        <v>13</v>
      </c>
      <c r="I1143" s="5" t="s">
        <v>25</v>
      </c>
      <c r="J1143" s="7">
        <v>5</v>
      </c>
      <c r="K1143" s="27">
        <v>1385.01</v>
      </c>
      <c r="L1143" s="11">
        <v>0.15</v>
      </c>
      <c r="M1143" t="s">
        <v>20</v>
      </c>
      <c r="N1143" s="29">
        <v>853.39</v>
      </c>
      <c r="O1143" s="27">
        <f>Table1[[#This Row],[Unit_Price]]*Table1[[#This Row],[Quantity]]</f>
        <v>6925.05</v>
      </c>
      <c r="P1143" s="29">
        <f>Table1[[#This Row],[Revenue]]-Table1[[#This Row],[COGS]]</f>
        <v>2658.1000000000004</v>
      </c>
      <c r="Q1143" s="9">
        <f>Table1[[#This Row],[Profit]]/Table1[[#This Row],[Revenue]]</f>
        <v>0.38383838383838387</v>
      </c>
      <c r="R1143" s="31">
        <f>Table1[[#This Row],[Cost Price]]*Table1[[#This Row],[Quantity]]</f>
        <v>4266.95</v>
      </c>
    </row>
    <row r="1144" spans="1:18" x14ac:dyDescent="0.25">
      <c r="A1144" t="s">
        <v>1920</v>
      </c>
      <c r="B1144" s="14">
        <v>46066</v>
      </c>
      <c r="C1144" t="s">
        <v>1921</v>
      </c>
      <c r="D1144" t="str">
        <f>VLOOKUP(C1144,Customers!A:E,5,FALSE)</f>
        <v>Premium</v>
      </c>
      <c r="E1144" t="s">
        <v>202</v>
      </c>
      <c r="F1144" t="str">
        <f>VLOOKUP(Table1[[#This Row],[Product_ID]],Products!A:D,4,FALSE)</f>
        <v>Televisions</v>
      </c>
      <c r="G1144" t="str">
        <f>VLOOKUP(H1144,Stores!A:E,5,FALSE)</f>
        <v>Oceania</v>
      </c>
      <c r="H1144" t="s">
        <v>112</v>
      </c>
      <c r="I1144" s="5" t="s">
        <v>25</v>
      </c>
      <c r="J1144" s="7">
        <v>2</v>
      </c>
      <c r="K1144" s="27">
        <v>2119.9899999999998</v>
      </c>
      <c r="L1144" s="11">
        <v>0</v>
      </c>
      <c r="M1144" t="s">
        <v>35</v>
      </c>
      <c r="N1144" s="29">
        <v>1427.32</v>
      </c>
      <c r="O1144" s="27">
        <f>Table1[[#This Row],[Unit_Price]]*Table1[[#This Row],[Quantity]]</f>
        <v>4239.9799999999996</v>
      </c>
      <c r="P1144" s="29">
        <f>Table1[[#This Row],[Revenue]]-Table1[[#This Row],[COGS]]</f>
        <v>1385.3399999999997</v>
      </c>
      <c r="Q1144" s="9">
        <f>Table1[[#This Row],[Profit]]/Table1[[#This Row],[Revenue]]</f>
        <v>0.32673267326732669</v>
      </c>
      <c r="R1144" s="31">
        <f>Table1[[#This Row],[Cost Price]]*Table1[[#This Row],[Quantity]]</f>
        <v>2854.64</v>
      </c>
    </row>
    <row r="1145" spans="1:18" x14ac:dyDescent="0.25">
      <c r="A1145" t="s">
        <v>1922</v>
      </c>
      <c r="B1145" s="14">
        <v>45950</v>
      </c>
      <c r="C1145" t="s">
        <v>1923</v>
      </c>
      <c r="D1145" t="str">
        <f>VLOOKUP(C1145,Customers!A:E,5,FALSE)</f>
        <v>Mass Affluent</v>
      </c>
      <c r="E1145" t="s">
        <v>153</v>
      </c>
      <c r="F1145" t="str">
        <f>VLOOKUP(Table1[[#This Row],[Product_ID]],Products!A:D,4,FALSE)</f>
        <v>Accessories</v>
      </c>
      <c r="G1145" t="str">
        <f>VLOOKUP(H1145,Stores!A:E,5,FALSE)</f>
        <v>South America</v>
      </c>
      <c r="H1145" t="s">
        <v>62</v>
      </c>
      <c r="I1145" s="5" t="s">
        <v>14</v>
      </c>
      <c r="J1145" s="7">
        <v>3</v>
      </c>
      <c r="K1145" s="27">
        <v>130.29</v>
      </c>
      <c r="L1145" s="11">
        <v>0</v>
      </c>
      <c r="M1145" t="s">
        <v>35</v>
      </c>
      <c r="N1145" s="29">
        <v>78.69</v>
      </c>
      <c r="O1145" s="27">
        <f>Table1[[#This Row],[Unit_Price]]*Table1[[#This Row],[Quantity]]</f>
        <v>390.87</v>
      </c>
      <c r="P1145" s="29">
        <f>Table1[[#This Row],[Revenue]]-Table1[[#This Row],[COGS]]</f>
        <v>154.80000000000001</v>
      </c>
      <c r="Q1145" s="9">
        <f>Table1[[#This Row],[Profit]]/Table1[[#This Row],[Revenue]]</f>
        <v>0.39603960396039606</v>
      </c>
      <c r="R1145" s="31">
        <f>Table1[[#This Row],[Cost Price]]*Table1[[#This Row],[Quantity]]</f>
        <v>236.07</v>
      </c>
    </row>
    <row r="1146" spans="1:18" x14ac:dyDescent="0.25">
      <c r="A1146" t="s">
        <v>1924</v>
      </c>
      <c r="B1146" s="14">
        <v>46299</v>
      </c>
      <c r="C1146" t="s">
        <v>866</v>
      </c>
      <c r="D1146" t="str">
        <f>VLOOKUP(C1146,Customers!A:E,5,FALSE)</f>
        <v>Mass Market</v>
      </c>
      <c r="E1146" t="s">
        <v>235</v>
      </c>
      <c r="F1146" t="str">
        <f>VLOOKUP(Table1[[#This Row],[Product_ID]],Products!A:D,4,FALSE)</f>
        <v>Accessories</v>
      </c>
      <c r="G1146" t="str">
        <f>VLOOKUP(H1146,Stores!A:E,5,FALSE)</f>
        <v>South America</v>
      </c>
      <c r="H1146" t="s">
        <v>62</v>
      </c>
      <c r="I1146" s="5" t="s">
        <v>25</v>
      </c>
      <c r="J1146" s="7">
        <v>10</v>
      </c>
      <c r="K1146" s="27">
        <v>71.069999999999993</v>
      </c>
      <c r="L1146" s="11">
        <v>0</v>
      </c>
      <c r="M1146" t="s">
        <v>30</v>
      </c>
      <c r="N1146" s="29">
        <v>44.85</v>
      </c>
      <c r="O1146" s="27">
        <f>Table1[[#This Row],[Unit_Price]]*Table1[[#This Row],[Quantity]]</f>
        <v>710.69999999999993</v>
      </c>
      <c r="P1146" s="29">
        <f>Table1[[#This Row],[Revenue]]-Table1[[#This Row],[COGS]]</f>
        <v>262.19999999999993</v>
      </c>
      <c r="Q1146" s="9">
        <f>Table1[[#This Row],[Profit]]/Table1[[#This Row],[Revenue]]</f>
        <v>0.3689320388349514</v>
      </c>
      <c r="R1146" s="31">
        <f>Table1[[#This Row],[Cost Price]]*Table1[[#This Row],[Quantity]]</f>
        <v>448.5</v>
      </c>
    </row>
    <row r="1147" spans="1:18" x14ac:dyDescent="0.25">
      <c r="A1147" t="s">
        <v>1925</v>
      </c>
      <c r="B1147" s="14">
        <v>46128</v>
      </c>
      <c r="C1147" t="s">
        <v>1388</v>
      </c>
      <c r="D1147" t="str">
        <f>VLOOKUP(C1147,Customers!A:E,5,FALSE)</f>
        <v>Affluent</v>
      </c>
      <c r="E1147" t="s">
        <v>54</v>
      </c>
      <c r="F1147" t="str">
        <f>VLOOKUP(Table1[[#This Row],[Product_ID]],Products!A:D,4,FALSE)</f>
        <v>Accessories</v>
      </c>
      <c r="G1147" t="str">
        <f>VLOOKUP(H1147,Stores!A:E,5,FALSE)</f>
        <v>Europe</v>
      </c>
      <c r="H1147" t="s">
        <v>24</v>
      </c>
      <c r="I1147" s="5" t="s">
        <v>14</v>
      </c>
      <c r="J1147" s="7">
        <v>2</v>
      </c>
      <c r="K1147" s="27">
        <v>122.57</v>
      </c>
      <c r="L1147" s="11">
        <v>0.05</v>
      </c>
      <c r="M1147" t="s">
        <v>35</v>
      </c>
      <c r="N1147" s="29">
        <v>85.68</v>
      </c>
      <c r="O1147" s="27">
        <f>Table1[[#This Row],[Unit_Price]]*Table1[[#This Row],[Quantity]]</f>
        <v>245.14</v>
      </c>
      <c r="P1147" s="29">
        <f>Table1[[#This Row],[Revenue]]-Table1[[#This Row],[COGS]]</f>
        <v>73.779999999999973</v>
      </c>
      <c r="Q1147" s="9">
        <f>Table1[[#This Row],[Profit]]/Table1[[#This Row],[Revenue]]</f>
        <v>0.30097087378640769</v>
      </c>
      <c r="R1147" s="31">
        <f>Table1[[#This Row],[Cost Price]]*Table1[[#This Row],[Quantity]]</f>
        <v>171.36</v>
      </c>
    </row>
    <row r="1148" spans="1:18" x14ac:dyDescent="0.25">
      <c r="A1148" t="s">
        <v>1926</v>
      </c>
      <c r="B1148" s="14">
        <v>46129</v>
      </c>
      <c r="C1148" t="s">
        <v>1386</v>
      </c>
      <c r="D1148" t="str">
        <f>VLOOKUP(C1148,Customers!A:E,5,FALSE)</f>
        <v>VIP</v>
      </c>
      <c r="E1148" t="s">
        <v>117</v>
      </c>
      <c r="F1148" t="str">
        <f>VLOOKUP(Table1[[#This Row],[Product_ID]],Products!A:D,4,FALSE)</f>
        <v>Laptops</v>
      </c>
      <c r="G1148" t="str">
        <f>VLOOKUP(H1148,Stores!A:E,5,FALSE)</f>
        <v>Africa</v>
      </c>
      <c r="H1148" t="s">
        <v>58</v>
      </c>
      <c r="I1148" s="5" t="s">
        <v>25</v>
      </c>
      <c r="J1148" s="7">
        <v>3</v>
      </c>
      <c r="K1148" s="27">
        <v>1816.99</v>
      </c>
      <c r="L1148" s="11">
        <v>0.2</v>
      </c>
      <c r="M1148" t="s">
        <v>20</v>
      </c>
      <c r="N1148" s="29">
        <v>1295.28</v>
      </c>
      <c r="O1148" s="27">
        <f>Table1[[#This Row],[Unit_Price]]*Table1[[#This Row],[Quantity]]</f>
        <v>5450.97</v>
      </c>
      <c r="P1148" s="29">
        <f>Table1[[#This Row],[Revenue]]-Table1[[#This Row],[COGS]]</f>
        <v>1565.13</v>
      </c>
      <c r="Q1148" s="9">
        <f>Table1[[#This Row],[Profit]]/Table1[[#This Row],[Revenue]]</f>
        <v>0.28712871287128716</v>
      </c>
      <c r="R1148" s="31">
        <f>Table1[[#This Row],[Cost Price]]*Table1[[#This Row],[Quantity]]</f>
        <v>3885.84</v>
      </c>
    </row>
    <row r="1149" spans="1:18" x14ac:dyDescent="0.25">
      <c r="A1149" t="s">
        <v>1927</v>
      </c>
      <c r="B1149" s="14">
        <v>46045</v>
      </c>
      <c r="C1149" t="s">
        <v>346</v>
      </c>
      <c r="D1149" t="str">
        <f>VLOOKUP(C1149,Customers!A:E,5,FALSE)</f>
        <v>Mass Affluent</v>
      </c>
      <c r="E1149" t="s">
        <v>376</v>
      </c>
      <c r="F1149" t="str">
        <f>VLOOKUP(Table1[[#This Row],[Product_ID]],Products!A:D,4,FALSE)</f>
        <v>Laptops</v>
      </c>
      <c r="G1149" t="str">
        <f>VLOOKUP(H1149,Stores!A:E,5,FALSE)</f>
        <v xml:space="preserve">Asia </v>
      </c>
      <c r="H1149" t="s">
        <v>104</v>
      </c>
      <c r="I1149" s="5" t="s">
        <v>14</v>
      </c>
      <c r="J1149" s="7">
        <v>1</v>
      </c>
      <c r="K1149" s="27">
        <v>1732.98</v>
      </c>
      <c r="L1149" s="11">
        <v>0.05</v>
      </c>
      <c r="M1149" t="s">
        <v>30</v>
      </c>
      <c r="N1149" s="29">
        <v>1240.27</v>
      </c>
      <c r="O1149" s="27">
        <f>Table1[[#This Row],[Unit_Price]]*Table1[[#This Row],[Quantity]]</f>
        <v>1732.98</v>
      </c>
      <c r="P1149" s="29">
        <f>Table1[[#This Row],[Revenue]]-Table1[[#This Row],[COGS]]</f>
        <v>492.71000000000004</v>
      </c>
      <c r="Q1149" s="9">
        <f>Table1[[#This Row],[Profit]]/Table1[[#This Row],[Revenue]]</f>
        <v>0.28431372549019612</v>
      </c>
      <c r="R1149" s="31">
        <f>Table1[[#This Row],[Cost Price]]*Table1[[#This Row],[Quantity]]</f>
        <v>1240.27</v>
      </c>
    </row>
    <row r="1150" spans="1:18" x14ac:dyDescent="0.25">
      <c r="A1150" t="s">
        <v>1928</v>
      </c>
      <c r="B1150" s="14">
        <v>46233</v>
      </c>
      <c r="C1150" t="s">
        <v>843</v>
      </c>
      <c r="D1150" t="str">
        <f>VLOOKUP(C1150,Customers!A:E,5,FALSE)</f>
        <v>Affluent</v>
      </c>
      <c r="E1150" t="s">
        <v>390</v>
      </c>
      <c r="F1150" t="str">
        <f>VLOOKUP(Table1[[#This Row],[Product_ID]],Products!A:D,4,FALSE)</f>
        <v>Smartphones</v>
      </c>
      <c r="G1150" t="str">
        <f>VLOOKUP(H1150,Stores!A:E,5,FALSE)</f>
        <v>North America</v>
      </c>
      <c r="H1150" t="s">
        <v>39</v>
      </c>
      <c r="I1150" s="5" t="s">
        <v>14</v>
      </c>
      <c r="J1150" s="7">
        <v>2</v>
      </c>
      <c r="K1150" s="27">
        <v>444.51</v>
      </c>
      <c r="L1150" s="11">
        <v>0</v>
      </c>
      <c r="M1150" t="s">
        <v>20</v>
      </c>
      <c r="N1150" s="29">
        <v>278.38</v>
      </c>
      <c r="O1150" s="27">
        <f>Table1[[#This Row],[Unit_Price]]*Table1[[#This Row],[Quantity]]</f>
        <v>889.02</v>
      </c>
      <c r="P1150" s="29">
        <f>Table1[[#This Row],[Revenue]]-Table1[[#This Row],[COGS]]</f>
        <v>332.26</v>
      </c>
      <c r="Q1150" s="9">
        <f>Table1[[#This Row],[Profit]]/Table1[[#This Row],[Revenue]]</f>
        <v>0.37373737373737376</v>
      </c>
      <c r="R1150" s="31">
        <f>Table1[[#This Row],[Cost Price]]*Table1[[#This Row],[Quantity]]</f>
        <v>556.76</v>
      </c>
    </row>
    <row r="1151" spans="1:18" x14ac:dyDescent="0.25">
      <c r="A1151" t="s">
        <v>1929</v>
      </c>
      <c r="B1151" s="14">
        <v>46088</v>
      </c>
      <c r="C1151" t="s">
        <v>1930</v>
      </c>
      <c r="D1151" t="str">
        <f>VLOOKUP(C1151,Customers!A:E,5,FALSE)</f>
        <v>Mass Market</v>
      </c>
      <c r="E1151" t="s">
        <v>23</v>
      </c>
      <c r="F1151" t="str">
        <f>VLOOKUP(Table1[[#This Row],[Product_ID]],Products!A:D,4,FALSE)</f>
        <v>Audio</v>
      </c>
      <c r="G1151" t="str">
        <f>VLOOKUP(H1151,Stores!A:E,5,FALSE)</f>
        <v>North America</v>
      </c>
      <c r="H1151" t="s">
        <v>39</v>
      </c>
      <c r="I1151" s="5" t="s">
        <v>25</v>
      </c>
      <c r="J1151" s="7">
        <v>2</v>
      </c>
      <c r="K1151" s="27">
        <v>76.63</v>
      </c>
      <c r="L1151" s="11">
        <v>0.05</v>
      </c>
      <c r="M1151" t="s">
        <v>35</v>
      </c>
      <c r="N1151" s="29">
        <v>57.67</v>
      </c>
      <c r="O1151" s="27">
        <f>Table1[[#This Row],[Unit_Price]]*Table1[[#This Row],[Quantity]]</f>
        <v>153.26</v>
      </c>
      <c r="P1151" s="29">
        <f>Table1[[#This Row],[Revenue]]-Table1[[#This Row],[COGS]]</f>
        <v>37.919999999999987</v>
      </c>
      <c r="Q1151" s="9">
        <f>Table1[[#This Row],[Profit]]/Table1[[#This Row],[Revenue]]</f>
        <v>0.24742268041237106</v>
      </c>
      <c r="R1151" s="31">
        <f>Table1[[#This Row],[Cost Price]]*Table1[[#This Row],[Quantity]]</f>
        <v>115.34</v>
      </c>
    </row>
    <row r="1152" spans="1:18" x14ac:dyDescent="0.25">
      <c r="A1152" t="s">
        <v>1931</v>
      </c>
      <c r="B1152" s="14">
        <v>45957</v>
      </c>
      <c r="C1152" t="s">
        <v>431</v>
      </c>
      <c r="D1152" t="str">
        <f>VLOOKUP(C1152,Customers!A:E,5,FALSE)</f>
        <v>Affluent</v>
      </c>
      <c r="E1152" t="s">
        <v>254</v>
      </c>
      <c r="F1152" t="str">
        <f>VLOOKUP(Table1[[#This Row],[Product_ID]],Products!A:D,4,FALSE)</f>
        <v>Audio</v>
      </c>
      <c r="G1152" t="str">
        <f>VLOOKUP(H1152,Stores!A:E,5,FALSE)</f>
        <v>Africa</v>
      </c>
      <c r="H1152" t="s">
        <v>226</v>
      </c>
      <c r="I1152" s="5" t="s">
        <v>25</v>
      </c>
      <c r="J1152" s="7">
        <v>2</v>
      </c>
      <c r="K1152" s="27">
        <v>193.03</v>
      </c>
      <c r="L1152" s="11">
        <v>0.15</v>
      </c>
      <c r="M1152" t="s">
        <v>35</v>
      </c>
      <c r="N1152" s="29">
        <v>129.35</v>
      </c>
      <c r="O1152" s="27">
        <f>Table1[[#This Row],[Unit_Price]]*Table1[[#This Row],[Quantity]]</f>
        <v>386.06</v>
      </c>
      <c r="P1152" s="29">
        <f>Table1[[#This Row],[Revenue]]-Table1[[#This Row],[COGS]]</f>
        <v>127.36000000000001</v>
      </c>
      <c r="Q1152" s="9">
        <f>Table1[[#This Row],[Profit]]/Table1[[#This Row],[Revenue]]</f>
        <v>0.32989690721649489</v>
      </c>
      <c r="R1152" s="31">
        <f>Table1[[#This Row],[Cost Price]]*Table1[[#This Row],[Quantity]]</f>
        <v>258.7</v>
      </c>
    </row>
    <row r="1153" spans="1:18" x14ac:dyDescent="0.25">
      <c r="A1153" t="s">
        <v>1932</v>
      </c>
      <c r="B1153" s="14">
        <v>45909</v>
      </c>
      <c r="C1153" t="s">
        <v>1667</v>
      </c>
      <c r="D1153" t="str">
        <f>VLOOKUP(C1153,Customers!A:E,5,FALSE)</f>
        <v>Mass Affluent</v>
      </c>
      <c r="E1153" t="s">
        <v>235</v>
      </c>
      <c r="F1153" t="str">
        <f>VLOOKUP(Table1[[#This Row],[Product_ID]],Products!A:D,4,FALSE)</f>
        <v>Accessories</v>
      </c>
      <c r="G1153" t="str">
        <f>VLOOKUP(H1153,Stores!A:E,5,FALSE)</f>
        <v>Africa</v>
      </c>
      <c r="H1153" t="s">
        <v>58</v>
      </c>
      <c r="I1153" s="5" t="s">
        <v>14</v>
      </c>
      <c r="J1153" s="7">
        <v>1</v>
      </c>
      <c r="K1153" s="27">
        <v>69</v>
      </c>
      <c r="L1153" s="11">
        <v>0.1</v>
      </c>
      <c r="M1153" t="s">
        <v>35</v>
      </c>
      <c r="N1153" s="29">
        <v>44.85</v>
      </c>
      <c r="O1153" s="27">
        <f>Table1[[#This Row],[Unit_Price]]*Table1[[#This Row],[Quantity]]</f>
        <v>69</v>
      </c>
      <c r="P1153" s="29">
        <f>Table1[[#This Row],[Revenue]]-Table1[[#This Row],[COGS]]</f>
        <v>24.15</v>
      </c>
      <c r="Q1153" s="9">
        <f>Table1[[#This Row],[Profit]]/Table1[[#This Row],[Revenue]]</f>
        <v>0.35</v>
      </c>
      <c r="R1153" s="31">
        <f>Table1[[#This Row],[Cost Price]]*Table1[[#This Row],[Quantity]]</f>
        <v>44.85</v>
      </c>
    </row>
    <row r="1154" spans="1:18" x14ac:dyDescent="0.25">
      <c r="A1154" t="s">
        <v>1933</v>
      </c>
      <c r="B1154" s="14">
        <v>45980</v>
      </c>
      <c r="C1154" t="s">
        <v>1934</v>
      </c>
      <c r="D1154" t="str">
        <f>VLOOKUP(C1154,Customers!A:E,5,FALSE)</f>
        <v>Mass Affluent</v>
      </c>
      <c r="E1154" t="s">
        <v>549</v>
      </c>
      <c r="F1154" t="str">
        <f>VLOOKUP(Table1[[#This Row],[Product_ID]],Products!A:D,4,FALSE)</f>
        <v>Televisions</v>
      </c>
      <c r="G1154" t="str">
        <f>VLOOKUP(H1154,Stores!A:E,5,FALSE)</f>
        <v>South America</v>
      </c>
      <c r="H1154" t="s">
        <v>62</v>
      </c>
      <c r="I1154" s="5" t="s">
        <v>25</v>
      </c>
      <c r="J1154" s="7">
        <v>2</v>
      </c>
      <c r="K1154" s="27">
        <v>1199</v>
      </c>
      <c r="L1154" s="11">
        <v>0</v>
      </c>
      <c r="M1154" t="s">
        <v>20</v>
      </c>
      <c r="N1154" s="29">
        <v>767.36</v>
      </c>
      <c r="O1154" s="27">
        <f>Table1[[#This Row],[Unit_Price]]*Table1[[#This Row],[Quantity]]</f>
        <v>2398</v>
      </c>
      <c r="P1154" s="29">
        <f>Table1[[#This Row],[Revenue]]-Table1[[#This Row],[COGS]]</f>
        <v>863.28</v>
      </c>
      <c r="Q1154" s="9">
        <f>Table1[[#This Row],[Profit]]/Table1[[#This Row],[Revenue]]</f>
        <v>0.36</v>
      </c>
      <c r="R1154" s="31">
        <f>Table1[[#This Row],[Cost Price]]*Table1[[#This Row],[Quantity]]</f>
        <v>1534.72</v>
      </c>
    </row>
    <row r="1155" spans="1:18" x14ac:dyDescent="0.25">
      <c r="A1155" t="s">
        <v>1935</v>
      </c>
      <c r="B1155" s="14">
        <v>46198</v>
      </c>
      <c r="C1155" t="s">
        <v>1820</v>
      </c>
      <c r="D1155" t="str">
        <f>VLOOKUP(C1155,Customers!A:E,5,FALSE)</f>
        <v>Mass Market</v>
      </c>
      <c r="E1155" t="s">
        <v>23</v>
      </c>
      <c r="F1155" t="str">
        <f>VLOOKUP(Table1[[#This Row],[Product_ID]],Products!A:D,4,FALSE)</f>
        <v>Audio</v>
      </c>
      <c r="G1155" t="str">
        <f>VLOOKUP(H1155,Stores!A:E,5,FALSE)</f>
        <v>Africa</v>
      </c>
      <c r="H1155" t="s">
        <v>226</v>
      </c>
      <c r="I1155" s="5" t="s">
        <v>14</v>
      </c>
      <c r="J1155" s="7">
        <v>3</v>
      </c>
      <c r="K1155" s="27">
        <v>77.42</v>
      </c>
      <c r="L1155" s="11">
        <v>0.2</v>
      </c>
      <c r="M1155" t="s">
        <v>30</v>
      </c>
      <c r="N1155" s="29">
        <v>57.67</v>
      </c>
      <c r="O1155" s="27">
        <f>Table1[[#This Row],[Unit_Price]]*Table1[[#This Row],[Quantity]]</f>
        <v>232.26</v>
      </c>
      <c r="P1155" s="29">
        <f>Table1[[#This Row],[Revenue]]-Table1[[#This Row],[COGS]]</f>
        <v>59.25</v>
      </c>
      <c r="Q1155" s="9">
        <f>Table1[[#This Row],[Profit]]/Table1[[#This Row],[Revenue]]</f>
        <v>0.25510204081632654</v>
      </c>
      <c r="R1155" s="31">
        <f>Table1[[#This Row],[Cost Price]]*Table1[[#This Row],[Quantity]]</f>
        <v>173.01</v>
      </c>
    </row>
    <row r="1156" spans="1:18" x14ac:dyDescent="0.25">
      <c r="A1156" t="s">
        <v>1936</v>
      </c>
      <c r="B1156" s="14">
        <v>46087</v>
      </c>
      <c r="C1156" t="s">
        <v>1602</v>
      </c>
      <c r="D1156" t="str">
        <f>VLOOKUP(C1156,Customers!A:E,5,FALSE)</f>
        <v>Mass Affluent</v>
      </c>
      <c r="E1156" t="s">
        <v>150</v>
      </c>
      <c r="F1156" t="str">
        <f>VLOOKUP(Table1[[#This Row],[Product_ID]],Products!A:D,4,FALSE)</f>
        <v>Televisions</v>
      </c>
      <c r="G1156" t="str">
        <f>VLOOKUP(H1156,Stores!A:E,5,FALSE)</f>
        <v>EUROPE</v>
      </c>
      <c r="H1156" t="s">
        <v>74</v>
      </c>
      <c r="I1156" s="5" t="s">
        <v>25</v>
      </c>
      <c r="J1156" s="7">
        <v>6</v>
      </c>
      <c r="K1156" s="27">
        <v>1528.98</v>
      </c>
      <c r="L1156" s="11">
        <v>0.1</v>
      </c>
      <c r="M1156" t="s">
        <v>35</v>
      </c>
      <c r="N1156" s="29">
        <v>1064.29</v>
      </c>
      <c r="O1156" s="27">
        <f>Table1[[#This Row],[Unit_Price]]*Table1[[#This Row],[Quantity]]</f>
        <v>9173.880000000001</v>
      </c>
      <c r="P1156" s="29">
        <f>Table1[[#This Row],[Revenue]]-Table1[[#This Row],[COGS]]</f>
        <v>2788.1400000000012</v>
      </c>
      <c r="Q1156" s="9">
        <f>Table1[[#This Row],[Profit]]/Table1[[#This Row],[Revenue]]</f>
        <v>0.30392156862745107</v>
      </c>
      <c r="R1156" s="31">
        <f>Table1[[#This Row],[Cost Price]]*Table1[[#This Row],[Quantity]]</f>
        <v>6385.74</v>
      </c>
    </row>
    <row r="1157" spans="1:18" x14ac:dyDescent="0.25">
      <c r="A1157" t="s">
        <v>1937</v>
      </c>
      <c r="B1157" s="14">
        <v>45972</v>
      </c>
      <c r="C1157" t="s">
        <v>336</v>
      </c>
      <c r="D1157" t="str">
        <f>VLOOKUP(C1157,Customers!A:E,5,FALSE)</f>
        <v>Mass Market</v>
      </c>
      <c r="E1157" t="s">
        <v>147</v>
      </c>
      <c r="F1157" t="str">
        <f>VLOOKUP(Table1[[#This Row],[Product_ID]],Products!A:D,4,FALSE)</f>
        <v>Televisions</v>
      </c>
      <c r="G1157" t="str">
        <f>VLOOKUP(H1157,Stores!A:E,5,FALSE)</f>
        <v>North America</v>
      </c>
      <c r="H1157" t="s">
        <v>95</v>
      </c>
      <c r="I1157" s="5" t="s">
        <v>25</v>
      </c>
      <c r="J1157" s="7">
        <v>8</v>
      </c>
      <c r="K1157" s="27">
        <v>979.02</v>
      </c>
      <c r="L1157" s="11">
        <v>0.1</v>
      </c>
      <c r="M1157" t="s">
        <v>35</v>
      </c>
      <c r="N1157" s="29">
        <v>679.32</v>
      </c>
      <c r="O1157" s="27">
        <f>Table1[[#This Row],[Unit_Price]]*Table1[[#This Row],[Quantity]]</f>
        <v>7832.16</v>
      </c>
      <c r="P1157" s="29">
        <f>Table1[[#This Row],[Revenue]]-Table1[[#This Row],[COGS]]</f>
        <v>2397.5999999999995</v>
      </c>
      <c r="Q1157" s="9">
        <f>Table1[[#This Row],[Profit]]/Table1[[#This Row],[Revenue]]</f>
        <v>0.30612244897959179</v>
      </c>
      <c r="R1157" s="31">
        <f>Table1[[#This Row],[Cost Price]]*Table1[[#This Row],[Quantity]]</f>
        <v>5434.56</v>
      </c>
    </row>
    <row r="1158" spans="1:18" x14ac:dyDescent="0.25">
      <c r="A1158" t="s">
        <v>1938</v>
      </c>
      <c r="B1158" s="14">
        <v>46218</v>
      </c>
      <c r="C1158" t="s">
        <v>22</v>
      </c>
      <c r="D1158" t="str">
        <f>VLOOKUP(C1158,Customers!A:E,5,FALSE)</f>
        <v>Mass Affluent</v>
      </c>
      <c r="E1158" t="s">
        <v>323</v>
      </c>
      <c r="F1158" t="str">
        <f>VLOOKUP(Table1[[#This Row],[Product_ID]],Products!A:D,4,FALSE)</f>
        <v>Televisions</v>
      </c>
      <c r="G1158" t="str">
        <f>VLOOKUP(H1158,Stores!A:E,5,FALSE)</f>
        <v>Asia</v>
      </c>
      <c r="H1158" t="s">
        <v>13</v>
      </c>
      <c r="I1158" s="5" t="s">
        <v>25</v>
      </c>
      <c r="J1158" s="7">
        <v>4</v>
      </c>
      <c r="K1158" s="27">
        <v>1543.97</v>
      </c>
      <c r="L1158" s="11">
        <v>0</v>
      </c>
      <c r="M1158" t="s">
        <v>35</v>
      </c>
      <c r="N1158" s="29">
        <v>989.34</v>
      </c>
      <c r="O1158" s="27">
        <f>Table1[[#This Row],[Unit_Price]]*Table1[[#This Row],[Quantity]]</f>
        <v>6175.88</v>
      </c>
      <c r="P1158" s="29">
        <f>Table1[[#This Row],[Revenue]]-Table1[[#This Row],[COGS]]</f>
        <v>2218.52</v>
      </c>
      <c r="Q1158" s="9">
        <f>Table1[[#This Row],[Profit]]/Table1[[#This Row],[Revenue]]</f>
        <v>0.35922330097087379</v>
      </c>
      <c r="R1158" s="31">
        <f>Table1[[#This Row],[Cost Price]]*Table1[[#This Row],[Quantity]]</f>
        <v>3957.36</v>
      </c>
    </row>
    <row r="1159" spans="1:18" x14ac:dyDescent="0.25">
      <c r="A1159" t="s">
        <v>1939</v>
      </c>
      <c r="B1159" s="14">
        <v>45892</v>
      </c>
      <c r="C1159" t="s">
        <v>524</v>
      </c>
      <c r="D1159" t="str">
        <f>VLOOKUP(C1159,Customers!A:E,5,FALSE)</f>
        <v>Mass Market</v>
      </c>
      <c r="E1159" t="s">
        <v>33</v>
      </c>
      <c r="F1159" t="str">
        <f>VLOOKUP(Table1[[#This Row],[Product_ID]],Products!A:D,4,FALSE)</f>
        <v>Laptops</v>
      </c>
      <c r="G1159" t="str">
        <f>VLOOKUP(H1159,Stores!A:E,5,FALSE)</f>
        <v>Africa</v>
      </c>
      <c r="H1159" t="s">
        <v>226</v>
      </c>
      <c r="I1159" s="5" t="s">
        <v>14</v>
      </c>
      <c r="J1159" s="7">
        <v>2</v>
      </c>
      <c r="K1159" s="27">
        <v>2573.9699999999998</v>
      </c>
      <c r="L1159" s="11">
        <v>0.02</v>
      </c>
      <c r="M1159" t="s">
        <v>20</v>
      </c>
      <c r="N1159" s="29">
        <v>1599.36</v>
      </c>
      <c r="O1159" s="27">
        <f>Table1[[#This Row],[Unit_Price]]*Table1[[#This Row],[Quantity]]</f>
        <v>5147.9399999999996</v>
      </c>
      <c r="P1159" s="29">
        <f>Table1[[#This Row],[Revenue]]-Table1[[#This Row],[COGS]]</f>
        <v>1949.2199999999998</v>
      </c>
      <c r="Q1159" s="9">
        <f>Table1[[#This Row],[Profit]]/Table1[[#This Row],[Revenue]]</f>
        <v>0.37864077669902912</v>
      </c>
      <c r="R1159" s="31">
        <f>Table1[[#This Row],[Cost Price]]*Table1[[#This Row],[Quantity]]</f>
        <v>3198.72</v>
      </c>
    </row>
    <row r="1160" spans="1:18" x14ac:dyDescent="0.25">
      <c r="A1160" t="s">
        <v>1940</v>
      </c>
      <c r="B1160" s="14">
        <v>45976</v>
      </c>
      <c r="C1160" t="s">
        <v>834</v>
      </c>
      <c r="D1160" t="str">
        <f>VLOOKUP(C1160,Customers!A:E,5,FALSE)</f>
        <v>Mass Market</v>
      </c>
      <c r="E1160" t="s">
        <v>376</v>
      </c>
      <c r="F1160" t="str">
        <f>VLOOKUP(Table1[[#This Row],[Product_ID]],Products!A:D,4,FALSE)</f>
        <v>Laptops</v>
      </c>
      <c r="G1160" t="str">
        <f>VLOOKUP(H1160,Stores!A:E,5,FALSE)</f>
        <v>North America</v>
      </c>
      <c r="H1160" t="s">
        <v>95</v>
      </c>
      <c r="I1160" s="5" t="s">
        <v>25</v>
      </c>
      <c r="J1160" s="7">
        <v>0</v>
      </c>
      <c r="K1160" s="27">
        <v>1749.97</v>
      </c>
      <c r="L1160" s="11">
        <v>0</v>
      </c>
      <c r="M1160" t="s">
        <v>20</v>
      </c>
      <c r="N1160" s="29">
        <v>1240.27</v>
      </c>
      <c r="O1160" s="27">
        <f>Table1[[#This Row],[Unit_Price]]*Table1[[#This Row],[Quantity]]</f>
        <v>0</v>
      </c>
      <c r="P1160" s="29">
        <f>Table1[[#This Row],[Revenue]]-Table1[[#This Row],[COGS]]</f>
        <v>0</v>
      </c>
      <c r="Q1160" s="9">
        <v>0</v>
      </c>
      <c r="R1160" s="31">
        <f>Table1[[#This Row],[Cost Price]]*Table1[[#This Row],[Quantity]]</f>
        <v>0</v>
      </c>
    </row>
    <row r="1161" spans="1:18" x14ac:dyDescent="0.25">
      <c r="A1161" t="s">
        <v>1941</v>
      </c>
      <c r="B1161" s="14">
        <v>46035</v>
      </c>
      <c r="C1161" t="s">
        <v>1942</v>
      </c>
      <c r="D1161" t="str">
        <f>VLOOKUP(C1161,Customers!A:E,5,FALSE)</f>
        <v>Affluent</v>
      </c>
      <c r="E1161" t="s">
        <v>277</v>
      </c>
      <c r="F1161" t="str">
        <f>VLOOKUP(Table1[[#This Row],[Product_ID]],Products!A:D,4,FALSE)</f>
        <v>Televisions</v>
      </c>
      <c r="G1161" t="str">
        <f>VLOOKUP(H1161,Stores!A:E,5,FALSE)</f>
        <v>EUROPE</v>
      </c>
      <c r="H1161" t="s">
        <v>74</v>
      </c>
      <c r="I1161" s="5" t="s">
        <v>14</v>
      </c>
      <c r="J1161" s="7">
        <v>1</v>
      </c>
      <c r="K1161" s="27">
        <v>699</v>
      </c>
      <c r="L1161" s="11">
        <v>0.02</v>
      </c>
      <c r="M1161" t="s">
        <v>20</v>
      </c>
      <c r="N1161" s="29">
        <v>433.38</v>
      </c>
      <c r="O1161" s="27">
        <f>Table1[[#This Row],[Unit_Price]]*Table1[[#This Row],[Quantity]]</f>
        <v>699</v>
      </c>
      <c r="P1161" s="29">
        <f>Table1[[#This Row],[Revenue]]-Table1[[#This Row],[COGS]]</f>
        <v>265.62</v>
      </c>
      <c r="Q1161" s="9">
        <f>Table1[[#This Row],[Profit]]/Table1[[#This Row],[Revenue]]</f>
        <v>0.38</v>
      </c>
      <c r="R1161" s="31">
        <f>Table1[[#This Row],[Cost Price]]*Table1[[#This Row],[Quantity]]</f>
        <v>433.38</v>
      </c>
    </row>
    <row r="1162" spans="1:18" x14ac:dyDescent="0.25">
      <c r="A1162" t="s">
        <v>1943</v>
      </c>
      <c r="B1162" s="14">
        <v>45982</v>
      </c>
      <c r="C1162" t="s">
        <v>1944</v>
      </c>
      <c r="D1162" t="str">
        <f>VLOOKUP(C1162,Customers!A:E,5,FALSE)</f>
        <v>Mass Affluent</v>
      </c>
      <c r="E1162" t="s">
        <v>92</v>
      </c>
      <c r="F1162" t="str">
        <f>VLOOKUP(Table1[[#This Row],[Product_ID]],Products!A:D,4,FALSE)</f>
        <v>Audio</v>
      </c>
      <c r="G1162" t="str">
        <f>VLOOKUP(H1162,Stores!A:E,5,FALSE)</f>
        <v>Asia</v>
      </c>
      <c r="H1162" t="s">
        <v>34</v>
      </c>
      <c r="I1162" s="5" t="s">
        <v>14</v>
      </c>
      <c r="J1162" s="7">
        <v>1</v>
      </c>
      <c r="K1162" s="27">
        <v>293.02</v>
      </c>
      <c r="L1162" s="11">
        <v>0.02</v>
      </c>
      <c r="M1162" t="s">
        <v>20</v>
      </c>
      <c r="N1162" s="29">
        <v>191.36</v>
      </c>
      <c r="O1162" s="27">
        <f>Table1[[#This Row],[Unit_Price]]*Table1[[#This Row],[Quantity]]</f>
        <v>293.02</v>
      </c>
      <c r="P1162" s="29">
        <f>Table1[[#This Row],[Revenue]]-Table1[[#This Row],[COGS]]</f>
        <v>101.65999999999997</v>
      </c>
      <c r="Q1162" s="9">
        <f>Table1[[#This Row],[Profit]]/Table1[[#This Row],[Revenue]]</f>
        <v>0.34693877551020397</v>
      </c>
      <c r="R1162" s="31">
        <f>Table1[[#This Row],[Cost Price]]*Table1[[#This Row],[Quantity]]</f>
        <v>191.36</v>
      </c>
    </row>
    <row r="1163" spans="1:18" x14ac:dyDescent="0.25">
      <c r="A1163" t="s">
        <v>1945</v>
      </c>
      <c r="B1163" s="14">
        <v>46054</v>
      </c>
      <c r="C1163" t="s">
        <v>1946</v>
      </c>
      <c r="D1163" t="str">
        <f>VLOOKUP(C1163,Customers!A:E,5,FALSE)</f>
        <v>Mass Market</v>
      </c>
      <c r="E1163" t="s">
        <v>254</v>
      </c>
      <c r="F1163" t="str">
        <f>VLOOKUP(Table1[[#This Row],[Product_ID]],Products!A:D,4,FALSE)</f>
        <v>Audio</v>
      </c>
      <c r="G1163" t="str">
        <f>VLOOKUP(H1163,Stores!A:E,5,FALSE)</f>
        <v>North America</v>
      </c>
      <c r="H1163" t="s">
        <v>187</v>
      </c>
      <c r="I1163" s="5" t="s">
        <v>25</v>
      </c>
      <c r="J1163" s="7">
        <v>4</v>
      </c>
      <c r="K1163" s="27">
        <v>193.03</v>
      </c>
      <c r="L1163" s="11">
        <v>0</v>
      </c>
      <c r="M1163" t="s">
        <v>20</v>
      </c>
      <c r="N1163" s="29">
        <v>129.35</v>
      </c>
      <c r="O1163" s="27">
        <f>Table1[[#This Row],[Unit_Price]]*Table1[[#This Row],[Quantity]]</f>
        <v>772.12</v>
      </c>
      <c r="P1163" s="29">
        <f>Table1[[#This Row],[Revenue]]-Table1[[#This Row],[COGS]]</f>
        <v>254.72000000000003</v>
      </c>
      <c r="Q1163" s="9">
        <f>Table1[[#This Row],[Profit]]/Table1[[#This Row],[Revenue]]</f>
        <v>0.32989690721649489</v>
      </c>
      <c r="R1163" s="31">
        <f>Table1[[#This Row],[Cost Price]]*Table1[[#This Row],[Quantity]]</f>
        <v>517.4</v>
      </c>
    </row>
    <row r="1164" spans="1:18" x14ac:dyDescent="0.25">
      <c r="A1164" t="s">
        <v>1947</v>
      </c>
      <c r="B1164" s="14">
        <v>45918</v>
      </c>
      <c r="C1164" t="s">
        <v>1021</v>
      </c>
      <c r="D1164" t="str">
        <f>VLOOKUP(C1164,Customers!A:E,5,FALSE)</f>
        <v>Mass Market</v>
      </c>
      <c r="E1164" t="s">
        <v>390</v>
      </c>
      <c r="F1164" t="str">
        <f>VLOOKUP(Table1[[#This Row],[Product_ID]],Products!A:D,4,FALSE)</f>
        <v>Smartphones</v>
      </c>
      <c r="G1164" t="str">
        <f>VLOOKUP(H1164,Stores!A:E,5,FALSE)</f>
        <v>EUROPE</v>
      </c>
      <c r="H1164" t="s">
        <v>74</v>
      </c>
      <c r="I1164" s="5" t="s">
        <v>25</v>
      </c>
      <c r="J1164" s="7">
        <v>2</v>
      </c>
      <c r="K1164" s="27">
        <v>440.02</v>
      </c>
      <c r="L1164" s="11">
        <v>0.1</v>
      </c>
      <c r="M1164" t="s">
        <v>20</v>
      </c>
      <c r="N1164" s="29">
        <v>278.38</v>
      </c>
      <c r="O1164" s="27">
        <f>Table1[[#This Row],[Unit_Price]]*Table1[[#This Row],[Quantity]]</f>
        <v>880.04</v>
      </c>
      <c r="P1164" s="29">
        <f>Table1[[#This Row],[Revenue]]-Table1[[#This Row],[COGS]]</f>
        <v>323.27999999999997</v>
      </c>
      <c r="Q1164" s="9">
        <f>Table1[[#This Row],[Profit]]/Table1[[#This Row],[Revenue]]</f>
        <v>0.36734693877551017</v>
      </c>
      <c r="R1164" s="31">
        <f>Table1[[#This Row],[Cost Price]]*Table1[[#This Row],[Quantity]]</f>
        <v>556.76</v>
      </c>
    </row>
    <row r="1165" spans="1:18" x14ac:dyDescent="0.25">
      <c r="A1165" t="s">
        <v>1948</v>
      </c>
      <c r="B1165" s="14">
        <v>45756</v>
      </c>
      <c r="C1165" t="s">
        <v>817</v>
      </c>
      <c r="D1165" t="str">
        <f>VLOOKUP(C1165,Customers!A:E,5,FALSE)</f>
        <v>Premium</v>
      </c>
      <c r="E1165" t="s">
        <v>147</v>
      </c>
      <c r="F1165" t="str">
        <f>VLOOKUP(Table1[[#This Row],[Product_ID]],Products!A:D,4,FALSE)</f>
        <v>Televisions</v>
      </c>
      <c r="G1165" t="str">
        <f>VLOOKUP(H1165,Stores!A:E,5,FALSE)</f>
        <v>oceania</v>
      </c>
      <c r="H1165" t="s">
        <v>48</v>
      </c>
      <c r="I1165" s="5" t="s">
        <v>14</v>
      </c>
      <c r="J1165" s="7">
        <v>2</v>
      </c>
      <c r="K1165" s="27">
        <v>1008.99</v>
      </c>
      <c r="L1165" s="11">
        <v>0.02</v>
      </c>
      <c r="M1165" t="s">
        <v>20</v>
      </c>
      <c r="N1165" s="29">
        <v>679.32</v>
      </c>
      <c r="O1165" s="27">
        <f>Table1[[#This Row],[Unit_Price]]*Table1[[#This Row],[Quantity]]</f>
        <v>2017.98</v>
      </c>
      <c r="P1165" s="29">
        <f>Table1[[#This Row],[Revenue]]-Table1[[#This Row],[COGS]]</f>
        <v>659.33999999999992</v>
      </c>
      <c r="Q1165" s="9">
        <f>Table1[[#This Row],[Profit]]/Table1[[#This Row],[Revenue]]</f>
        <v>0.32673267326732669</v>
      </c>
      <c r="R1165" s="31">
        <f>Table1[[#This Row],[Cost Price]]*Table1[[#This Row],[Quantity]]</f>
        <v>1358.64</v>
      </c>
    </row>
    <row r="1166" spans="1:18" x14ac:dyDescent="0.25">
      <c r="A1166" t="s">
        <v>1949</v>
      </c>
      <c r="B1166" s="14">
        <v>46170</v>
      </c>
      <c r="C1166" t="s">
        <v>735</v>
      </c>
      <c r="D1166" t="str">
        <f>VLOOKUP(C1166,Customers!A:E,5,FALSE)</f>
        <v>Mass Market</v>
      </c>
      <c r="E1166" t="s">
        <v>277</v>
      </c>
      <c r="F1166" t="str">
        <f>VLOOKUP(Table1[[#This Row],[Product_ID]],Products!A:D,4,FALSE)</f>
        <v>Televisions</v>
      </c>
      <c r="G1166" t="str">
        <f>VLOOKUP(H1166,Stores!A:E,5,FALSE)</f>
        <v>Asia</v>
      </c>
      <c r="H1166" t="s">
        <v>13</v>
      </c>
      <c r="I1166" s="5" t="s">
        <v>25</v>
      </c>
      <c r="J1166" s="7">
        <v>3</v>
      </c>
      <c r="K1166" s="27">
        <v>685.02</v>
      </c>
      <c r="L1166" s="11">
        <v>0</v>
      </c>
      <c r="M1166" t="s">
        <v>20</v>
      </c>
      <c r="N1166" s="29">
        <v>433.38</v>
      </c>
      <c r="O1166" s="27">
        <f>Table1[[#This Row],[Unit_Price]]*Table1[[#This Row],[Quantity]]</f>
        <v>2055.06</v>
      </c>
      <c r="P1166" s="29">
        <f>Table1[[#This Row],[Revenue]]-Table1[[#This Row],[COGS]]</f>
        <v>754.92000000000007</v>
      </c>
      <c r="Q1166" s="9">
        <f>Table1[[#This Row],[Profit]]/Table1[[#This Row],[Revenue]]</f>
        <v>0.36734693877551022</v>
      </c>
      <c r="R1166" s="31">
        <f>Table1[[#This Row],[Cost Price]]*Table1[[#This Row],[Quantity]]</f>
        <v>1300.1399999999999</v>
      </c>
    </row>
    <row r="1167" spans="1:18" x14ac:dyDescent="0.25">
      <c r="A1167" t="s">
        <v>1950</v>
      </c>
      <c r="B1167" s="14">
        <v>45991</v>
      </c>
      <c r="C1167" t="s">
        <v>1486</v>
      </c>
      <c r="D1167" t="str">
        <f>VLOOKUP(C1167,Customers!A:E,5,FALSE)</f>
        <v>VIP</v>
      </c>
      <c r="E1167" t="s">
        <v>87</v>
      </c>
      <c r="F1167" t="str">
        <f>VLOOKUP(Table1[[#This Row],[Product_ID]],Products!A:D,4,FALSE)</f>
        <v>Laptops</v>
      </c>
      <c r="G1167" t="str">
        <f>VLOOKUP(H1167,Stores!A:E,5,FALSE)</f>
        <v>Asia</v>
      </c>
      <c r="H1167" t="s">
        <v>13</v>
      </c>
      <c r="I1167" s="5" t="s">
        <v>25</v>
      </c>
      <c r="J1167" s="7">
        <v>1</v>
      </c>
      <c r="K1167" s="27">
        <v>999</v>
      </c>
      <c r="L1167" s="11">
        <v>0.1</v>
      </c>
      <c r="M1167" t="s">
        <v>20</v>
      </c>
      <c r="N1167" s="29">
        <v>689.31</v>
      </c>
      <c r="O1167" s="27">
        <f>Table1[[#This Row],[Unit_Price]]*Table1[[#This Row],[Quantity]]</f>
        <v>999</v>
      </c>
      <c r="P1167" s="29">
        <f>Table1[[#This Row],[Revenue]]-Table1[[#This Row],[COGS]]</f>
        <v>309.69000000000005</v>
      </c>
      <c r="Q1167" s="9">
        <f>Table1[[#This Row],[Profit]]/Table1[[#This Row],[Revenue]]</f>
        <v>0.31000000000000005</v>
      </c>
      <c r="R1167" s="31">
        <f>Table1[[#This Row],[Cost Price]]*Table1[[#This Row],[Quantity]]</f>
        <v>689.31</v>
      </c>
    </row>
    <row r="1168" spans="1:18" x14ac:dyDescent="0.25">
      <c r="A1168" t="s">
        <v>1951</v>
      </c>
      <c r="B1168" s="14">
        <v>46021</v>
      </c>
      <c r="C1168" t="s">
        <v>989</v>
      </c>
      <c r="D1168" t="str">
        <f>VLOOKUP(C1168,Customers!A:E,5,FALSE)</f>
        <v>Mass Market</v>
      </c>
      <c r="E1168" t="s">
        <v>109</v>
      </c>
      <c r="F1168" t="str">
        <f>VLOOKUP(Table1[[#This Row],[Product_ID]],Products!A:D,4,FALSE)</f>
        <v>Televisions</v>
      </c>
      <c r="G1168" t="str">
        <f>VLOOKUP(H1168,Stores!A:E,5,FALSE)</f>
        <v>EUROPE</v>
      </c>
      <c r="H1168" t="s">
        <v>74</v>
      </c>
      <c r="I1168" s="5" t="s">
        <v>25</v>
      </c>
      <c r="J1168" s="7">
        <v>3</v>
      </c>
      <c r="K1168" s="27">
        <v>1412.99</v>
      </c>
      <c r="L1168" s="11">
        <v>0.02</v>
      </c>
      <c r="M1168" t="s">
        <v>20</v>
      </c>
      <c r="N1168" s="29">
        <v>1007.28</v>
      </c>
      <c r="O1168" s="27">
        <f>Table1[[#This Row],[Unit_Price]]*Table1[[#This Row],[Quantity]]</f>
        <v>4238.97</v>
      </c>
      <c r="P1168" s="29">
        <f>Table1[[#This Row],[Revenue]]-Table1[[#This Row],[COGS]]</f>
        <v>1217.1300000000001</v>
      </c>
      <c r="Q1168" s="9">
        <f>Table1[[#This Row],[Profit]]/Table1[[#This Row],[Revenue]]</f>
        <v>0.28712871287128716</v>
      </c>
      <c r="R1168" s="31">
        <f>Table1[[#This Row],[Cost Price]]*Table1[[#This Row],[Quantity]]</f>
        <v>3021.84</v>
      </c>
    </row>
    <row r="1169" spans="1:18" x14ac:dyDescent="0.25">
      <c r="A1169" t="s">
        <v>1952</v>
      </c>
      <c r="B1169" s="14">
        <v>46097</v>
      </c>
      <c r="C1169" t="s">
        <v>435</v>
      </c>
      <c r="D1169" t="str">
        <f>VLOOKUP(C1169,Customers!A:E,5,FALSE)</f>
        <v>Premium</v>
      </c>
      <c r="E1169" t="s">
        <v>153</v>
      </c>
      <c r="F1169" t="str">
        <f>VLOOKUP(Table1[[#This Row],[Product_ID]],Products!A:D,4,FALSE)</f>
        <v>Accessories</v>
      </c>
      <c r="G1169" t="str">
        <f>VLOOKUP(H1169,Stores!A:E,5,FALSE)</f>
        <v>Europe</v>
      </c>
      <c r="H1169" t="s">
        <v>24</v>
      </c>
      <c r="I1169" s="5" t="s">
        <v>25</v>
      </c>
      <c r="J1169" s="7">
        <v>2</v>
      </c>
      <c r="K1169" s="27">
        <v>130.29</v>
      </c>
      <c r="L1169" s="11">
        <v>0</v>
      </c>
      <c r="M1169" t="s">
        <v>20</v>
      </c>
      <c r="N1169" s="29">
        <v>78.69</v>
      </c>
      <c r="O1169" s="27">
        <f>Table1[[#This Row],[Unit_Price]]*Table1[[#This Row],[Quantity]]</f>
        <v>260.58</v>
      </c>
      <c r="P1169" s="29">
        <f>Table1[[#This Row],[Revenue]]-Table1[[#This Row],[COGS]]</f>
        <v>103.19999999999999</v>
      </c>
      <c r="Q1169" s="9">
        <f>Table1[[#This Row],[Profit]]/Table1[[#This Row],[Revenue]]</f>
        <v>0.396039603960396</v>
      </c>
      <c r="R1169" s="31">
        <f>Table1[[#This Row],[Cost Price]]*Table1[[#This Row],[Quantity]]</f>
        <v>157.38</v>
      </c>
    </row>
    <row r="1170" spans="1:18" x14ac:dyDescent="0.25">
      <c r="A1170" t="s">
        <v>1953</v>
      </c>
      <c r="B1170" s="14">
        <v>46025</v>
      </c>
      <c r="C1170" t="s">
        <v>170</v>
      </c>
      <c r="D1170" t="str">
        <f>VLOOKUP(C1170,Customers!A:E,5,FALSE)</f>
        <v>Premium</v>
      </c>
      <c r="E1170" t="s">
        <v>243</v>
      </c>
      <c r="F1170" t="str">
        <f>VLOOKUP(Table1[[#This Row],[Product_ID]],Products!A:D,4,FALSE)</f>
        <v>Accessories</v>
      </c>
      <c r="G1170" t="str">
        <f>VLOOKUP(H1170,Stores!A:E,5,FALSE)</f>
        <v>Asia</v>
      </c>
      <c r="H1170" t="s">
        <v>101</v>
      </c>
      <c r="I1170" s="5" t="s">
        <v>25</v>
      </c>
      <c r="J1170" s="7">
        <v>1</v>
      </c>
      <c r="K1170" s="27">
        <v>69</v>
      </c>
      <c r="L1170" s="11">
        <v>0.1</v>
      </c>
      <c r="M1170" t="s">
        <v>20</v>
      </c>
      <c r="N1170" s="29">
        <v>44.16</v>
      </c>
      <c r="O1170" s="27">
        <f>Table1[[#This Row],[Unit_Price]]*Table1[[#This Row],[Quantity]]</f>
        <v>69</v>
      </c>
      <c r="P1170" s="29">
        <f>Table1[[#This Row],[Revenue]]-Table1[[#This Row],[COGS]]</f>
        <v>24.840000000000003</v>
      </c>
      <c r="Q1170" s="9">
        <f>Table1[[#This Row],[Profit]]/Table1[[#This Row],[Revenue]]</f>
        <v>0.36000000000000004</v>
      </c>
      <c r="R1170" s="31">
        <f>Table1[[#This Row],[Cost Price]]*Table1[[#This Row],[Quantity]]</f>
        <v>44.16</v>
      </c>
    </row>
    <row r="1171" spans="1:18" x14ac:dyDescent="0.25">
      <c r="A1171" t="s">
        <v>1954</v>
      </c>
      <c r="B1171" s="14">
        <v>45728</v>
      </c>
      <c r="C1171" t="s">
        <v>611</v>
      </c>
      <c r="D1171" t="str">
        <f>VLOOKUP(C1171,Customers!A:E,5,FALSE)</f>
        <v>Premium</v>
      </c>
      <c r="E1171" t="s">
        <v>140</v>
      </c>
      <c r="F1171" t="str">
        <f>VLOOKUP(Table1[[#This Row],[Product_ID]],Products!A:D,4,FALSE)</f>
        <v>Laptops</v>
      </c>
      <c r="G1171" t="str">
        <f>VLOOKUP(H1171,Stores!A:E,5,FALSE)</f>
        <v>Africa</v>
      </c>
      <c r="H1171" t="s">
        <v>52</v>
      </c>
      <c r="I1171" s="5" t="s">
        <v>25</v>
      </c>
      <c r="J1171" s="7">
        <v>4</v>
      </c>
      <c r="K1171" s="27">
        <v>979.02</v>
      </c>
      <c r="L1171" s="11">
        <v>0.02</v>
      </c>
      <c r="M1171" t="s">
        <v>20</v>
      </c>
      <c r="N1171" s="29">
        <v>659.34</v>
      </c>
      <c r="O1171" s="27">
        <f>Table1[[#This Row],[Unit_Price]]*Table1[[#This Row],[Quantity]]</f>
        <v>3916.08</v>
      </c>
      <c r="P1171" s="29">
        <f>Table1[[#This Row],[Revenue]]-Table1[[#This Row],[COGS]]</f>
        <v>1278.7199999999998</v>
      </c>
      <c r="Q1171" s="9">
        <f>Table1[[#This Row],[Profit]]/Table1[[#This Row],[Revenue]]</f>
        <v>0.32653061224489793</v>
      </c>
      <c r="R1171" s="31">
        <f>Table1[[#This Row],[Cost Price]]*Table1[[#This Row],[Quantity]]</f>
        <v>2637.36</v>
      </c>
    </row>
    <row r="1172" spans="1:18" x14ac:dyDescent="0.25">
      <c r="A1172" t="s">
        <v>1955</v>
      </c>
      <c r="B1172" s="14">
        <v>46358</v>
      </c>
      <c r="C1172" t="s">
        <v>945</v>
      </c>
      <c r="D1172" t="str">
        <f>VLOOKUP(C1172,Customers!A:E,5,FALSE)</f>
        <v>Premium</v>
      </c>
      <c r="E1172" t="s">
        <v>390</v>
      </c>
      <c r="F1172" t="str">
        <f>VLOOKUP(Table1[[#This Row],[Product_ID]],Products!A:D,4,FALSE)</f>
        <v>Smartphones</v>
      </c>
      <c r="G1172" t="str">
        <f>VLOOKUP(H1172,Stores!A:E,5,FALSE)</f>
        <v>Africa</v>
      </c>
      <c r="H1172" t="s">
        <v>196</v>
      </c>
      <c r="I1172" s="5" t="s">
        <v>14</v>
      </c>
      <c r="J1172" s="7">
        <v>3</v>
      </c>
      <c r="K1172" s="27">
        <v>462.47</v>
      </c>
      <c r="L1172" s="11">
        <v>0</v>
      </c>
      <c r="M1172" t="s">
        <v>20</v>
      </c>
      <c r="N1172" s="29">
        <v>278.38</v>
      </c>
      <c r="O1172" s="27">
        <f>Table1[[#This Row],[Unit_Price]]*Table1[[#This Row],[Quantity]]</f>
        <v>1387.41</v>
      </c>
      <c r="P1172" s="29">
        <f>Table1[[#This Row],[Revenue]]-Table1[[#This Row],[COGS]]</f>
        <v>552.2700000000001</v>
      </c>
      <c r="Q1172" s="9">
        <f>Table1[[#This Row],[Profit]]/Table1[[#This Row],[Revenue]]</f>
        <v>0.39805825242718451</v>
      </c>
      <c r="R1172" s="31">
        <f>Table1[[#This Row],[Cost Price]]*Table1[[#This Row],[Quantity]]</f>
        <v>835.14</v>
      </c>
    </row>
    <row r="1173" spans="1:18" x14ac:dyDescent="0.25">
      <c r="A1173" t="s">
        <v>1956</v>
      </c>
      <c r="B1173" s="14">
        <v>45786</v>
      </c>
      <c r="C1173" t="s">
        <v>1957</v>
      </c>
      <c r="D1173" t="str">
        <f>VLOOKUP(C1173,Customers!A:E,5,FALSE)</f>
        <v>Mass Market</v>
      </c>
      <c r="E1173" t="s">
        <v>150</v>
      </c>
      <c r="F1173" t="str">
        <f>VLOOKUP(Table1[[#This Row],[Product_ID]],Products!A:D,4,FALSE)</f>
        <v>Televisions</v>
      </c>
      <c r="G1173" t="str">
        <f>VLOOKUP(H1173,Stores!A:E,5,FALSE)</f>
        <v>Africa</v>
      </c>
      <c r="H1173" t="s">
        <v>44</v>
      </c>
      <c r="I1173" s="5" t="s">
        <v>25</v>
      </c>
      <c r="J1173" s="7">
        <v>1</v>
      </c>
      <c r="K1173" s="27">
        <v>1499</v>
      </c>
      <c r="L1173" s="11">
        <v>0</v>
      </c>
      <c r="M1173" t="s">
        <v>20</v>
      </c>
      <c r="N1173" s="29">
        <v>1064.29</v>
      </c>
      <c r="O1173" s="27">
        <f>Table1[[#This Row],[Unit_Price]]*Table1[[#This Row],[Quantity]]</f>
        <v>1499</v>
      </c>
      <c r="P1173" s="29">
        <f>Table1[[#This Row],[Revenue]]-Table1[[#This Row],[COGS]]</f>
        <v>434.71000000000004</v>
      </c>
      <c r="Q1173" s="9">
        <f>Table1[[#This Row],[Profit]]/Table1[[#This Row],[Revenue]]</f>
        <v>0.29000000000000004</v>
      </c>
      <c r="R1173" s="31">
        <f>Table1[[#This Row],[Cost Price]]*Table1[[#This Row],[Quantity]]</f>
        <v>1064.29</v>
      </c>
    </row>
    <row r="1174" spans="1:18" x14ac:dyDescent="0.25">
      <c r="A1174" t="s">
        <v>1958</v>
      </c>
      <c r="B1174" s="14">
        <v>46270</v>
      </c>
      <c r="C1174" t="s">
        <v>1959</v>
      </c>
      <c r="D1174" t="str">
        <f>VLOOKUP(C1174,Customers!A:E,5,FALSE)</f>
        <v>Mass Market</v>
      </c>
      <c r="E1174" t="s">
        <v>126</v>
      </c>
      <c r="F1174" t="str">
        <f>VLOOKUP(Table1[[#This Row],[Product_ID]],Products!A:D,4,FALSE)</f>
        <v>Smartphones</v>
      </c>
      <c r="G1174" t="str">
        <f>VLOOKUP(H1174,Stores!A:E,5,FALSE)</f>
        <v>South America</v>
      </c>
      <c r="H1174" t="s">
        <v>120</v>
      </c>
      <c r="I1174" s="5" t="s">
        <v>25</v>
      </c>
      <c r="J1174" s="7">
        <v>2</v>
      </c>
      <c r="K1174" s="27">
        <v>692.01</v>
      </c>
      <c r="L1174" s="11">
        <v>0.2</v>
      </c>
      <c r="M1174" t="s">
        <v>20</v>
      </c>
      <c r="N1174" s="29">
        <v>510.27</v>
      </c>
      <c r="O1174" s="27">
        <f>Table1[[#This Row],[Unit_Price]]*Table1[[#This Row],[Quantity]]</f>
        <v>1384.02</v>
      </c>
      <c r="P1174" s="29">
        <f>Table1[[#This Row],[Revenue]]-Table1[[#This Row],[COGS]]</f>
        <v>363.48</v>
      </c>
      <c r="Q1174" s="9">
        <f>Table1[[#This Row],[Profit]]/Table1[[#This Row],[Revenue]]</f>
        <v>0.26262626262626265</v>
      </c>
      <c r="R1174" s="31">
        <f>Table1[[#This Row],[Cost Price]]*Table1[[#This Row],[Quantity]]</f>
        <v>1020.54</v>
      </c>
    </row>
    <row r="1175" spans="1:18" x14ac:dyDescent="0.25">
      <c r="A1175" t="s">
        <v>1960</v>
      </c>
      <c r="B1175" s="14">
        <v>45954</v>
      </c>
      <c r="C1175" t="s">
        <v>815</v>
      </c>
      <c r="D1175" t="str">
        <f>VLOOKUP(C1175,Customers!A:E,5,FALSE)</f>
        <v>Mass Market</v>
      </c>
      <c r="E1175" t="s">
        <v>416</v>
      </c>
      <c r="F1175" t="str">
        <f>VLOOKUP(Table1[[#This Row],[Product_ID]],Products!A:D,4,FALSE)</f>
        <v>Smartphones</v>
      </c>
      <c r="G1175" t="str">
        <f>VLOOKUP(H1175,Stores!A:E,5,FALSE)</f>
        <v>Asia</v>
      </c>
      <c r="H1175" t="s">
        <v>13</v>
      </c>
      <c r="I1175" s="5" t="s">
        <v>14</v>
      </c>
      <c r="J1175" s="7">
        <v>1</v>
      </c>
      <c r="K1175" s="27">
        <v>244.02</v>
      </c>
      <c r="L1175" s="11">
        <v>0.02</v>
      </c>
      <c r="M1175" t="s">
        <v>20</v>
      </c>
      <c r="N1175" s="29">
        <v>159.36000000000001</v>
      </c>
      <c r="O1175" s="27">
        <f>Table1[[#This Row],[Unit_Price]]*Table1[[#This Row],[Quantity]]</f>
        <v>244.02</v>
      </c>
      <c r="P1175" s="29">
        <f>Table1[[#This Row],[Revenue]]-Table1[[#This Row],[COGS]]</f>
        <v>84.66</v>
      </c>
      <c r="Q1175" s="9">
        <f>Table1[[#This Row],[Profit]]/Table1[[#This Row],[Revenue]]</f>
        <v>0.34693877551020408</v>
      </c>
      <c r="R1175" s="31">
        <f>Table1[[#This Row],[Cost Price]]*Table1[[#This Row],[Quantity]]</f>
        <v>159.36000000000001</v>
      </c>
    </row>
    <row r="1176" spans="1:18" x14ac:dyDescent="0.25">
      <c r="A1176" t="s">
        <v>1961</v>
      </c>
      <c r="B1176" s="14">
        <v>46016</v>
      </c>
      <c r="C1176" t="s">
        <v>1962</v>
      </c>
      <c r="D1176" t="str">
        <f>VLOOKUP(C1176,Customers!A:E,5,FALSE)</f>
        <v>Mass Market</v>
      </c>
      <c r="E1176" t="s">
        <v>220</v>
      </c>
      <c r="F1176" t="str">
        <f>VLOOKUP(Table1[[#This Row],[Product_ID]],Products!A:D,4,FALSE)</f>
        <v>Laptops</v>
      </c>
      <c r="G1176" t="str">
        <f>VLOOKUP(H1176,Stores!A:E,5,FALSE)</f>
        <v xml:space="preserve">Asia </v>
      </c>
      <c r="H1176" t="s">
        <v>104</v>
      </c>
      <c r="I1176" s="5" t="s">
        <v>14</v>
      </c>
      <c r="J1176" s="7">
        <v>5</v>
      </c>
      <c r="K1176" s="27">
        <v>1454.03</v>
      </c>
      <c r="L1176" s="11">
        <v>0.2</v>
      </c>
      <c r="M1176" t="s">
        <v>30</v>
      </c>
      <c r="N1176" s="29">
        <v>974.35</v>
      </c>
      <c r="O1176" s="27">
        <f>Table1[[#This Row],[Unit_Price]]*Table1[[#This Row],[Quantity]]</f>
        <v>7270.15</v>
      </c>
      <c r="P1176" s="29">
        <f>Table1[[#This Row],[Revenue]]-Table1[[#This Row],[COGS]]</f>
        <v>2398.3999999999996</v>
      </c>
      <c r="Q1176" s="9">
        <f>Table1[[#This Row],[Profit]]/Table1[[#This Row],[Revenue]]</f>
        <v>0.32989690721649484</v>
      </c>
      <c r="R1176" s="31">
        <f>Table1[[#This Row],[Cost Price]]*Table1[[#This Row],[Quantity]]</f>
        <v>4871.75</v>
      </c>
    </row>
    <row r="1177" spans="1:18" x14ac:dyDescent="0.25">
      <c r="A1177" t="s">
        <v>1963</v>
      </c>
      <c r="B1177" s="14">
        <v>46024</v>
      </c>
      <c r="C1177" t="s">
        <v>1964</v>
      </c>
      <c r="D1177" t="str">
        <f>VLOOKUP(C1177,Customers!A:E,5,FALSE)</f>
        <v>Mass Affluent</v>
      </c>
      <c r="E1177" t="s">
        <v>132</v>
      </c>
      <c r="F1177" t="str">
        <f>VLOOKUP(Table1[[#This Row],[Product_ID]],Products!A:D,4,FALSE)</f>
        <v>Laptops</v>
      </c>
      <c r="G1177" t="str">
        <f>VLOOKUP(H1177,Stores!A:E,5,FALSE)</f>
        <v>Africa</v>
      </c>
      <c r="H1177" t="s">
        <v>196</v>
      </c>
      <c r="I1177" s="5" t="s">
        <v>14</v>
      </c>
      <c r="J1177" s="7">
        <v>2</v>
      </c>
      <c r="K1177" s="27">
        <v>1222.98</v>
      </c>
      <c r="L1177" s="11">
        <v>0.15</v>
      </c>
      <c r="M1177" t="s">
        <v>35</v>
      </c>
      <c r="N1177" s="29">
        <v>791.34</v>
      </c>
      <c r="O1177" s="27">
        <f>Table1[[#This Row],[Unit_Price]]*Table1[[#This Row],[Quantity]]</f>
        <v>2445.96</v>
      </c>
      <c r="P1177" s="29">
        <f>Table1[[#This Row],[Revenue]]-Table1[[#This Row],[COGS]]</f>
        <v>863.28</v>
      </c>
      <c r="Q1177" s="9">
        <f>Table1[[#This Row],[Profit]]/Table1[[#This Row],[Revenue]]</f>
        <v>0.3529411764705882</v>
      </c>
      <c r="R1177" s="31">
        <f>Table1[[#This Row],[Cost Price]]*Table1[[#This Row],[Quantity]]</f>
        <v>1582.68</v>
      </c>
    </row>
    <row r="1178" spans="1:18" x14ac:dyDescent="0.25">
      <c r="A1178" t="s">
        <v>1965</v>
      </c>
      <c r="B1178" s="14">
        <v>46116</v>
      </c>
      <c r="C1178" t="s">
        <v>136</v>
      </c>
      <c r="D1178" t="str">
        <f>VLOOKUP(C1178,Customers!A:E,5,FALSE)</f>
        <v>Mass Affluent</v>
      </c>
      <c r="E1178" t="s">
        <v>235</v>
      </c>
      <c r="F1178" t="str">
        <f>VLOOKUP(Table1[[#This Row],[Product_ID]],Products!A:D,4,FALSE)</f>
        <v>Accessories</v>
      </c>
      <c r="G1178" t="str">
        <f>VLOOKUP(H1178,Stores!A:E,5,FALSE)</f>
        <v>EUROPE</v>
      </c>
      <c r="H1178" t="s">
        <v>74</v>
      </c>
      <c r="I1178" s="5" t="s">
        <v>14</v>
      </c>
      <c r="J1178" s="7">
        <v>5</v>
      </c>
      <c r="K1178" s="27">
        <v>69</v>
      </c>
      <c r="L1178" s="11">
        <v>0.05</v>
      </c>
      <c r="M1178" t="s">
        <v>20</v>
      </c>
      <c r="N1178" s="29">
        <v>44.85</v>
      </c>
      <c r="O1178" s="27">
        <f>Table1[[#This Row],[Unit_Price]]*Table1[[#This Row],[Quantity]]</f>
        <v>345</v>
      </c>
      <c r="P1178" s="29">
        <f>Table1[[#This Row],[Revenue]]-Table1[[#This Row],[COGS]]</f>
        <v>120.75</v>
      </c>
      <c r="Q1178" s="9">
        <f>Table1[[#This Row],[Profit]]/Table1[[#This Row],[Revenue]]</f>
        <v>0.35</v>
      </c>
      <c r="R1178" s="31">
        <f>Table1[[#This Row],[Cost Price]]*Table1[[#This Row],[Quantity]]</f>
        <v>224.25</v>
      </c>
    </row>
    <row r="1179" spans="1:18" x14ac:dyDescent="0.25">
      <c r="A1179" t="s">
        <v>1966</v>
      </c>
      <c r="B1179" s="14">
        <v>46086</v>
      </c>
      <c r="C1179" t="s">
        <v>159</v>
      </c>
      <c r="D1179" t="str">
        <f>VLOOKUP(C1179,Customers!A:E,5,FALSE)</f>
        <v>Mass Market</v>
      </c>
      <c r="E1179" t="s">
        <v>57</v>
      </c>
      <c r="F1179" t="str">
        <f>VLOOKUP(Table1[[#This Row],[Product_ID]],Products!A:D,4,FALSE)</f>
        <v>Laptops</v>
      </c>
      <c r="G1179" t="str">
        <f>VLOOKUP(H1179,Stores!A:E,5,FALSE)</f>
        <v>Africa</v>
      </c>
      <c r="H1179" t="s">
        <v>196</v>
      </c>
      <c r="I1179" s="5" t="s">
        <v>14</v>
      </c>
      <c r="J1179" s="7">
        <v>2</v>
      </c>
      <c r="K1179" s="27">
        <v>1234.97</v>
      </c>
      <c r="L1179" s="11">
        <v>0.05</v>
      </c>
      <c r="M1179" t="s">
        <v>20</v>
      </c>
      <c r="N1179" s="29">
        <v>875.27</v>
      </c>
      <c r="O1179" s="27">
        <f>Table1[[#This Row],[Unit_Price]]*Table1[[#This Row],[Quantity]]</f>
        <v>2469.94</v>
      </c>
      <c r="P1179" s="29">
        <f>Table1[[#This Row],[Revenue]]-Table1[[#This Row],[COGS]]</f>
        <v>719.40000000000009</v>
      </c>
      <c r="Q1179" s="9">
        <f>Table1[[#This Row],[Profit]]/Table1[[#This Row],[Revenue]]</f>
        <v>0.29126213592233013</v>
      </c>
      <c r="R1179" s="31">
        <f>Table1[[#This Row],[Cost Price]]*Table1[[#This Row],[Quantity]]</f>
        <v>1750.54</v>
      </c>
    </row>
    <row r="1180" spans="1:18" x14ac:dyDescent="0.25">
      <c r="A1180" t="s">
        <v>1968</v>
      </c>
      <c r="B1180" s="14">
        <v>46015</v>
      </c>
      <c r="C1180" t="s">
        <v>895</v>
      </c>
      <c r="D1180" t="str">
        <f>VLOOKUP(C1180,Customers!A:E,5,FALSE)</f>
        <v>Mass Market</v>
      </c>
      <c r="E1180" t="s">
        <v>57</v>
      </c>
      <c r="F1180" t="str">
        <f>VLOOKUP(Table1[[#This Row],[Product_ID]],Products!A:D,4,FALSE)</f>
        <v>Laptops</v>
      </c>
      <c r="G1180" t="str">
        <f>VLOOKUP(H1180,Stores!A:E,5,FALSE)</f>
        <v>oceania</v>
      </c>
      <c r="H1180" t="s">
        <v>48</v>
      </c>
      <c r="I1180" s="5" t="s">
        <v>14</v>
      </c>
      <c r="J1180" s="7">
        <v>1</v>
      </c>
      <c r="K1180" s="27">
        <v>1222.98</v>
      </c>
      <c r="L1180" s="11">
        <v>0</v>
      </c>
      <c r="M1180" t="s">
        <v>20</v>
      </c>
      <c r="N1180" s="29">
        <v>875.27</v>
      </c>
      <c r="O1180" s="27">
        <f>Table1[[#This Row],[Unit_Price]]*Table1[[#This Row],[Quantity]]</f>
        <v>1222.98</v>
      </c>
      <c r="P1180" s="29">
        <f>Table1[[#This Row],[Revenue]]-Table1[[#This Row],[COGS]]</f>
        <v>347.71000000000004</v>
      </c>
      <c r="Q1180" s="9">
        <f>Table1[[#This Row],[Profit]]/Table1[[#This Row],[Revenue]]</f>
        <v>0.28431372549019612</v>
      </c>
      <c r="R1180" s="31">
        <f>Table1[[#This Row],[Cost Price]]*Table1[[#This Row],[Quantity]]</f>
        <v>875.27</v>
      </c>
    </row>
    <row r="1181" spans="1:18" x14ac:dyDescent="0.25">
      <c r="A1181" t="s">
        <v>1969</v>
      </c>
      <c r="B1181" s="14">
        <v>45911</v>
      </c>
      <c r="C1181" t="s">
        <v>1970</v>
      </c>
      <c r="D1181" t="str">
        <f>VLOOKUP(C1181,Customers!A:E,5,FALSE)</f>
        <v>VIP</v>
      </c>
      <c r="E1181" t="s">
        <v>395</v>
      </c>
      <c r="F1181" t="str">
        <f>VLOOKUP(Table1[[#This Row],[Product_ID]],Products!A:D,4,FALSE)</f>
        <v>Accessories</v>
      </c>
      <c r="G1181" t="str">
        <f>VLOOKUP(H1181,Stores!A:E,5,FALSE)</f>
        <v xml:space="preserve">Asia </v>
      </c>
      <c r="H1181" t="s">
        <v>104</v>
      </c>
      <c r="I1181" s="5" t="s">
        <v>25</v>
      </c>
      <c r="J1181" s="7">
        <v>1</v>
      </c>
      <c r="K1181" s="27">
        <v>147.51</v>
      </c>
      <c r="L1181" s="11">
        <v>0.1</v>
      </c>
      <c r="M1181" t="s">
        <v>20</v>
      </c>
      <c r="N1181" s="29">
        <v>96.85</v>
      </c>
      <c r="O1181" s="27">
        <f>Table1[[#This Row],[Unit_Price]]*Table1[[#This Row],[Quantity]]</f>
        <v>147.51</v>
      </c>
      <c r="P1181" s="29">
        <f>Table1[[#This Row],[Revenue]]-Table1[[#This Row],[COGS]]</f>
        <v>50.66</v>
      </c>
      <c r="Q1181" s="9">
        <f>Table1[[#This Row],[Profit]]/Table1[[#This Row],[Revenue]]</f>
        <v>0.34343434343434343</v>
      </c>
      <c r="R1181" s="31">
        <f>Table1[[#This Row],[Cost Price]]*Table1[[#This Row],[Quantity]]</f>
        <v>96.85</v>
      </c>
    </row>
    <row r="1182" spans="1:18" x14ac:dyDescent="0.25">
      <c r="A1182" t="s">
        <v>1971</v>
      </c>
      <c r="B1182" s="14">
        <v>46077</v>
      </c>
      <c r="C1182" t="s">
        <v>524</v>
      </c>
      <c r="D1182" t="str">
        <f>VLOOKUP(C1182,Customers!A:E,5,FALSE)</f>
        <v>Mass Market</v>
      </c>
      <c r="E1182" t="s">
        <v>376</v>
      </c>
      <c r="F1182" t="str">
        <f>VLOOKUP(Table1[[#This Row],[Product_ID]],Products!A:D,4,FALSE)</f>
        <v>Laptops</v>
      </c>
      <c r="G1182" t="str">
        <f>VLOOKUP(H1182,Stores!A:E,5,FALSE)</f>
        <v>Europe</v>
      </c>
      <c r="H1182" t="s">
        <v>64</v>
      </c>
      <c r="I1182" s="5" t="s">
        <v>14</v>
      </c>
      <c r="J1182" s="7">
        <v>2</v>
      </c>
      <c r="K1182" s="27">
        <v>1665.02</v>
      </c>
      <c r="L1182" s="11">
        <v>0</v>
      </c>
      <c r="M1182" t="s">
        <v>20</v>
      </c>
      <c r="N1182" s="29">
        <v>1240.27</v>
      </c>
      <c r="O1182" s="27">
        <f>Table1[[#This Row],[Unit_Price]]*Table1[[#This Row],[Quantity]]</f>
        <v>3330.04</v>
      </c>
      <c r="P1182" s="29">
        <f>Table1[[#This Row],[Revenue]]-Table1[[#This Row],[COGS]]</f>
        <v>849.5</v>
      </c>
      <c r="Q1182" s="9">
        <f>Table1[[#This Row],[Profit]]/Table1[[#This Row],[Revenue]]</f>
        <v>0.25510204081632654</v>
      </c>
      <c r="R1182" s="31">
        <f>Table1[[#This Row],[Cost Price]]*Table1[[#This Row],[Quantity]]</f>
        <v>2480.54</v>
      </c>
    </row>
    <row r="1183" spans="1:18" x14ac:dyDescent="0.25">
      <c r="A1183" t="s">
        <v>1972</v>
      </c>
      <c r="B1183" s="14">
        <v>45889</v>
      </c>
      <c r="C1183" t="s">
        <v>1973</v>
      </c>
      <c r="D1183" t="str">
        <f>VLOOKUP(C1183,Customers!A:E,5,FALSE)</f>
        <v>Premium</v>
      </c>
      <c r="E1183" t="s">
        <v>132</v>
      </c>
      <c r="F1183" t="str">
        <f>VLOOKUP(Table1[[#This Row],[Product_ID]],Products!A:D,4,FALSE)</f>
        <v>Laptops</v>
      </c>
      <c r="G1183" t="str">
        <f>VLOOKUP(H1183,Stores!A:E,5,FALSE)</f>
        <v>Oceania</v>
      </c>
      <c r="H1183" t="s">
        <v>112</v>
      </c>
      <c r="I1183" s="5" t="s">
        <v>25</v>
      </c>
      <c r="J1183" s="7">
        <v>1</v>
      </c>
      <c r="K1183" s="27">
        <v>1175.02</v>
      </c>
      <c r="L1183" s="11">
        <v>0.15</v>
      </c>
      <c r="M1183" t="s">
        <v>20</v>
      </c>
      <c r="N1183" s="29">
        <v>791.34</v>
      </c>
      <c r="O1183" s="27">
        <f>Table1[[#This Row],[Unit_Price]]*Table1[[#This Row],[Quantity]]</f>
        <v>1175.02</v>
      </c>
      <c r="P1183" s="29">
        <f>Table1[[#This Row],[Revenue]]-Table1[[#This Row],[COGS]]</f>
        <v>383.67999999999995</v>
      </c>
      <c r="Q1183" s="9">
        <f>Table1[[#This Row],[Profit]]/Table1[[#This Row],[Revenue]]</f>
        <v>0.32653061224489793</v>
      </c>
      <c r="R1183" s="31">
        <f>Table1[[#This Row],[Cost Price]]*Table1[[#This Row],[Quantity]]</f>
        <v>791.34</v>
      </c>
    </row>
    <row r="1184" spans="1:18" x14ac:dyDescent="0.25">
      <c r="A1184" t="s">
        <v>1974</v>
      </c>
      <c r="B1184" s="14">
        <v>46048</v>
      </c>
      <c r="C1184" t="s">
        <v>257</v>
      </c>
      <c r="D1184" t="str">
        <f>VLOOKUP(C1184,Customers!A:E,5,FALSE)</f>
        <v>Affluent</v>
      </c>
      <c r="E1184" t="s">
        <v>23</v>
      </c>
      <c r="F1184" t="str">
        <f>VLOOKUP(Table1[[#This Row],[Product_ID]],Products!A:D,4,FALSE)</f>
        <v>Audio</v>
      </c>
      <c r="G1184" t="str">
        <f>VLOOKUP(H1184,Stores!A:E,5,FALSE)</f>
        <v>North America</v>
      </c>
      <c r="H1184" t="s">
        <v>187</v>
      </c>
      <c r="I1184" s="5" t="s">
        <v>14</v>
      </c>
      <c r="J1184" s="7">
        <v>3</v>
      </c>
      <c r="K1184" s="27">
        <v>77.42</v>
      </c>
      <c r="L1184" s="11">
        <v>0.15</v>
      </c>
      <c r="M1184" t="s">
        <v>20</v>
      </c>
      <c r="N1184" s="29">
        <v>57.67</v>
      </c>
      <c r="O1184" s="27">
        <f>Table1[[#This Row],[Unit_Price]]*Table1[[#This Row],[Quantity]]</f>
        <v>232.26</v>
      </c>
      <c r="P1184" s="29">
        <f>Table1[[#This Row],[Revenue]]-Table1[[#This Row],[COGS]]</f>
        <v>59.25</v>
      </c>
      <c r="Q1184" s="9">
        <f>Table1[[#This Row],[Profit]]/Table1[[#This Row],[Revenue]]</f>
        <v>0.25510204081632654</v>
      </c>
      <c r="R1184" s="31">
        <f>Table1[[#This Row],[Cost Price]]*Table1[[#This Row],[Quantity]]</f>
        <v>173.01</v>
      </c>
    </row>
    <row r="1185" spans="1:18" x14ac:dyDescent="0.25">
      <c r="A1185" t="s">
        <v>1975</v>
      </c>
      <c r="B1185" s="14">
        <v>45789</v>
      </c>
      <c r="C1185" t="s">
        <v>1930</v>
      </c>
      <c r="D1185" t="str">
        <f>VLOOKUP(C1185,Customers!A:E,5,FALSE)</f>
        <v>Mass Market</v>
      </c>
      <c r="E1185" t="s">
        <v>177</v>
      </c>
      <c r="F1185" t="str">
        <f>VLOOKUP(Table1[[#This Row],[Product_ID]],Products!A:D,4,FALSE)</f>
        <v>Laptops</v>
      </c>
      <c r="G1185" t="str">
        <f>VLOOKUP(H1185,Stores!A:E,5,FALSE)</f>
        <v>Africa</v>
      </c>
      <c r="H1185" t="s">
        <v>52</v>
      </c>
      <c r="I1185" s="5" t="s">
        <v>14</v>
      </c>
      <c r="J1185" s="7">
        <v>3</v>
      </c>
      <c r="K1185" s="27">
        <v>1599</v>
      </c>
      <c r="L1185" s="11">
        <v>0</v>
      </c>
      <c r="M1185" t="s">
        <v>35</v>
      </c>
      <c r="N1185" s="29">
        <v>991.38</v>
      </c>
      <c r="O1185" s="27">
        <f>Table1[[#This Row],[Unit_Price]]*Table1[[#This Row],[Quantity]]</f>
        <v>4797</v>
      </c>
      <c r="P1185" s="29">
        <f>Table1[[#This Row],[Revenue]]-Table1[[#This Row],[COGS]]</f>
        <v>1822.8600000000001</v>
      </c>
      <c r="Q1185" s="9">
        <f>Table1[[#This Row],[Profit]]/Table1[[#This Row],[Revenue]]</f>
        <v>0.38</v>
      </c>
      <c r="R1185" s="31">
        <f>Table1[[#This Row],[Cost Price]]*Table1[[#This Row],[Quantity]]</f>
        <v>2974.14</v>
      </c>
    </row>
    <row r="1186" spans="1:18" x14ac:dyDescent="0.25">
      <c r="A1186" t="s">
        <v>1976</v>
      </c>
      <c r="B1186" s="14">
        <v>46003</v>
      </c>
      <c r="C1186" t="s">
        <v>1311</v>
      </c>
      <c r="D1186" t="str">
        <f>VLOOKUP(C1186,Customers!A:E,5,FALSE)</f>
        <v>Mass Market</v>
      </c>
      <c r="E1186" t="s">
        <v>117</v>
      </c>
      <c r="F1186" t="str">
        <f>VLOOKUP(Table1[[#This Row],[Product_ID]],Products!A:D,4,FALSE)</f>
        <v>Laptops</v>
      </c>
      <c r="G1186" t="str">
        <f>VLOOKUP(H1186,Stores!A:E,5,FALSE)</f>
        <v>Africa</v>
      </c>
      <c r="H1186" t="s">
        <v>44</v>
      </c>
      <c r="I1186" s="5" t="s">
        <v>14</v>
      </c>
      <c r="J1186" s="7">
        <v>2</v>
      </c>
      <c r="K1186" s="27">
        <v>1834.98</v>
      </c>
      <c r="L1186" s="11">
        <v>0</v>
      </c>
      <c r="M1186" t="s">
        <v>30</v>
      </c>
      <c r="N1186" s="29">
        <v>1295.28</v>
      </c>
      <c r="O1186" s="27">
        <f>Table1[[#This Row],[Unit_Price]]*Table1[[#This Row],[Quantity]]</f>
        <v>3669.96</v>
      </c>
      <c r="P1186" s="29">
        <f>Table1[[#This Row],[Revenue]]-Table1[[#This Row],[COGS]]</f>
        <v>1079.4000000000001</v>
      </c>
      <c r="Q1186" s="9">
        <f>Table1[[#This Row],[Profit]]/Table1[[#This Row],[Revenue]]</f>
        <v>0.29411764705882354</v>
      </c>
      <c r="R1186" s="31">
        <f>Table1[[#This Row],[Cost Price]]*Table1[[#This Row],[Quantity]]</f>
        <v>2590.56</v>
      </c>
    </row>
    <row r="1187" spans="1:18" x14ac:dyDescent="0.25">
      <c r="A1187" t="s">
        <v>1977</v>
      </c>
      <c r="B1187" s="14">
        <v>45929</v>
      </c>
      <c r="C1187" t="s">
        <v>886</v>
      </c>
      <c r="D1187" t="str">
        <f>VLOOKUP(C1187,Customers!A:E,5,FALSE)</f>
        <v>Mass Market</v>
      </c>
      <c r="E1187" t="s">
        <v>286</v>
      </c>
      <c r="F1187" t="str">
        <f>VLOOKUP(Table1[[#This Row],[Product_ID]],Products!A:D,4,FALSE)</f>
        <v>Televisions</v>
      </c>
      <c r="G1187" t="str">
        <f>VLOOKUP(H1187,Stores!A:E,5,FALSE)</f>
        <v>EUROPE</v>
      </c>
      <c r="H1187" t="s">
        <v>74</v>
      </c>
      <c r="I1187" s="5" t="s">
        <v>14</v>
      </c>
      <c r="J1187" s="7">
        <v>4</v>
      </c>
      <c r="K1187" s="27">
        <v>1311.99</v>
      </c>
      <c r="L1187" s="11">
        <v>0</v>
      </c>
      <c r="M1187" t="s">
        <v>20</v>
      </c>
      <c r="N1187" s="29">
        <v>948.27</v>
      </c>
      <c r="O1187" s="27">
        <f>Table1[[#This Row],[Unit_Price]]*Table1[[#This Row],[Quantity]]</f>
        <v>5247.96</v>
      </c>
      <c r="P1187" s="29">
        <f>Table1[[#This Row],[Revenue]]-Table1[[#This Row],[COGS]]</f>
        <v>1454.88</v>
      </c>
      <c r="Q1187" s="9">
        <f>Table1[[#This Row],[Profit]]/Table1[[#This Row],[Revenue]]</f>
        <v>0.27722772277227725</v>
      </c>
      <c r="R1187" s="31">
        <f>Table1[[#This Row],[Cost Price]]*Table1[[#This Row],[Quantity]]</f>
        <v>3793.08</v>
      </c>
    </row>
    <row r="1188" spans="1:18" x14ac:dyDescent="0.25">
      <c r="A1188" t="s">
        <v>1978</v>
      </c>
      <c r="B1188" s="14">
        <v>45788</v>
      </c>
      <c r="C1188" t="s">
        <v>1137</v>
      </c>
      <c r="D1188" t="str">
        <f>VLOOKUP(C1188,Customers!A:E,5,FALSE)</f>
        <v>Mass Market</v>
      </c>
      <c r="E1188" t="s">
        <v>38</v>
      </c>
      <c r="F1188" t="str">
        <f>VLOOKUP(Table1[[#This Row],[Product_ID]],Products!A:D,4,FALSE)</f>
        <v>Televisions</v>
      </c>
      <c r="G1188" t="str">
        <f>VLOOKUP(H1188,Stores!A:E,5,FALSE)</f>
        <v>North America</v>
      </c>
      <c r="H1188" t="s">
        <v>95</v>
      </c>
      <c r="I1188" s="5" t="s">
        <v>14</v>
      </c>
      <c r="J1188" s="7">
        <v>3</v>
      </c>
      <c r="K1188" s="27">
        <v>1899</v>
      </c>
      <c r="L1188" s="11">
        <v>0.15</v>
      </c>
      <c r="M1188" t="s">
        <v>20</v>
      </c>
      <c r="N1188" s="29">
        <v>1177.3800000000001</v>
      </c>
      <c r="O1188" s="27">
        <f>Table1[[#This Row],[Unit_Price]]*Table1[[#This Row],[Quantity]]</f>
        <v>5697</v>
      </c>
      <c r="P1188" s="29">
        <f>Table1[[#This Row],[Revenue]]-Table1[[#This Row],[COGS]]</f>
        <v>2164.8599999999997</v>
      </c>
      <c r="Q1188" s="9">
        <f>Table1[[#This Row],[Profit]]/Table1[[#This Row],[Revenue]]</f>
        <v>0.37999999999999995</v>
      </c>
      <c r="R1188" s="31">
        <f>Table1[[#This Row],[Cost Price]]*Table1[[#This Row],[Quantity]]</f>
        <v>3532.1400000000003</v>
      </c>
    </row>
    <row r="1189" spans="1:18" x14ac:dyDescent="0.25">
      <c r="A1189" t="s">
        <v>1979</v>
      </c>
      <c r="B1189" s="14">
        <v>46143</v>
      </c>
      <c r="C1189" t="s">
        <v>526</v>
      </c>
      <c r="D1189" t="str">
        <f>VLOOKUP(C1189,Customers!A:E,5,FALSE)</f>
        <v>Mass Affluent</v>
      </c>
      <c r="E1189" t="s">
        <v>98</v>
      </c>
      <c r="F1189" t="str">
        <f>VLOOKUP(Table1[[#This Row],[Product_ID]],Products!A:D,4,FALSE)</f>
        <v>Laptops</v>
      </c>
      <c r="G1189" t="str">
        <f>VLOOKUP(H1189,Stores!A:E,5,FALSE)</f>
        <v>Africa</v>
      </c>
      <c r="H1189" t="s">
        <v>19</v>
      </c>
      <c r="I1189" s="5" t="s">
        <v>25</v>
      </c>
      <c r="J1189" s="7">
        <v>3</v>
      </c>
      <c r="K1189" s="27">
        <v>1385.01</v>
      </c>
      <c r="L1189" s="11">
        <v>0.1</v>
      </c>
      <c r="M1189" t="s">
        <v>35</v>
      </c>
      <c r="N1189" s="29">
        <v>853.39</v>
      </c>
      <c r="O1189" s="27">
        <f>Table1[[#This Row],[Unit_Price]]*Table1[[#This Row],[Quantity]]</f>
        <v>4155.03</v>
      </c>
      <c r="P1189" s="29">
        <f>Table1[[#This Row],[Revenue]]-Table1[[#This Row],[COGS]]</f>
        <v>1594.8599999999997</v>
      </c>
      <c r="Q1189" s="9">
        <f>Table1[[#This Row],[Profit]]/Table1[[#This Row],[Revenue]]</f>
        <v>0.38383838383838376</v>
      </c>
      <c r="R1189" s="31">
        <f>Table1[[#This Row],[Cost Price]]*Table1[[#This Row],[Quantity]]</f>
        <v>2560.17</v>
      </c>
    </row>
    <row r="1190" spans="1:18" x14ac:dyDescent="0.25">
      <c r="A1190" t="s">
        <v>1980</v>
      </c>
      <c r="B1190" s="14">
        <v>46007</v>
      </c>
      <c r="C1190" t="s">
        <v>1981</v>
      </c>
      <c r="D1190" t="str">
        <f>VLOOKUP(C1190,Customers!A:E,5,FALSE)</f>
        <v>Mass Market</v>
      </c>
      <c r="E1190" t="s">
        <v>332</v>
      </c>
      <c r="F1190" t="str">
        <f>VLOOKUP(Table1[[#This Row],[Product_ID]],Products!A:D,4,FALSE)</f>
        <v>Smartphones</v>
      </c>
      <c r="G1190" t="str">
        <f>VLOOKUP(H1190,Stores!A:E,5,FALSE)</f>
        <v>EUROPE</v>
      </c>
      <c r="H1190" t="s">
        <v>74</v>
      </c>
      <c r="I1190" s="5" t="s">
        <v>14</v>
      </c>
      <c r="J1190" s="7">
        <v>1</v>
      </c>
      <c r="K1190" s="27">
        <v>749</v>
      </c>
      <c r="L1190" s="11">
        <v>0</v>
      </c>
      <c r="M1190" t="s">
        <v>20</v>
      </c>
      <c r="N1190" s="29">
        <v>531.79</v>
      </c>
      <c r="O1190" s="27">
        <f>Table1[[#This Row],[Unit_Price]]*Table1[[#This Row],[Quantity]]</f>
        <v>749</v>
      </c>
      <c r="P1190" s="29">
        <f>Table1[[#This Row],[Revenue]]-Table1[[#This Row],[COGS]]</f>
        <v>217.21000000000004</v>
      </c>
      <c r="Q1190" s="9">
        <f>Table1[[#This Row],[Profit]]/Table1[[#This Row],[Revenue]]</f>
        <v>0.29000000000000004</v>
      </c>
      <c r="R1190" s="31">
        <f>Table1[[#This Row],[Cost Price]]*Table1[[#This Row],[Quantity]]</f>
        <v>531.79</v>
      </c>
    </row>
    <row r="1191" spans="1:18" x14ac:dyDescent="0.25">
      <c r="A1191" t="s">
        <v>1982</v>
      </c>
      <c r="B1191" s="14">
        <v>45665</v>
      </c>
      <c r="C1191" t="s">
        <v>307</v>
      </c>
      <c r="D1191" t="str">
        <f>VLOOKUP(C1191,Customers!A:E,5,FALSE)</f>
        <v>Mass Market</v>
      </c>
      <c r="E1191" t="s">
        <v>323</v>
      </c>
      <c r="F1191" t="str">
        <f>VLOOKUP(Table1[[#This Row],[Product_ID]],Products!A:D,4,FALSE)</f>
        <v>Televisions</v>
      </c>
      <c r="G1191" t="str">
        <f>VLOOKUP(H1191,Stores!A:E,5,FALSE)</f>
        <v>North America</v>
      </c>
      <c r="H1191" t="s">
        <v>95</v>
      </c>
      <c r="I1191" s="5" t="s">
        <v>14</v>
      </c>
      <c r="J1191" s="7">
        <v>3</v>
      </c>
      <c r="K1191" s="27">
        <v>1484.01</v>
      </c>
      <c r="L1191" s="11">
        <v>0.15</v>
      </c>
      <c r="M1191" t="s">
        <v>35</v>
      </c>
      <c r="N1191" s="29">
        <v>989.34</v>
      </c>
      <c r="O1191" s="27">
        <f>Table1[[#This Row],[Unit_Price]]*Table1[[#This Row],[Quantity]]</f>
        <v>4452.03</v>
      </c>
      <c r="P1191" s="29">
        <f>Table1[[#This Row],[Revenue]]-Table1[[#This Row],[COGS]]</f>
        <v>1484.0099999999998</v>
      </c>
      <c r="Q1191" s="9">
        <f>Table1[[#This Row],[Profit]]/Table1[[#This Row],[Revenue]]</f>
        <v>0.33333333333333331</v>
      </c>
      <c r="R1191" s="31">
        <f>Table1[[#This Row],[Cost Price]]*Table1[[#This Row],[Quantity]]</f>
        <v>2968.02</v>
      </c>
    </row>
    <row r="1192" spans="1:18" x14ac:dyDescent="0.25">
      <c r="A1192" t="s">
        <v>1983</v>
      </c>
      <c r="B1192" s="14">
        <v>45960</v>
      </c>
      <c r="C1192" t="s">
        <v>290</v>
      </c>
      <c r="D1192" t="str">
        <f>VLOOKUP(C1192,Customers!A:E,5,FALSE)</f>
        <v>Affluent</v>
      </c>
      <c r="E1192" t="s">
        <v>202</v>
      </c>
      <c r="F1192" t="str">
        <f>VLOOKUP(Table1[[#This Row],[Product_ID]],Products!A:D,4,FALSE)</f>
        <v>Televisions</v>
      </c>
      <c r="G1192" t="str">
        <f>VLOOKUP(H1192,Stores!A:E,5,FALSE)</f>
        <v>Africa</v>
      </c>
      <c r="H1192" t="s">
        <v>44</v>
      </c>
      <c r="I1192" s="5" t="s">
        <v>25</v>
      </c>
      <c r="J1192" s="7">
        <v>2</v>
      </c>
      <c r="K1192" s="27">
        <v>2099</v>
      </c>
      <c r="L1192" s="11">
        <v>0</v>
      </c>
      <c r="M1192" t="s">
        <v>20</v>
      </c>
      <c r="N1192" s="29">
        <v>1427.32</v>
      </c>
      <c r="O1192" s="27">
        <f>Table1[[#This Row],[Unit_Price]]*Table1[[#This Row],[Quantity]]</f>
        <v>4198</v>
      </c>
      <c r="P1192" s="29">
        <f>Table1[[#This Row],[Revenue]]-Table1[[#This Row],[COGS]]</f>
        <v>1343.3600000000001</v>
      </c>
      <c r="Q1192" s="9">
        <f>Table1[[#This Row],[Profit]]/Table1[[#This Row],[Revenue]]</f>
        <v>0.32</v>
      </c>
      <c r="R1192" s="31">
        <f>Table1[[#This Row],[Cost Price]]*Table1[[#This Row],[Quantity]]</f>
        <v>2854.64</v>
      </c>
    </row>
    <row r="1193" spans="1:18" x14ac:dyDescent="0.25">
      <c r="A1193" t="s">
        <v>1984</v>
      </c>
      <c r="B1193" s="14">
        <v>46160</v>
      </c>
      <c r="C1193" t="s">
        <v>1692</v>
      </c>
      <c r="D1193" t="str">
        <f>VLOOKUP(C1193,Customers!A:E,5,FALSE)</f>
        <v>Mass Market</v>
      </c>
      <c r="E1193" t="s">
        <v>202</v>
      </c>
      <c r="F1193" t="str">
        <f>VLOOKUP(Table1[[#This Row],[Product_ID]],Products!A:D,4,FALSE)</f>
        <v>Televisions</v>
      </c>
      <c r="G1193" t="str">
        <f>VLOOKUP(H1193,Stores!A:E,5,FALSE)</f>
        <v xml:space="preserve">Asia </v>
      </c>
      <c r="H1193" t="s">
        <v>104</v>
      </c>
      <c r="I1193" s="5" t="s">
        <v>25</v>
      </c>
      <c r="J1193" s="7">
        <v>4</v>
      </c>
      <c r="K1193" s="27">
        <v>2140.98</v>
      </c>
      <c r="L1193" s="11">
        <v>0.02</v>
      </c>
      <c r="M1193" t="s">
        <v>20</v>
      </c>
      <c r="N1193" s="29">
        <v>1427.32</v>
      </c>
      <c r="O1193" s="27">
        <f>Table1[[#This Row],[Unit_Price]]*Table1[[#This Row],[Quantity]]</f>
        <v>8563.92</v>
      </c>
      <c r="P1193" s="29">
        <f>Table1[[#This Row],[Revenue]]-Table1[[#This Row],[COGS]]</f>
        <v>2854.6400000000003</v>
      </c>
      <c r="Q1193" s="9">
        <f>Table1[[#This Row],[Profit]]/Table1[[#This Row],[Revenue]]</f>
        <v>0.33333333333333337</v>
      </c>
      <c r="R1193" s="31">
        <f>Table1[[#This Row],[Cost Price]]*Table1[[#This Row],[Quantity]]</f>
        <v>5709.28</v>
      </c>
    </row>
    <row r="1194" spans="1:18" x14ac:dyDescent="0.25">
      <c r="A1194" t="s">
        <v>1985</v>
      </c>
      <c r="B1194" s="14">
        <v>46079</v>
      </c>
      <c r="C1194" t="s">
        <v>1986</v>
      </c>
      <c r="D1194" t="str">
        <f>VLOOKUP(C1194,Customers!A:E,5,FALSE)</f>
        <v>VIP</v>
      </c>
      <c r="E1194" t="s">
        <v>282</v>
      </c>
      <c r="F1194" t="str">
        <f>VLOOKUP(Table1[[#This Row],[Product_ID]],Products!A:D,4,FALSE)</f>
        <v>Audio</v>
      </c>
      <c r="G1194" t="str">
        <f>VLOOKUP(H1194,Stores!A:E,5,FALSE)</f>
        <v>oceania</v>
      </c>
      <c r="H1194" t="s">
        <v>48</v>
      </c>
      <c r="I1194" s="5" t="s">
        <v>25</v>
      </c>
      <c r="J1194" s="7">
        <v>5</v>
      </c>
      <c r="K1194" s="27">
        <v>182.58</v>
      </c>
      <c r="L1194" s="11">
        <v>0</v>
      </c>
      <c r="M1194" t="s">
        <v>30</v>
      </c>
      <c r="N1194" s="29">
        <v>110.98</v>
      </c>
      <c r="O1194" s="27">
        <f>Table1[[#This Row],[Unit_Price]]*Table1[[#This Row],[Quantity]]</f>
        <v>912.90000000000009</v>
      </c>
      <c r="P1194" s="29">
        <f>Table1[[#This Row],[Revenue]]-Table1[[#This Row],[COGS]]</f>
        <v>358.00000000000011</v>
      </c>
      <c r="Q1194" s="9">
        <f>Table1[[#This Row],[Profit]]/Table1[[#This Row],[Revenue]]</f>
        <v>0.39215686274509814</v>
      </c>
      <c r="R1194" s="31">
        <f>Table1[[#This Row],[Cost Price]]*Table1[[#This Row],[Quantity]]</f>
        <v>554.9</v>
      </c>
    </row>
    <row r="1195" spans="1:18" x14ac:dyDescent="0.25">
      <c r="A1195" t="s">
        <v>1987</v>
      </c>
      <c r="B1195" s="14">
        <v>46020</v>
      </c>
      <c r="C1195" t="s">
        <v>1078</v>
      </c>
      <c r="D1195" t="str">
        <f>VLOOKUP(C1195,Customers!A:E,5,FALSE)</f>
        <v>Mass Affluent</v>
      </c>
      <c r="E1195" t="s">
        <v>132</v>
      </c>
      <c r="F1195" t="str">
        <f>VLOOKUP(Table1[[#This Row],[Product_ID]],Products!A:D,4,FALSE)</f>
        <v>Laptops</v>
      </c>
      <c r="G1195" t="str">
        <f>VLOOKUP(H1195,Stores!A:E,5,FALSE)</f>
        <v>Africa</v>
      </c>
      <c r="H1195" t="s">
        <v>226</v>
      </c>
      <c r="I1195" s="5" t="s">
        <v>14</v>
      </c>
      <c r="J1195" s="7">
        <v>1</v>
      </c>
      <c r="K1195" s="27">
        <v>1187.01</v>
      </c>
      <c r="L1195" s="11">
        <v>0</v>
      </c>
      <c r="M1195" t="s">
        <v>20</v>
      </c>
      <c r="N1195" s="29">
        <v>791.34</v>
      </c>
      <c r="O1195" s="27">
        <f>Table1[[#This Row],[Unit_Price]]*Table1[[#This Row],[Quantity]]</f>
        <v>1187.01</v>
      </c>
      <c r="P1195" s="29">
        <f>Table1[[#This Row],[Revenue]]-Table1[[#This Row],[COGS]]</f>
        <v>395.66999999999996</v>
      </c>
      <c r="Q1195" s="9">
        <f>Table1[[#This Row],[Profit]]/Table1[[#This Row],[Revenue]]</f>
        <v>0.33333333333333331</v>
      </c>
      <c r="R1195" s="31">
        <f>Table1[[#This Row],[Cost Price]]*Table1[[#This Row],[Quantity]]</f>
        <v>791.34</v>
      </c>
    </row>
    <row r="1196" spans="1:18" x14ac:dyDescent="0.25">
      <c r="A1196" t="s">
        <v>1988</v>
      </c>
      <c r="B1196" s="14">
        <v>45990</v>
      </c>
      <c r="C1196" t="s">
        <v>208</v>
      </c>
      <c r="D1196" t="str">
        <f>VLOOKUP(C1196,Customers!A:E,5,FALSE)</f>
        <v>Mass Market</v>
      </c>
      <c r="E1196" t="s">
        <v>520</v>
      </c>
      <c r="F1196" t="str">
        <f>VLOOKUP(Table1[[#This Row],[Product_ID]],Products!A:D,4,FALSE)</f>
        <v>Laptops</v>
      </c>
      <c r="G1196" t="str">
        <f>VLOOKUP(H1196,Stores!A:E,5,FALSE)</f>
        <v>Africa</v>
      </c>
      <c r="H1196" t="s">
        <v>226</v>
      </c>
      <c r="I1196" s="5" t="s">
        <v>25</v>
      </c>
      <c r="J1196" s="7">
        <v>1</v>
      </c>
      <c r="K1196" s="27">
        <v>2220.9899999999998</v>
      </c>
      <c r="L1196" s="11">
        <v>0</v>
      </c>
      <c r="M1196" t="s">
        <v>20</v>
      </c>
      <c r="N1196" s="29">
        <v>1495.32</v>
      </c>
      <c r="O1196" s="27">
        <f>Table1[[#This Row],[Unit_Price]]*Table1[[#This Row],[Quantity]]</f>
        <v>2220.9899999999998</v>
      </c>
      <c r="P1196" s="29">
        <f>Table1[[#This Row],[Revenue]]-Table1[[#This Row],[COGS]]</f>
        <v>725.66999999999985</v>
      </c>
      <c r="Q1196" s="9">
        <f>Table1[[#This Row],[Profit]]/Table1[[#This Row],[Revenue]]</f>
        <v>0.32673267326732669</v>
      </c>
      <c r="R1196" s="31">
        <f>Table1[[#This Row],[Cost Price]]*Table1[[#This Row],[Quantity]]</f>
        <v>1495.32</v>
      </c>
    </row>
    <row r="1197" spans="1:18" x14ac:dyDescent="0.25">
      <c r="A1197" t="s">
        <v>1989</v>
      </c>
      <c r="B1197" s="14">
        <v>45891</v>
      </c>
      <c r="C1197" t="s">
        <v>307</v>
      </c>
      <c r="D1197" t="str">
        <f>VLOOKUP(C1197,Customers!A:E,5,FALSE)</f>
        <v>Mass Market</v>
      </c>
      <c r="E1197" t="s">
        <v>332</v>
      </c>
      <c r="F1197" t="str">
        <f>VLOOKUP(Table1[[#This Row],[Product_ID]],Products!A:D,4,FALSE)</f>
        <v>Smartphones</v>
      </c>
      <c r="G1197" t="str">
        <f>VLOOKUP(H1197,Stores!A:E,5,FALSE)</f>
        <v>South America</v>
      </c>
      <c r="H1197" t="s">
        <v>120</v>
      </c>
      <c r="I1197" s="5" t="s">
        <v>25</v>
      </c>
      <c r="J1197" s="7">
        <v>2</v>
      </c>
      <c r="K1197" s="27">
        <v>771.47</v>
      </c>
      <c r="L1197" s="11">
        <v>0.05</v>
      </c>
      <c r="M1197" t="s">
        <v>20</v>
      </c>
      <c r="N1197" s="29">
        <v>531.79</v>
      </c>
      <c r="O1197" s="27">
        <f>Table1[[#This Row],[Unit_Price]]*Table1[[#This Row],[Quantity]]</f>
        <v>1542.94</v>
      </c>
      <c r="P1197" s="29">
        <f>Table1[[#This Row],[Revenue]]-Table1[[#This Row],[COGS]]</f>
        <v>479.36000000000013</v>
      </c>
      <c r="Q1197" s="9">
        <f>Table1[[#This Row],[Profit]]/Table1[[#This Row],[Revenue]]</f>
        <v>0.31067961165048552</v>
      </c>
      <c r="R1197" s="31">
        <f>Table1[[#This Row],[Cost Price]]*Table1[[#This Row],[Quantity]]</f>
        <v>1063.58</v>
      </c>
    </row>
    <row r="1198" spans="1:18" x14ac:dyDescent="0.25">
      <c r="A1198" t="s">
        <v>1990</v>
      </c>
      <c r="B1198" s="14">
        <v>46112</v>
      </c>
      <c r="C1198" t="s">
        <v>1489</v>
      </c>
      <c r="D1198" t="str">
        <f>VLOOKUP(C1198,Customers!A:E,5,FALSE)</f>
        <v>Mass Market</v>
      </c>
      <c r="E1198" t="s">
        <v>171</v>
      </c>
      <c r="F1198" t="str">
        <f>VLOOKUP(Table1[[#This Row],[Product_ID]],Products!A:D,4,FALSE)</f>
        <v>Smartphones</v>
      </c>
      <c r="G1198" t="str">
        <f>VLOOKUP(H1198,Stores!A:E,5,FALSE)</f>
        <v>oceania</v>
      </c>
      <c r="H1198" t="s">
        <v>48</v>
      </c>
      <c r="I1198" s="5" t="s">
        <v>14</v>
      </c>
      <c r="J1198" s="7">
        <v>2</v>
      </c>
      <c r="K1198" s="27">
        <v>1299</v>
      </c>
      <c r="L1198" s="11">
        <v>0.1</v>
      </c>
      <c r="M1198" t="s">
        <v>20</v>
      </c>
      <c r="N1198" s="29">
        <v>883.32</v>
      </c>
      <c r="O1198" s="27">
        <f>Table1[[#This Row],[Unit_Price]]*Table1[[#This Row],[Quantity]]</f>
        <v>2598</v>
      </c>
      <c r="P1198" s="29">
        <f>Table1[[#This Row],[Revenue]]-Table1[[#This Row],[COGS]]</f>
        <v>831.3599999999999</v>
      </c>
      <c r="Q1198" s="9">
        <f>Table1[[#This Row],[Profit]]/Table1[[#This Row],[Revenue]]</f>
        <v>0.31999999999999995</v>
      </c>
      <c r="R1198" s="31">
        <f>Table1[[#This Row],[Cost Price]]*Table1[[#This Row],[Quantity]]</f>
        <v>1766.64</v>
      </c>
    </row>
    <row r="1199" spans="1:18" x14ac:dyDescent="0.25">
      <c r="A1199" t="s">
        <v>1991</v>
      </c>
      <c r="B1199" s="14">
        <v>45669</v>
      </c>
      <c r="C1199" t="s">
        <v>201</v>
      </c>
      <c r="D1199" t="str">
        <f>VLOOKUP(C1199,Customers!A:E,5,FALSE)</f>
        <v>Premium</v>
      </c>
      <c r="E1199" t="s">
        <v>92</v>
      </c>
      <c r="F1199" t="str">
        <f>VLOOKUP(Table1[[#This Row],[Product_ID]],Products!A:D,4,FALSE)</f>
        <v>Audio</v>
      </c>
      <c r="G1199" t="str">
        <f>VLOOKUP(H1199,Stores!A:E,5,FALSE)</f>
        <v>EUROPE</v>
      </c>
      <c r="H1199" t="s">
        <v>74</v>
      </c>
      <c r="I1199" s="5" t="s">
        <v>14</v>
      </c>
      <c r="J1199" s="7">
        <v>3</v>
      </c>
      <c r="K1199" s="27">
        <v>307.97000000000003</v>
      </c>
      <c r="L1199" s="11">
        <v>0.1</v>
      </c>
      <c r="M1199" t="s">
        <v>20</v>
      </c>
      <c r="N1199" s="29">
        <v>191.36</v>
      </c>
      <c r="O1199" s="27">
        <f>Table1[[#This Row],[Unit_Price]]*Table1[[#This Row],[Quantity]]</f>
        <v>923.91000000000008</v>
      </c>
      <c r="P1199" s="29">
        <f>Table1[[#This Row],[Revenue]]-Table1[[#This Row],[COGS]]</f>
        <v>349.83000000000004</v>
      </c>
      <c r="Q1199" s="9">
        <f>Table1[[#This Row],[Profit]]/Table1[[#This Row],[Revenue]]</f>
        <v>0.37864077669902912</v>
      </c>
      <c r="R1199" s="31">
        <f>Table1[[#This Row],[Cost Price]]*Table1[[#This Row],[Quantity]]</f>
        <v>574.08000000000004</v>
      </c>
    </row>
    <row r="1200" spans="1:18" x14ac:dyDescent="0.25">
      <c r="A1200" t="s">
        <v>1992</v>
      </c>
      <c r="B1200" s="14">
        <v>45921</v>
      </c>
      <c r="C1200" t="s">
        <v>1341</v>
      </c>
      <c r="D1200" t="str">
        <f>VLOOKUP(C1200,Customers!A:E,5,FALSE)</f>
        <v>MASS MARKET</v>
      </c>
      <c r="E1200" t="s">
        <v>117</v>
      </c>
      <c r="F1200" t="str">
        <f>VLOOKUP(Table1[[#This Row],[Product_ID]],Products!A:D,4,FALSE)</f>
        <v>Laptops</v>
      </c>
      <c r="G1200" t="str">
        <f>VLOOKUP(H1200,Stores!A:E,5,FALSE)</f>
        <v>EUROPE</v>
      </c>
      <c r="H1200" t="s">
        <v>74</v>
      </c>
      <c r="I1200" s="5" t="s">
        <v>25</v>
      </c>
      <c r="J1200" s="7">
        <v>1</v>
      </c>
      <c r="K1200" s="27">
        <v>1745.03</v>
      </c>
      <c r="L1200" s="11">
        <v>0</v>
      </c>
      <c r="M1200" t="s">
        <v>20</v>
      </c>
      <c r="N1200" s="29">
        <v>1295.28</v>
      </c>
      <c r="O1200" s="27">
        <f>Table1[[#This Row],[Unit_Price]]*Table1[[#This Row],[Quantity]]</f>
        <v>1745.03</v>
      </c>
      <c r="P1200" s="29">
        <f>Table1[[#This Row],[Revenue]]-Table1[[#This Row],[COGS]]</f>
        <v>449.75</v>
      </c>
      <c r="Q1200" s="9">
        <f>Table1[[#This Row],[Profit]]/Table1[[#This Row],[Revenue]]</f>
        <v>0.25773195876288663</v>
      </c>
      <c r="R1200" s="31">
        <f>Table1[[#This Row],[Cost Price]]*Table1[[#This Row],[Quantity]]</f>
        <v>1295.28</v>
      </c>
    </row>
    <row r="1201" spans="1:18" x14ac:dyDescent="0.25">
      <c r="A1201" t="s">
        <v>1993</v>
      </c>
      <c r="B1201" s="14">
        <v>46013</v>
      </c>
      <c r="C1201" t="s">
        <v>1994</v>
      </c>
      <c r="D1201" t="str">
        <f>VLOOKUP(C1201,Customers!A:E,5,FALSE)</f>
        <v>Mass Market</v>
      </c>
      <c r="E1201" t="s">
        <v>235</v>
      </c>
      <c r="F1201" t="str">
        <f>VLOOKUP(Table1[[#This Row],[Product_ID]],Products!A:D,4,FALSE)</f>
        <v>Accessories</v>
      </c>
      <c r="G1201" t="str">
        <f>VLOOKUP(H1201,Stores!A:E,5,FALSE)</f>
        <v>Asia</v>
      </c>
      <c r="H1201" t="s">
        <v>13</v>
      </c>
      <c r="I1201" s="5" t="s">
        <v>14</v>
      </c>
      <c r="J1201" s="7">
        <v>2</v>
      </c>
      <c r="K1201" s="27">
        <v>67.62</v>
      </c>
      <c r="L1201" s="11">
        <v>0.2</v>
      </c>
      <c r="M1201" t="s">
        <v>20</v>
      </c>
      <c r="N1201" s="29">
        <v>44.85</v>
      </c>
      <c r="O1201" s="27">
        <f>Table1[[#This Row],[Unit_Price]]*Table1[[#This Row],[Quantity]]</f>
        <v>135.24</v>
      </c>
      <c r="P1201" s="29">
        <f>Table1[[#This Row],[Revenue]]-Table1[[#This Row],[COGS]]</f>
        <v>45.540000000000006</v>
      </c>
      <c r="Q1201" s="9">
        <f>Table1[[#This Row],[Profit]]/Table1[[#This Row],[Revenue]]</f>
        <v>0.33673469387755106</v>
      </c>
      <c r="R1201" s="31">
        <f>Table1[[#This Row],[Cost Price]]*Table1[[#This Row],[Quantity]]</f>
        <v>89.7</v>
      </c>
    </row>
    <row r="1202" spans="1:18" x14ac:dyDescent="0.25">
      <c r="A1202" t="s">
        <v>1995</v>
      </c>
      <c r="B1202" s="14">
        <v>46081</v>
      </c>
      <c r="C1202" t="s">
        <v>342</v>
      </c>
      <c r="D1202" t="str">
        <f>VLOOKUP(C1202,Customers!A:E,5,FALSE)</f>
        <v>Premium</v>
      </c>
      <c r="E1202" t="s">
        <v>416</v>
      </c>
      <c r="F1202" t="str">
        <f>VLOOKUP(Table1[[#This Row],[Product_ID]],Products!A:D,4,FALSE)</f>
        <v>Smartphones</v>
      </c>
      <c r="G1202" t="str">
        <f>VLOOKUP(H1202,Stores!A:E,5,FALSE)</f>
        <v>Africa</v>
      </c>
      <c r="H1202" t="s">
        <v>58</v>
      </c>
      <c r="I1202" s="5" t="s">
        <v>14</v>
      </c>
      <c r="J1202" s="7">
        <v>1</v>
      </c>
      <c r="K1202" s="27">
        <v>253.98</v>
      </c>
      <c r="L1202" s="11">
        <v>0.1</v>
      </c>
      <c r="M1202" t="s">
        <v>30</v>
      </c>
      <c r="N1202" s="29">
        <v>159.36000000000001</v>
      </c>
      <c r="O1202" s="27">
        <f>Table1[[#This Row],[Unit_Price]]*Table1[[#This Row],[Quantity]]</f>
        <v>253.98</v>
      </c>
      <c r="P1202" s="29">
        <f>Table1[[#This Row],[Revenue]]-Table1[[#This Row],[COGS]]</f>
        <v>94.619999999999976</v>
      </c>
      <c r="Q1202" s="9">
        <f>Table1[[#This Row],[Profit]]/Table1[[#This Row],[Revenue]]</f>
        <v>0.37254901960784303</v>
      </c>
      <c r="R1202" s="31">
        <f>Table1[[#This Row],[Cost Price]]*Table1[[#This Row],[Quantity]]</f>
        <v>159.36000000000001</v>
      </c>
    </row>
    <row r="1203" spans="1:18" x14ac:dyDescent="0.25">
      <c r="A1203" t="s">
        <v>1996</v>
      </c>
      <c r="B1203" s="14">
        <v>46036</v>
      </c>
      <c r="C1203" t="s">
        <v>1997</v>
      </c>
      <c r="D1203" t="str">
        <f>VLOOKUP(C1203,Customers!A:E,5,FALSE)</f>
        <v>Mass Market</v>
      </c>
      <c r="E1203" t="s">
        <v>220</v>
      </c>
      <c r="F1203" t="str">
        <f>VLOOKUP(Table1[[#This Row],[Product_ID]],Products!A:D,4,FALSE)</f>
        <v>Laptops</v>
      </c>
      <c r="G1203" t="str">
        <f>VLOOKUP(H1203,Stores!A:E,5,FALSE)</f>
        <v>Asia</v>
      </c>
      <c r="H1203" t="s">
        <v>13</v>
      </c>
      <c r="I1203" s="5" t="s">
        <v>14</v>
      </c>
      <c r="J1203" s="7">
        <v>2</v>
      </c>
      <c r="K1203" s="27">
        <v>1543.97</v>
      </c>
      <c r="L1203" s="11">
        <v>0</v>
      </c>
      <c r="M1203" t="s">
        <v>20</v>
      </c>
      <c r="N1203" s="29">
        <v>974.35</v>
      </c>
      <c r="O1203" s="27">
        <f>Table1[[#This Row],[Unit_Price]]*Table1[[#This Row],[Quantity]]</f>
        <v>3087.94</v>
      </c>
      <c r="P1203" s="29">
        <f>Table1[[#This Row],[Revenue]]-Table1[[#This Row],[COGS]]</f>
        <v>1139.24</v>
      </c>
      <c r="Q1203" s="9">
        <f>Table1[[#This Row],[Profit]]/Table1[[#This Row],[Revenue]]</f>
        <v>0.36893203883495146</v>
      </c>
      <c r="R1203" s="31">
        <f>Table1[[#This Row],[Cost Price]]*Table1[[#This Row],[Quantity]]</f>
        <v>1948.7</v>
      </c>
    </row>
    <row r="1204" spans="1:18" x14ac:dyDescent="0.25">
      <c r="A1204" t="s">
        <v>1998</v>
      </c>
      <c r="B1204" s="14">
        <v>46237</v>
      </c>
      <c r="C1204" t="s">
        <v>912</v>
      </c>
      <c r="D1204" t="str">
        <f>VLOOKUP(C1204,Customers!A:E,5,FALSE)</f>
        <v>Mass Affluent</v>
      </c>
      <c r="E1204" t="s">
        <v>92</v>
      </c>
      <c r="F1204" t="str">
        <f>VLOOKUP(Table1[[#This Row],[Product_ID]],Products!A:D,4,FALSE)</f>
        <v>Audio</v>
      </c>
      <c r="G1204" t="str">
        <f>VLOOKUP(H1204,Stores!A:E,5,FALSE)</f>
        <v>Africa</v>
      </c>
      <c r="H1204" t="s">
        <v>226</v>
      </c>
      <c r="I1204" s="5" t="s">
        <v>14</v>
      </c>
      <c r="J1204" s="7">
        <v>2</v>
      </c>
      <c r="K1204" s="27">
        <v>290.02999999999997</v>
      </c>
      <c r="L1204" s="11">
        <v>0.02</v>
      </c>
      <c r="M1204" t="s">
        <v>35</v>
      </c>
      <c r="N1204" s="29">
        <v>191.36</v>
      </c>
      <c r="O1204" s="27">
        <f>Table1[[#This Row],[Unit_Price]]*Table1[[#This Row],[Quantity]]</f>
        <v>580.05999999999995</v>
      </c>
      <c r="P1204" s="29">
        <f>Table1[[#This Row],[Revenue]]-Table1[[#This Row],[COGS]]</f>
        <v>197.33999999999992</v>
      </c>
      <c r="Q1204" s="9">
        <f>Table1[[#This Row],[Profit]]/Table1[[#This Row],[Revenue]]</f>
        <v>0.34020618556701021</v>
      </c>
      <c r="R1204" s="31">
        <f>Table1[[#This Row],[Cost Price]]*Table1[[#This Row],[Quantity]]</f>
        <v>382.72</v>
      </c>
    </row>
    <row r="1205" spans="1:18" x14ac:dyDescent="0.25">
      <c r="A1205" t="s">
        <v>1999</v>
      </c>
      <c r="B1205" s="14">
        <v>46136</v>
      </c>
      <c r="C1205" t="s">
        <v>2001</v>
      </c>
      <c r="D1205" t="str">
        <f>VLOOKUP(C1205,Customers!A:E,5,FALSE)</f>
        <v>Mass Market</v>
      </c>
      <c r="E1205" t="s">
        <v>168</v>
      </c>
      <c r="F1205" t="str">
        <f>VLOOKUP(Table1[[#This Row],[Product_ID]],Products!A:D,4,FALSE)</f>
        <v>Accessories</v>
      </c>
      <c r="G1205" t="str">
        <f>VLOOKUP(H1205,Stores!A:E,5,FALSE)</f>
        <v>South America</v>
      </c>
      <c r="H1205" t="s">
        <v>120</v>
      </c>
      <c r="I1205" s="5" t="s">
        <v>25</v>
      </c>
      <c r="J1205" s="7">
        <v>1</v>
      </c>
      <c r="K1205" s="27">
        <v>89</v>
      </c>
      <c r="L1205" s="11">
        <v>0</v>
      </c>
      <c r="M1205" t="s">
        <v>20</v>
      </c>
      <c r="N1205" s="29">
        <v>55.18</v>
      </c>
      <c r="O1205" s="27">
        <f>Table1[[#This Row],[Unit_Price]]*Table1[[#This Row],[Quantity]]</f>
        <v>89</v>
      </c>
      <c r="P1205" s="29">
        <f>Table1[[#This Row],[Revenue]]-Table1[[#This Row],[COGS]]</f>
        <v>33.82</v>
      </c>
      <c r="Q1205" s="9">
        <f>Table1[[#This Row],[Profit]]/Table1[[#This Row],[Revenue]]</f>
        <v>0.38</v>
      </c>
      <c r="R1205" s="31">
        <f>Table1[[#This Row],[Cost Price]]*Table1[[#This Row],[Quantity]]</f>
        <v>55.18</v>
      </c>
    </row>
    <row r="1206" spans="1:18" x14ac:dyDescent="0.25">
      <c r="A1206" t="s">
        <v>2002</v>
      </c>
      <c r="B1206" s="14">
        <v>46333</v>
      </c>
      <c r="C1206" t="s">
        <v>1213</v>
      </c>
      <c r="D1206" t="str">
        <f>VLOOKUP(C1206,Customers!A:E,5,FALSE)</f>
        <v>Mass Market</v>
      </c>
      <c r="E1206" t="s">
        <v>80</v>
      </c>
      <c r="F1206" t="str">
        <f>VLOOKUP(Table1[[#This Row],[Product_ID]],Products!A:D,4,FALSE)</f>
        <v>Accessories</v>
      </c>
      <c r="G1206" t="str">
        <f>VLOOKUP(H1206,Stores!A:E,5,FALSE)</f>
        <v>North America</v>
      </c>
      <c r="H1206" t="s">
        <v>39</v>
      </c>
      <c r="I1206" s="5" t="s">
        <v>25</v>
      </c>
      <c r="J1206" s="7">
        <v>5</v>
      </c>
      <c r="K1206" s="27">
        <v>155.82</v>
      </c>
      <c r="L1206" s="11">
        <v>0</v>
      </c>
      <c r="M1206" t="s">
        <v>20</v>
      </c>
      <c r="N1206" s="29">
        <v>116.07</v>
      </c>
      <c r="O1206" s="27">
        <f>Table1[[#This Row],[Unit_Price]]*Table1[[#This Row],[Quantity]]</f>
        <v>779.09999999999991</v>
      </c>
      <c r="P1206" s="29">
        <f>Table1[[#This Row],[Revenue]]-Table1[[#This Row],[COGS]]</f>
        <v>198.75</v>
      </c>
      <c r="Q1206" s="9">
        <f>Table1[[#This Row],[Profit]]/Table1[[#This Row],[Revenue]]</f>
        <v>0.25510204081632654</v>
      </c>
      <c r="R1206" s="31">
        <f>Table1[[#This Row],[Cost Price]]*Table1[[#This Row],[Quantity]]</f>
        <v>580.34999999999991</v>
      </c>
    </row>
    <row r="1207" spans="1:18" x14ac:dyDescent="0.25">
      <c r="A1207" t="s">
        <v>2003</v>
      </c>
      <c r="B1207" s="14">
        <v>46180</v>
      </c>
      <c r="C1207" t="s">
        <v>1460</v>
      </c>
      <c r="D1207" t="str">
        <f>VLOOKUP(C1207,Customers!A:E,5,FALSE)</f>
        <v>Mass Market</v>
      </c>
      <c r="E1207" t="s">
        <v>126</v>
      </c>
      <c r="F1207" t="str">
        <f>VLOOKUP(Table1[[#This Row],[Product_ID]],Products!A:D,4,FALSE)</f>
        <v>Smartphones</v>
      </c>
      <c r="G1207" t="str">
        <f>VLOOKUP(H1207,Stores!A:E,5,FALSE)</f>
        <v>Asia</v>
      </c>
      <c r="H1207" t="s">
        <v>13</v>
      </c>
      <c r="I1207" s="5" t="s">
        <v>25</v>
      </c>
      <c r="J1207" s="7">
        <v>1</v>
      </c>
      <c r="K1207" s="27">
        <v>712.98</v>
      </c>
      <c r="L1207" s="11">
        <v>0</v>
      </c>
      <c r="M1207" t="s">
        <v>30</v>
      </c>
      <c r="N1207" s="29">
        <v>510.27</v>
      </c>
      <c r="O1207" s="27">
        <f>Table1[[#This Row],[Unit_Price]]*Table1[[#This Row],[Quantity]]</f>
        <v>712.98</v>
      </c>
      <c r="P1207" s="29">
        <f>Table1[[#This Row],[Revenue]]-Table1[[#This Row],[COGS]]</f>
        <v>202.71000000000004</v>
      </c>
      <c r="Q1207" s="9">
        <f>Table1[[#This Row],[Profit]]/Table1[[#This Row],[Revenue]]</f>
        <v>0.28431372549019612</v>
      </c>
      <c r="R1207" s="31">
        <f>Table1[[#This Row],[Cost Price]]*Table1[[#This Row],[Quantity]]</f>
        <v>510.27</v>
      </c>
    </row>
    <row r="1208" spans="1:18" x14ac:dyDescent="0.25">
      <c r="A1208" t="s">
        <v>2004</v>
      </c>
      <c r="B1208" s="14">
        <v>46329</v>
      </c>
      <c r="C1208" t="s">
        <v>2005</v>
      </c>
      <c r="D1208" t="str">
        <f>VLOOKUP(C1208,Customers!A:E,5,FALSE)</f>
        <v>Mass Affluent</v>
      </c>
      <c r="E1208" t="s">
        <v>147</v>
      </c>
      <c r="F1208" t="str">
        <f>VLOOKUP(Table1[[#This Row],[Product_ID]],Products!A:D,4,FALSE)</f>
        <v>Televisions</v>
      </c>
      <c r="G1208" t="str">
        <f>VLOOKUP(H1208,Stores!A:E,5,FALSE)</f>
        <v>Africa</v>
      </c>
      <c r="H1208" t="s">
        <v>196</v>
      </c>
      <c r="I1208" s="5" t="s">
        <v>14</v>
      </c>
      <c r="J1208" s="7">
        <v>5</v>
      </c>
      <c r="K1208" s="27">
        <v>989.01</v>
      </c>
      <c r="L1208" s="11">
        <v>0.05</v>
      </c>
      <c r="M1208" t="s">
        <v>35</v>
      </c>
      <c r="N1208" s="29">
        <v>679.32</v>
      </c>
      <c r="O1208" s="27">
        <f>Table1[[#This Row],[Unit_Price]]*Table1[[#This Row],[Quantity]]</f>
        <v>4945.05</v>
      </c>
      <c r="P1208" s="29">
        <f>Table1[[#This Row],[Revenue]]-Table1[[#This Row],[COGS]]</f>
        <v>1548.4499999999998</v>
      </c>
      <c r="Q1208" s="9">
        <f>Table1[[#This Row],[Profit]]/Table1[[#This Row],[Revenue]]</f>
        <v>0.31313131313131309</v>
      </c>
      <c r="R1208" s="31">
        <f>Table1[[#This Row],[Cost Price]]*Table1[[#This Row],[Quantity]]</f>
        <v>3396.6000000000004</v>
      </c>
    </row>
    <row r="1209" spans="1:18" x14ac:dyDescent="0.25">
      <c r="A1209" t="s">
        <v>2006</v>
      </c>
      <c r="B1209" s="14">
        <v>46001</v>
      </c>
      <c r="C1209" t="s">
        <v>1267</v>
      </c>
      <c r="D1209" t="str">
        <f>VLOOKUP(C1209,Customers!A:E,5,FALSE)</f>
        <v>Mass Affluent</v>
      </c>
      <c r="E1209" t="s">
        <v>177</v>
      </c>
      <c r="F1209" t="str">
        <f>VLOOKUP(Table1[[#This Row],[Product_ID]],Products!A:D,4,FALSE)</f>
        <v>Laptops</v>
      </c>
      <c r="G1209" t="str">
        <f>VLOOKUP(H1209,Stores!A:E,5,FALSE)</f>
        <v>Africa</v>
      </c>
      <c r="H1209" t="s">
        <v>226</v>
      </c>
      <c r="I1209" s="5" t="s">
        <v>25</v>
      </c>
      <c r="J1209" s="7">
        <v>6</v>
      </c>
      <c r="K1209" s="27">
        <v>1551.03</v>
      </c>
      <c r="L1209" s="11">
        <v>0.2</v>
      </c>
      <c r="M1209" t="s">
        <v>30</v>
      </c>
      <c r="N1209" s="29">
        <v>991.38</v>
      </c>
      <c r="O1209" s="27">
        <f>Table1[[#This Row],[Unit_Price]]*Table1[[#This Row],[Quantity]]</f>
        <v>9306.18</v>
      </c>
      <c r="P1209" s="29">
        <f>Table1[[#This Row],[Revenue]]-Table1[[#This Row],[COGS]]</f>
        <v>3357.9000000000005</v>
      </c>
      <c r="Q1209" s="9">
        <f>Table1[[#This Row],[Profit]]/Table1[[#This Row],[Revenue]]</f>
        <v>0.36082474226804129</v>
      </c>
      <c r="R1209" s="31">
        <f>Table1[[#This Row],[Cost Price]]*Table1[[#This Row],[Quantity]]</f>
        <v>5948.28</v>
      </c>
    </row>
    <row r="1210" spans="1:18" x14ac:dyDescent="0.25">
      <c r="A1210" t="s">
        <v>2008</v>
      </c>
      <c r="B1210" s="14">
        <v>46224</v>
      </c>
      <c r="C1210" t="s">
        <v>645</v>
      </c>
      <c r="D1210" t="str">
        <f>VLOOKUP(C1210,Customers!A:E,5,FALSE)</f>
        <v>Mass Market</v>
      </c>
      <c r="E1210" t="s">
        <v>80</v>
      </c>
      <c r="F1210" t="str">
        <f>VLOOKUP(Table1[[#This Row],[Product_ID]],Products!A:D,4,FALSE)</f>
        <v>Accessories</v>
      </c>
      <c r="G1210" t="str">
        <f>VLOOKUP(H1210,Stores!A:E,5,FALSE)</f>
        <v>Asia</v>
      </c>
      <c r="H1210" t="s">
        <v>13</v>
      </c>
      <c r="I1210" s="5" t="s">
        <v>25</v>
      </c>
      <c r="J1210" s="7">
        <v>3</v>
      </c>
      <c r="K1210" s="27">
        <v>157.41</v>
      </c>
      <c r="L1210" s="11">
        <v>0.15</v>
      </c>
      <c r="M1210" t="s">
        <v>20</v>
      </c>
      <c r="N1210" s="29">
        <v>116.07</v>
      </c>
      <c r="O1210" s="27">
        <f>Table1[[#This Row],[Unit_Price]]*Table1[[#This Row],[Quantity]]</f>
        <v>472.23</v>
      </c>
      <c r="P1210" s="29">
        <f>Table1[[#This Row],[Revenue]]-Table1[[#This Row],[COGS]]</f>
        <v>124.02000000000004</v>
      </c>
      <c r="Q1210" s="9">
        <f>Table1[[#This Row],[Profit]]/Table1[[#This Row],[Revenue]]</f>
        <v>0.26262626262626271</v>
      </c>
      <c r="R1210" s="31">
        <f>Table1[[#This Row],[Cost Price]]*Table1[[#This Row],[Quantity]]</f>
        <v>348.21</v>
      </c>
    </row>
    <row r="1211" spans="1:18" x14ac:dyDescent="0.25">
      <c r="A1211" t="s">
        <v>2009</v>
      </c>
      <c r="B1211" s="14">
        <v>46029</v>
      </c>
      <c r="C1211" t="s">
        <v>660</v>
      </c>
      <c r="D1211" t="str">
        <f>VLOOKUP(C1211,Customers!A:E,5,FALSE)</f>
        <v>Mass Market</v>
      </c>
      <c r="E1211" t="s">
        <v>168</v>
      </c>
      <c r="F1211" t="str">
        <f>VLOOKUP(Table1[[#This Row],[Product_ID]],Products!A:D,4,FALSE)</f>
        <v>Accessories</v>
      </c>
      <c r="G1211" t="str">
        <f>VLOOKUP(H1211,Stores!A:E,5,FALSE)</f>
        <v>South America</v>
      </c>
      <c r="H1211" t="s">
        <v>62</v>
      </c>
      <c r="I1211" s="5" t="s">
        <v>14</v>
      </c>
      <c r="J1211" s="7">
        <v>4</v>
      </c>
      <c r="K1211" s="27">
        <v>89</v>
      </c>
      <c r="L1211" s="11">
        <v>0.02</v>
      </c>
      <c r="M1211" t="s">
        <v>20</v>
      </c>
      <c r="N1211" s="29">
        <v>55.18</v>
      </c>
      <c r="O1211" s="27">
        <f>Table1[[#This Row],[Unit_Price]]*Table1[[#This Row],[Quantity]]</f>
        <v>356</v>
      </c>
      <c r="P1211" s="29">
        <f>Table1[[#This Row],[Revenue]]-Table1[[#This Row],[COGS]]</f>
        <v>135.28</v>
      </c>
      <c r="Q1211" s="9">
        <f>Table1[[#This Row],[Profit]]/Table1[[#This Row],[Revenue]]</f>
        <v>0.38</v>
      </c>
      <c r="R1211" s="31">
        <f>Table1[[#This Row],[Cost Price]]*Table1[[#This Row],[Quantity]]</f>
        <v>220.72</v>
      </c>
    </row>
    <row r="1212" spans="1:18" x14ac:dyDescent="0.25">
      <c r="A1212" t="s">
        <v>2010</v>
      </c>
      <c r="B1212" s="14">
        <v>45929</v>
      </c>
      <c r="C1212" t="s">
        <v>571</v>
      </c>
      <c r="D1212" t="str">
        <f>VLOOKUP(C1212,Customers!A:E,5,FALSE)</f>
        <v>Mass Market</v>
      </c>
      <c r="E1212" t="s">
        <v>286</v>
      </c>
      <c r="F1212" t="str">
        <f>VLOOKUP(Table1[[#This Row],[Product_ID]],Products!A:D,4,FALSE)</f>
        <v>Televisions</v>
      </c>
      <c r="G1212" t="str">
        <f>VLOOKUP(H1212,Stores!A:E,5,FALSE)</f>
        <v>Africa</v>
      </c>
      <c r="H1212" t="s">
        <v>226</v>
      </c>
      <c r="I1212" s="5" t="s">
        <v>25</v>
      </c>
      <c r="J1212" s="7">
        <v>2</v>
      </c>
      <c r="K1212" s="27">
        <v>1324.98</v>
      </c>
      <c r="L1212" s="11">
        <v>0.02</v>
      </c>
      <c r="M1212" t="s">
        <v>30</v>
      </c>
      <c r="N1212" s="29">
        <v>948.27</v>
      </c>
      <c r="O1212" s="27">
        <f>Table1[[#This Row],[Unit_Price]]*Table1[[#This Row],[Quantity]]</f>
        <v>2649.96</v>
      </c>
      <c r="P1212" s="29">
        <f>Table1[[#This Row],[Revenue]]-Table1[[#This Row],[COGS]]</f>
        <v>753.42000000000007</v>
      </c>
      <c r="Q1212" s="9">
        <f>Table1[[#This Row],[Profit]]/Table1[[#This Row],[Revenue]]</f>
        <v>0.28431372549019612</v>
      </c>
      <c r="R1212" s="31">
        <f>Table1[[#This Row],[Cost Price]]*Table1[[#This Row],[Quantity]]</f>
        <v>1896.54</v>
      </c>
    </row>
    <row r="1213" spans="1:18" x14ac:dyDescent="0.25">
      <c r="A1213" t="s">
        <v>2011</v>
      </c>
      <c r="B1213" s="14">
        <v>46163</v>
      </c>
      <c r="C1213" t="s">
        <v>334</v>
      </c>
      <c r="D1213" t="str">
        <f>VLOOKUP(C1213,Customers!A:E,5,FALSE)</f>
        <v>Premium</v>
      </c>
      <c r="E1213" t="s">
        <v>251</v>
      </c>
      <c r="F1213" t="str">
        <f>VLOOKUP(Table1[[#This Row],[Product_ID]],Products!A:D,4,FALSE)</f>
        <v>Televisions</v>
      </c>
      <c r="G1213" t="str">
        <f>VLOOKUP(H1213,Stores!A:E,5,FALSE)</f>
        <v>Europe</v>
      </c>
      <c r="H1213" t="s">
        <v>24</v>
      </c>
      <c r="I1213" s="5" t="s">
        <v>14</v>
      </c>
      <c r="J1213" s="7">
        <v>3</v>
      </c>
      <c r="K1213" s="27">
        <v>1959.02</v>
      </c>
      <c r="L1213" s="11">
        <v>0</v>
      </c>
      <c r="M1213" t="s">
        <v>20</v>
      </c>
      <c r="N1213" s="29">
        <v>1299.3499999999999</v>
      </c>
      <c r="O1213" s="27">
        <f>Table1[[#This Row],[Unit_Price]]*Table1[[#This Row],[Quantity]]</f>
        <v>5877.0599999999995</v>
      </c>
      <c r="P1213" s="29">
        <f>Table1[[#This Row],[Revenue]]-Table1[[#This Row],[COGS]]</f>
        <v>1979.0099999999998</v>
      </c>
      <c r="Q1213" s="9">
        <f>Table1[[#This Row],[Profit]]/Table1[[#This Row],[Revenue]]</f>
        <v>0.33673469387755101</v>
      </c>
      <c r="R1213" s="31">
        <f>Table1[[#This Row],[Cost Price]]*Table1[[#This Row],[Quantity]]</f>
        <v>3898.0499999999997</v>
      </c>
    </row>
    <row r="1214" spans="1:18" x14ac:dyDescent="0.25">
      <c r="A1214" t="s">
        <v>2012</v>
      </c>
      <c r="B1214" s="14">
        <v>45666</v>
      </c>
      <c r="C1214" t="s">
        <v>1003</v>
      </c>
      <c r="D1214" t="str">
        <f>VLOOKUP(C1214,Customers!A:E,5,FALSE)</f>
        <v>Mass Market</v>
      </c>
      <c r="E1214" t="s">
        <v>140</v>
      </c>
      <c r="F1214" t="str">
        <f>VLOOKUP(Table1[[#This Row],[Product_ID]],Products!A:D,4,FALSE)</f>
        <v>Laptops</v>
      </c>
      <c r="G1214" t="str">
        <f>VLOOKUP(H1214,Stores!A:E,5,FALSE)</f>
        <v xml:space="preserve">Asia </v>
      </c>
      <c r="H1214" t="s">
        <v>104</v>
      </c>
      <c r="I1214" s="5" t="s">
        <v>14</v>
      </c>
      <c r="J1214" s="7">
        <v>8</v>
      </c>
      <c r="K1214" s="27">
        <v>989.01</v>
      </c>
      <c r="L1214" s="11">
        <v>0.1</v>
      </c>
      <c r="M1214" t="s">
        <v>20</v>
      </c>
      <c r="N1214" s="29">
        <v>659.34</v>
      </c>
      <c r="O1214" s="27">
        <f>Table1[[#This Row],[Unit_Price]]*Table1[[#This Row],[Quantity]]</f>
        <v>7912.08</v>
      </c>
      <c r="P1214" s="29">
        <f>Table1[[#This Row],[Revenue]]-Table1[[#This Row],[COGS]]</f>
        <v>2637.3599999999997</v>
      </c>
      <c r="Q1214" s="9">
        <f>Table1[[#This Row],[Profit]]/Table1[[#This Row],[Revenue]]</f>
        <v>0.33333333333333331</v>
      </c>
      <c r="R1214" s="31">
        <f>Table1[[#This Row],[Cost Price]]*Table1[[#This Row],[Quantity]]</f>
        <v>5274.72</v>
      </c>
    </row>
    <row r="1215" spans="1:18" x14ac:dyDescent="0.25">
      <c r="A1215" t="s">
        <v>2013</v>
      </c>
      <c r="B1215" s="14">
        <v>46217</v>
      </c>
      <c r="C1215" t="s">
        <v>272</v>
      </c>
      <c r="D1215" t="str">
        <f>VLOOKUP(C1215,Customers!A:E,5,FALSE)</f>
        <v>Affluent</v>
      </c>
      <c r="E1215" t="s">
        <v>199</v>
      </c>
      <c r="F1215" t="str">
        <f>VLOOKUP(Table1[[#This Row],[Product_ID]],Products!A:D,4,FALSE)</f>
        <v>Laptops</v>
      </c>
      <c r="G1215" t="str">
        <f>VLOOKUP(H1215,Stores!A:E,5,FALSE)</f>
        <v>oceania</v>
      </c>
      <c r="H1215" t="s">
        <v>48</v>
      </c>
      <c r="I1215" s="5" t="s">
        <v>25</v>
      </c>
      <c r="J1215" s="7">
        <v>1</v>
      </c>
      <c r="K1215" s="27">
        <v>705.99</v>
      </c>
      <c r="L1215" s="11">
        <v>0</v>
      </c>
      <c r="M1215" t="s">
        <v>20</v>
      </c>
      <c r="N1215" s="29">
        <v>496.29</v>
      </c>
      <c r="O1215" s="27">
        <f>Table1[[#This Row],[Unit_Price]]*Table1[[#This Row],[Quantity]]</f>
        <v>705.99</v>
      </c>
      <c r="P1215" s="29">
        <f>Table1[[#This Row],[Revenue]]-Table1[[#This Row],[COGS]]</f>
        <v>209.7</v>
      </c>
      <c r="Q1215" s="9">
        <f>Table1[[#This Row],[Profit]]/Table1[[#This Row],[Revenue]]</f>
        <v>0.29702970297029702</v>
      </c>
      <c r="R1215" s="31">
        <f>Table1[[#This Row],[Cost Price]]*Table1[[#This Row],[Quantity]]</f>
        <v>496.29</v>
      </c>
    </row>
    <row r="1216" spans="1:18" x14ac:dyDescent="0.25">
      <c r="A1216" t="s">
        <v>2014</v>
      </c>
      <c r="B1216" s="14">
        <v>46105</v>
      </c>
      <c r="C1216" t="s">
        <v>28</v>
      </c>
      <c r="D1216" t="str">
        <f>VLOOKUP(C1216,Customers!A:E,5,FALSE)</f>
        <v>Affluent</v>
      </c>
      <c r="E1216" t="s">
        <v>109</v>
      </c>
      <c r="F1216" t="str">
        <f>VLOOKUP(Table1[[#This Row],[Product_ID]],Products!A:D,4,FALSE)</f>
        <v>Televisions</v>
      </c>
      <c r="G1216" t="str">
        <f>VLOOKUP(H1216,Stores!A:E,5,FALSE)</f>
        <v>Asia</v>
      </c>
      <c r="H1216" t="s">
        <v>101</v>
      </c>
      <c r="I1216" s="5" t="s">
        <v>25</v>
      </c>
      <c r="J1216" s="7">
        <v>3</v>
      </c>
      <c r="K1216" s="27">
        <v>1371.02</v>
      </c>
      <c r="L1216" s="11">
        <v>0.2</v>
      </c>
      <c r="M1216" t="s">
        <v>35</v>
      </c>
      <c r="N1216" s="29">
        <v>1007.28</v>
      </c>
      <c r="O1216" s="27">
        <f>Table1[[#This Row],[Unit_Price]]*Table1[[#This Row],[Quantity]]</f>
        <v>4113.0599999999995</v>
      </c>
      <c r="P1216" s="29">
        <f>Table1[[#This Row],[Revenue]]-Table1[[#This Row],[COGS]]</f>
        <v>1091.2199999999993</v>
      </c>
      <c r="Q1216" s="9">
        <f>Table1[[#This Row],[Profit]]/Table1[[#This Row],[Revenue]]</f>
        <v>0.26530612244897944</v>
      </c>
      <c r="R1216" s="31">
        <f>Table1[[#This Row],[Cost Price]]*Table1[[#This Row],[Quantity]]</f>
        <v>3021.84</v>
      </c>
    </row>
    <row r="1217" spans="1:18" x14ac:dyDescent="0.25">
      <c r="A1217" t="s">
        <v>2015</v>
      </c>
      <c r="B1217" s="14">
        <v>46118</v>
      </c>
      <c r="C1217" t="s">
        <v>1768</v>
      </c>
      <c r="D1217" t="str">
        <f>VLOOKUP(C1217,Customers!A:E,5,FALSE)</f>
        <v>Mass Market</v>
      </c>
      <c r="E1217" t="s">
        <v>109</v>
      </c>
      <c r="F1217" t="str">
        <f>VLOOKUP(Table1[[#This Row],[Product_ID]],Products!A:D,4,FALSE)</f>
        <v>Televisions</v>
      </c>
      <c r="G1217" t="str">
        <f>VLOOKUP(H1217,Stores!A:E,5,FALSE)</f>
        <v>Africa</v>
      </c>
      <c r="H1217" t="s">
        <v>52</v>
      </c>
      <c r="I1217" s="5" t="s">
        <v>14</v>
      </c>
      <c r="J1217" s="7">
        <v>2</v>
      </c>
      <c r="K1217" s="27">
        <v>1412.99</v>
      </c>
      <c r="L1217" s="11">
        <v>0</v>
      </c>
      <c r="M1217" t="s">
        <v>20</v>
      </c>
      <c r="N1217" s="29">
        <v>1007.28</v>
      </c>
      <c r="O1217" s="27">
        <f>Table1[[#This Row],[Unit_Price]]*Table1[[#This Row],[Quantity]]</f>
        <v>2825.98</v>
      </c>
      <c r="P1217" s="29">
        <f>Table1[[#This Row],[Revenue]]-Table1[[#This Row],[COGS]]</f>
        <v>811.42000000000007</v>
      </c>
      <c r="Q1217" s="9">
        <f>Table1[[#This Row],[Profit]]/Table1[[#This Row],[Revenue]]</f>
        <v>0.28712871287128716</v>
      </c>
      <c r="R1217" s="31">
        <f>Table1[[#This Row],[Cost Price]]*Table1[[#This Row],[Quantity]]</f>
        <v>2014.56</v>
      </c>
    </row>
    <row r="1218" spans="1:18" x14ac:dyDescent="0.25">
      <c r="A1218" t="s">
        <v>2016</v>
      </c>
      <c r="B1218" s="14">
        <v>46231</v>
      </c>
      <c r="C1218" t="s">
        <v>206</v>
      </c>
      <c r="D1218" t="str">
        <f>VLOOKUP(C1218,Customers!A:E,5,FALSE)</f>
        <v>Mass Affluent</v>
      </c>
      <c r="E1218" t="s">
        <v>177</v>
      </c>
      <c r="F1218" t="str">
        <f>VLOOKUP(Table1[[#This Row],[Product_ID]],Products!A:D,4,FALSE)</f>
        <v>Laptops</v>
      </c>
      <c r="G1218" t="str">
        <f>VLOOKUP(H1218,Stores!A:E,5,FALSE)</f>
        <v xml:space="preserve">Asia </v>
      </c>
      <c r="H1218" t="s">
        <v>104</v>
      </c>
      <c r="I1218" s="5" t="s">
        <v>14</v>
      </c>
      <c r="J1218" s="7">
        <v>2</v>
      </c>
      <c r="K1218" s="27">
        <v>1614.99</v>
      </c>
      <c r="L1218" s="11">
        <v>0.15</v>
      </c>
      <c r="M1218" t="s">
        <v>30</v>
      </c>
      <c r="N1218" s="29">
        <v>991.38</v>
      </c>
      <c r="O1218" s="27">
        <f>Table1[[#This Row],[Unit_Price]]*Table1[[#This Row],[Quantity]]</f>
        <v>3229.98</v>
      </c>
      <c r="P1218" s="29">
        <f>Table1[[#This Row],[Revenue]]-Table1[[#This Row],[COGS]]</f>
        <v>1247.22</v>
      </c>
      <c r="Q1218" s="9">
        <f>Table1[[#This Row],[Profit]]/Table1[[#This Row],[Revenue]]</f>
        <v>0.38613861386138615</v>
      </c>
      <c r="R1218" s="31">
        <f>Table1[[#This Row],[Cost Price]]*Table1[[#This Row],[Quantity]]</f>
        <v>1982.76</v>
      </c>
    </row>
    <row r="1219" spans="1:18" x14ac:dyDescent="0.25">
      <c r="A1219" t="s">
        <v>2017</v>
      </c>
      <c r="B1219" s="14">
        <v>46040</v>
      </c>
      <c r="C1219" t="s">
        <v>159</v>
      </c>
      <c r="D1219" t="str">
        <f>VLOOKUP(C1219,Customers!A:E,5,FALSE)</f>
        <v>Mass Market</v>
      </c>
      <c r="E1219" t="s">
        <v>243</v>
      </c>
      <c r="F1219" t="str">
        <f>VLOOKUP(Table1[[#This Row],[Product_ID]],Products!A:D,4,FALSE)</f>
        <v>Accessories</v>
      </c>
      <c r="G1219" t="str">
        <f>VLOOKUP(H1219,Stores!A:E,5,FALSE)</f>
        <v xml:space="preserve">Asia </v>
      </c>
      <c r="H1219" t="s">
        <v>104</v>
      </c>
      <c r="I1219" s="5" t="s">
        <v>25</v>
      </c>
      <c r="J1219" s="7">
        <v>3</v>
      </c>
      <c r="K1219" s="27">
        <v>67.62</v>
      </c>
      <c r="L1219" s="11">
        <v>0</v>
      </c>
      <c r="M1219" t="s">
        <v>35</v>
      </c>
      <c r="N1219" s="29">
        <v>44.16</v>
      </c>
      <c r="O1219" s="27">
        <f>Table1[[#This Row],[Unit_Price]]*Table1[[#This Row],[Quantity]]</f>
        <v>202.86</v>
      </c>
      <c r="P1219" s="29">
        <f>Table1[[#This Row],[Revenue]]-Table1[[#This Row],[COGS]]</f>
        <v>70.380000000000024</v>
      </c>
      <c r="Q1219" s="9">
        <f>Table1[[#This Row],[Profit]]/Table1[[#This Row],[Revenue]]</f>
        <v>0.34693877551020419</v>
      </c>
      <c r="R1219" s="31">
        <f>Table1[[#This Row],[Cost Price]]*Table1[[#This Row],[Quantity]]</f>
        <v>132.47999999999999</v>
      </c>
    </row>
    <row r="1220" spans="1:18" x14ac:dyDescent="0.25">
      <c r="A1220" t="s">
        <v>2018</v>
      </c>
      <c r="B1220" s="14">
        <v>46207</v>
      </c>
      <c r="C1220" t="s">
        <v>2019</v>
      </c>
      <c r="D1220" t="str">
        <f>VLOOKUP(C1220,Customers!A:E,5,FALSE)</f>
        <v>Mass Affluent</v>
      </c>
      <c r="E1220" t="s">
        <v>376</v>
      </c>
      <c r="F1220" t="str">
        <f>VLOOKUP(Table1[[#This Row],[Product_ID]],Products!A:D,4,FALSE)</f>
        <v>Laptops</v>
      </c>
      <c r="G1220" t="str">
        <f>VLOOKUP(H1220,Stores!A:E,5,FALSE)</f>
        <v>Asia</v>
      </c>
      <c r="H1220" t="s">
        <v>101</v>
      </c>
      <c r="I1220" s="5" t="s">
        <v>25</v>
      </c>
      <c r="J1220" s="7">
        <v>10</v>
      </c>
      <c r="K1220" s="27">
        <v>1732.98</v>
      </c>
      <c r="L1220" s="11">
        <v>0.15</v>
      </c>
      <c r="M1220" t="s">
        <v>20</v>
      </c>
      <c r="N1220" s="29">
        <v>1240.27</v>
      </c>
      <c r="O1220" s="27">
        <f>Table1[[#This Row],[Unit_Price]]*Table1[[#This Row],[Quantity]]</f>
        <v>17329.8</v>
      </c>
      <c r="P1220" s="29">
        <f>Table1[[#This Row],[Revenue]]-Table1[[#This Row],[COGS]]</f>
        <v>4927.0999999999985</v>
      </c>
      <c r="Q1220" s="9">
        <f>Table1[[#This Row],[Profit]]/Table1[[#This Row],[Revenue]]</f>
        <v>0.28431372549019601</v>
      </c>
      <c r="R1220" s="31">
        <f>Table1[[#This Row],[Cost Price]]*Table1[[#This Row],[Quantity]]</f>
        <v>12402.7</v>
      </c>
    </row>
    <row r="1221" spans="1:18" x14ac:dyDescent="0.25">
      <c r="A1221" t="s">
        <v>2020</v>
      </c>
      <c r="B1221" s="14">
        <v>46145</v>
      </c>
      <c r="C1221" t="s">
        <v>1997</v>
      </c>
      <c r="D1221" t="str">
        <f>VLOOKUP(C1221,Customers!A:E,5,FALSE)</f>
        <v>Mass Market</v>
      </c>
      <c r="E1221" t="s">
        <v>177</v>
      </c>
      <c r="F1221" t="str">
        <f>VLOOKUP(Table1[[#This Row],[Product_ID]],Products!A:D,4,FALSE)</f>
        <v>Laptops</v>
      </c>
      <c r="G1221" t="str">
        <f>VLOOKUP(H1221,Stores!A:E,5,FALSE)</f>
        <v>Europe</v>
      </c>
      <c r="H1221" t="s">
        <v>64</v>
      </c>
      <c r="I1221" s="5" t="s">
        <v>14</v>
      </c>
      <c r="J1221" s="7">
        <v>2</v>
      </c>
      <c r="K1221" s="27">
        <v>1567.02</v>
      </c>
      <c r="L1221" s="11">
        <v>0.05</v>
      </c>
      <c r="M1221" t="s">
        <v>20</v>
      </c>
      <c r="N1221" s="29">
        <v>991.38</v>
      </c>
      <c r="O1221" s="27">
        <f>Table1[[#This Row],[Unit_Price]]*Table1[[#This Row],[Quantity]]</f>
        <v>3134.04</v>
      </c>
      <c r="P1221" s="29">
        <f>Table1[[#This Row],[Revenue]]-Table1[[#This Row],[COGS]]</f>
        <v>1151.28</v>
      </c>
      <c r="Q1221" s="9">
        <f>Table1[[#This Row],[Profit]]/Table1[[#This Row],[Revenue]]</f>
        <v>0.36734693877551022</v>
      </c>
      <c r="R1221" s="31">
        <f>Table1[[#This Row],[Cost Price]]*Table1[[#This Row],[Quantity]]</f>
        <v>1982.76</v>
      </c>
    </row>
    <row r="1222" spans="1:18" x14ac:dyDescent="0.25">
      <c r="A1222" t="s">
        <v>2023</v>
      </c>
      <c r="B1222" s="14">
        <v>45897</v>
      </c>
      <c r="C1222" t="s">
        <v>2024</v>
      </c>
      <c r="D1222" t="str">
        <f>VLOOKUP(C1222,Customers!A:E,5,FALSE)</f>
        <v>Mass Market</v>
      </c>
      <c r="E1222" t="s">
        <v>77</v>
      </c>
      <c r="F1222" t="str">
        <f>VLOOKUP(Table1[[#This Row],[Product_ID]],Products!A:D,4,FALSE)</f>
        <v>Smartphones</v>
      </c>
      <c r="G1222" t="str">
        <f>VLOOKUP(H1222,Stores!A:E,5,FALSE)</f>
        <v>North America</v>
      </c>
      <c r="H1222" t="s">
        <v>39</v>
      </c>
      <c r="I1222" s="5" t="s">
        <v>25</v>
      </c>
      <c r="J1222" s="7">
        <v>3</v>
      </c>
      <c r="K1222" s="27">
        <v>410.97</v>
      </c>
      <c r="L1222" s="11">
        <v>0.2</v>
      </c>
      <c r="M1222" t="s">
        <v>20</v>
      </c>
      <c r="N1222" s="29">
        <v>287.27999999999997</v>
      </c>
      <c r="O1222" s="27">
        <f>Table1[[#This Row],[Unit_Price]]*Table1[[#This Row],[Quantity]]</f>
        <v>1232.9100000000001</v>
      </c>
      <c r="P1222" s="29">
        <f>Table1[[#This Row],[Revenue]]-Table1[[#This Row],[COGS]]</f>
        <v>371.07000000000016</v>
      </c>
      <c r="Q1222" s="9">
        <f>Table1[[#This Row],[Profit]]/Table1[[#This Row],[Revenue]]</f>
        <v>0.30097087378640786</v>
      </c>
      <c r="R1222" s="31">
        <f>Table1[[#This Row],[Cost Price]]*Table1[[#This Row],[Quantity]]</f>
        <v>861.83999999999992</v>
      </c>
    </row>
    <row r="1223" spans="1:18" x14ac:dyDescent="0.25">
      <c r="A1223" t="s">
        <v>2025</v>
      </c>
      <c r="B1223" s="14">
        <v>46019</v>
      </c>
      <c r="C1223" t="s">
        <v>1349</v>
      </c>
      <c r="D1223" t="str">
        <f>VLOOKUP(C1223,Customers!A:E,5,FALSE)</f>
        <v>Mass Affluent</v>
      </c>
      <c r="E1223" t="s">
        <v>332</v>
      </c>
      <c r="F1223" t="str">
        <f>VLOOKUP(Table1[[#This Row],[Product_ID]],Products!A:D,4,FALSE)</f>
        <v>Smartphones</v>
      </c>
      <c r="G1223" t="str">
        <f>VLOOKUP(H1223,Stores!A:E,5,FALSE)</f>
        <v xml:space="preserve">Asia </v>
      </c>
      <c r="H1223" t="s">
        <v>104</v>
      </c>
      <c r="I1223" s="5" t="s">
        <v>25</v>
      </c>
      <c r="J1223" s="7">
        <v>4</v>
      </c>
      <c r="K1223" s="27">
        <v>741.51</v>
      </c>
      <c r="L1223" s="11">
        <v>0</v>
      </c>
      <c r="M1223" t="s">
        <v>20</v>
      </c>
      <c r="N1223" s="29">
        <v>531.79</v>
      </c>
      <c r="O1223" s="27">
        <f>Table1[[#This Row],[Unit_Price]]*Table1[[#This Row],[Quantity]]</f>
        <v>2966.04</v>
      </c>
      <c r="P1223" s="29">
        <f>Table1[[#This Row],[Revenue]]-Table1[[#This Row],[COGS]]</f>
        <v>838.88000000000011</v>
      </c>
      <c r="Q1223" s="9">
        <f>Table1[[#This Row],[Profit]]/Table1[[#This Row],[Revenue]]</f>
        <v>0.28282828282828287</v>
      </c>
      <c r="R1223" s="31">
        <f>Table1[[#This Row],[Cost Price]]*Table1[[#This Row],[Quantity]]</f>
        <v>2127.16</v>
      </c>
    </row>
    <row r="1224" spans="1:18" x14ac:dyDescent="0.25">
      <c r="A1224" t="s">
        <v>2026</v>
      </c>
      <c r="B1224" s="14">
        <v>46164</v>
      </c>
      <c r="C1224" t="s">
        <v>694</v>
      </c>
      <c r="D1224" t="str">
        <f>VLOOKUP(C1224,Customers!A:E,5,FALSE)</f>
        <v>Mass Market</v>
      </c>
      <c r="E1224" t="s">
        <v>12</v>
      </c>
      <c r="F1224" t="str">
        <f>VLOOKUP(Table1[[#This Row],[Product_ID]],Products!A:D,4,FALSE)</f>
        <v>Audio</v>
      </c>
      <c r="G1224" t="str">
        <f>VLOOKUP(H1224,Stores!A:E,5,FALSE)</f>
        <v>Africa</v>
      </c>
      <c r="H1224" t="s">
        <v>44</v>
      </c>
      <c r="I1224" s="5" t="s">
        <v>14</v>
      </c>
      <c r="J1224" s="7">
        <v>6</v>
      </c>
      <c r="K1224" s="27">
        <v>508.98</v>
      </c>
      <c r="L1224" s="11">
        <v>0.15</v>
      </c>
      <c r="M1224" t="s">
        <v>35</v>
      </c>
      <c r="N1224" s="29">
        <v>354.29</v>
      </c>
      <c r="O1224" s="27">
        <f>Table1[[#This Row],[Unit_Price]]*Table1[[#This Row],[Quantity]]</f>
        <v>3053.88</v>
      </c>
      <c r="P1224" s="29">
        <f>Table1[[#This Row],[Revenue]]-Table1[[#This Row],[COGS]]</f>
        <v>928.13999999999987</v>
      </c>
      <c r="Q1224" s="9">
        <f>Table1[[#This Row],[Profit]]/Table1[[#This Row],[Revenue]]</f>
        <v>0.30392156862745096</v>
      </c>
      <c r="R1224" s="31">
        <f>Table1[[#This Row],[Cost Price]]*Table1[[#This Row],[Quantity]]</f>
        <v>2125.7400000000002</v>
      </c>
    </row>
    <row r="1225" spans="1:18" x14ac:dyDescent="0.25">
      <c r="A1225" t="s">
        <v>2027</v>
      </c>
      <c r="B1225" s="14">
        <v>45898</v>
      </c>
      <c r="C1225" t="s">
        <v>363</v>
      </c>
      <c r="D1225" t="str">
        <f>VLOOKUP(C1225,Customers!A:E,5,FALSE)</f>
        <v>Mass Affluent</v>
      </c>
      <c r="E1225" t="s">
        <v>685</v>
      </c>
      <c r="F1225" t="str">
        <f>VLOOKUP(Table1[[#This Row],[Product_ID]],Products!A:D,4,FALSE)</f>
        <v>Smartphones</v>
      </c>
      <c r="G1225" t="str">
        <f>VLOOKUP(H1225,Stores!A:E,5,FALSE)</f>
        <v>North America</v>
      </c>
      <c r="H1225" t="s">
        <v>187</v>
      </c>
      <c r="I1225" s="5" t="s">
        <v>25</v>
      </c>
      <c r="J1225" s="7">
        <v>6</v>
      </c>
      <c r="K1225" s="27">
        <v>1551.03</v>
      </c>
      <c r="L1225" s="11">
        <v>0</v>
      </c>
      <c r="M1225" t="s">
        <v>20</v>
      </c>
      <c r="N1225" s="29">
        <v>1023.36</v>
      </c>
      <c r="O1225" s="27">
        <f>Table1[[#This Row],[Unit_Price]]*Table1[[#This Row],[Quantity]]</f>
        <v>9306.18</v>
      </c>
      <c r="P1225" s="29">
        <f>Table1[[#This Row],[Revenue]]-Table1[[#This Row],[COGS]]</f>
        <v>3166.0200000000004</v>
      </c>
      <c r="Q1225" s="9">
        <f>Table1[[#This Row],[Profit]]/Table1[[#This Row],[Revenue]]</f>
        <v>0.34020618556701032</v>
      </c>
      <c r="R1225" s="31">
        <f>Table1[[#This Row],[Cost Price]]*Table1[[#This Row],[Quantity]]</f>
        <v>6140.16</v>
      </c>
    </row>
    <row r="1226" spans="1:18" x14ac:dyDescent="0.25">
      <c r="A1226" t="s">
        <v>2028</v>
      </c>
      <c r="B1226" s="14">
        <v>46202</v>
      </c>
      <c r="C1226" t="s">
        <v>1551</v>
      </c>
      <c r="D1226" t="str">
        <f>VLOOKUP(C1226,Customers!A:E,5,FALSE)</f>
        <v>Premium</v>
      </c>
      <c r="E1226" t="s">
        <v>61</v>
      </c>
      <c r="F1226" t="str">
        <f>VLOOKUP(Table1[[#This Row],[Product_ID]],Products!A:D,4,FALSE)</f>
        <v>Audio</v>
      </c>
      <c r="G1226" t="str">
        <f>VLOOKUP(H1226,Stores!A:E,5,FALSE)</f>
        <v>North America</v>
      </c>
      <c r="H1226" t="s">
        <v>95</v>
      </c>
      <c r="I1226" s="5" t="s">
        <v>25</v>
      </c>
      <c r="J1226" s="7">
        <v>3</v>
      </c>
      <c r="K1226" s="27">
        <v>251.49</v>
      </c>
      <c r="L1226" s="11">
        <v>0.15</v>
      </c>
      <c r="M1226" t="s">
        <v>35</v>
      </c>
      <c r="N1226" s="29">
        <v>171.81</v>
      </c>
      <c r="O1226" s="27">
        <f>Table1[[#This Row],[Unit_Price]]*Table1[[#This Row],[Quantity]]</f>
        <v>754.47</v>
      </c>
      <c r="P1226" s="29">
        <f>Table1[[#This Row],[Revenue]]-Table1[[#This Row],[COGS]]</f>
        <v>239.03999999999996</v>
      </c>
      <c r="Q1226" s="9">
        <f>Table1[[#This Row],[Profit]]/Table1[[#This Row],[Revenue]]</f>
        <v>0.31683168316831678</v>
      </c>
      <c r="R1226" s="31">
        <f>Table1[[#This Row],[Cost Price]]*Table1[[#This Row],[Quantity]]</f>
        <v>515.43000000000006</v>
      </c>
    </row>
    <row r="1227" spans="1:18" x14ac:dyDescent="0.25">
      <c r="A1227" t="s">
        <v>2029</v>
      </c>
      <c r="B1227" s="14">
        <v>45887</v>
      </c>
      <c r="C1227" t="s">
        <v>1016</v>
      </c>
      <c r="D1227" t="str">
        <f>VLOOKUP(C1227,Customers!A:E,5,FALSE)</f>
        <v>VIP</v>
      </c>
      <c r="E1227" t="s">
        <v>126</v>
      </c>
      <c r="F1227" t="str">
        <f>VLOOKUP(Table1[[#This Row],[Product_ID]],Products!A:D,4,FALSE)</f>
        <v>Smartphones</v>
      </c>
      <c r="G1227" t="str">
        <f>VLOOKUP(H1227,Stores!A:E,5,FALSE)</f>
        <v>EUROPE</v>
      </c>
      <c r="H1227" t="s">
        <v>74</v>
      </c>
      <c r="I1227" s="5" t="s">
        <v>14</v>
      </c>
      <c r="J1227" s="7">
        <v>2</v>
      </c>
      <c r="K1227" s="27">
        <v>678.03</v>
      </c>
      <c r="L1227" s="11">
        <v>0</v>
      </c>
      <c r="M1227" t="s">
        <v>20</v>
      </c>
      <c r="N1227" s="29">
        <v>510.27</v>
      </c>
      <c r="O1227" s="27">
        <f>Table1[[#This Row],[Unit_Price]]*Table1[[#This Row],[Quantity]]</f>
        <v>1356.06</v>
      </c>
      <c r="P1227" s="29">
        <f>Table1[[#This Row],[Revenue]]-Table1[[#This Row],[COGS]]</f>
        <v>335.52</v>
      </c>
      <c r="Q1227" s="9">
        <f>Table1[[#This Row],[Profit]]/Table1[[#This Row],[Revenue]]</f>
        <v>0.24742268041237114</v>
      </c>
      <c r="R1227" s="31">
        <f>Table1[[#This Row],[Cost Price]]*Table1[[#This Row],[Quantity]]</f>
        <v>1020.54</v>
      </c>
    </row>
    <row r="1228" spans="1:18" x14ac:dyDescent="0.25">
      <c r="A1228" t="s">
        <v>2030</v>
      </c>
      <c r="B1228" s="14">
        <v>46224</v>
      </c>
      <c r="C1228" t="s">
        <v>240</v>
      </c>
      <c r="D1228" t="str">
        <f>VLOOKUP(C1228,Customers!A:E,5,FALSE)</f>
        <v>Mass Affluent</v>
      </c>
      <c r="E1228" t="s">
        <v>92</v>
      </c>
      <c r="F1228" t="str">
        <f>VLOOKUP(Table1[[#This Row],[Product_ID]],Products!A:D,4,FALSE)</f>
        <v>Audio</v>
      </c>
      <c r="G1228" t="str">
        <f>VLOOKUP(H1228,Stores!A:E,5,FALSE)</f>
        <v>Africa</v>
      </c>
      <c r="H1228" t="s">
        <v>19</v>
      </c>
      <c r="I1228" s="5" t="s">
        <v>14</v>
      </c>
      <c r="J1228" s="7">
        <v>5</v>
      </c>
      <c r="K1228" s="27">
        <v>290.02999999999997</v>
      </c>
      <c r="L1228" s="11">
        <v>0.15</v>
      </c>
      <c r="M1228" t="s">
        <v>20</v>
      </c>
      <c r="N1228" s="29">
        <v>191.36</v>
      </c>
      <c r="O1228" s="27">
        <f>Table1[[#This Row],[Unit_Price]]*Table1[[#This Row],[Quantity]]</f>
        <v>1450.1499999999999</v>
      </c>
      <c r="P1228" s="29">
        <f>Table1[[#This Row],[Revenue]]-Table1[[#This Row],[COGS]]</f>
        <v>493.3499999999998</v>
      </c>
      <c r="Q1228" s="9">
        <f>Table1[[#This Row],[Profit]]/Table1[[#This Row],[Revenue]]</f>
        <v>0.34020618556701021</v>
      </c>
      <c r="R1228" s="31">
        <f>Table1[[#This Row],[Cost Price]]*Table1[[#This Row],[Quantity]]</f>
        <v>956.80000000000007</v>
      </c>
    </row>
    <row r="1229" spans="1:18" x14ac:dyDescent="0.25">
      <c r="A1229" t="s">
        <v>2031</v>
      </c>
      <c r="B1229" s="14">
        <v>46193</v>
      </c>
      <c r="C1229" t="s">
        <v>2032</v>
      </c>
      <c r="D1229" t="str">
        <f>VLOOKUP(C1229,Customers!A:E,5,FALSE)</f>
        <v>Premium</v>
      </c>
      <c r="E1229" t="s">
        <v>220</v>
      </c>
      <c r="F1229" t="str">
        <f>VLOOKUP(Table1[[#This Row],[Product_ID]],Products!A:D,4,FALSE)</f>
        <v>Laptops</v>
      </c>
      <c r="G1229" t="str">
        <f>VLOOKUP(H1229,Stores!A:E,5,FALSE)</f>
        <v>Europe</v>
      </c>
      <c r="H1229" t="s">
        <v>64</v>
      </c>
      <c r="I1229" s="5" t="s">
        <v>25</v>
      </c>
      <c r="J1229" s="7">
        <v>1</v>
      </c>
      <c r="K1229" s="27">
        <v>1469.02</v>
      </c>
      <c r="L1229" s="11">
        <v>0</v>
      </c>
      <c r="M1229" t="s">
        <v>30</v>
      </c>
      <c r="N1229" s="29">
        <v>974.35</v>
      </c>
      <c r="O1229" s="27">
        <f>Table1[[#This Row],[Unit_Price]]*Table1[[#This Row],[Quantity]]</f>
        <v>1469.02</v>
      </c>
      <c r="P1229" s="29">
        <f>Table1[[#This Row],[Revenue]]-Table1[[#This Row],[COGS]]</f>
        <v>494.66999999999996</v>
      </c>
      <c r="Q1229" s="9">
        <f>Table1[[#This Row],[Profit]]/Table1[[#This Row],[Revenue]]</f>
        <v>0.33673469387755101</v>
      </c>
      <c r="R1229" s="31">
        <f>Table1[[#This Row],[Cost Price]]*Table1[[#This Row],[Quantity]]</f>
        <v>974.35</v>
      </c>
    </row>
    <row r="1230" spans="1:18" x14ac:dyDescent="0.25">
      <c r="A1230" t="s">
        <v>2033</v>
      </c>
      <c r="B1230" s="14">
        <v>46238</v>
      </c>
      <c r="C1230" t="s">
        <v>587</v>
      </c>
      <c r="D1230" t="str">
        <f>VLOOKUP(C1230,Customers!A:E,5,FALSE)</f>
        <v>Affluent</v>
      </c>
      <c r="E1230" t="s">
        <v>92</v>
      </c>
      <c r="F1230" t="str">
        <f>VLOOKUP(Table1[[#This Row],[Product_ID]],Products!A:D,4,FALSE)</f>
        <v>Audio</v>
      </c>
      <c r="G1230" t="str">
        <f>VLOOKUP(H1230,Stores!A:E,5,FALSE)</f>
        <v>South America</v>
      </c>
      <c r="H1230" t="s">
        <v>120</v>
      </c>
      <c r="I1230" s="5" t="s">
        <v>25</v>
      </c>
      <c r="J1230" s="7">
        <v>1</v>
      </c>
      <c r="K1230" s="27">
        <v>290.02999999999997</v>
      </c>
      <c r="L1230" s="11">
        <v>0.2</v>
      </c>
      <c r="M1230" t="s">
        <v>20</v>
      </c>
      <c r="N1230" s="29">
        <v>191.36</v>
      </c>
      <c r="O1230" s="27">
        <f>Table1[[#This Row],[Unit_Price]]*Table1[[#This Row],[Quantity]]</f>
        <v>290.02999999999997</v>
      </c>
      <c r="P1230" s="29">
        <f>Table1[[#This Row],[Revenue]]-Table1[[#This Row],[COGS]]</f>
        <v>98.669999999999959</v>
      </c>
      <c r="Q1230" s="9">
        <f>Table1[[#This Row],[Profit]]/Table1[[#This Row],[Revenue]]</f>
        <v>0.34020618556701021</v>
      </c>
      <c r="R1230" s="31">
        <f>Table1[[#This Row],[Cost Price]]*Table1[[#This Row],[Quantity]]</f>
        <v>191.36</v>
      </c>
    </row>
    <row r="1231" spans="1:18" x14ac:dyDescent="0.25">
      <c r="A1231" t="s">
        <v>2034</v>
      </c>
      <c r="B1231" s="14">
        <v>46225</v>
      </c>
      <c r="C1231" t="s">
        <v>346</v>
      </c>
      <c r="D1231" t="str">
        <f>VLOOKUP(C1231,Customers!A:E,5,FALSE)</f>
        <v>Mass Affluent</v>
      </c>
      <c r="E1231" t="s">
        <v>43</v>
      </c>
      <c r="F1231" t="str">
        <f>VLOOKUP(Table1[[#This Row],[Product_ID]],Products!A:D,4,FALSE)</f>
        <v>Televisions</v>
      </c>
      <c r="G1231" t="str">
        <f>VLOOKUP(H1231,Stores!A:E,5,FALSE)</f>
        <v>Oceania</v>
      </c>
      <c r="H1231" t="s">
        <v>112</v>
      </c>
      <c r="I1231" s="5" t="s">
        <v>25</v>
      </c>
      <c r="J1231" s="7">
        <v>2</v>
      </c>
      <c r="K1231" s="27">
        <v>1816.99</v>
      </c>
      <c r="L1231" s="11">
        <v>0.15</v>
      </c>
      <c r="M1231" t="s">
        <v>20</v>
      </c>
      <c r="N1231" s="29">
        <v>1097.3900000000001</v>
      </c>
      <c r="O1231" s="27">
        <f>Table1[[#This Row],[Unit_Price]]*Table1[[#This Row],[Quantity]]</f>
        <v>3633.98</v>
      </c>
      <c r="P1231" s="29">
        <f>Table1[[#This Row],[Revenue]]-Table1[[#This Row],[COGS]]</f>
        <v>1439.1999999999998</v>
      </c>
      <c r="Q1231" s="9">
        <f>Table1[[#This Row],[Profit]]/Table1[[#This Row],[Revenue]]</f>
        <v>0.396039603960396</v>
      </c>
      <c r="R1231" s="31">
        <f>Table1[[#This Row],[Cost Price]]*Table1[[#This Row],[Quantity]]</f>
        <v>2194.7800000000002</v>
      </c>
    </row>
    <row r="1232" spans="1:18" x14ac:dyDescent="0.25">
      <c r="A1232" t="s">
        <v>2035</v>
      </c>
      <c r="B1232" s="14">
        <v>46162</v>
      </c>
      <c r="C1232" t="s">
        <v>1230</v>
      </c>
      <c r="D1232" t="str">
        <f>VLOOKUP(C1232,Customers!A:E,5,FALSE)</f>
        <v>Mass Market</v>
      </c>
      <c r="E1232" t="s">
        <v>43</v>
      </c>
      <c r="F1232" t="str">
        <f>VLOOKUP(Table1[[#This Row],[Product_ID]],Products!A:D,4,FALSE)</f>
        <v>Televisions</v>
      </c>
      <c r="G1232" t="str">
        <f>VLOOKUP(H1232,Stores!A:E,5,FALSE)</f>
        <v>Europe</v>
      </c>
      <c r="H1232" t="s">
        <v>24</v>
      </c>
      <c r="I1232" s="5" t="s">
        <v>25</v>
      </c>
      <c r="J1232" s="7">
        <v>4</v>
      </c>
      <c r="K1232" s="27">
        <v>1834.98</v>
      </c>
      <c r="L1232" s="11">
        <v>0</v>
      </c>
      <c r="M1232" t="s">
        <v>20</v>
      </c>
      <c r="N1232" s="29">
        <v>1097.3900000000001</v>
      </c>
      <c r="O1232" s="27">
        <f>Table1[[#This Row],[Unit_Price]]*Table1[[#This Row],[Quantity]]</f>
        <v>7339.92</v>
      </c>
      <c r="P1232" s="29">
        <f>Table1[[#This Row],[Revenue]]-Table1[[#This Row],[COGS]]</f>
        <v>2950.3599999999997</v>
      </c>
      <c r="Q1232" s="9">
        <f>Table1[[#This Row],[Profit]]/Table1[[#This Row],[Revenue]]</f>
        <v>0.40196078431372545</v>
      </c>
      <c r="R1232" s="31">
        <f>Table1[[#This Row],[Cost Price]]*Table1[[#This Row],[Quantity]]</f>
        <v>4389.5600000000004</v>
      </c>
    </row>
    <row r="1233" spans="1:18" x14ac:dyDescent="0.25">
      <c r="A1233" t="s">
        <v>2036</v>
      </c>
      <c r="B1233" s="14">
        <v>46228</v>
      </c>
      <c r="C1233" t="s">
        <v>136</v>
      </c>
      <c r="D1233" t="str">
        <f>VLOOKUP(C1233,Customers!A:E,5,FALSE)</f>
        <v>Mass Affluent</v>
      </c>
      <c r="E1233" t="s">
        <v>376</v>
      </c>
      <c r="F1233" t="str">
        <f>VLOOKUP(Table1[[#This Row],[Product_ID]],Products!A:D,4,FALSE)</f>
        <v>Laptops</v>
      </c>
      <c r="G1233" t="str">
        <f>VLOOKUP(H1233,Stores!A:E,5,FALSE)</f>
        <v>South America</v>
      </c>
      <c r="H1233" t="s">
        <v>62</v>
      </c>
      <c r="I1233" s="5" t="s">
        <v>14</v>
      </c>
      <c r="J1233" s="7">
        <v>1</v>
      </c>
      <c r="K1233" s="27">
        <v>1665.02</v>
      </c>
      <c r="L1233" s="11">
        <v>0</v>
      </c>
      <c r="M1233" t="s">
        <v>35</v>
      </c>
      <c r="N1233" s="29">
        <v>1240.27</v>
      </c>
      <c r="O1233" s="27">
        <f>Table1[[#This Row],[Unit_Price]]*Table1[[#This Row],[Quantity]]</f>
        <v>1665.02</v>
      </c>
      <c r="P1233" s="29">
        <f>Table1[[#This Row],[Revenue]]-Table1[[#This Row],[COGS]]</f>
        <v>424.75</v>
      </c>
      <c r="Q1233" s="9">
        <f>Table1[[#This Row],[Profit]]/Table1[[#This Row],[Revenue]]</f>
        <v>0.25510204081632654</v>
      </c>
      <c r="R1233" s="31">
        <f>Table1[[#This Row],[Cost Price]]*Table1[[#This Row],[Quantity]]</f>
        <v>1240.27</v>
      </c>
    </row>
    <row r="1234" spans="1:18" x14ac:dyDescent="0.25">
      <c r="A1234" t="s">
        <v>2037</v>
      </c>
      <c r="B1234" s="14">
        <v>46119</v>
      </c>
      <c r="C1234" t="s">
        <v>742</v>
      </c>
      <c r="D1234" t="str">
        <f>VLOOKUP(C1234,Customers!A:E,5,FALSE)</f>
        <v>Mass Market</v>
      </c>
      <c r="E1234" t="s">
        <v>202</v>
      </c>
      <c r="F1234" t="str">
        <f>VLOOKUP(Table1[[#This Row],[Product_ID]],Products!A:D,4,FALSE)</f>
        <v>Televisions</v>
      </c>
      <c r="G1234" t="str">
        <f>VLOOKUP(H1234,Stores!A:E,5,FALSE)</f>
        <v>oceania</v>
      </c>
      <c r="H1234" t="s">
        <v>48</v>
      </c>
      <c r="I1234" s="5" t="s">
        <v>25</v>
      </c>
      <c r="J1234" s="7">
        <v>1</v>
      </c>
      <c r="K1234" s="27">
        <v>2119.9899999999998</v>
      </c>
      <c r="L1234" s="11">
        <v>0.2</v>
      </c>
      <c r="M1234" t="s">
        <v>20</v>
      </c>
      <c r="N1234" s="29">
        <v>1427.32</v>
      </c>
      <c r="O1234" s="27">
        <f>Table1[[#This Row],[Unit_Price]]*Table1[[#This Row],[Quantity]]</f>
        <v>2119.9899999999998</v>
      </c>
      <c r="P1234" s="29">
        <f>Table1[[#This Row],[Revenue]]-Table1[[#This Row],[COGS]]</f>
        <v>692.66999999999985</v>
      </c>
      <c r="Q1234" s="9">
        <f>Table1[[#This Row],[Profit]]/Table1[[#This Row],[Revenue]]</f>
        <v>0.32673267326732669</v>
      </c>
      <c r="R1234" s="31">
        <f>Table1[[#This Row],[Cost Price]]*Table1[[#This Row],[Quantity]]</f>
        <v>1427.32</v>
      </c>
    </row>
    <row r="1235" spans="1:18" x14ac:dyDescent="0.25">
      <c r="A1235" t="s">
        <v>2038</v>
      </c>
      <c r="B1235" s="14">
        <v>45698</v>
      </c>
      <c r="C1235" t="s">
        <v>17</v>
      </c>
      <c r="D1235" t="str">
        <f>VLOOKUP(C1235,Customers!A:E,5,FALSE)</f>
        <v>Mass Market</v>
      </c>
      <c r="E1235" t="s">
        <v>251</v>
      </c>
      <c r="F1235" t="str">
        <f>VLOOKUP(Table1[[#This Row],[Product_ID]],Products!A:D,4,FALSE)</f>
        <v>Televisions</v>
      </c>
      <c r="G1235" t="str">
        <f>VLOOKUP(H1235,Stores!A:E,5,FALSE)</f>
        <v>Oceania</v>
      </c>
      <c r="H1235" t="s">
        <v>112</v>
      </c>
      <c r="I1235" s="5" t="s">
        <v>25</v>
      </c>
      <c r="J1235" s="7">
        <v>3</v>
      </c>
      <c r="K1235" s="27">
        <v>1979.01</v>
      </c>
      <c r="L1235" s="11">
        <v>0</v>
      </c>
      <c r="M1235" t="s">
        <v>20</v>
      </c>
      <c r="N1235" s="29">
        <v>1299.3499999999999</v>
      </c>
      <c r="O1235" s="27">
        <f>Table1[[#This Row],[Unit_Price]]*Table1[[#This Row],[Quantity]]</f>
        <v>5937.03</v>
      </c>
      <c r="P1235" s="29">
        <f>Table1[[#This Row],[Revenue]]-Table1[[#This Row],[COGS]]</f>
        <v>2038.98</v>
      </c>
      <c r="Q1235" s="9">
        <f>Table1[[#This Row],[Profit]]/Table1[[#This Row],[Revenue]]</f>
        <v>0.34343434343434343</v>
      </c>
      <c r="R1235" s="31">
        <f>Table1[[#This Row],[Cost Price]]*Table1[[#This Row],[Quantity]]</f>
        <v>3898.0499999999997</v>
      </c>
    </row>
    <row r="1236" spans="1:18" x14ac:dyDescent="0.25">
      <c r="A1236" t="s">
        <v>2039</v>
      </c>
      <c r="B1236" s="14">
        <v>45942</v>
      </c>
      <c r="C1236" t="s">
        <v>2040</v>
      </c>
      <c r="D1236" t="str">
        <f>VLOOKUP(C1236,Customers!A:E,5,FALSE)</f>
        <v>Mass Market</v>
      </c>
      <c r="E1236" t="s">
        <v>549</v>
      </c>
      <c r="F1236" t="str">
        <f>VLOOKUP(Table1[[#This Row],[Product_ID]],Products!A:D,4,FALSE)</f>
        <v>Televisions</v>
      </c>
      <c r="G1236" t="str">
        <f>VLOOKUP(H1236,Stores!A:E,5,FALSE)</f>
        <v>Africa</v>
      </c>
      <c r="H1236" t="s">
        <v>19</v>
      </c>
      <c r="I1236" s="5" t="s">
        <v>25</v>
      </c>
      <c r="J1236" s="7">
        <v>3</v>
      </c>
      <c r="K1236" s="27">
        <v>1222.98</v>
      </c>
      <c r="L1236" s="11">
        <v>0.1</v>
      </c>
      <c r="M1236" t="s">
        <v>20</v>
      </c>
      <c r="N1236" s="29">
        <v>767.36</v>
      </c>
      <c r="O1236" s="27">
        <f>Table1[[#This Row],[Unit_Price]]*Table1[[#This Row],[Quantity]]</f>
        <v>3668.94</v>
      </c>
      <c r="P1236" s="29">
        <f>Table1[[#This Row],[Revenue]]-Table1[[#This Row],[COGS]]</f>
        <v>1366.8600000000001</v>
      </c>
      <c r="Q1236" s="9">
        <f>Table1[[#This Row],[Profit]]/Table1[[#This Row],[Revenue]]</f>
        <v>0.37254901960784315</v>
      </c>
      <c r="R1236" s="31">
        <f>Table1[[#This Row],[Cost Price]]*Table1[[#This Row],[Quantity]]</f>
        <v>2302.08</v>
      </c>
    </row>
    <row r="1237" spans="1:18" x14ac:dyDescent="0.25">
      <c r="A1237" t="s">
        <v>2041</v>
      </c>
      <c r="B1237" s="14">
        <v>45957</v>
      </c>
      <c r="C1237" t="s">
        <v>1137</v>
      </c>
      <c r="D1237" t="str">
        <f>VLOOKUP(C1237,Customers!A:E,5,FALSE)</f>
        <v>Mass Market</v>
      </c>
      <c r="E1237" t="s">
        <v>92</v>
      </c>
      <c r="F1237" t="str">
        <f>VLOOKUP(Table1[[#This Row],[Product_ID]],Products!A:D,4,FALSE)</f>
        <v>Audio</v>
      </c>
      <c r="G1237" t="str">
        <f>VLOOKUP(H1237,Stores!A:E,5,FALSE)</f>
        <v>Africa</v>
      </c>
      <c r="H1237" t="s">
        <v>58</v>
      </c>
      <c r="I1237" s="5" t="s">
        <v>25</v>
      </c>
      <c r="J1237" s="7">
        <v>2</v>
      </c>
      <c r="K1237" s="27">
        <v>307.97000000000003</v>
      </c>
      <c r="L1237" s="11">
        <v>0.05</v>
      </c>
      <c r="M1237" t="s">
        <v>20</v>
      </c>
      <c r="N1237" s="29">
        <v>191.36</v>
      </c>
      <c r="O1237" s="27">
        <f>Table1[[#This Row],[Unit_Price]]*Table1[[#This Row],[Quantity]]</f>
        <v>615.94000000000005</v>
      </c>
      <c r="P1237" s="29">
        <f>Table1[[#This Row],[Revenue]]-Table1[[#This Row],[COGS]]</f>
        <v>233.22000000000003</v>
      </c>
      <c r="Q1237" s="9">
        <f>Table1[[#This Row],[Profit]]/Table1[[#This Row],[Revenue]]</f>
        <v>0.37864077669902912</v>
      </c>
      <c r="R1237" s="31">
        <f>Table1[[#This Row],[Cost Price]]*Table1[[#This Row],[Quantity]]</f>
        <v>382.72</v>
      </c>
    </row>
    <row r="1238" spans="1:18" x14ac:dyDescent="0.25">
      <c r="A1238" t="s">
        <v>2042</v>
      </c>
      <c r="B1238" s="14">
        <v>46097</v>
      </c>
      <c r="C1238" t="s">
        <v>951</v>
      </c>
      <c r="D1238" t="str">
        <f>VLOOKUP(C1238,Customers!A:E,5,FALSE)</f>
        <v>Premium</v>
      </c>
      <c r="E1238" t="s">
        <v>268</v>
      </c>
      <c r="F1238" t="str">
        <f>VLOOKUP(Table1[[#This Row],[Product_ID]],Products!A:D,4,FALSE)</f>
        <v>Audio</v>
      </c>
      <c r="G1238" t="str">
        <f>VLOOKUP(H1238,Stores!A:E,5,FALSE)</f>
        <v>North America</v>
      </c>
      <c r="H1238" t="s">
        <v>187</v>
      </c>
      <c r="I1238" s="5" t="s">
        <v>14</v>
      </c>
      <c r="J1238" s="7">
        <v>3</v>
      </c>
      <c r="K1238" s="27">
        <v>151.97999999999999</v>
      </c>
      <c r="L1238" s="11">
        <v>0.1</v>
      </c>
      <c r="M1238" t="s">
        <v>20</v>
      </c>
      <c r="N1238" s="29">
        <v>90.89</v>
      </c>
      <c r="O1238" s="27">
        <f>Table1[[#This Row],[Unit_Price]]*Table1[[#This Row],[Quantity]]</f>
        <v>455.93999999999994</v>
      </c>
      <c r="P1238" s="29">
        <f>Table1[[#This Row],[Revenue]]-Table1[[#This Row],[COGS]]</f>
        <v>183.26999999999992</v>
      </c>
      <c r="Q1238" s="9">
        <f>Table1[[#This Row],[Profit]]/Table1[[#This Row],[Revenue]]</f>
        <v>0.40196078431372539</v>
      </c>
      <c r="R1238" s="31">
        <f>Table1[[#This Row],[Cost Price]]*Table1[[#This Row],[Quantity]]</f>
        <v>272.67</v>
      </c>
    </row>
    <row r="1239" spans="1:18" x14ac:dyDescent="0.25">
      <c r="A1239" t="s">
        <v>2043</v>
      </c>
      <c r="B1239" s="14">
        <v>46086</v>
      </c>
      <c r="C1239" t="s">
        <v>1722</v>
      </c>
      <c r="D1239" t="str">
        <f>VLOOKUP(C1239,Customers!A:E,5,FALSE)</f>
        <v>Mass Affluent</v>
      </c>
      <c r="E1239" t="s">
        <v>332</v>
      </c>
      <c r="F1239" t="str">
        <f>VLOOKUP(Table1[[#This Row],[Product_ID]],Products!A:D,4,FALSE)</f>
        <v>Smartphones</v>
      </c>
      <c r="G1239" t="str">
        <f>VLOOKUP(H1239,Stores!A:E,5,FALSE)</f>
        <v>Africa</v>
      </c>
      <c r="H1239" t="s">
        <v>226</v>
      </c>
      <c r="I1239" s="5" t="s">
        <v>25</v>
      </c>
      <c r="J1239" s="7">
        <v>2</v>
      </c>
      <c r="K1239" s="27">
        <v>763.98</v>
      </c>
      <c r="L1239" s="11">
        <v>0.02</v>
      </c>
      <c r="M1239" t="s">
        <v>35</v>
      </c>
      <c r="N1239" s="29">
        <v>531.79</v>
      </c>
      <c r="O1239" s="27">
        <f>Table1[[#This Row],[Unit_Price]]*Table1[[#This Row],[Quantity]]</f>
        <v>1527.96</v>
      </c>
      <c r="P1239" s="29">
        <f>Table1[[#This Row],[Revenue]]-Table1[[#This Row],[COGS]]</f>
        <v>464.38000000000011</v>
      </c>
      <c r="Q1239" s="9">
        <f>Table1[[#This Row],[Profit]]/Table1[[#This Row],[Revenue]]</f>
        <v>0.30392156862745107</v>
      </c>
      <c r="R1239" s="31">
        <f>Table1[[#This Row],[Cost Price]]*Table1[[#This Row],[Quantity]]</f>
        <v>1063.58</v>
      </c>
    </row>
    <row r="1240" spans="1:18" x14ac:dyDescent="0.25">
      <c r="A1240" t="s">
        <v>2044</v>
      </c>
      <c r="B1240" s="14">
        <v>46023</v>
      </c>
      <c r="C1240" t="s">
        <v>378</v>
      </c>
      <c r="D1240" t="str">
        <f>VLOOKUP(C1240,Customers!A:E,5,FALSE)</f>
        <v>Affluent</v>
      </c>
      <c r="E1240" t="s">
        <v>251</v>
      </c>
      <c r="F1240" t="str">
        <f>VLOOKUP(Table1[[#This Row],[Product_ID]],Products!A:D,4,FALSE)</f>
        <v>Televisions</v>
      </c>
      <c r="G1240" t="str">
        <f>VLOOKUP(H1240,Stores!A:E,5,FALSE)</f>
        <v>oceania</v>
      </c>
      <c r="H1240" t="s">
        <v>48</v>
      </c>
      <c r="I1240" s="5" t="s">
        <v>25</v>
      </c>
      <c r="J1240" s="7">
        <v>3</v>
      </c>
      <c r="K1240" s="27">
        <v>1959.02</v>
      </c>
      <c r="L1240" s="11">
        <v>0.05</v>
      </c>
      <c r="M1240" t="s">
        <v>35</v>
      </c>
      <c r="N1240" s="29">
        <v>1299.3499999999999</v>
      </c>
      <c r="O1240" s="27">
        <f>Table1[[#This Row],[Unit_Price]]*Table1[[#This Row],[Quantity]]</f>
        <v>5877.0599999999995</v>
      </c>
      <c r="P1240" s="29">
        <f>Table1[[#This Row],[Revenue]]-Table1[[#This Row],[COGS]]</f>
        <v>1979.0099999999998</v>
      </c>
      <c r="Q1240" s="9">
        <f>Table1[[#This Row],[Profit]]/Table1[[#This Row],[Revenue]]</f>
        <v>0.33673469387755101</v>
      </c>
      <c r="R1240" s="31">
        <f>Table1[[#This Row],[Cost Price]]*Table1[[#This Row],[Quantity]]</f>
        <v>3898.0499999999997</v>
      </c>
    </row>
    <row r="1241" spans="1:18" x14ac:dyDescent="0.25">
      <c r="A1241" t="s">
        <v>2045</v>
      </c>
      <c r="B1241" s="14">
        <v>46188</v>
      </c>
      <c r="C1241" t="s">
        <v>1738</v>
      </c>
      <c r="D1241" t="str">
        <f>VLOOKUP(C1241,Customers!A:E,5,FALSE)</f>
        <v>Mass Market</v>
      </c>
      <c r="E1241" t="s">
        <v>323</v>
      </c>
      <c r="F1241" t="str">
        <f>VLOOKUP(Table1[[#This Row],[Product_ID]],Products!A:D,4,FALSE)</f>
        <v>Televisions</v>
      </c>
      <c r="G1241" t="str">
        <f>VLOOKUP(H1241,Stores!A:E,5,FALSE)</f>
        <v>South America</v>
      </c>
      <c r="H1241" t="s">
        <v>62</v>
      </c>
      <c r="I1241" s="5" t="s">
        <v>14</v>
      </c>
      <c r="J1241" s="7">
        <v>2</v>
      </c>
      <c r="K1241" s="27">
        <v>1499</v>
      </c>
      <c r="L1241" s="11">
        <v>0</v>
      </c>
      <c r="M1241" t="s">
        <v>20</v>
      </c>
      <c r="N1241" s="29">
        <v>989.34</v>
      </c>
      <c r="O1241" s="27">
        <f>Table1[[#This Row],[Unit_Price]]*Table1[[#This Row],[Quantity]]</f>
        <v>2998</v>
      </c>
      <c r="P1241" s="29">
        <f>Table1[[#This Row],[Revenue]]-Table1[[#This Row],[COGS]]</f>
        <v>1019.3199999999999</v>
      </c>
      <c r="Q1241" s="9">
        <f>Table1[[#This Row],[Profit]]/Table1[[#This Row],[Revenue]]</f>
        <v>0.33999999999999997</v>
      </c>
      <c r="R1241" s="31">
        <f>Table1[[#This Row],[Cost Price]]*Table1[[#This Row],[Quantity]]</f>
        <v>1978.68</v>
      </c>
    </row>
    <row r="1242" spans="1:18" x14ac:dyDescent="0.25">
      <c r="A1242" t="s">
        <v>2046</v>
      </c>
      <c r="B1242" s="14">
        <v>46103</v>
      </c>
      <c r="C1242" t="s">
        <v>1131</v>
      </c>
      <c r="D1242" t="str">
        <f>VLOOKUP(C1242,Customers!A:E,5,FALSE)</f>
        <v>Mass Market</v>
      </c>
      <c r="E1242" t="s">
        <v>51</v>
      </c>
      <c r="F1242" t="str">
        <f>VLOOKUP(Table1[[#This Row],[Product_ID]],Products!A:D,4,FALSE)</f>
        <v>Smartphones</v>
      </c>
      <c r="G1242" t="str">
        <f>VLOOKUP(H1242,Stores!A:E,5,FALSE)</f>
        <v>North America</v>
      </c>
      <c r="H1242" t="s">
        <v>95</v>
      </c>
      <c r="I1242" s="5" t="s">
        <v>25</v>
      </c>
      <c r="J1242" s="7">
        <v>3</v>
      </c>
      <c r="K1242" s="27">
        <v>1028.97</v>
      </c>
      <c r="L1242" s="11">
        <v>0</v>
      </c>
      <c r="M1242" t="s">
        <v>20</v>
      </c>
      <c r="N1242" s="29">
        <v>609.39</v>
      </c>
      <c r="O1242" s="27">
        <f>Table1[[#This Row],[Unit_Price]]*Table1[[#This Row],[Quantity]]</f>
        <v>3086.91</v>
      </c>
      <c r="P1242" s="29">
        <f>Table1[[#This Row],[Revenue]]-Table1[[#This Row],[COGS]]</f>
        <v>1258.7399999999998</v>
      </c>
      <c r="Q1242" s="9">
        <f>Table1[[#This Row],[Profit]]/Table1[[#This Row],[Revenue]]</f>
        <v>0.40776699029126207</v>
      </c>
      <c r="R1242" s="31">
        <f>Table1[[#This Row],[Cost Price]]*Table1[[#This Row],[Quantity]]</f>
        <v>1828.17</v>
      </c>
    </row>
    <row r="1243" spans="1:18" x14ac:dyDescent="0.25">
      <c r="A1243" t="s">
        <v>2047</v>
      </c>
      <c r="B1243" s="14">
        <v>46194</v>
      </c>
      <c r="C1243" t="s">
        <v>1144</v>
      </c>
      <c r="D1243" t="str">
        <f>VLOOKUP(C1243,Customers!A:E,5,FALSE)</f>
        <v>Mass Market</v>
      </c>
      <c r="E1243" t="s">
        <v>556</v>
      </c>
      <c r="F1243" t="str">
        <f>VLOOKUP(Table1[[#This Row],[Product_ID]],Products!A:D,4,FALSE)</f>
        <v>Audio</v>
      </c>
      <c r="G1243" t="str">
        <f>VLOOKUP(H1243,Stores!A:E,5,FALSE)</f>
        <v xml:space="preserve">Asia </v>
      </c>
      <c r="H1243" t="s">
        <v>104</v>
      </c>
      <c r="I1243" s="5" t="s">
        <v>14</v>
      </c>
      <c r="J1243" s="7">
        <v>3</v>
      </c>
      <c r="K1243" s="27">
        <v>130.29</v>
      </c>
      <c r="L1243" s="11">
        <v>0</v>
      </c>
      <c r="M1243" t="s">
        <v>20</v>
      </c>
      <c r="N1243" s="29">
        <v>87.72</v>
      </c>
      <c r="O1243" s="27">
        <f>Table1[[#This Row],[Unit_Price]]*Table1[[#This Row],[Quantity]]</f>
        <v>390.87</v>
      </c>
      <c r="P1243" s="29">
        <f>Table1[[#This Row],[Revenue]]-Table1[[#This Row],[COGS]]</f>
        <v>127.71000000000004</v>
      </c>
      <c r="Q1243" s="9">
        <f>Table1[[#This Row],[Profit]]/Table1[[#This Row],[Revenue]]</f>
        <v>0.3267326732673268</v>
      </c>
      <c r="R1243" s="31">
        <f>Table1[[#This Row],[Cost Price]]*Table1[[#This Row],[Quantity]]</f>
        <v>263.15999999999997</v>
      </c>
    </row>
    <row r="1244" spans="1:18" x14ac:dyDescent="0.25">
      <c r="A1244" t="s">
        <v>2048</v>
      </c>
      <c r="B1244" s="14">
        <v>45948</v>
      </c>
      <c r="C1244" t="s">
        <v>28</v>
      </c>
      <c r="D1244" t="str">
        <f>VLOOKUP(C1244,Customers!A:E,5,FALSE)</f>
        <v>Affluent</v>
      </c>
      <c r="E1244" t="s">
        <v>168</v>
      </c>
      <c r="F1244" t="str">
        <f>VLOOKUP(Table1[[#This Row],[Product_ID]],Products!A:D,4,FALSE)</f>
        <v>Accessories</v>
      </c>
      <c r="G1244" t="str">
        <f>VLOOKUP(H1244,Stores!A:E,5,FALSE)</f>
        <v>North America</v>
      </c>
      <c r="H1244" t="s">
        <v>95</v>
      </c>
      <c r="I1244" s="5" t="s">
        <v>14</v>
      </c>
      <c r="J1244" s="7">
        <v>1</v>
      </c>
      <c r="K1244" s="27">
        <v>89.89</v>
      </c>
      <c r="L1244" s="11">
        <v>0.02</v>
      </c>
      <c r="M1244" t="s">
        <v>30</v>
      </c>
      <c r="N1244" s="29">
        <v>55.18</v>
      </c>
      <c r="O1244" s="27">
        <f>Table1[[#This Row],[Unit_Price]]*Table1[[#This Row],[Quantity]]</f>
        <v>89.89</v>
      </c>
      <c r="P1244" s="29">
        <f>Table1[[#This Row],[Revenue]]-Table1[[#This Row],[COGS]]</f>
        <v>34.71</v>
      </c>
      <c r="Q1244" s="9">
        <f>Table1[[#This Row],[Profit]]/Table1[[#This Row],[Revenue]]</f>
        <v>0.38613861386138615</v>
      </c>
      <c r="R1244" s="31">
        <f>Table1[[#This Row],[Cost Price]]*Table1[[#This Row],[Quantity]]</f>
        <v>55.18</v>
      </c>
    </row>
    <row r="1245" spans="1:18" x14ac:dyDescent="0.25">
      <c r="A1245" t="s">
        <v>2049</v>
      </c>
      <c r="B1245" s="14">
        <v>46008</v>
      </c>
      <c r="C1245" t="s">
        <v>1973</v>
      </c>
      <c r="D1245" t="str">
        <f>VLOOKUP(C1245,Customers!A:E,5,FALSE)</f>
        <v>Premium</v>
      </c>
      <c r="E1245" t="s">
        <v>140</v>
      </c>
      <c r="F1245" t="str">
        <f>VLOOKUP(Table1[[#This Row],[Product_ID]],Products!A:D,4,FALSE)</f>
        <v>Laptops</v>
      </c>
      <c r="G1245" t="str">
        <f>VLOOKUP(H1245,Stores!A:E,5,FALSE)</f>
        <v>Africa</v>
      </c>
      <c r="H1245" t="s">
        <v>226</v>
      </c>
      <c r="I1245" s="5" t="s">
        <v>14</v>
      </c>
      <c r="J1245" s="7">
        <v>1</v>
      </c>
      <c r="K1245" s="27">
        <v>979.02</v>
      </c>
      <c r="L1245" s="11">
        <v>0</v>
      </c>
      <c r="M1245" t="s">
        <v>20</v>
      </c>
      <c r="N1245" s="29">
        <v>659.34</v>
      </c>
      <c r="O1245" s="27">
        <f>Table1[[#This Row],[Unit_Price]]*Table1[[#This Row],[Quantity]]</f>
        <v>979.02</v>
      </c>
      <c r="P1245" s="29">
        <f>Table1[[#This Row],[Revenue]]-Table1[[#This Row],[COGS]]</f>
        <v>319.67999999999995</v>
      </c>
      <c r="Q1245" s="9">
        <f>Table1[[#This Row],[Profit]]/Table1[[#This Row],[Revenue]]</f>
        <v>0.32653061224489793</v>
      </c>
      <c r="R1245" s="31">
        <f>Table1[[#This Row],[Cost Price]]*Table1[[#This Row],[Quantity]]</f>
        <v>659.34</v>
      </c>
    </row>
    <row r="1246" spans="1:18" x14ac:dyDescent="0.25">
      <c r="A1246" t="s">
        <v>2050</v>
      </c>
      <c r="B1246" s="14">
        <v>46040</v>
      </c>
      <c r="C1246" t="s">
        <v>443</v>
      </c>
      <c r="D1246" t="str">
        <f>VLOOKUP(C1246,Customers!A:E,5,FALSE)</f>
        <v>Mass Market</v>
      </c>
      <c r="E1246" t="s">
        <v>180</v>
      </c>
      <c r="F1246" t="str">
        <f>VLOOKUP(Table1[[#This Row],[Product_ID]],Products!A:D,4,FALSE)</f>
        <v>Smartphones</v>
      </c>
      <c r="G1246" t="str">
        <f>VLOOKUP(H1246,Stores!A:E,5,FALSE)</f>
        <v>Africa</v>
      </c>
      <c r="H1246" t="s">
        <v>44</v>
      </c>
      <c r="I1246" s="5" t="s">
        <v>25</v>
      </c>
      <c r="J1246" s="7">
        <v>2</v>
      </c>
      <c r="K1246" s="27">
        <v>874.47</v>
      </c>
      <c r="L1246" s="11">
        <v>0</v>
      </c>
      <c r="M1246" t="s">
        <v>20</v>
      </c>
      <c r="N1246" s="29">
        <v>585.80999999999995</v>
      </c>
      <c r="O1246" s="27">
        <f>Table1[[#This Row],[Unit_Price]]*Table1[[#This Row],[Quantity]]</f>
        <v>1748.94</v>
      </c>
      <c r="P1246" s="29">
        <f>Table1[[#This Row],[Revenue]]-Table1[[#This Row],[COGS]]</f>
        <v>577.32000000000016</v>
      </c>
      <c r="Q1246" s="9">
        <f>Table1[[#This Row],[Profit]]/Table1[[#This Row],[Revenue]]</f>
        <v>0.33009708737864085</v>
      </c>
      <c r="R1246" s="31">
        <f>Table1[[#This Row],[Cost Price]]*Table1[[#This Row],[Quantity]]</f>
        <v>1171.6199999999999</v>
      </c>
    </row>
    <row r="1247" spans="1:18" x14ac:dyDescent="0.25">
      <c r="A1247" t="s">
        <v>2051</v>
      </c>
      <c r="B1247" s="14">
        <v>45983</v>
      </c>
      <c r="C1247" t="s">
        <v>1105</v>
      </c>
      <c r="D1247" t="str">
        <f>VLOOKUP(C1247,Customers!A:E,5,FALSE)</f>
        <v>Affluent</v>
      </c>
      <c r="E1247" t="s">
        <v>43</v>
      </c>
      <c r="F1247" t="str">
        <f>VLOOKUP(Table1[[#This Row],[Product_ID]],Products!A:D,4,FALSE)</f>
        <v>Televisions</v>
      </c>
      <c r="G1247" t="str">
        <f>VLOOKUP(H1247,Stores!A:E,5,FALSE)</f>
        <v>Africa</v>
      </c>
      <c r="H1247" t="s">
        <v>226</v>
      </c>
      <c r="I1247" s="5" t="s">
        <v>25</v>
      </c>
      <c r="J1247" s="7">
        <v>3</v>
      </c>
      <c r="K1247" s="27">
        <v>1852.97</v>
      </c>
      <c r="L1247" s="11">
        <v>0.05</v>
      </c>
      <c r="M1247" t="s">
        <v>20</v>
      </c>
      <c r="N1247" s="29">
        <v>1097.3900000000001</v>
      </c>
      <c r="O1247" s="27">
        <f>Table1[[#This Row],[Unit_Price]]*Table1[[#This Row],[Quantity]]</f>
        <v>5558.91</v>
      </c>
      <c r="P1247" s="29">
        <f>Table1[[#This Row],[Revenue]]-Table1[[#This Row],[COGS]]</f>
        <v>2266.7399999999998</v>
      </c>
      <c r="Q1247" s="9">
        <f>Table1[[#This Row],[Profit]]/Table1[[#This Row],[Revenue]]</f>
        <v>0.40776699029126212</v>
      </c>
      <c r="R1247" s="31">
        <f>Table1[[#This Row],[Cost Price]]*Table1[[#This Row],[Quantity]]</f>
        <v>3292.17</v>
      </c>
    </row>
    <row r="1248" spans="1:18" x14ac:dyDescent="0.25">
      <c r="A1248" t="s">
        <v>2052</v>
      </c>
      <c r="B1248" s="14">
        <v>46238</v>
      </c>
      <c r="C1248" t="s">
        <v>596</v>
      </c>
      <c r="D1248" t="str">
        <f>VLOOKUP(C1248,Customers!A:E,5,FALSE)</f>
        <v>Mass Market</v>
      </c>
      <c r="E1248" t="s">
        <v>199</v>
      </c>
      <c r="F1248" t="str">
        <f>VLOOKUP(Table1[[#This Row],[Product_ID]],Products!A:D,4,FALSE)</f>
        <v>Laptops</v>
      </c>
      <c r="G1248" t="str">
        <f>VLOOKUP(H1248,Stores!A:E,5,FALSE)</f>
        <v>Europe</v>
      </c>
      <c r="H1248" t="s">
        <v>64</v>
      </c>
      <c r="I1248" s="5" t="s">
        <v>14</v>
      </c>
      <c r="J1248" s="7">
        <v>3</v>
      </c>
      <c r="K1248" s="27">
        <v>699</v>
      </c>
      <c r="L1248" s="11">
        <v>0</v>
      </c>
      <c r="M1248" t="s">
        <v>30</v>
      </c>
      <c r="N1248" s="29">
        <v>496.29</v>
      </c>
      <c r="O1248" s="27">
        <f>Table1[[#This Row],[Unit_Price]]*Table1[[#This Row],[Quantity]]</f>
        <v>2097</v>
      </c>
      <c r="P1248" s="29">
        <f>Table1[[#This Row],[Revenue]]-Table1[[#This Row],[COGS]]</f>
        <v>608.12999999999988</v>
      </c>
      <c r="Q1248" s="9">
        <f>Table1[[#This Row],[Profit]]/Table1[[#This Row],[Revenue]]</f>
        <v>0.28999999999999992</v>
      </c>
      <c r="R1248" s="31">
        <f>Table1[[#This Row],[Cost Price]]*Table1[[#This Row],[Quantity]]</f>
        <v>1488.8700000000001</v>
      </c>
    </row>
    <row r="1249" spans="1:18" x14ac:dyDescent="0.25">
      <c r="A1249" t="s">
        <v>2053</v>
      </c>
      <c r="B1249" s="14">
        <v>45957</v>
      </c>
      <c r="C1249" t="s">
        <v>1056</v>
      </c>
      <c r="D1249" t="str">
        <f>VLOOKUP(C1249,Customers!A:E,5,FALSE)</f>
        <v>Mass Market</v>
      </c>
      <c r="E1249" t="s">
        <v>235</v>
      </c>
      <c r="F1249" t="str">
        <f>VLOOKUP(Table1[[#This Row],[Product_ID]],Products!A:D,4,FALSE)</f>
        <v>Accessories</v>
      </c>
      <c r="G1249" t="str">
        <f>VLOOKUP(H1249,Stores!A:E,5,FALSE)</f>
        <v>EUROPE</v>
      </c>
      <c r="H1249" t="s">
        <v>74</v>
      </c>
      <c r="I1249" s="5" t="s">
        <v>25</v>
      </c>
      <c r="J1249" s="7">
        <v>2</v>
      </c>
      <c r="K1249" s="27">
        <v>69</v>
      </c>
      <c r="L1249" s="11">
        <v>0.15</v>
      </c>
      <c r="M1249" t="s">
        <v>20</v>
      </c>
      <c r="N1249" s="29">
        <v>44.85</v>
      </c>
      <c r="O1249" s="27">
        <f>Table1[[#This Row],[Unit_Price]]*Table1[[#This Row],[Quantity]]</f>
        <v>138</v>
      </c>
      <c r="P1249" s="29">
        <f>Table1[[#This Row],[Revenue]]-Table1[[#This Row],[COGS]]</f>
        <v>48.3</v>
      </c>
      <c r="Q1249" s="9">
        <f>Table1[[#This Row],[Profit]]/Table1[[#This Row],[Revenue]]</f>
        <v>0.35</v>
      </c>
      <c r="R1249" s="31">
        <f>Table1[[#This Row],[Cost Price]]*Table1[[#This Row],[Quantity]]</f>
        <v>89.7</v>
      </c>
    </row>
    <row r="1250" spans="1:18" x14ac:dyDescent="0.25">
      <c r="A1250" t="s">
        <v>2054</v>
      </c>
      <c r="B1250" s="14">
        <v>46173</v>
      </c>
      <c r="C1250" t="s">
        <v>1854</v>
      </c>
      <c r="D1250" t="str">
        <f>VLOOKUP(C1250,Customers!A:E,5,FALSE)</f>
        <v>Mass Market</v>
      </c>
      <c r="E1250" t="s">
        <v>51</v>
      </c>
      <c r="F1250" t="str">
        <f>VLOOKUP(Table1[[#This Row],[Product_ID]],Products!A:D,4,FALSE)</f>
        <v>Smartphones</v>
      </c>
      <c r="G1250" t="str">
        <f>VLOOKUP(H1250,Stores!A:E,5,FALSE)</f>
        <v>Africa</v>
      </c>
      <c r="H1250" t="s">
        <v>58</v>
      </c>
      <c r="I1250" s="5" t="s">
        <v>25</v>
      </c>
      <c r="J1250" s="7">
        <v>3</v>
      </c>
      <c r="K1250" s="27">
        <v>999</v>
      </c>
      <c r="L1250" s="11">
        <v>0</v>
      </c>
      <c r="M1250" t="s">
        <v>20</v>
      </c>
      <c r="N1250" s="29">
        <v>609.39</v>
      </c>
      <c r="O1250" s="27">
        <f>Table1[[#This Row],[Unit_Price]]*Table1[[#This Row],[Quantity]]</f>
        <v>2997</v>
      </c>
      <c r="P1250" s="29">
        <f>Table1[[#This Row],[Revenue]]-Table1[[#This Row],[COGS]]</f>
        <v>1168.83</v>
      </c>
      <c r="Q1250" s="9">
        <f>Table1[[#This Row],[Profit]]/Table1[[#This Row],[Revenue]]</f>
        <v>0.38999999999999996</v>
      </c>
      <c r="R1250" s="31">
        <f>Table1[[#This Row],[Cost Price]]*Table1[[#This Row],[Quantity]]</f>
        <v>1828.17</v>
      </c>
    </row>
    <row r="1251" spans="1:18" x14ac:dyDescent="0.25">
      <c r="A1251" t="s">
        <v>2055</v>
      </c>
      <c r="B1251" s="14">
        <v>46160</v>
      </c>
      <c r="C1251" t="s">
        <v>494</v>
      </c>
      <c r="D1251" t="str">
        <f>VLOOKUP(C1251,Customers!A:E,5,FALSE)</f>
        <v>Mass Market</v>
      </c>
      <c r="E1251" t="s">
        <v>180</v>
      </c>
      <c r="F1251" t="str">
        <f>VLOOKUP(Table1[[#This Row],[Product_ID]],Products!A:D,4,FALSE)</f>
        <v>Smartphones</v>
      </c>
      <c r="G1251" t="str">
        <f>VLOOKUP(H1251,Stores!A:E,5,FALSE)</f>
        <v>Africa</v>
      </c>
      <c r="H1251" t="s">
        <v>52</v>
      </c>
      <c r="I1251" s="5" t="s">
        <v>14</v>
      </c>
      <c r="J1251" s="7">
        <v>4</v>
      </c>
      <c r="K1251" s="27">
        <v>865.98</v>
      </c>
      <c r="L1251" s="11">
        <v>0.02</v>
      </c>
      <c r="M1251" t="s">
        <v>20</v>
      </c>
      <c r="N1251" s="29">
        <v>585.80999999999995</v>
      </c>
      <c r="O1251" s="27">
        <f>Table1[[#This Row],[Unit_Price]]*Table1[[#This Row],[Quantity]]</f>
        <v>3463.92</v>
      </c>
      <c r="P1251" s="29">
        <f>Table1[[#This Row],[Revenue]]-Table1[[#This Row],[COGS]]</f>
        <v>1120.6800000000003</v>
      </c>
      <c r="Q1251" s="9">
        <f>Table1[[#This Row],[Profit]]/Table1[[#This Row],[Revenue]]</f>
        <v>0.32352941176470595</v>
      </c>
      <c r="R1251" s="31">
        <f>Table1[[#This Row],[Cost Price]]*Table1[[#This Row],[Quantity]]</f>
        <v>2343.2399999999998</v>
      </c>
    </row>
    <row r="1252" spans="1:18" x14ac:dyDescent="0.25">
      <c r="A1252" t="s">
        <v>2056</v>
      </c>
      <c r="B1252" s="14">
        <v>46084</v>
      </c>
      <c r="C1252" t="s">
        <v>2057</v>
      </c>
      <c r="D1252" t="str">
        <f>VLOOKUP(C1252,Customers!A:E,5,FALSE)</f>
        <v>Mass Market</v>
      </c>
      <c r="E1252" t="s">
        <v>117</v>
      </c>
      <c r="F1252" t="str">
        <f>VLOOKUP(Table1[[#This Row],[Product_ID]],Products!A:D,4,FALSE)</f>
        <v>Laptops</v>
      </c>
      <c r="G1252" t="str">
        <f>VLOOKUP(H1252,Stores!A:E,5,FALSE)</f>
        <v>Africa</v>
      </c>
      <c r="H1252" t="s">
        <v>196</v>
      </c>
      <c r="I1252" s="5" t="s">
        <v>14</v>
      </c>
      <c r="J1252" s="7">
        <v>8</v>
      </c>
      <c r="K1252" s="27">
        <v>1834.98</v>
      </c>
      <c r="L1252" s="11">
        <v>0.2</v>
      </c>
      <c r="M1252" t="s">
        <v>20</v>
      </c>
      <c r="N1252" s="29">
        <v>1295.28</v>
      </c>
      <c r="O1252" s="27">
        <f>Table1[[#This Row],[Unit_Price]]*Table1[[#This Row],[Quantity]]</f>
        <v>14679.84</v>
      </c>
      <c r="P1252" s="29">
        <f>Table1[[#This Row],[Revenue]]-Table1[[#This Row],[COGS]]</f>
        <v>4317.6000000000004</v>
      </c>
      <c r="Q1252" s="9">
        <f>Table1[[#This Row],[Profit]]/Table1[[#This Row],[Revenue]]</f>
        <v>0.29411764705882354</v>
      </c>
      <c r="R1252" s="31">
        <f>Table1[[#This Row],[Cost Price]]*Table1[[#This Row],[Quantity]]</f>
        <v>10362.24</v>
      </c>
    </row>
    <row r="1253" spans="1:18" x14ac:dyDescent="0.25">
      <c r="A1253" t="s">
        <v>2058</v>
      </c>
      <c r="B1253" s="14">
        <v>46016</v>
      </c>
      <c r="C1253" t="s">
        <v>1535</v>
      </c>
      <c r="D1253" t="str">
        <f>VLOOKUP(C1253,Customers!A:E,5,FALSE)</f>
        <v>Mass Affluent</v>
      </c>
      <c r="E1253" t="s">
        <v>87</v>
      </c>
      <c r="F1253" t="str">
        <f>VLOOKUP(Table1[[#This Row],[Product_ID]],Products!A:D,4,FALSE)</f>
        <v>Laptops</v>
      </c>
      <c r="G1253" t="str">
        <f>VLOOKUP(H1253,Stores!A:E,5,FALSE)</f>
        <v>South America</v>
      </c>
      <c r="H1253" t="s">
        <v>120</v>
      </c>
      <c r="I1253" s="5" t="s">
        <v>25</v>
      </c>
      <c r="J1253" s="7">
        <v>2</v>
      </c>
      <c r="K1253" s="27">
        <v>1018.98</v>
      </c>
      <c r="L1253" s="11">
        <v>0</v>
      </c>
      <c r="M1253" t="s">
        <v>20</v>
      </c>
      <c r="N1253" s="29">
        <v>689.31</v>
      </c>
      <c r="O1253" s="27">
        <f>Table1[[#This Row],[Unit_Price]]*Table1[[#This Row],[Quantity]]</f>
        <v>2037.96</v>
      </c>
      <c r="P1253" s="29">
        <f>Table1[[#This Row],[Revenue]]-Table1[[#This Row],[COGS]]</f>
        <v>659.34000000000015</v>
      </c>
      <c r="Q1253" s="9">
        <f>Table1[[#This Row],[Profit]]/Table1[[#This Row],[Revenue]]</f>
        <v>0.32352941176470595</v>
      </c>
      <c r="R1253" s="31">
        <f>Table1[[#This Row],[Cost Price]]*Table1[[#This Row],[Quantity]]</f>
        <v>1378.62</v>
      </c>
    </row>
    <row r="1254" spans="1:18" x14ac:dyDescent="0.25">
      <c r="A1254" t="s">
        <v>2059</v>
      </c>
      <c r="B1254" s="14">
        <v>46078</v>
      </c>
      <c r="C1254" t="s">
        <v>886</v>
      </c>
      <c r="D1254" t="str">
        <f>VLOOKUP(C1254,Customers!A:E,5,FALSE)</f>
        <v>Mass Market</v>
      </c>
      <c r="E1254" t="s">
        <v>390</v>
      </c>
      <c r="F1254" t="str">
        <f>VLOOKUP(Table1[[#This Row],[Product_ID]],Products!A:D,4,FALSE)</f>
        <v>Smartphones</v>
      </c>
      <c r="G1254" t="str">
        <f>VLOOKUP(H1254,Stores!A:E,5,FALSE)</f>
        <v>Africa</v>
      </c>
      <c r="H1254" t="s">
        <v>19</v>
      </c>
      <c r="I1254" s="5" t="s">
        <v>25</v>
      </c>
      <c r="J1254" s="7">
        <v>1</v>
      </c>
      <c r="K1254" s="27">
        <v>444.51</v>
      </c>
      <c r="L1254" s="11">
        <v>0.02</v>
      </c>
      <c r="M1254" t="s">
        <v>30</v>
      </c>
      <c r="N1254" s="29">
        <v>278.38</v>
      </c>
      <c r="O1254" s="27">
        <f>Table1[[#This Row],[Unit_Price]]*Table1[[#This Row],[Quantity]]</f>
        <v>444.51</v>
      </c>
      <c r="P1254" s="29">
        <f>Table1[[#This Row],[Revenue]]-Table1[[#This Row],[COGS]]</f>
        <v>166.13</v>
      </c>
      <c r="Q1254" s="9">
        <f>Table1[[#This Row],[Profit]]/Table1[[#This Row],[Revenue]]</f>
        <v>0.37373737373737376</v>
      </c>
      <c r="R1254" s="31">
        <f>Table1[[#This Row],[Cost Price]]*Table1[[#This Row],[Quantity]]</f>
        <v>278.38</v>
      </c>
    </row>
    <row r="1255" spans="1:18" x14ac:dyDescent="0.25">
      <c r="A1255" t="s">
        <v>2060</v>
      </c>
      <c r="B1255" s="14">
        <v>45954</v>
      </c>
      <c r="C1255" t="s">
        <v>1524</v>
      </c>
      <c r="D1255" t="str">
        <f>VLOOKUP(C1255,Customers!A:E,5,FALSE)</f>
        <v>Mass Market</v>
      </c>
      <c r="E1255" t="s">
        <v>150</v>
      </c>
      <c r="F1255" t="str">
        <f>VLOOKUP(Table1[[#This Row],[Product_ID]],Products!A:D,4,FALSE)</f>
        <v>Televisions</v>
      </c>
      <c r="G1255" t="str">
        <f>VLOOKUP(H1255,Stores!A:E,5,FALSE)</f>
        <v>Africa</v>
      </c>
      <c r="H1255" t="s">
        <v>19</v>
      </c>
      <c r="I1255" s="5" t="s">
        <v>14</v>
      </c>
      <c r="J1255" s="7">
        <v>3</v>
      </c>
      <c r="K1255" s="27">
        <v>1543.97</v>
      </c>
      <c r="L1255" s="11">
        <v>0.2</v>
      </c>
      <c r="M1255" t="s">
        <v>30</v>
      </c>
      <c r="N1255" s="29">
        <v>1064.29</v>
      </c>
      <c r="O1255" s="27">
        <f>Table1[[#This Row],[Unit_Price]]*Table1[[#This Row],[Quantity]]</f>
        <v>4631.91</v>
      </c>
      <c r="P1255" s="29">
        <f>Table1[[#This Row],[Revenue]]-Table1[[#This Row],[COGS]]</f>
        <v>1439.04</v>
      </c>
      <c r="Q1255" s="9">
        <f>Table1[[#This Row],[Profit]]/Table1[[#This Row],[Revenue]]</f>
        <v>0.31067961165048547</v>
      </c>
      <c r="R1255" s="31">
        <f>Table1[[#This Row],[Cost Price]]*Table1[[#This Row],[Quantity]]</f>
        <v>3192.87</v>
      </c>
    </row>
    <row r="1256" spans="1:18" x14ac:dyDescent="0.25">
      <c r="A1256" t="s">
        <v>2061</v>
      </c>
      <c r="B1256" s="14">
        <v>46176</v>
      </c>
      <c r="C1256" t="s">
        <v>683</v>
      </c>
      <c r="D1256" t="str">
        <f>VLOOKUP(C1256,Customers!A:E,5,FALSE)</f>
        <v>Affluent</v>
      </c>
      <c r="E1256" t="s">
        <v>33</v>
      </c>
      <c r="F1256" t="str">
        <f>VLOOKUP(Table1[[#This Row],[Product_ID]],Products!A:D,4,FALSE)</f>
        <v>Laptops</v>
      </c>
      <c r="G1256" t="str">
        <f>VLOOKUP(H1256,Stores!A:E,5,FALSE)</f>
        <v>Africa</v>
      </c>
      <c r="H1256" t="s">
        <v>44</v>
      </c>
      <c r="I1256" s="5" t="s">
        <v>14</v>
      </c>
      <c r="J1256" s="7">
        <v>3</v>
      </c>
      <c r="K1256" s="27">
        <v>2548.98</v>
      </c>
      <c r="L1256" s="11">
        <v>0</v>
      </c>
      <c r="M1256" t="s">
        <v>20</v>
      </c>
      <c r="N1256" s="29">
        <v>1599.36</v>
      </c>
      <c r="O1256" s="27">
        <f>Table1[[#This Row],[Unit_Price]]*Table1[[#This Row],[Quantity]]</f>
        <v>7646.9400000000005</v>
      </c>
      <c r="P1256" s="29">
        <f>Table1[[#This Row],[Revenue]]-Table1[[#This Row],[COGS]]</f>
        <v>2848.8600000000006</v>
      </c>
      <c r="Q1256" s="9">
        <f>Table1[[#This Row],[Profit]]/Table1[[#This Row],[Revenue]]</f>
        <v>0.3725490196078432</v>
      </c>
      <c r="R1256" s="31">
        <f>Table1[[#This Row],[Cost Price]]*Table1[[#This Row],[Quantity]]</f>
        <v>4798.08</v>
      </c>
    </row>
    <row r="1257" spans="1:18" x14ac:dyDescent="0.25">
      <c r="A1257" t="s">
        <v>2062</v>
      </c>
      <c r="B1257" s="14">
        <v>45877</v>
      </c>
      <c r="C1257" t="s">
        <v>2063</v>
      </c>
      <c r="D1257" t="str">
        <f>VLOOKUP(C1257,Customers!A:E,5,FALSE)</f>
        <v>Mass Market</v>
      </c>
      <c r="E1257" t="s">
        <v>416</v>
      </c>
      <c r="F1257" t="str">
        <f>VLOOKUP(Table1[[#This Row],[Product_ID]],Products!A:D,4,FALSE)</f>
        <v>Smartphones</v>
      </c>
      <c r="G1257" t="str">
        <f>VLOOKUP(H1257,Stores!A:E,5,FALSE)</f>
        <v>Africa</v>
      </c>
      <c r="H1257" t="s">
        <v>58</v>
      </c>
      <c r="I1257" s="5" t="s">
        <v>14</v>
      </c>
      <c r="J1257" s="7">
        <v>3</v>
      </c>
      <c r="K1257" s="27">
        <v>256.47000000000003</v>
      </c>
      <c r="L1257" s="11">
        <v>0.1</v>
      </c>
      <c r="M1257" t="s">
        <v>35</v>
      </c>
      <c r="N1257" s="29">
        <v>159.36000000000001</v>
      </c>
      <c r="O1257" s="27">
        <f>Table1[[#This Row],[Unit_Price]]*Table1[[#This Row],[Quantity]]</f>
        <v>769.41000000000008</v>
      </c>
      <c r="P1257" s="29">
        <f>Table1[[#This Row],[Revenue]]-Table1[[#This Row],[COGS]]</f>
        <v>291.33000000000004</v>
      </c>
      <c r="Q1257" s="9">
        <f>Table1[[#This Row],[Profit]]/Table1[[#This Row],[Revenue]]</f>
        <v>0.37864077669902912</v>
      </c>
      <c r="R1257" s="31">
        <f>Table1[[#This Row],[Cost Price]]*Table1[[#This Row],[Quantity]]</f>
        <v>478.08000000000004</v>
      </c>
    </row>
    <row r="1258" spans="1:18" x14ac:dyDescent="0.25">
      <c r="A1258" t="s">
        <v>2064</v>
      </c>
      <c r="B1258" s="14">
        <v>46149</v>
      </c>
      <c r="C1258" t="s">
        <v>606</v>
      </c>
      <c r="D1258" t="str">
        <f>VLOOKUP(C1258,Customers!A:E,5,FALSE)</f>
        <v>Mass Market</v>
      </c>
      <c r="E1258" t="s">
        <v>12</v>
      </c>
      <c r="F1258" t="str">
        <f>VLOOKUP(Table1[[#This Row],[Product_ID]],Products!A:D,4,FALSE)</f>
        <v>Audio</v>
      </c>
      <c r="G1258" t="str">
        <f>VLOOKUP(H1258,Stores!A:E,5,FALSE)</f>
        <v>oceania</v>
      </c>
      <c r="H1258" t="s">
        <v>48</v>
      </c>
      <c r="I1258" s="5" t="s">
        <v>25</v>
      </c>
      <c r="J1258" s="7">
        <v>3</v>
      </c>
      <c r="K1258" s="27">
        <v>513.97</v>
      </c>
      <c r="L1258" s="11">
        <v>0</v>
      </c>
      <c r="M1258" t="s">
        <v>20</v>
      </c>
      <c r="N1258" s="29">
        <v>354.29</v>
      </c>
      <c r="O1258" s="27">
        <f>Table1[[#This Row],[Unit_Price]]*Table1[[#This Row],[Quantity]]</f>
        <v>1541.91</v>
      </c>
      <c r="P1258" s="29">
        <f>Table1[[#This Row],[Revenue]]-Table1[[#This Row],[COGS]]</f>
        <v>479.03999999999996</v>
      </c>
      <c r="Q1258" s="9">
        <f>Table1[[#This Row],[Profit]]/Table1[[#This Row],[Revenue]]</f>
        <v>0.31067961165048541</v>
      </c>
      <c r="R1258" s="31">
        <f>Table1[[#This Row],[Cost Price]]*Table1[[#This Row],[Quantity]]</f>
        <v>1062.8700000000001</v>
      </c>
    </row>
    <row r="1259" spans="1:18" x14ac:dyDescent="0.25">
      <c r="A1259" t="s">
        <v>2065</v>
      </c>
      <c r="B1259" s="14">
        <v>45985</v>
      </c>
      <c r="C1259" t="s">
        <v>1919</v>
      </c>
      <c r="D1259" t="str">
        <f>VLOOKUP(C1259,Customers!A:E,5,FALSE)</f>
        <v>Affluent</v>
      </c>
      <c r="E1259" t="s">
        <v>323</v>
      </c>
      <c r="F1259" t="str">
        <f>VLOOKUP(Table1[[#This Row],[Product_ID]],Products!A:D,4,FALSE)</f>
        <v>Televisions</v>
      </c>
      <c r="G1259" t="str">
        <f>VLOOKUP(H1259,Stores!A:E,5,FALSE)</f>
        <v>Europe</v>
      </c>
      <c r="H1259" t="s">
        <v>64</v>
      </c>
      <c r="I1259" s="5" t="s">
        <v>25</v>
      </c>
      <c r="J1259" s="7">
        <v>3</v>
      </c>
      <c r="K1259" s="27">
        <v>1484.01</v>
      </c>
      <c r="L1259" s="11">
        <v>0</v>
      </c>
      <c r="M1259" t="s">
        <v>20</v>
      </c>
      <c r="N1259" s="29">
        <v>989.34</v>
      </c>
      <c r="O1259" s="27">
        <f>Table1[[#This Row],[Unit_Price]]*Table1[[#This Row],[Quantity]]</f>
        <v>4452.03</v>
      </c>
      <c r="P1259" s="29">
        <f>Table1[[#This Row],[Revenue]]-Table1[[#This Row],[COGS]]</f>
        <v>1484.0099999999998</v>
      </c>
      <c r="Q1259" s="9">
        <f>Table1[[#This Row],[Profit]]/Table1[[#This Row],[Revenue]]</f>
        <v>0.33333333333333331</v>
      </c>
      <c r="R1259" s="31">
        <f>Table1[[#This Row],[Cost Price]]*Table1[[#This Row],[Quantity]]</f>
        <v>2968.02</v>
      </c>
    </row>
    <row r="1260" spans="1:18" x14ac:dyDescent="0.25">
      <c r="A1260" t="s">
        <v>2066</v>
      </c>
      <c r="B1260" s="14">
        <v>46330</v>
      </c>
      <c r="C1260" t="s">
        <v>2067</v>
      </c>
      <c r="D1260" t="str">
        <f>VLOOKUP(C1260,Customers!A:E,5,FALSE)</f>
        <v>Mass Market</v>
      </c>
      <c r="E1260" t="s">
        <v>38</v>
      </c>
      <c r="F1260" t="str">
        <f>VLOOKUP(Table1[[#This Row],[Product_ID]],Products!A:D,4,FALSE)</f>
        <v>Televisions</v>
      </c>
      <c r="G1260" t="str">
        <f>VLOOKUP(H1260,Stores!A:E,5,FALSE)</f>
        <v>Europe</v>
      </c>
      <c r="H1260" t="s">
        <v>64</v>
      </c>
      <c r="I1260" s="5" t="s">
        <v>25</v>
      </c>
      <c r="J1260" s="7">
        <v>2</v>
      </c>
      <c r="K1260" s="27">
        <v>1955.97</v>
      </c>
      <c r="L1260" s="11">
        <v>0.02</v>
      </c>
      <c r="M1260" t="s">
        <v>20</v>
      </c>
      <c r="N1260" s="29">
        <v>1177.3800000000001</v>
      </c>
      <c r="O1260" s="27">
        <f>Table1[[#This Row],[Unit_Price]]*Table1[[#This Row],[Quantity]]</f>
        <v>3911.94</v>
      </c>
      <c r="P1260" s="29">
        <f>Table1[[#This Row],[Revenue]]-Table1[[#This Row],[COGS]]</f>
        <v>1557.1799999999998</v>
      </c>
      <c r="Q1260" s="9">
        <f>Table1[[#This Row],[Profit]]/Table1[[#This Row],[Revenue]]</f>
        <v>0.3980582524271844</v>
      </c>
      <c r="R1260" s="31">
        <f>Table1[[#This Row],[Cost Price]]*Table1[[#This Row],[Quantity]]</f>
        <v>2354.7600000000002</v>
      </c>
    </row>
    <row r="1261" spans="1:18" x14ac:dyDescent="0.25">
      <c r="A1261" t="s">
        <v>2068</v>
      </c>
      <c r="B1261" s="14">
        <v>45930</v>
      </c>
      <c r="C1261" t="s">
        <v>5130</v>
      </c>
      <c r="D1261" t="s">
        <v>5130</v>
      </c>
      <c r="E1261" t="s">
        <v>77</v>
      </c>
      <c r="F1261" t="str">
        <f>VLOOKUP(Table1[[#This Row],[Product_ID]],Products!A:D,4,FALSE)</f>
        <v>Smartphones</v>
      </c>
      <c r="G1261" t="str">
        <f>VLOOKUP(H1261,Stores!A:E,5,FALSE)</f>
        <v>North America</v>
      </c>
      <c r="H1261" t="s">
        <v>187</v>
      </c>
      <c r="I1261" s="5" t="s">
        <v>14</v>
      </c>
      <c r="J1261" s="7">
        <v>2</v>
      </c>
      <c r="K1261" s="27">
        <v>391.02</v>
      </c>
      <c r="L1261" s="11">
        <v>0</v>
      </c>
      <c r="M1261" t="s">
        <v>20</v>
      </c>
      <c r="N1261" s="29">
        <v>287.27999999999997</v>
      </c>
      <c r="O1261" s="27">
        <f>Table1[[#This Row],[Unit_Price]]*Table1[[#This Row],[Quantity]]</f>
        <v>782.04</v>
      </c>
      <c r="P1261" s="29">
        <f>Table1[[#This Row],[Revenue]]-Table1[[#This Row],[COGS]]</f>
        <v>207.48000000000002</v>
      </c>
      <c r="Q1261" s="9">
        <f>Table1[[#This Row],[Profit]]/Table1[[#This Row],[Revenue]]</f>
        <v>0.26530612244897961</v>
      </c>
      <c r="R1261" s="31">
        <f>Table1[[#This Row],[Cost Price]]*Table1[[#This Row],[Quantity]]</f>
        <v>574.55999999999995</v>
      </c>
    </row>
    <row r="1262" spans="1:18" x14ac:dyDescent="0.25">
      <c r="A1262" t="s">
        <v>2069</v>
      </c>
      <c r="B1262" s="14">
        <v>46071</v>
      </c>
      <c r="C1262" t="s">
        <v>1035</v>
      </c>
      <c r="D1262" t="str">
        <f>VLOOKUP(C1262,Customers!A:E,5,FALSE)</f>
        <v>VIP</v>
      </c>
      <c r="E1262" t="s">
        <v>29</v>
      </c>
      <c r="F1262" t="str">
        <f>VLOOKUP(Table1[[#This Row],[Product_ID]],Products!A:D,4,FALSE)</f>
        <v>Accessories</v>
      </c>
      <c r="G1262" t="str">
        <f>VLOOKUP(H1262,Stores!A:E,5,FALSE)</f>
        <v>Asia</v>
      </c>
      <c r="H1262" t="s">
        <v>101</v>
      </c>
      <c r="I1262" s="5" t="s">
        <v>25</v>
      </c>
      <c r="J1262" s="7">
        <v>6</v>
      </c>
      <c r="K1262" s="27">
        <v>106.82</v>
      </c>
      <c r="L1262" s="11">
        <v>0.2</v>
      </c>
      <c r="M1262" t="s">
        <v>5113</v>
      </c>
      <c r="N1262" s="29">
        <v>78.48</v>
      </c>
      <c r="O1262" s="27">
        <f>Table1[[#This Row],[Unit_Price]]*Table1[[#This Row],[Quantity]]</f>
        <v>640.91999999999996</v>
      </c>
      <c r="P1262" s="29">
        <f>Table1[[#This Row],[Revenue]]-Table1[[#This Row],[COGS]]</f>
        <v>170.03999999999996</v>
      </c>
      <c r="Q1262" s="9">
        <f>Table1[[#This Row],[Profit]]/Table1[[#This Row],[Revenue]]</f>
        <v>0.26530612244897955</v>
      </c>
      <c r="R1262" s="31">
        <f>Table1[[#This Row],[Cost Price]]*Table1[[#This Row],[Quantity]]</f>
        <v>470.88</v>
      </c>
    </row>
    <row r="1263" spans="1:18" x14ac:dyDescent="0.25">
      <c r="A1263" t="s">
        <v>2070</v>
      </c>
      <c r="B1263" s="14">
        <v>46052</v>
      </c>
      <c r="C1263" t="s">
        <v>1492</v>
      </c>
      <c r="D1263" t="str">
        <f>VLOOKUP(C1263,Customers!A:E,5,FALSE)</f>
        <v>Mass Affluent</v>
      </c>
      <c r="E1263" t="s">
        <v>18</v>
      </c>
      <c r="F1263" t="str">
        <f>VLOOKUP(Table1[[#This Row],[Product_ID]],Products!A:D,4,FALSE)</f>
        <v>Audio</v>
      </c>
      <c r="G1263" t="str">
        <f>VLOOKUP(H1263,Stores!A:E,5,FALSE)</f>
        <v>North America</v>
      </c>
      <c r="H1263" t="s">
        <v>39</v>
      </c>
      <c r="I1263" s="5" t="s">
        <v>14</v>
      </c>
      <c r="J1263" s="7">
        <v>2</v>
      </c>
      <c r="K1263" s="27">
        <v>101.97</v>
      </c>
      <c r="L1263" s="11">
        <v>0</v>
      </c>
      <c r="M1263" t="s">
        <v>30</v>
      </c>
      <c r="N1263" s="29">
        <v>71.28</v>
      </c>
      <c r="O1263" s="27">
        <f>Table1[[#This Row],[Unit_Price]]*Table1[[#This Row],[Quantity]]</f>
        <v>203.94</v>
      </c>
      <c r="P1263" s="29">
        <f>Table1[[#This Row],[Revenue]]-Table1[[#This Row],[COGS]]</f>
        <v>61.379999999999995</v>
      </c>
      <c r="Q1263" s="9">
        <f>Table1[[#This Row],[Profit]]/Table1[[#This Row],[Revenue]]</f>
        <v>0.30097087378640774</v>
      </c>
      <c r="R1263" s="31">
        <f>Table1[[#This Row],[Cost Price]]*Table1[[#This Row],[Quantity]]</f>
        <v>142.56</v>
      </c>
    </row>
    <row r="1264" spans="1:18" x14ac:dyDescent="0.25">
      <c r="A1264" t="s">
        <v>2071</v>
      </c>
      <c r="B1264" s="14">
        <v>46049</v>
      </c>
      <c r="C1264" t="s">
        <v>650</v>
      </c>
      <c r="D1264" t="str">
        <f>VLOOKUP(C1264,Customers!A:E,5,FALSE)</f>
        <v>Affluent</v>
      </c>
      <c r="E1264" t="s">
        <v>202</v>
      </c>
      <c r="F1264" t="str">
        <f>VLOOKUP(Table1[[#This Row],[Product_ID]],Products!A:D,4,FALSE)</f>
        <v>Televisions</v>
      </c>
      <c r="G1264" t="str">
        <f>VLOOKUP(H1264,Stores!A:E,5,FALSE)</f>
        <v>EUROPE</v>
      </c>
      <c r="H1264" t="s">
        <v>74</v>
      </c>
      <c r="I1264" s="5" t="s">
        <v>14</v>
      </c>
      <c r="J1264" s="7">
        <v>1</v>
      </c>
      <c r="K1264" s="27">
        <v>2036.03</v>
      </c>
      <c r="L1264" s="11">
        <v>0.15</v>
      </c>
      <c r="M1264" t="s">
        <v>20</v>
      </c>
      <c r="N1264" s="29">
        <v>1427.32</v>
      </c>
      <c r="O1264" s="27">
        <f>Table1[[#This Row],[Unit_Price]]*Table1[[#This Row],[Quantity]]</f>
        <v>2036.03</v>
      </c>
      <c r="P1264" s="29">
        <f>Table1[[#This Row],[Revenue]]-Table1[[#This Row],[COGS]]</f>
        <v>608.71</v>
      </c>
      <c r="Q1264" s="9">
        <f>Table1[[#This Row],[Profit]]/Table1[[#This Row],[Revenue]]</f>
        <v>0.2989690721649485</v>
      </c>
      <c r="R1264" s="31">
        <f>Table1[[#This Row],[Cost Price]]*Table1[[#This Row],[Quantity]]</f>
        <v>1427.32</v>
      </c>
    </row>
    <row r="1265" spans="1:18" x14ac:dyDescent="0.25">
      <c r="A1265" t="s">
        <v>2072</v>
      </c>
      <c r="B1265" s="14">
        <v>45941</v>
      </c>
      <c r="C1265" t="s">
        <v>1680</v>
      </c>
      <c r="D1265" t="str">
        <f>VLOOKUP(C1265,Customers!A:E,5,FALSE)</f>
        <v>Premium</v>
      </c>
      <c r="E1265" t="s">
        <v>199</v>
      </c>
      <c r="F1265" t="str">
        <f>VLOOKUP(Table1[[#This Row],[Product_ID]],Products!A:D,4,FALSE)</f>
        <v>Laptops</v>
      </c>
      <c r="G1265" t="str">
        <f>VLOOKUP(H1265,Stores!A:E,5,FALSE)</f>
        <v>South America</v>
      </c>
      <c r="H1265" t="s">
        <v>120</v>
      </c>
      <c r="I1265" s="5" t="s">
        <v>25</v>
      </c>
      <c r="J1265" s="7">
        <v>2</v>
      </c>
      <c r="K1265" s="27">
        <v>692.01</v>
      </c>
      <c r="L1265" s="11">
        <v>0.2</v>
      </c>
      <c r="M1265" t="s">
        <v>30</v>
      </c>
      <c r="N1265" s="29">
        <v>496.29</v>
      </c>
      <c r="O1265" s="27">
        <f>Table1[[#This Row],[Unit_Price]]*Table1[[#This Row],[Quantity]]</f>
        <v>1384.02</v>
      </c>
      <c r="P1265" s="29">
        <f>Table1[[#This Row],[Revenue]]-Table1[[#This Row],[COGS]]</f>
        <v>391.43999999999994</v>
      </c>
      <c r="Q1265" s="9">
        <f>Table1[[#This Row],[Profit]]/Table1[[#This Row],[Revenue]]</f>
        <v>0.28282828282828276</v>
      </c>
      <c r="R1265" s="31">
        <f>Table1[[#This Row],[Cost Price]]*Table1[[#This Row],[Quantity]]</f>
        <v>992.58</v>
      </c>
    </row>
    <row r="1266" spans="1:18" x14ac:dyDescent="0.25">
      <c r="A1266" t="s">
        <v>2073</v>
      </c>
      <c r="B1266" s="14">
        <v>45949</v>
      </c>
      <c r="C1266" t="s">
        <v>508</v>
      </c>
      <c r="D1266" t="str">
        <f>VLOOKUP(C1266,Customers!A:E,5,FALSE)</f>
        <v>MASS MARKET</v>
      </c>
      <c r="E1266" t="s">
        <v>2074</v>
      </c>
      <c r="F1266" t="e">
        <f>VLOOKUP(Table1[[#This Row],[Product_ID]],Products!A:D,4,FALSE)</f>
        <v>#N/A</v>
      </c>
      <c r="G1266" t="str">
        <f>VLOOKUP(H1266,Stores!A:E,5,FALSE)</f>
        <v>Asia</v>
      </c>
      <c r="H1266" t="s">
        <v>34</v>
      </c>
      <c r="I1266" s="5" t="s">
        <v>25</v>
      </c>
      <c r="J1266" s="7">
        <v>2</v>
      </c>
      <c r="K1266" s="27">
        <v>299</v>
      </c>
      <c r="L1266" s="11">
        <v>0.1</v>
      </c>
      <c r="M1266" t="s">
        <v>20</v>
      </c>
      <c r="N1266" s="29">
        <v>0</v>
      </c>
      <c r="O1266" s="27">
        <v>0</v>
      </c>
      <c r="P1266" s="29">
        <f>Table1[[#This Row],[Revenue]]-Table1[[#This Row],[COGS]]</f>
        <v>0</v>
      </c>
      <c r="Q1266" s="9">
        <v>0</v>
      </c>
      <c r="R1266" s="31">
        <f>Table1[[#This Row],[Cost Price]]*Table1[[#This Row],[Quantity]]</f>
        <v>0</v>
      </c>
    </row>
    <row r="1267" spans="1:18" x14ac:dyDescent="0.25">
      <c r="A1267" t="s">
        <v>2075</v>
      </c>
      <c r="B1267" s="14">
        <v>46083</v>
      </c>
      <c r="C1267" t="s">
        <v>763</v>
      </c>
      <c r="D1267" t="str">
        <f>VLOOKUP(C1267,Customers!A:E,5,FALSE)</f>
        <v>Premium</v>
      </c>
      <c r="E1267" t="s">
        <v>174</v>
      </c>
      <c r="F1267" t="str">
        <f>VLOOKUP(Table1[[#This Row],[Product_ID]],Products!A:D,4,FALSE)</f>
        <v>Accessories</v>
      </c>
      <c r="G1267" t="str">
        <f>VLOOKUP(H1267,Stores!A:E,5,FALSE)</f>
        <v>Africa</v>
      </c>
      <c r="H1267" t="s">
        <v>196</v>
      </c>
      <c r="I1267" s="5" t="s">
        <v>14</v>
      </c>
      <c r="J1267" s="7">
        <v>1</v>
      </c>
      <c r="K1267" s="27">
        <v>78.209999999999994</v>
      </c>
      <c r="L1267" s="11">
        <v>0.2</v>
      </c>
      <c r="M1267" t="s">
        <v>20</v>
      </c>
      <c r="N1267" s="29">
        <v>54.51</v>
      </c>
      <c r="O1267" s="27">
        <f>Table1[[#This Row],[Unit_Price]]*Table1[[#This Row],[Quantity]]</f>
        <v>78.209999999999994</v>
      </c>
      <c r="P1267" s="29">
        <f>Table1[[#This Row],[Revenue]]-Table1[[#This Row],[COGS]]</f>
        <v>23.699999999999996</v>
      </c>
      <c r="Q1267" s="9">
        <f>Table1[[#This Row],[Profit]]/Table1[[#This Row],[Revenue]]</f>
        <v>0.30303030303030298</v>
      </c>
      <c r="R1267" s="31">
        <f>Table1[[#This Row],[Cost Price]]*Table1[[#This Row],[Quantity]]</f>
        <v>54.51</v>
      </c>
    </row>
    <row r="1268" spans="1:18" x14ac:dyDescent="0.25">
      <c r="A1268" t="s">
        <v>2076</v>
      </c>
      <c r="B1268" s="14">
        <v>45952</v>
      </c>
      <c r="C1268" t="s">
        <v>951</v>
      </c>
      <c r="D1268" t="str">
        <f>VLOOKUP(C1268,Customers!A:E,5,FALSE)</f>
        <v>Premium</v>
      </c>
      <c r="E1268" t="s">
        <v>685</v>
      </c>
      <c r="F1268" t="str">
        <f>VLOOKUP(Table1[[#This Row],[Product_ID]],Products!A:D,4,FALSE)</f>
        <v>Smartphones</v>
      </c>
      <c r="G1268" t="str">
        <f>VLOOKUP(H1268,Stores!A:E,5,FALSE)</f>
        <v>North America</v>
      </c>
      <c r="H1268" t="s">
        <v>95</v>
      </c>
      <c r="I1268" s="5" t="s">
        <v>25</v>
      </c>
      <c r="J1268" s="7">
        <v>2</v>
      </c>
      <c r="K1268" s="27">
        <v>1646.97</v>
      </c>
      <c r="L1268" s="11">
        <v>0.02</v>
      </c>
      <c r="M1268" t="s">
        <v>30</v>
      </c>
      <c r="N1268" s="29">
        <v>1023.36</v>
      </c>
      <c r="O1268" s="27">
        <f>Table1[[#This Row],[Unit_Price]]*Table1[[#This Row],[Quantity]]</f>
        <v>3293.94</v>
      </c>
      <c r="P1268" s="29">
        <f>Table1[[#This Row],[Revenue]]-Table1[[#This Row],[COGS]]</f>
        <v>1247.22</v>
      </c>
      <c r="Q1268" s="9">
        <f>Table1[[#This Row],[Profit]]/Table1[[#This Row],[Revenue]]</f>
        <v>0.37864077669902912</v>
      </c>
      <c r="R1268" s="31">
        <f>Table1[[#This Row],[Cost Price]]*Table1[[#This Row],[Quantity]]</f>
        <v>2046.72</v>
      </c>
    </row>
    <row r="1269" spans="1:18" x14ac:dyDescent="0.25">
      <c r="A1269" t="s">
        <v>2077</v>
      </c>
      <c r="B1269" s="14">
        <v>45819</v>
      </c>
      <c r="C1269" t="s">
        <v>37</v>
      </c>
      <c r="D1269" t="str">
        <f>VLOOKUP(C1269,Customers!A:E,5,FALSE)</f>
        <v>Mass Market</v>
      </c>
      <c r="E1269" t="s">
        <v>549</v>
      </c>
      <c r="F1269" t="str">
        <f>VLOOKUP(Table1[[#This Row],[Product_ID]],Products!A:D,4,FALSE)</f>
        <v>Televisions</v>
      </c>
      <c r="G1269" t="str">
        <f>VLOOKUP(H1269,Stores!A:E,5,FALSE)</f>
        <v>Africa</v>
      </c>
      <c r="H1269" t="s">
        <v>44</v>
      </c>
      <c r="I1269" s="5" t="s">
        <v>14</v>
      </c>
      <c r="J1269" s="7">
        <v>2</v>
      </c>
      <c r="K1269" s="27">
        <v>1199</v>
      </c>
      <c r="L1269" s="11">
        <v>0.1</v>
      </c>
      <c r="M1269" t="s">
        <v>30</v>
      </c>
      <c r="N1269" s="29">
        <v>767.36</v>
      </c>
      <c r="O1269" s="27">
        <f>Table1[[#This Row],[Unit_Price]]*Table1[[#This Row],[Quantity]]</f>
        <v>2398</v>
      </c>
      <c r="P1269" s="29">
        <f>Table1[[#This Row],[Revenue]]-Table1[[#This Row],[COGS]]</f>
        <v>863.28</v>
      </c>
      <c r="Q1269" s="9">
        <f>Table1[[#This Row],[Profit]]/Table1[[#This Row],[Revenue]]</f>
        <v>0.36</v>
      </c>
      <c r="R1269" s="31">
        <f>Table1[[#This Row],[Cost Price]]*Table1[[#This Row],[Quantity]]</f>
        <v>1534.72</v>
      </c>
    </row>
    <row r="1270" spans="1:18" x14ac:dyDescent="0.25">
      <c r="A1270" t="s">
        <v>2078</v>
      </c>
      <c r="B1270" s="14">
        <v>45952</v>
      </c>
      <c r="C1270" t="s">
        <v>1618</v>
      </c>
      <c r="D1270" t="str">
        <f>VLOOKUP(C1270,Customers!A:E,5,FALSE)</f>
        <v xml:space="preserve">Mass Affluent </v>
      </c>
      <c r="E1270" t="s">
        <v>416</v>
      </c>
      <c r="F1270" t="str">
        <f>VLOOKUP(Table1[[#This Row],[Product_ID]],Products!A:D,4,FALSE)</f>
        <v>Smartphones</v>
      </c>
      <c r="G1270" t="str">
        <f>VLOOKUP(H1270,Stores!A:E,5,FALSE)</f>
        <v>North America</v>
      </c>
      <c r="H1270" t="s">
        <v>187</v>
      </c>
      <c r="I1270" s="5" t="s">
        <v>14</v>
      </c>
      <c r="J1270" s="7">
        <v>1</v>
      </c>
      <c r="K1270" s="27">
        <v>256.47000000000003</v>
      </c>
      <c r="L1270" s="11">
        <v>0.2</v>
      </c>
      <c r="M1270" t="s">
        <v>20</v>
      </c>
      <c r="N1270" s="29">
        <v>159.36000000000001</v>
      </c>
      <c r="O1270" s="27">
        <f>Table1[[#This Row],[Unit_Price]]*Table1[[#This Row],[Quantity]]</f>
        <v>256.47000000000003</v>
      </c>
      <c r="P1270" s="29">
        <f>Table1[[#This Row],[Revenue]]-Table1[[#This Row],[COGS]]</f>
        <v>97.110000000000014</v>
      </c>
      <c r="Q1270" s="9">
        <f>Table1[[#This Row],[Profit]]/Table1[[#This Row],[Revenue]]</f>
        <v>0.37864077669902912</v>
      </c>
      <c r="R1270" s="31">
        <f>Table1[[#This Row],[Cost Price]]*Table1[[#This Row],[Quantity]]</f>
        <v>159.36000000000001</v>
      </c>
    </row>
    <row r="1271" spans="1:18" x14ac:dyDescent="0.25">
      <c r="A1271" t="s">
        <v>2080</v>
      </c>
      <c r="B1271" s="14">
        <v>46330</v>
      </c>
      <c r="C1271" t="s">
        <v>2081</v>
      </c>
      <c r="D1271" t="str">
        <f>VLOOKUP(C1271,Customers!A:E,5,FALSE)</f>
        <v>Mass Market</v>
      </c>
      <c r="E1271" t="s">
        <v>23</v>
      </c>
      <c r="F1271" t="str">
        <f>VLOOKUP(Table1[[#This Row],[Product_ID]],Products!A:D,4,FALSE)</f>
        <v>Audio</v>
      </c>
      <c r="G1271" t="str">
        <f>VLOOKUP(H1271,Stores!A:E,5,FALSE)</f>
        <v>Africa</v>
      </c>
      <c r="H1271" t="s">
        <v>44</v>
      </c>
      <c r="I1271" s="5" t="s">
        <v>14</v>
      </c>
      <c r="J1271" s="7">
        <v>4</v>
      </c>
      <c r="K1271" s="27">
        <v>79.790000000000006</v>
      </c>
      <c r="L1271" s="11">
        <v>0.15</v>
      </c>
      <c r="M1271" t="s">
        <v>20</v>
      </c>
      <c r="N1271" s="29">
        <v>57.67</v>
      </c>
      <c r="O1271" s="27">
        <f>Table1[[#This Row],[Unit_Price]]*Table1[[#This Row],[Quantity]]</f>
        <v>319.16000000000003</v>
      </c>
      <c r="P1271" s="29">
        <f>Table1[[#This Row],[Revenue]]-Table1[[#This Row],[COGS]]</f>
        <v>88.480000000000018</v>
      </c>
      <c r="Q1271" s="9">
        <f>Table1[[#This Row],[Profit]]/Table1[[#This Row],[Revenue]]</f>
        <v>0.27722772277227725</v>
      </c>
      <c r="R1271" s="31">
        <f>Table1[[#This Row],[Cost Price]]*Table1[[#This Row],[Quantity]]</f>
        <v>230.68</v>
      </c>
    </row>
    <row r="1272" spans="1:18" x14ac:dyDescent="0.25">
      <c r="A1272" t="s">
        <v>2082</v>
      </c>
      <c r="B1272" s="14">
        <v>46069</v>
      </c>
      <c r="C1272" t="s">
        <v>2083</v>
      </c>
      <c r="D1272" t="str">
        <f>VLOOKUP(C1272,Customers!A:E,5,FALSE)</f>
        <v>Mass Market</v>
      </c>
      <c r="E1272" t="s">
        <v>83</v>
      </c>
      <c r="F1272" t="str">
        <f>VLOOKUP(Table1[[#This Row],[Product_ID]],Products!A:D,4,FALSE)</f>
        <v>Televisions</v>
      </c>
      <c r="G1272" t="str">
        <f>VLOOKUP(H1272,Stores!A:E,5,FALSE)</f>
        <v>Africa</v>
      </c>
      <c r="H1272" t="s">
        <v>226</v>
      </c>
      <c r="I1272" s="5" t="s">
        <v>25</v>
      </c>
      <c r="J1272" s="7">
        <v>1</v>
      </c>
      <c r="K1272" s="27">
        <v>2367.9699999999998</v>
      </c>
      <c r="L1272" s="11">
        <v>0.1</v>
      </c>
      <c r="M1272" t="s">
        <v>20</v>
      </c>
      <c r="N1272" s="29">
        <v>1586.31</v>
      </c>
      <c r="O1272" s="27">
        <f>Table1[[#This Row],[Unit_Price]]*Table1[[#This Row],[Quantity]]</f>
        <v>2367.9699999999998</v>
      </c>
      <c r="P1272" s="29">
        <f>Table1[[#This Row],[Revenue]]-Table1[[#This Row],[COGS]]</f>
        <v>781.65999999999985</v>
      </c>
      <c r="Q1272" s="9">
        <f>Table1[[#This Row],[Profit]]/Table1[[#This Row],[Revenue]]</f>
        <v>0.33009708737864074</v>
      </c>
      <c r="R1272" s="31">
        <f>Table1[[#This Row],[Cost Price]]*Table1[[#This Row],[Quantity]]</f>
        <v>1586.31</v>
      </c>
    </row>
    <row r="1273" spans="1:18" x14ac:dyDescent="0.25">
      <c r="A1273" t="s">
        <v>2084</v>
      </c>
      <c r="B1273" s="14">
        <v>45876</v>
      </c>
      <c r="C1273" t="s">
        <v>1946</v>
      </c>
      <c r="D1273" t="str">
        <f>VLOOKUP(C1273,Customers!A:E,5,FALSE)</f>
        <v>Mass Market</v>
      </c>
      <c r="E1273" t="s">
        <v>12</v>
      </c>
      <c r="F1273" t="str">
        <f>VLOOKUP(Table1[[#This Row],[Product_ID]],Products!A:D,4,FALSE)</f>
        <v>Audio</v>
      </c>
      <c r="G1273" t="str">
        <f>VLOOKUP(H1273,Stores!A:E,5,FALSE)</f>
        <v>Asia</v>
      </c>
      <c r="H1273" t="s">
        <v>13</v>
      </c>
      <c r="I1273" s="5" t="s">
        <v>25</v>
      </c>
      <c r="J1273" s="7">
        <v>3</v>
      </c>
      <c r="K1273" s="27">
        <v>489.02</v>
      </c>
      <c r="L1273" s="11">
        <v>0.1</v>
      </c>
      <c r="M1273" t="s">
        <v>20</v>
      </c>
      <c r="N1273" s="29">
        <v>354.29</v>
      </c>
      <c r="O1273" s="27">
        <f>Table1[[#This Row],[Unit_Price]]*Table1[[#This Row],[Quantity]]</f>
        <v>1467.06</v>
      </c>
      <c r="P1273" s="29">
        <f>Table1[[#This Row],[Revenue]]-Table1[[#This Row],[COGS]]</f>
        <v>404.18999999999983</v>
      </c>
      <c r="Q1273" s="9">
        <f>Table1[[#This Row],[Profit]]/Table1[[#This Row],[Revenue]]</f>
        <v>0.27551020408163257</v>
      </c>
      <c r="R1273" s="31">
        <f>Table1[[#This Row],[Cost Price]]*Table1[[#This Row],[Quantity]]</f>
        <v>1062.8700000000001</v>
      </c>
    </row>
    <row r="1274" spans="1:18" x14ac:dyDescent="0.25">
      <c r="A1274" t="s">
        <v>2086</v>
      </c>
      <c r="B1274" s="14">
        <v>46059</v>
      </c>
      <c r="C1274" t="s">
        <v>1486</v>
      </c>
      <c r="D1274" t="str">
        <f>VLOOKUP(C1274,Customers!A:E,5,FALSE)</f>
        <v>VIP</v>
      </c>
      <c r="E1274" t="s">
        <v>277</v>
      </c>
      <c r="F1274" t="str">
        <f>VLOOKUP(Table1[[#This Row],[Product_ID]],Products!A:D,4,FALSE)</f>
        <v>Televisions</v>
      </c>
      <c r="G1274" t="str">
        <f>VLOOKUP(H1274,Stores!A:E,5,FALSE)</f>
        <v>North America</v>
      </c>
      <c r="H1274" t="s">
        <v>95</v>
      </c>
      <c r="I1274" s="5" t="s">
        <v>14</v>
      </c>
      <c r="J1274" s="7">
        <v>2</v>
      </c>
      <c r="K1274" s="27">
        <v>678.03</v>
      </c>
      <c r="L1274" s="11">
        <v>0.2</v>
      </c>
      <c r="M1274" t="s">
        <v>30</v>
      </c>
      <c r="N1274" s="29">
        <v>433.38</v>
      </c>
      <c r="O1274" s="27">
        <f>Table1[[#This Row],[Unit_Price]]*Table1[[#This Row],[Quantity]]</f>
        <v>1356.06</v>
      </c>
      <c r="P1274" s="29">
        <f>Table1[[#This Row],[Revenue]]-Table1[[#This Row],[COGS]]</f>
        <v>489.29999999999995</v>
      </c>
      <c r="Q1274" s="9">
        <f>Table1[[#This Row],[Profit]]/Table1[[#This Row],[Revenue]]</f>
        <v>0.36082474226804123</v>
      </c>
      <c r="R1274" s="31">
        <f>Table1[[#This Row],[Cost Price]]*Table1[[#This Row],[Quantity]]</f>
        <v>866.76</v>
      </c>
    </row>
    <row r="1275" spans="1:18" x14ac:dyDescent="0.25">
      <c r="A1275" t="s">
        <v>2087</v>
      </c>
      <c r="B1275" s="14">
        <v>46237</v>
      </c>
      <c r="C1275" t="s">
        <v>1210</v>
      </c>
      <c r="D1275" t="str">
        <f>VLOOKUP(C1275,Customers!A:E,5,FALSE)</f>
        <v>Affluent</v>
      </c>
      <c r="E1275" t="s">
        <v>18</v>
      </c>
      <c r="F1275" t="str">
        <f>VLOOKUP(Table1[[#This Row],[Product_ID]],Products!A:D,4,FALSE)</f>
        <v>Audio</v>
      </c>
      <c r="G1275" t="str">
        <f>VLOOKUP(H1275,Stores!A:E,5,FALSE)</f>
        <v>Africa</v>
      </c>
      <c r="H1275" t="s">
        <v>44</v>
      </c>
      <c r="I1275" s="5" t="s">
        <v>25</v>
      </c>
      <c r="J1275" s="7">
        <v>2</v>
      </c>
      <c r="K1275" s="27">
        <v>97.02</v>
      </c>
      <c r="L1275" s="11">
        <v>0</v>
      </c>
      <c r="M1275" t="s">
        <v>20</v>
      </c>
      <c r="N1275" s="29">
        <v>71.28</v>
      </c>
      <c r="O1275" s="27">
        <f>Table1[[#This Row],[Unit_Price]]*Table1[[#This Row],[Quantity]]</f>
        <v>194.04</v>
      </c>
      <c r="P1275" s="29">
        <f>Table1[[#This Row],[Revenue]]-Table1[[#This Row],[COGS]]</f>
        <v>51.47999999999999</v>
      </c>
      <c r="Q1275" s="9">
        <f>Table1[[#This Row],[Profit]]/Table1[[#This Row],[Revenue]]</f>
        <v>0.26530612244897955</v>
      </c>
      <c r="R1275" s="31">
        <f>Table1[[#This Row],[Cost Price]]*Table1[[#This Row],[Quantity]]</f>
        <v>142.56</v>
      </c>
    </row>
    <row r="1276" spans="1:18" x14ac:dyDescent="0.25">
      <c r="A1276" t="s">
        <v>2088</v>
      </c>
      <c r="B1276" s="14">
        <v>46228</v>
      </c>
      <c r="C1276" t="s">
        <v>1210</v>
      </c>
      <c r="D1276" t="str">
        <f>VLOOKUP(C1276,Customers!A:E,5,FALSE)</f>
        <v>Affluent</v>
      </c>
      <c r="E1276" t="s">
        <v>92</v>
      </c>
      <c r="F1276" t="str">
        <f>VLOOKUP(Table1[[#This Row],[Product_ID]],Products!A:D,4,FALSE)</f>
        <v>Audio</v>
      </c>
      <c r="G1276" t="str">
        <f>VLOOKUP(H1276,Stores!A:E,5,FALSE)</f>
        <v>North America</v>
      </c>
      <c r="H1276" t="s">
        <v>95</v>
      </c>
      <c r="I1276" s="5" t="s">
        <v>25</v>
      </c>
      <c r="J1276" s="7">
        <v>2</v>
      </c>
      <c r="K1276" s="27">
        <v>304.98</v>
      </c>
      <c r="L1276" s="11">
        <v>0</v>
      </c>
      <c r="M1276" t="s">
        <v>20</v>
      </c>
      <c r="N1276" s="29">
        <v>191.36</v>
      </c>
      <c r="O1276" s="27">
        <f>Table1[[#This Row],[Unit_Price]]*Table1[[#This Row],[Quantity]]</f>
        <v>609.96</v>
      </c>
      <c r="P1276" s="29">
        <f>Table1[[#This Row],[Revenue]]-Table1[[#This Row],[COGS]]</f>
        <v>227.24</v>
      </c>
      <c r="Q1276" s="9">
        <f>Table1[[#This Row],[Profit]]/Table1[[#This Row],[Revenue]]</f>
        <v>0.37254901960784315</v>
      </c>
      <c r="R1276" s="31">
        <f>Table1[[#This Row],[Cost Price]]*Table1[[#This Row],[Quantity]]</f>
        <v>382.72</v>
      </c>
    </row>
    <row r="1277" spans="1:18" x14ac:dyDescent="0.25">
      <c r="A1277" t="s">
        <v>2089</v>
      </c>
      <c r="B1277" s="14">
        <v>46271</v>
      </c>
      <c r="C1277" t="s">
        <v>2090</v>
      </c>
      <c r="D1277" t="str">
        <f>VLOOKUP(C1277,Customers!A:E,5,FALSE)</f>
        <v>Mass Affluent</v>
      </c>
      <c r="E1277" t="s">
        <v>416</v>
      </c>
      <c r="F1277" t="str">
        <f>VLOOKUP(Table1[[#This Row],[Product_ID]],Products!A:D,4,FALSE)</f>
        <v>Smartphones</v>
      </c>
      <c r="G1277" t="str">
        <f>VLOOKUP(H1277,Stores!A:E,5,FALSE)</f>
        <v>Oceania</v>
      </c>
      <c r="H1277" t="s">
        <v>112</v>
      </c>
      <c r="I1277" s="5" t="s">
        <v>25</v>
      </c>
      <c r="J1277" s="7">
        <v>1</v>
      </c>
      <c r="K1277" s="27">
        <v>253.98</v>
      </c>
      <c r="L1277" s="11">
        <v>0</v>
      </c>
      <c r="M1277" t="s">
        <v>20</v>
      </c>
      <c r="N1277" s="29">
        <v>159.36000000000001</v>
      </c>
      <c r="O1277" s="27">
        <f>Table1[[#This Row],[Unit_Price]]*Table1[[#This Row],[Quantity]]</f>
        <v>253.98</v>
      </c>
      <c r="P1277" s="29">
        <f>Table1[[#This Row],[Revenue]]-Table1[[#This Row],[COGS]]</f>
        <v>94.619999999999976</v>
      </c>
      <c r="Q1277" s="9">
        <f>Table1[[#This Row],[Profit]]/Table1[[#This Row],[Revenue]]</f>
        <v>0.37254901960784303</v>
      </c>
      <c r="R1277" s="31">
        <f>Table1[[#This Row],[Cost Price]]*Table1[[#This Row],[Quantity]]</f>
        <v>159.36000000000001</v>
      </c>
    </row>
    <row r="1278" spans="1:18" x14ac:dyDescent="0.25">
      <c r="A1278" t="s">
        <v>2091</v>
      </c>
      <c r="B1278" s="14">
        <v>45889</v>
      </c>
      <c r="C1278" t="s">
        <v>1923</v>
      </c>
      <c r="D1278" t="str">
        <f>VLOOKUP(C1278,Customers!A:E,5,FALSE)</f>
        <v>Mass Affluent</v>
      </c>
      <c r="E1278" t="s">
        <v>416</v>
      </c>
      <c r="F1278" t="str">
        <f>VLOOKUP(Table1[[#This Row],[Product_ID]],Products!A:D,4,FALSE)</f>
        <v>Smartphones</v>
      </c>
      <c r="G1278" t="str">
        <f>VLOOKUP(H1278,Stores!A:E,5,FALSE)</f>
        <v>Africa</v>
      </c>
      <c r="H1278" t="s">
        <v>44</v>
      </c>
      <c r="I1278" s="5" t="s">
        <v>14</v>
      </c>
      <c r="J1278" s="7">
        <v>1</v>
      </c>
      <c r="K1278" s="27">
        <v>244.02</v>
      </c>
      <c r="L1278" s="11">
        <v>0.02</v>
      </c>
      <c r="M1278" t="s">
        <v>30</v>
      </c>
      <c r="N1278" s="29">
        <v>159.36000000000001</v>
      </c>
      <c r="O1278" s="27">
        <f>Table1[[#This Row],[Unit_Price]]*Table1[[#This Row],[Quantity]]</f>
        <v>244.02</v>
      </c>
      <c r="P1278" s="29">
        <f>Table1[[#This Row],[Revenue]]-Table1[[#This Row],[COGS]]</f>
        <v>84.66</v>
      </c>
      <c r="Q1278" s="9">
        <f>Table1[[#This Row],[Profit]]/Table1[[#This Row],[Revenue]]</f>
        <v>0.34693877551020408</v>
      </c>
      <c r="R1278" s="31">
        <f>Table1[[#This Row],[Cost Price]]*Table1[[#This Row],[Quantity]]</f>
        <v>159.36000000000001</v>
      </c>
    </row>
    <row r="1279" spans="1:18" x14ac:dyDescent="0.25">
      <c r="A1279" t="s">
        <v>2092</v>
      </c>
      <c r="B1279" s="14">
        <v>45896</v>
      </c>
      <c r="C1279" t="s">
        <v>392</v>
      </c>
      <c r="D1279" t="str">
        <f>VLOOKUP(C1279,Customers!A:E,5,FALSE)</f>
        <v>Premium</v>
      </c>
      <c r="E1279" t="s">
        <v>98</v>
      </c>
      <c r="F1279" t="str">
        <f>VLOOKUP(Table1[[#This Row],[Product_ID]],Products!A:D,4,FALSE)</f>
        <v>Laptops</v>
      </c>
      <c r="G1279" t="str">
        <f>VLOOKUP(H1279,Stores!A:E,5,FALSE)</f>
        <v>South America</v>
      </c>
      <c r="H1279" t="s">
        <v>120</v>
      </c>
      <c r="I1279" s="5" t="s">
        <v>14</v>
      </c>
      <c r="J1279" s="7">
        <v>3</v>
      </c>
      <c r="K1279" s="27">
        <v>1426.98</v>
      </c>
      <c r="L1279" s="11">
        <v>0.02</v>
      </c>
      <c r="M1279" t="s">
        <v>35</v>
      </c>
      <c r="N1279" s="29">
        <v>853.39</v>
      </c>
      <c r="O1279" s="27">
        <f>Table1[[#This Row],[Unit_Price]]*Table1[[#This Row],[Quantity]]</f>
        <v>4280.9400000000005</v>
      </c>
      <c r="P1279" s="29">
        <f>Table1[[#This Row],[Revenue]]-Table1[[#This Row],[COGS]]</f>
        <v>1720.7700000000004</v>
      </c>
      <c r="Q1279" s="9">
        <f>Table1[[#This Row],[Profit]]/Table1[[#This Row],[Revenue]]</f>
        <v>0.40196078431372556</v>
      </c>
      <c r="R1279" s="31">
        <f>Table1[[#This Row],[Cost Price]]*Table1[[#This Row],[Quantity]]</f>
        <v>2560.17</v>
      </c>
    </row>
    <row r="1280" spans="1:18" x14ac:dyDescent="0.25">
      <c r="A1280" t="s">
        <v>2093</v>
      </c>
      <c r="B1280" s="14">
        <v>46042</v>
      </c>
      <c r="C1280" t="s">
        <v>122</v>
      </c>
      <c r="D1280" t="str">
        <f>VLOOKUP(C1280,Customers!A:E,5,FALSE)</f>
        <v>Mass Affluent</v>
      </c>
      <c r="E1280" t="s">
        <v>177</v>
      </c>
      <c r="F1280" t="str">
        <f>VLOOKUP(Table1[[#This Row],[Product_ID]],Products!A:D,4,FALSE)</f>
        <v>Laptops</v>
      </c>
      <c r="G1280" t="str">
        <f>VLOOKUP(H1280,Stores!A:E,5,FALSE)</f>
        <v>Africa</v>
      </c>
      <c r="H1280" t="s">
        <v>52</v>
      </c>
      <c r="I1280" s="5" t="s">
        <v>14</v>
      </c>
      <c r="J1280" s="7">
        <v>3</v>
      </c>
      <c r="K1280" s="27">
        <v>1614.99</v>
      </c>
      <c r="L1280" s="11">
        <v>0.05</v>
      </c>
      <c r="M1280" t="s">
        <v>30</v>
      </c>
      <c r="N1280" s="29">
        <v>991.38</v>
      </c>
      <c r="O1280" s="27">
        <f>Table1[[#This Row],[Unit_Price]]*Table1[[#This Row],[Quantity]]</f>
        <v>4844.97</v>
      </c>
      <c r="P1280" s="29">
        <f>Table1[[#This Row],[Revenue]]-Table1[[#This Row],[COGS]]</f>
        <v>1870.8300000000004</v>
      </c>
      <c r="Q1280" s="9">
        <f>Table1[[#This Row],[Profit]]/Table1[[#This Row],[Revenue]]</f>
        <v>0.3861386138613862</v>
      </c>
      <c r="R1280" s="31">
        <f>Table1[[#This Row],[Cost Price]]*Table1[[#This Row],[Quantity]]</f>
        <v>2974.14</v>
      </c>
    </row>
    <row r="1281" spans="1:18" x14ac:dyDescent="0.25">
      <c r="A1281" t="s">
        <v>2094</v>
      </c>
      <c r="B1281" s="14">
        <v>46007</v>
      </c>
      <c r="C1281" t="s">
        <v>1019</v>
      </c>
      <c r="D1281" t="str">
        <f>VLOOKUP(C1281,Customers!A:E,5,FALSE)</f>
        <v>Mass Market</v>
      </c>
      <c r="E1281" t="s">
        <v>180</v>
      </c>
      <c r="F1281" t="str">
        <f>VLOOKUP(Table1[[#This Row],[Product_ID]],Products!A:D,4,FALSE)</f>
        <v>Smartphones</v>
      </c>
      <c r="G1281" t="str">
        <f>VLOOKUP(H1281,Stores!A:E,5,FALSE)</f>
        <v>Europe</v>
      </c>
      <c r="H1281" t="s">
        <v>64</v>
      </c>
      <c r="I1281" s="5" t="s">
        <v>14</v>
      </c>
      <c r="J1281" s="7">
        <v>2</v>
      </c>
      <c r="K1281" s="27">
        <v>823.53</v>
      </c>
      <c r="L1281" s="11">
        <v>0</v>
      </c>
      <c r="M1281" t="s">
        <v>35</v>
      </c>
      <c r="N1281" s="29">
        <v>585.80999999999995</v>
      </c>
      <c r="O1281" s="27">
        <f>Table1[[#This Row],[Unit_Price]]*Table1[[#This Row],[Quantity]]</f>
        <v>1647.06</v>
      </c>
      <c r="P1281" s="29">
        <f>Table1[[#This Row],[Revenue]]-Table1[[#This Row],[COGS]]</f>
        <v>475.44000000000005</v>
      </c>
      <c r="Q1281" s="9">
        <f>Table1[[#This Row],[Profit]]/Table1[[#This Row],[Revenue]]</f>
        <v>0.28865979381443302</v>
      </c>
      <c r="R1281" s="31">
        <f>Table1[[#This Row],[Cost Price]]*Table1[[#This Row],[Quantity]]</f>
        <v>1171.6199999999999</v>
      </c>
    </row>
    <row r="1282" spans="1:18" x14ac:dyDescent="0.25">
      <c r="A1282" t="s">
        <v>2095</v>
      </c>
      <c r="B1282" s="14">
        <v>45890</v>
      </c>
      <c r="C1282" t="s">
        <v>100</v>
      </c>
      <c r="D1282" t="str">
        <f>VLOOKUP(C1282,Customers!A:E,5,FALSE)</f>
        <v>Mass Market</v>
      </c>
      <c r="E1282" t="s">
        <v>150</v>
      </c>
      <c r="F1282" t="str">
        <f>VLOOKUP(Table1[[#This Row],[Product_ID]],Products!A:D,4,FALSE)</f>
        <v>Televisions</v>
      </c>
      <c r="G1282" t="str">
        <f>VLOOKUP(H1282,Stores!A:E,5,FALSE)</f>
        <v>Europe</v>
      </c>
      <c r="H1282" t="s">
        <v>24</v>
      </c>
      <c r="I1282" s="5" t="s">
        <v>25</v>
      </c>
      <c r="J1282" s="7">
        <v>2</v>
      </c>
      <c r="K1282" s="27">
        <v>1499</v>
      </c>
      <c r="L1282" s="11">
        <v>0.05</v>
      </c>
      <c r="M1282" t="s">
        <v>20</v>
      </c>
      <c r="N1282" s="29">
        <v>1064.29</v>
      </c>
      <c r="O1282" s="27">
        <f>Table1[[#This Row],[Unit_Price]]*Table1[[#This Row],[Quantity]]</f>
        <v>2998</v>
      </c>
      <c r="P1282" s="29">
        <f>Table1[[#This Row],[Revenue]]-Table1[[#This Row],[COGS]]</f>
        <v>869.42000000000007</v>
      </c>
      <c r="Q1282" s="9">
        <f>Table1[[#This Row],[Profit]]/Table1[[#This Row],[Revenue]]</f>
        <v>0.29000000000000004</v>
      </c>
      <c r="R1282" s="31">
        <f>Table1[[#This Row],[Cost Price]]*Table1[[#This Row],[Quantity]]</f>
        <v>2128.58</v>
      </c>
    </row>
    <row r="1283" spans="1:18" x14ac:dyDescent="0.25">
      <c r="A1283" t="s">
        <v>2096</v>
      </c>
      <c r="B1283" s="14">
        <v>45921</v>
      </c>
      <c r="C1283" t="s">
        <v>2097</v>
      </c>
      <c r="D1283" t="str">
        <f>VLOOKUP(C1283,Customers!A:E,5,FALSE)</f>
        <v>Mass Market</v>
      </c>
      <c r="E1283" t="s">
        <v>202</v>
      </c>
      <c r="F1283" t="str">
        <f>VLOOKUP(Table1[[#This Row],[Product_ID]],Products!A:D,4,FALSE)</f>
        <v>Televisions</v>
      </c>
      <c r="G1283" t="str">
        <f>VLOOKUP(H1283,Stores!A:E,5,FALSE)</f>
        <v>Asia</v>
      </c>
      <c r="H1283" t="s">
        <v>34</v>
      </c>
      <c r="I1283" s="5" t="s">
        <v>14</v>
      </c>
      <c r="J1283" s="7">
        <v>2</v>
      </c>
      <c r="K1283" s="27">
        <v>2140.98</v>
      </c>
      <c r="L1283" s="11">
        <v>0.05</v>
      </c>
      <c r="M1283" t="s">
        <v>30</v>
      </c>
      <c r="N1283" s="29">
        <v>1427.32</v>
      </c>
      <c r="O1283" s="27">
        <f>Table1[[#This Row],[Unit_Price]]*Table1[[#This Row],[Quantity]]</f>
        <v>4281.96</v>
      </c>
      <c r="P1283" s="29">
        <f>Table1[[#This Row],[Revenue]]-Table1[[#This Row],[COGS]]</f>
        <v>1427.3200000000002</v>
      </c>
      <c r="Q1283" s="9">
        <f>Table1[[#This Row],[Profit]]/Table1[[#This Row],[Revenue]]</f>
        <v>0.33333333333333337</v>
      </c>
      <c r="R1283" s="31">
        <f>Table1[[#This Row],[Cost Price]]*Table1[[#This Row],[Quantity]]</f>
        <v>2854.64</v>
      </c>
    </row>
    <row r="1284" spans="1:18" x14ac:dyDescent="0.25">
      <c r="A1284" t="s">
        <v>2098</v>
      </c>
      <c r="B1284" s="14">
        <v>45919</v>
      </c>
      <c r="C1284" t="s">
        <v>22</v>
      </c>
      <c r="D1284" t="str">
        <f>VLOOKUP(C1284,Customers!A:E,5,FALSE)</f>
        <v>Mass Affluent</v>
      </c>
      <c r="E1284" t="s">
        <v>277</v>
      </c>
      <c r="F1284" t="str">
        <f>VLOOKUP(Table1[[#This Row],[Product_ID]],Products!A:D,4,FALSE)</f>
        <v>Televisions</v>
      </c>
      <c r="G1284" t="str">
        <f>VLOOKUP(H1284,Stores!A:E,5,FALSE)</f>
        <v>South America</v>
      </c>
      <c r="H1284" t="s">
        <v>62</v>
      </c>
      <c r="I1284" s="5" t="s">
        <v>25</v>
      </c>
      <c r="J1284" s="7">
        <v>2</v>
      </c>
      <c r="K1284" s="27">
        <v>719.97</v>
      </c>
      <c r="L1284" s="11">
        <v>0.1</v>
      </c>
      <c r="M1284" t="s">
        <v>20</v>
      </c>
      <c r="N1284" s="29">
        <v>433.38</v>
      </c>
      <c r="O1284" s="27">
        <f>Table1[[#This Row],[Unit_Price]]*Table1[[#This Row],[Quantity]]</f>
        <v>1439.94</v>
      </c>
      <c r="P1284" s="29">
        <f>Table1[[#This Row],[Revenue]]-Table1[[#This Row],[COGS]]</f>
        <v>573.18000000000006</v>
      </c>
      <c r="Q1284" s="9">
        <f>Table1[[#This Row],[Profit]]/Table1[[#This Row],[Revenue]]</f>
        <v>0.39805825242718451</v>
      </c>
      <c r="R1284" s="31">
        <f>Table1[[#This Row],[Cost Price]]*Table1[[#This Row],[Quantity]]</f>
        <v>866.76</v>
      </c>
    </row>
    <row r="1285" spans="1:18" x14ac:dyDescent="0.25">
      <c r="A1285" t="s">
        <v>2099</v>
      </c>
      <c r="B1285" s="14">
        <v>46140</v>
      </c>
      <c r="C1285" t="s">
        <v>1311</v>
      </c>
      <c r="D1285" t="str">
        <f>VLOOKUP(C1285,Customers!A:E,5,FALSE)</f>
        <v>Mass Market</v>
      </c>
      <c r="E1285" t="s">
        <v>321</v>
      </c>
      <c r="F1285" t="str">
        <f>VLOOKUP(Table1[[#This Row],[Product_ID]],Products!A:D,4,FALSE)</f>
        <v>Smartphones</v>
      </c>
      <c r="G1285" t="str">
        <f>VLOOKUP(H1285,Stores!A:E,5,FALSE)</f>
        <v>Asia</v>
      </c>
      <c r="H1285" t="s">
        <v>13</v>
      </c>
      <c r="I1285" s="5" t="s">
        <v>14</v>
      </c>
      <c r="J1285" s="7">
        <v>1</v>
      </c>
      <c r="K1285" s="27">
        <v>1371.02</v>
      </c>
      <c r="L1285" s="11">
        <v>0.15</v>
      </c>
      <c r="M1285" t="s">
        <v>30</v>
      </c>
      <c r="N1285" s="29">
        <v>993.29</v>
      </c>
      <c r="O1285" s="27">
        <f>Table1[[#This Row],[Unit_Price]]*Table1[[#This Row],[Quantity]]</f>
        <v>1371.02</v>
      </c>
      <c r="P1285" s="29">
        <f>Table1[[#This Row],[Revenue]]-Table1[[#This Row],[COGS]]</f>
        <v>377.73</v>
      </c>
      <c r="Q1285" s="9">
        <f>Table1[[#This Row],[Profit]]/Table1[[#This Row],[Revenue]]</f>
        <v>0.27551020408163268</v>
      </c>
      <c r="R1285" s="31">
        <f>Table1[[#This Row],[Cost Price]]*Table1[[#This Row],[Quantity]]</f>
        <v>993.29</v>
      </c>
    </row>
    <row r="1286" spans="1:18" x14ac:dyDescent="0.25">
      <c r="A1286" t="s">
        <v>2100</v>
      </c>
      <c r="B1286" s="14">
        <v>45924</v>
      </c>
      <c r="C1286" t="s">
        <v>779</v>
      </c>
      <c r="D1286" t="str">
        <f>VLOOKUP(C1286,Customers!A:E,5,FALSE)</f>
        <v>Mass Market</v>
      </c>
      <c r="E1286" t="s">
        <v>282</v>
      </c>
      <c r="F1286" t="str">
        <f>VLOOKUP(Table1[[#This Row],[Product_ID]],Products!A:D,4,FALSE)</f>
        <v>Audio</v>
      </c>
      <c r="G1286" t="str">
        <f>VLOOKUP(H1286,Stores!A:E,5,FALSE)</f>
        <v>oceania</v>
      </c>
      <c r="H1286" t="s">
        <v>48</v>
      </c>
      <c r="I1286" s="5" t="s">
        <v>25</v>
      </c>
      <c r="J1286" s="7">
        <v>1</v>
      </c>
      <c r="K1286" s="27">
        <v>182.58</v>
      </c>
      <c r="L1286" s="11">
        <v>0.02</v>
      </c>
      <c r="M1286" t="s">
        <v>35</v>
      </c>
      <c r="N1286" s="29">
        <v>110.98</v>
      </c>
      <c r="O1286" s="27">
        <f>Table1[[#This Row],[Unit_Price]]*Table1[[#This Row],[Quantity]]</f>
        <v>182.58</v>
      </c>
      <c r="P1286" s="29">
        <f>Table1[[#This Row],[Revenue]]-Table1[[#This Row],[COGS]]</f>
        <v>71.600000000000009</v>
      </c>
      <c r="Q1286" s="9">
        <f>Table1[[#This Row],[Profit]]/Table1[[#This Row],[Revenue]]</f>
        <v>0.39215686274509803</v>
      </c>
      <c r="R1286" s="31">
        <f>Table1[[#This Row],[Cost Price]]*Table1[[#This Row],[Quantity]]</f>
        <v>110.98</v>
      </c>
    </row>
    <row r="1287" spans="1:18" x14ac:dyDescent="0.25">
      <c r="A1287" t="s">
        <v>2102</v>
      </c>
      <c r="B1287" s="14">
        <v>46112</v>
      </c>
      <c r="C1287" t="s">
        <v>152</v>
      </c>
      <c r="D1287" t="str">
        <f>VLOOKUP(C1287,Customers!A:E,5,FALSE)</f>
        <v>AFFLUENT</v>
      </c>
      <c r="E1287" t="s">
        <v>416</v>
      </c>
      <c r="F1287" t="str">
        <f>VLOOKUP(Table1[[#This Row],[Product_ID]],Products!A:D,4,FALSE)</f>
        <v>Smartphones</v>
      </c>
      <c r="G1287" t="str">
        <f>VLOOKUP(H1287,Stores!A:E,5,FALSE)</f>
        <v>South America</v>
      </c>
      <c r="H1287" t="s">
        <v>62</v>
      </c>
      <c r="I1287" s="5" t="s">
        <v>25</v>
      </c>
      <c r="J1287" s="7">
        <v>1</v>
      </c>
      <c r="K1287" s="27">
        <v>241.53</v>
      </c>
      <c r="L1287" s="11">
        <v>0.02</v>
      </c>
      <c r="M1287" t="s">
        <v>20</v>
      </c>
      <c r="N1287" s="29">
        <v>159.36000000000001</v>
      </c>
      <c r="O1287" s="27">
        <f>Table1[[#This Row],[Unit_Price]]*Table1[[#This Row],[Quantity]]</f>
        <v>241.53</v>
      </c>
      <c r="P1287" s="29">
        <f>Table1[[#This Row],[Revenue]]-Table1[[#This Row],[COGS]]</f>
        <v>82.169999999999987</v>
      </c>
      <c r="Q1287" s="9">
        <f>Table1[[#This Row],[Profit]]/Table1[[#This Row],[Revenue]]</f>
        <v>0.34020618556701027</v>
      </c>
      <c r="R1287" s="31">
        <f>Table1[[#This Row],[Cost Price]]*Table1[[#This Row],[Quantity]]</f>
        <v>159.36000000000001</v>
      </c>
    </row>
    <row r="1288" spans="1:18" x14ac:dyDescent="0.25">
      <c r="A1288" t="s">
        <v>2103</v>
      </c>
      <c r="B1288" s="14">
        <v>46270</v>
      </c>
      <c r="C1288" t="s">
        <v>502</v>
      </c>
      <c r="D1288" t="str">
        <f>VLOOKUP(C1288,Customers!A:E,5,FALSE)</f>
        <v xml:space="preserve">Mass Market </v>
      </c>
      <c r="E1288" t="s">
        <v>51</v>
      </c>
      <c r="F1288" t="str">
        <f>VLOOKUP(Table1[[#This Row],[Product_ID]],Products!A:D,4,FALSE)</f>
        <v>Smartphones</v>
      </c>
      <c r="G1288" t="str">
        <f>VLOOKUP(H1288,Stores!A:E,5,FALSE)</f>
        <v>South America</v>
      </c>
      <c r="H1288" t="s">
        <v>62</v>
      </c>
      <c r="I1288" s="5" t="s">
        <v>14</v>
      </c>
      <c r="J1288" s="7">
        <v>5</v>
      </c>
      <c r="K1288" s="27">
        <v>1018.98</v>
      </c>
      <c r="L1288" s="11">
        <v>0.2</v>
      </c>
      <c r="M1288" t="s">
        <v>30</v>
      </c>
      <c r="N1288" s="29">
        <v>609.39</v>
      </c>
      <c r="O1288" s="27">
        <f>Table1[[#This Row],[Unit_Price]]*Table1[[#This Row],[Quantity]]</f>
        <v>5094.8999999999996</v>
      </c>
      <c r="P1288" s="29">
        <f>Table1[[#This Row],[Revenue]]-Table1[[#This Row],[COGS]]</f>
        <v>2047.9499999999998</v>
      </c>
      <c r="Q1288" s="9">
        <f>Table1[[#This Row],[Profit]]/Table1[[#This Row],[Revenue]]</f>
        <v>0.40196078431372551</v>
      </c>
      <c r="R1288" s="31">
        <f>Table1[[#This Row],[Cost Price]]*Table1[[#This Row],[Quantity]]</f>
        <v>3046.95</v>
      </c>
    </row>
    <row r="1289" spans="1:18" x14ac:dyDescent="0.25">
      <c r="A1289" t="s">
        <v>2104</v>
      </c>
      <c r="B1289" s="14">
        <v>46359</v>
      </c>
      <c r="C1289" t="s">
        <v>11</v>
      </c>
      <c r="D1289" t="str">
        <f>VLOOKUP(C1289,Customers!A:E,5,FALSE)</f>
        <v>Affluent</v>
      </c>
      <c r="E1289" t="s">
        <v>177</v>
      </c>
      <c r="F1289" t="str">
        <f>VLOOKUP(Table1[[#This Row],[Product_ID]],Products!A:D,4,FALSE)</f>
        <v>Laptops</v>
      </c>
      <c r="G1289" t="str">
        <f>VLOOKUP(H1289,Stores!A:E,5,FALSE)</f>
        <v>North America</v>
      </c>
      <c r="H1289" t="s">
        <v>95</v>
      </c>
      <c r="I1289" s="5" t="s">
        <v>25</v>
      </c>
      <c r="J1289" s="7">
        <v>1</v>
      </c>
      <c r="K1289" s="27">
        <v>1614.99</v>
      </c>
      <c r="L1289" s="11">
        <v>0.05</v>
      </c>
      <c r="M1289" t="s">
        <v>35</v>
      </c>
      <c r="N1289" s="29">
        <v>991.38</v>
      </c>
      <c r="O1289" s="27">
        <f>Table1[[#This Row],[Unit_Price]]*Table1[[#This Row],[Quantity]]</f>
        <v>1614.99</v>
      </c>
      <c r="P1289" s="29">
        <f>Table1[[#This Row],[Revenue]]-Table1[[#This Row],[COGS]]</f>
        <v>623.61</v>
      </c>
      <c r="Q1289" s="9">
        <f>Table1[[#This Row],[Profit]]/Table1[[#This Row],[Revenue]]</f>
        <v>0.38613861386138615</v>
      </c>
      <c r="R1289" s="31">
        <f>Table1[[#This Row],[Cost Price]]*Table1[[#This Row],[Quantity]]</f>
        <v>991.38</v>
      </c>
    </row>
    <row r="1290" spans="1:18" x14ac:dyDescent="0.25">
      <c r="A1290" t="s">
        <v>2105</v>
      </c>
      <c r="B1290" s="14">
        <v>46018</v>
      </c>
      <c r="C1290" t="s">
        <v>548</v>
      </c>
      <c r="D1290" t="str">
        <f>VLOOKUP(C1290,Customers!A:E,5,FALSE)</f>
        <v>Affluent</v>
      </c>
      <c r="E1290" t="s">
        <v>268</v>
      </c>
      <c r="F1290" t="str">
        <f>VLOOKUP(Table1[[#This Row],[Product_ID]],Products!A:D,4,FALSE)</f>
        <v>Audio</v>
      </c>
      <c r="G1290" t="str">
        <f>VLOOKUP(H1290,Stores!A:E,5,FALSE)</f>
        <v>Africa</v>
      </c>
      <c r="H1290" t="s">
        <v>52</v>
      </c>
      <c r="I1290" s="5" t="s">
        <v>25</v>
      </c>
      <c r="J1290" s="7">
        <v>4</v>
      </c>
      <c r="K1290" s="27">
        <v>153.47</v>
      </c>
      <c r="L1290" s="11">
        <v>0.15</v>
      </c>
      <c r="M1290" t="s">
        <v>20</v>
      </c>
      <c r="N1290" s="29">
        <v>90.89</v>
      </c>
      <c r="O1290" s="27">
        <f>Table1[[#This Row],[Unit_Price]]*Table1[[#This Row],[Quantity]]</f>
        <v>613.88</v>
      </c>
      <c r="P1290" s="29">
        <f>Table1[[#This Row],[Revenue]]-Table1[[#This Row],[COGS]]</f>
        <v>250.32</v>
      </c>
      <c r="Q1290" s="9">
        <f>Table1[[#This Row],[Profit]]/Table1[[#This Row],[Revenue]]</f>
        <v>0.40776699029126212</v>
      </c>
      <c r="R1290" s="31">
        <f>Table1[[#This Row],[Cost Price]]*Table1[[#This Row],[Quantity]]</f>
        <v>363.56</v>
      </c>
    </row>
    <row r="1291" spans="1:18" x14ac:dyDescent="0.25">
      <c r="A1291" t="s">
        <v>2106</v>
      </c>
      <c r="B1291" s="14">
        <v>46220</v>
      </c>
      <c r="C1291" t="s">
        <v>566</v>
      </c>
      <c r="D1291" t="str">
        <f>VLOOKUP(C1291,Customers!A:E,5,FALSE)</f>
        <v>Mass Market</v>
      </c>
      <c r="E1291" t="s">
        <v>80</v>
      </c>
      <c r="F1291" t="str">
        <f>VLOOKUP(Table1[[#This Row],[Product_ID]],Products!A:D,4,FALSE)</f>
        <v>Accessories</v>
      </c>
      <c r="G1291" t="str">
        <f>VLOOKUP(H1291,Stores!A:E,5,FALSE)</f>
        <v>South America</v>
      </c>
      <c r="H1291" t="s">
        <v>120</v>
      </c>
      <c r="I1291" s="5" t="s">
        <v>25</v>
      </c>
      <c r="J1291" s="7">
        <v>1</v>
      </c>
      <c r="K1291" s="27">
        <v>162.18</v>
      </c>
      <c r="L1291" s="11">
        <v>0.15</v>
      </c>
      <c r="M1291" t="s">
        <v>20</v>
      </c>
      <c r="N1291" s="29">
        <v>116.07</v>
      </c>
      <c r="O1291" s="27">
        <f>Table1[[#This Row],[Unit_Price]]*Table1[[#This Row],[Quantity]]</f>
        <v>162.18</v>
      </c>
      <c r="P1291" s="29">
        <f>Table1[[#This Row],[Revenue]]-Table1[[#This Row],[COGS]]</f>
        <v>46.110000000000014</v>
      </c>
      <c r="Q1291" s="9">
        <f>Table1[[#This Row],[Profit]]/Table1[[#This Row],[Revenue]]</f>
        <v>0.28431372549019612</v>
      </c>
      <c r="R1291" s="31">
        <f>Table1[[#This Row],[Cost Price]]*Table1[[#This Row],[Quantity]]</f>
        <v>116.07</v>
      </c>
    </row>
    <row r="1292" spans="1:18" x14ac:dyDescent="0.25">
      <c r="A1292" t="s">
        <v>2107</v>
      </c>
      <c r="B1292" s="14">
        <v>46069</v>
      </c>
      <c r="C1292" t="s">
        <v>242</v>
      </c>
      <c r="D1292" t="str">
        <f>VLOOKUP(C1292,Customers!A:E,5,FALSE)</f>
        <v>Mass Affluent</v>
      </c>
      <c r="E1292" t="s">
        <v>254</v>
      </c>
      <c r="F1292" t="str">
        <f>VLOOKUP(Table1[[#This Row],[Product_ID]],Products!A:D,4,FALSE)</f>
        <v>Audio</v>
      </c>
      <c r="G1292" t="str">
        <f>VLOOKUP(H1292,Stores!A:E,5,FALSE)</f>
        <v>Asia</v>
      </c>
      <c r="H1292" t="s">
        <v>34</v>
      </c>
      <c r="I1292" s="5" t="s">
        <v>25</v>
      </c>
      <c r="J1292" s="7">
        <v>1</v>
      </c>
      <c r="K1292" s="27">
        <v>202.98</v>
      </c>
      <c r="L1292" s="11">
        <v>0</v>
      </c>
      <c r="M1292" t="s">
        <v>20</v>
      </c>
      <c r="N1292" s="29">
        <v>129.35</v>
      </c>
      <c r="O1292" s="27">
        <f>Table1[[#This Row],[Unit_Price]]*Table1[[#This Row],[Quantity]]</f>
        <v>202.98</v>
      </c>
      <c r="P1292" s="29">
        <f>Table1[[#This Row],[Revenue]]-Table1[[#This Row],[COGS]]</f>
        <v>73.63</v>
      </c>
      <c r="Q1292" s="9">
        <f>Table1[[#This Row],[Profit]]/Table1[[#This Row],[Revenue]]</f>
        <v>0.36274509803921567</v>
      </c>
      <c r="R1292" s="31">
        <f>Table1[[#This Row],[Cost Price]]*Table1[[#This Row],[Quantity]]</f>
        <v>129.35</v>
      </c>
    </row>
    <row r="1293" spans="1:18" x14ac:dyDescent="0.25">
      <c r="A1293" t="s">
        <v>2108</v>
      </c>
      <c r="B1293" s="14">
        <v>45981</v>
      </c>
      <c r="C1293" t="s">
        <v>1504</v>
      </c>
      <c r="D1293" t="str">
        <f>VLOOKUP(C1293,Customers!A:E,5,FALSE)</f>
        <v>Mass Affluent</v>
      </c>
      <c r="E1293" t="s">
        <v>2109</v>
      </c>
      <c r="F1293" t="e">
        <f>VLOOKUP(Table1[[#This Row],[Product_ID]],Products!A:D,4,FALSE)</f>
        <v>#N/A</v>
      </c>
      <c r="G1293" t="str">
        <f>VLOOKUP(H1293,Stores!A:E,5,FALSE)</f>
        <v>Africa</v>
      </c>
      <c r="H1293" t="s">
        <v>58</v>
      </c>
      <c r="I1293" s="5" t="s">
        <v>14</v>
      </c>
      <c r="J1293" s="7">
        <v>3</v>
      </c>
      <c r="K1293" s="27">
        <v>391.02</v>
      </c>
      <c r="L1293" s="11">
        <v>0.05</v>
      </c>
      <c r="M1293" t="s">
        <v>20</v>
      </c>
      <c r="N1293" s="29">
        <v>0</v>
      </c>
      <c r="O1293" s="27">
        <v>0</v>
      </c>
      <c r="P1293" s="29">
        <f>Table1[[#This Row],[Revenue]]-Table1[[#This Row],[COGS]]</f>
        <v>0</v>
      </c>
      <c r="Q1293" s="9">
        <v>0</v>
      </c>
      <c r="R1293" s="31">
        <f>Table1[[#This Row],[Cost Price]]*Table1[[#This Row],[Quantity]]</f>
        <v>0</v>
      </c>
    </row>
    <row r="1294" spans="1:18" x14ac:dyDescent="0.25">
      <c r="A1294" t="s">
        <v>2110</v>
      </c>
      <c r="B1294" s="14">
        <v>45982</v>
      </c>
      <c r="C1294" t="s">
        <v>2112</v>
      </c>
      <c r="D1294" t="str">
        <f>VLOOKUP(C1294,Customers!A:E,5,FALSE)</f>
        <v>Mass Affluent</v>
      </c>
      <c r="E1294" t="s">
        <v>23</v>
      </c>
      <c r="F1294" t="str">
        <f>VLOOKUP(Table1[[#This Row],[Product_ID]],Products!A:D,4,FALSE)</f>
        <v>Audio</v>
      </c>
      <c r="G1294" t="str">
        <f>VLOOKUP(H1294,Stores!A:E,5,FALSE)</f>
        <v>Asia</v>
      </c>
      <c r="H1294" t="s">
        <v>34</v>
      </c>
      <c r="I1294" s="5" t="s">
        <v>25</v>
      </c>
      <c r="J1294" s="7">
        <v>1</v>
      </c>
      <c r="K1294" s="27">
        <v>76.63</v>
      </c>
      <c r="L1294" s="11">
        <v>0</v>
      </c>
      <c r="M1294" t="s">
        <v>20</v>
      </c>
      <c r="N1294" s="29">
        <v>57.67</v>
      </c>
      <c r="O1294" s="27">
        <f>Table1[[#This Row],[Unit_Price]]*Table1[[#This Row],[Quantity]]</f>
        <v>76.63</v>
      </c>
      <c r="P1294" s="29">
        <f>Table1[[#This Row],[Revenue]]-Table1[[#This Row],[COGS]]</f>
        <v>18.959999999999994</v>
      </c>
      <c r="Q1294" s="9">
        <f>Table1[[#This Row],[Profit]]/Table1[[#This Row],[Revenue]]</f>
        <v>0.24742268041237106</v>
      </c>
      <c r="R1294" s="31">
        <f>Table1[[#This Row],[Cost Price]]*Table1[[#This Row],[Quantity]]</f>
        <v>57.67</v>
      </c>
    </row>
    <row r="1295" spans="1:18" x14ac:dyDescent="0.25">
      <c r="A1295" t="s">
        <v>2113</v>
      </c>
      <c r="B1295" s="14">
        <v>45991</v>
      </c>
      <c r="C1295" t="s">
        <v>698</v>
      </c>
      <c r="D1295" t="str">
        <f>VLOOKUP(C1295,Customers!A:E,5,FALSE)</f>
        <v>Mass Market</v>
      </c>
      <c r="E1295" t="s">
        <v>549</v>
      </c>
      <c r="F1295" t="str">
        <f>VLOOKUP(Table1[[#This Row],[Product_ID]],Products!A:D,4,FALSE)</f>
        <v>Televisions</v>
      </c>
      <c r="G1295" t="str">
        <f>VLOOKUP(H1295,Stores!A:E,5,FALSE)</f>
        <v>Africa</v>
      </c>
      <c r="H1295" t="s">
        <v>44</v>
      </c>
      <c r="I1295" s="5" t="s">
        <v>14</v>
      </c>
      <c r="J1295" s="7">
        <v>6</v>
      </c>
      <c r="K1295" s="27">
        <v>1210.99</v>
      </c>
      <c r="L1295" s="11">
        <v>0.05</v>
      </c>
      <c r="M1295" t="s">
        <v>30</v>
      </c>
      <c r="N1295" s="29">
        <v>767.36</v>
      </c>
      <c r="O1295" s="27">
        <f>Table1[[#This Row],[Unit_Price]]*Table1[[#This Row],[Quantity]]</f>
        <v>7265.9400000000005</v>
      </c>
      <c r="P1295" s="29">
        <f>Table1[[#This Row],[Revenue]]-Table1[[#This Row],[COGS]]</f>
        <v>2661.7800000000007</v>
      </c>
      <c r="Q1295" s="9">
        <f>Table1[[#This Row],[Profit]]/Table1[[#This Row],[Revenue]]</f>
        <v>0.36633663366336638</v>
      </c>
      <c r="R1295" s="31">
        <f>Table1[[#This Row],[Cost Price]]*Table1[[#This Row],[Quantity]]</f>
        <v>4604.16</v>
      </c>
    </row>
    <row r="1296" spans="1:18" x14ac:dyDescent="0.25">
      <c r="A1296" t="s">
        <v>2114</v>
      </c>
      <c r="B1296" s="14">
        <v>46198</v>
      </c>
      <c r="C1296" t="s">
        <v>2115</v>
      </c>
      <c r="D1296" t="str">
        <f>VLOOKUP(C1296,Customers!A:E,5,FALSE)</f>
        <v>Affluent</v>
      </c>
      <c r="E1296" t="s">
        <v>243</v>
      </c>
      <c r="F1296" t="str">
        <f>VLOOKUP(Table1[[#This Row],[Product_ID]],Products!A:D,4,FALSE)</f>
        <v>Accessories</v>
      </c>
      <c r="G1296" t="str">
        <f>VLOOKUP(H1296,Stores!A:E,5,FALSE)</f>
        <v xml:space="preserve">Asia </v>
      </c>
      <c r="H1296" t="s">
        <v>104</v>
      </c>
      <c r="I1296" s="5" t="s">
        <v>25</v>
      </c>
      <c r="J1296" s="7">
        <v>1</v>
      </c>
      <c r="K1296" s="27">
        <v>71.069999999999993</v>
      </c>
      <c r="L1296" s="11">
        <v>0.1</v>
      </c>
      <c r="M1296" t="s">
        <v>20</v>
      </c>
      <c r="N1296" s="29">
        <v>44.16</v>
      </c>
      <c r="O1296" s="27">
        <f>Table1[[#This Row],[Unit_Price]]*Table1[[#This Row],[Quantity]]</f>
        <v>71.069999999999993</v>
      </c>
      <c r="P1296" s="29">
        <f>Table1[[#This Row],[Revenue]]-Table1[[#This Row],[COGS]]</f>
        <v>26.909999999999997</v>
      </c>
      <c r="Q1296" s="9">
        <f>Table1[[#This Row],[Profit]]/Table1[[#This Row],[Revenue]]</f>
        <v>0.37864077669902912</v>
      </c>
      <c r="R1296" s="31">
        <f>Table1[[#This Row],[Cost Price]]*Table1[[#This Row],[Quantity]]</f>
        <v>44.16</v>
      </c>
    </row>
    <row r="1297" spans="1:18" x14ac:dyDescent="0.25">
      <c r="A1297" t="s">
        <v>2116</v>
      </c>
      <c r="B1297" s="14">
        <v>46144</v>
      </c>
      <c r="C1297" t="s">
        <v>2117</v>
      </c>
      <c r="D1297" t="str">
        <f>VLOOKUP(C1297,Customers!A:E,5,FALSE)</f>
        <v>Mass Affluent</v>
      </c>
      <c r="E1297" t="s">
        <v>286</v>
      </c>
      <c r="F1297" t="str">
        <f>VLOOKUP(Table1[[#This Row],[Product_ID]],Products!A:D,4,FALSE)</f>
        <v>Televisions</v>
      </c>
      <c r="G1297" t="str">
        <f>VLOOKUP(H1297,Stores!A:E,5,FALSE)</f>
        <v>South America</v>
      </c>
      <c r="H1297" t="s">
        <v>62</v>
      </c>
      <c r="I1297" s="5" t="s">
        <v>14</v>
      </c>
      <c r="J1297" s="7">
        <v>4</v>
      </c>
      <c r="K1297" s="27">
        <v>1299</v>
      </c>
      <c r="L1297" s="11">
        <v>0.15</v>
      </c>
      <c r="M1297" t="s">
        <v>20</v>
      </c>
      <c r="N1297" s="29">
        <v>948.27</v>
      </c>
      <c r="O1297" s="27">
        <f>Table1[[#This Row],[Unit_Price]]*Table1[[#This Row],[Quantity]]</f>
        <v>5196</v>
      </c>
      <c r="P1297" s="29">
        <f>Table1[[#This Row],[Revenue]]-Table1[[#This Row],[COGS]]</f>
        <v>1402.92</v>
      </c>
      <c r="Q1297" s="9">
        <f>Table1[[#This Row],[Profit]]/Table1[[#This Row],[Revenue]]</f>
        <v>0.27</v>
      </c>
      <c r="R1297" s="31">
        <f>Table1[[#This Row],[Cost Price]]*Table1[[#This Row],[Quantity]]</f>
        <v>3793.08</v>
      </c>
    </row>
    <row r="1298" spans="1:18" x14ac:dyDescent="0.25">
      <c r="A1298" t="s">
        <v>2118</v>
      </c>
      <c r="B1298" s="14">
        <v>46020</v>
      </c>
      <c r="C1298" t="s">
        <v>2117</v>
      </c>
      <c r="D1298" t="str">
        <f>VLOOKUP(C1298,Customers!A:E,5,FALSE)</f>
        <v>Mass Affluent</v>
      </c>
      <c r="E1298" t="s">
        <v>150</v>
      </c>
      <c r="F1298" t="str">
        <f>VLOOKUP(Table1[[#This Row],[Product_ID]],Products!A:D,4,FALSE)</f>
        <v>Televisions</v>
      </c>
      <c r="G1298" t="str">
        <f>VLOOKUP(H1298,Stores!A:E,5,FALSE)</f>
        <v>Africa</v>
      </c>
      <c r="H1298" t="s">
        <v>58</v>
      </c>
      <c r="I1298" s="5" t="s">
        <v>14</v>
      </c>
      <c r="J1298" s="7">
        <v>1</v>
      </c>
      <c r="K1298" s="27">
        <v>1454.03</v>
      </c>
      <c r="L1298" s="11">
        <v>0.05</v>
      </c>
      <c r="M1298" t="s">
        <v>35</v>
      </c>
      <c r="N1298" s="29">
        <v>1064.29</v>
      </c>
      <c r="O1298" s="27">
        <f>Table1[[#This Row],[Unit_Price]]*Table1[[#This Row],[Quantity]]</f>
        <v>1454.03</v>
      </c>
      <c r="P1298" s="29">
        <f>Table1[[#This Row],[Revenue]]-Table1[[#This Row],[COGS]]</f>
        <v>389.74</v>
      </c>
      <c r="Q1298" s="9">
        <f>Table1[[#This Row],[Profit]]/Table1[[#This Row],[Revenue]]</f>
        <v>0.26804123711340205</v>
      </c>
      <c r="R1298" s="31">
        <f>Table1[[#This Row],[Cost Price]]*Table1[[#This Row],[Quantity]]</f>
        <v>1064.29</v>
      </c>
    </row>
    <row r="1299" spans="1:18" x14ac:dyDescent="0.25">
      <c r="A1299" t="s">
        <v>2119</v>
      </c>
      <c r="B1299" s="14">
        <v>45942</v>
      </c>
      <c r="C1299" t="s">
        <v>344</v>
      </c>
      <c r="D1299" t="str">
        <f>VLOOKUP(C1299,Customers!A:E,5,FALSE)</f>
        <v>Affluent</v>
      </c>
      <c r="E1299" t="s">
        <v>140</v>
      </c>
      <c r="F1299" t="str">
        <f>VLOOKUP(Table1[[#This Row],[Product_ID]],Products!A:D,4,FALSE)</f>
        <v>Laptops</v>
      </c>
      <c r="G1299" t="str">
        <f>VLOOKUP(H1299,Stores!A:E,5,FALSE)</f>
        <v>Oceania</v>
      </c>
      <c r="H1299" t="s">
        <v>112</v>
      </c>
      <c r="I1299" s="5" t="s">
        <v>25</v>
      </c>
      <c r="J1299" s="7">
        <v>4</v>
      </c>
      <c r="K1299" s="27">
        <v>979.02</v>
      </c>
      <c r="L1299" s="11">
        <v>0.15</v>
      </c>
      <c r="M1299" t="s">
        <v>20</v>
      </c>
      <c r="N1299" s="29">
        <v>659.34</v>
      </c>
      <c r="O1299" s="27">
        <f>Table1[[#This Row],[Unit_Price]]*Table1[[#This Row],[Quantity]]</f>
        <v>3916.08</v>
      </c>
      <c r="P1299" s="29">
        <f>Table1[[#This Row],[Revenue]]-Table1[[#This Row],[COGS]]</f>
        <v>1278.7199999999998</v>
      </c>
      <c r="Q1299" s="9">
        <f>Table1[[#This Row],[Profit]]/Table1[[#This Row],[Revenue]]</f>
        <v>0.32653061224489793</v>
      </c>
      <c r="R1299" s="31">
        <f>Table1[[#This Row],[Cost Price]]*Table1[[#This Row],[Quantity]]</f>
        <v>2637.36</v>
      </c>
    </row>
    <row r="1300" spans="1:18" x14ac:dyDescent="0.25">
      <c r="A1300" t="s">
        <v>2120</v>
      </c>
      <c r="B1300" s="14">
        <v>46190</v>
      </c>
      <c r="C1300" t="s">
        <v>2121</v>
      </c>
      <c r="D1300" t="str">
        <f>VLOOKUP(C1300,Customers!A:E,5,FALSE)</f>
        <v>Mass Market</v>
      </c>
      <c r="E1300" t="s">
        <v>254</v>
      </c>
      <c r="F1300" t="str">
        <f>VLOOKUP(Table1[[#This Row],[Product_ID]],Products!A:D,4,FALSE)</f>
        <v>Audio</v>
      </c>
      <c r="G1300" t="str">
        <f>VLOOKUP(H1300,Stores!A:E,5,FALSE)</f>
        <v>South America</v>
      </c>
      <c r="H1300" t="s">
        <v>62</v>
      </c>
      <c r="I1300" s="5" t="s">
        <v>25</v>
      </c>
      <c r="J1300" s="7">
        <v>4</v>
      </c>
      <c r="K1300" s="27">
        <v>204.97</v>
      </c>
      <c r="L1300" s="11">
        <v>0.02</v>
      </c>
      <c r="M1300" t="s">
        <v>20</v>
      </c>
      <c r="N1300" s="29">
        <v>129.35</v>
      </c>
      <c r="O1300" s="27">
        <f>Table1[[#This Row],[Unit_Price]]*Table1[[#This Row],[Quantity]]</f>
        <v>819.88</v>
      </c>
      <c r="P1300" s="29">
        <f>Table1[[#This Row],[Revenue]]-Table1[[#This Row],[COGS]]</f>
        <v>302.48</v>
      </c>
      <c r="Q1300" s="9">
        <f>Table1[[#This Row],[Profit]]/Table1[[#This Row],[Revenue]]</f>
        <v>0.36893203883495146</v>
      </c>
      <c r="R1300" s="31">
        <f>Table1[[#This Row],[Cost Price]]*Table1[[#This Row],[Quantity]]</f>
        <v>517.4</v>
      </c>
    </row>
    <row r="1301" spans="1:18" x14ac:dyDescent="0.25">
      <c r="A1301" t="s">
        <v>2122</v>
      </c>
      <c r="B1301" s="14">
        <v>46007</v>
      </c>
      <c r="C1301" t="s">
        <v>808</v>
      </c>
      <c r="D1301" t="str">
        <f>VLOOKUP(C1301,Customers!A:E,5,FALSE)</f>
        <v>Affluent</v>
      </c>
      <c r="E1301" t="s">
        <v>61</v>
      </c>
      <c r="F1301" t="str">
        <f>VLOOKUP(Table1[[#This Row],[Product_ID]],Products!A:D,4,FALSE)</f>
        <v>Audio</v>
      </c>
      <c r="G1301" t="str">
        <f>VLOOKUP(H1301,Stores!A:E,5,FALSE)</f>
        <v>EUROPE</v>
      </c>
      <c r="H1301" t="s">
        <v>74</v>
      </c>
      <c r="I1301" s="5" t="s">
        <v>25</v>
      </c>
      <c r="J1301" s="7">
        <v>2</v>
      </c>
      <c r="K1301" s="27">
        <v>241.53</v>
      </c>
      <c r="L1301" s="11">
        <v>0.15</v>
      </c>
      <c r="M1301" t="s">
        <v>20</v>
      </c>
      <c r="N1301" s="29">
        <v>171.81</v>
      </c>
      <c r="O1301" s="27">
        <f>Table1[[#This Row],[Unit_Price]]*Table1[[#This Row],[Quantity]]</f>
        <v>483.06</v>
      </c>
      <c r="P1301" s="29">
        <f>Table1[[#This Row],[Revenue]]-Table1[[#This Row],[COGS]]</f>
        <v>139.44</v>
      </c>
      <c r="Q1301" s="9">
        <f>Table1[[#This Row],[Profit]]/Table1[[#This Row],[Revenue]]</f>
        <v>0.28865979381443296</v>
      </c>
      <c r="R1301" s="31">
        <f>Table1[[#This Row],[Cost Price]]*Table1[[#This Row],[Quantity]]</f>
        <v>343.62</v>
      </c>
    </row>
    <row r="1302" spans="1:18" x14ac:dyDescent="0.25">
      <c r="A1302" t="s">
        <v>2124</v>
      </c>
      <c r="B1302" s="14">
        <v>45945</v>
      </c>
      <c r="C1302" t="s">
        <v>718</v>
      </c>
      <c r="D1302" t="str">
        <f>VLOOKUP(C1302,Customers!A:E,5,FALSE)</f>
        <v>Mass Affluent</v>
      </c>
      <c r="E1302" t="s">
        <v>286</v>
      </c>
      <c r="F1302" t="str">
        <f>VLOOKUP(Table1[[#This Row],[Product_ID]],Products!A:D,4,FALSE)</f>
        <v>Televisions</v>
      </c>
      <c r="G1302" t="str">
        <f>VLOOKUP(H1302,Stores!A:E,5,FALSE)</f>
        <v>North America</v>
      </c>
      <c r="H1302" t="s">
        <v>187</v>
      </c>
      <c r="I1302" s="5" t="s">
        <v>25</v>
      </c>
      <c r="J1302" s="7">
        <v>2</v>
      </c>
      <c r="K1302" s="27">
        <v>1299</v>
      </c>
      <c r="L1302" s="11">
        <v>0.1</v>
      </c>
      <c r="M1302" t="s">
        <v>5113</v>
      </c>
      <c r="N1302" s="29">
        <v>948.27</v>
      </c>
      <c r="O1302" s="27">
        <f>Table1[[#This Row],[Unit_Price]]*Table1[[#This Row],[Quantity]]</f>
        <v>2598</v>
      </c>
      <c r="P1302" s="29">
        <f>Table1[[#This Row],[Revenue]]-Table1[[#This Row],[COGS]]</f>
        <v>701.46</v>
      </c>
      <c r="Q1302" s="9">
        <f>Table1[[#This Row],[Profit]]/Table1[[#This Row],[Revenue]]</f>
        <v>0.27</v>
      </c>
      <c r="R1302" s="31">
        <f>Table1[[#This Row],[Cost Price]]*Table1[[#This Row],[Quantity]]</f>
        <v>1896.54</v>
      </c>
    </row>
    <row r="1303" spans="1:18" x14ac:dyDescent="0.25">
      <c r="A1303" t="s">
        <v>2126</v>
      </c>
      <c r="B1303" s="14">
        <v>46161</v>
      </c>
      <c r="C1303" t="s">
        <v>2127</v>
      </c>
      <c r="D1303" t="str">
        <f>VLOOKUP(C1303,Customers!A:E,5,FALSE)</f>
        <v>Mass Market</v>
      </c>
      <c r="E1303" t="s">
        <v>440</v>
      </c>
      <c r="F1303" t="str">
        <f>VLOOKUP(Table1[[#This Row],[Product_ID]],Products!A:D,4,FALSE)</f>
        <v>Audio</v>
      </c>
      <c r="G1303" t="str">
        <f>VLOOKUP(H1303,Stores!A:E,5,FALSE)</f>
        <v>Africa</v>
      </c>
      <c r="H1303" t="s">
        <v>196</v>
      </c>
      <c r="I1303" s="5" t="s">
        <v>14</v>
      </c>
      <c r="J1303" s="7">
        <v>1</v>
      </c>
      <c r="K1303" s="27">
        <v>146.02000000000001</v>
      </c>
      <c r="L1303" s="11">
        <v>0</v>
      </c>
      <c r="M1303" t="s">
        <v>35</v>
      </c>
      <c r="N1303" s="29">
        <v>90.89</v>
      </c>
      <c r="O1303" s="27">
        <f>Table1[[#This Row],[Unit_Price]]*Table1[[#This Row],[Quantity]]</f>
        <v>146.02000000000001</v>
      </c>
      <c r="P1303" s="29">
        <f>Table1[[#This Row],[Revenue]]-Table1[[#This Row],[COGS]]</f>
        <v>55.13000000000001</v>
      </c>
      <c r="Q1303" s="9">
        <f>Table1[[#This Row],[Profit]]/Table1[[#This Row],[Revenue]]</f>
        <v>0.3775510204081633</v>
      </c>
      <c r="R1303" s="31">
        <f>Table1[[#This Row],[Cost Price]]*Table1[[#This Row],[Quantity]]</f>
        <v>90.89</v>
      </c>
    </row>
    <row r="1304" spans="1:18" x14ac:dyDescent="0.25">
      <c r="A1304" t="s">
        <v>2128</v>
      </c>
      <c r="B1304" s="14">
        <v>46071</v>
      </c>
      <c r="C1304" t="s">
        <v>361</v>
      </c>
      <c r="D1304" t="str">
        <f>VLOOKUP(C1304,Customers!A:E,5,FALSE)</f>
        <v>Mass Market</v>
      </c>
      <c r="E1304" t="s">
        <v>254</v>
      </c>
      <c r="F1304" t="str">
        <f>VLOOKUP(Table1[[#This Row],[Product_ID]],Products!A:D,4,FALSE)</f>
        <v>Audio</v>
      </c>
      <c r="G1304" t="str">
        <f>VLOOKUP(H1304,Stores!A:E,5,FALSE)</f>
        <v xml:space="preserve">Asia </v>
      </c>
      <c r="H1304" t="s">
        <v>104</v>
      </c>
      <c r="I1304" s="5" t="s">
        <v>25</v>
      </c>
      <c r="J1304" s="7">
        <v>1</v>
      </c>
      <c r="K1304" s="27">
        <v>195.02</v>
      </c>
      <c r="L1304" s="11">
        <v>0.15</v>
      </c>
      <c r="M1304" t="s">
        <v>35</v>
      </c>
      <c r="N1304" s="29">
        <v>129.35</v>
      </c>
      <c r="O1304" s="27">
        <f>Table1[[#This Row],[Unit_Price]]*Table1[[#This Row],[Quantity]]</f>
        <v>195.02</v>
      </c>
      <c r="P1304" s="29">
        <f>Table1[[#This Row],[Revenue]]-Table1[[#This Row],[COGS]]</f>
        <v>65.670000000000016</v>
      </c>
      <c r="Q1304" s="9">
        <f>Table1[[#This Row],[Profit]]/Table1[[#This Row],[Revenue]]</f>
        <v>0.33673469387755106</v>
      </c>
      <c r="R1304" s="31">
        <f>Table1[[#This Row],[Cost Price]]*Table1[[#This Row],[Quantity]]</f>
        <v>129.35</v>
      </c>
    </row>
    <row r="1305" spans="1:18" x14ac:dyDescent="0.25">
      <c r="A1305" t="s">
        <v>2129</v>
      </c>
      <c r="B1305" s="14">
        <v>46102</v>
      </c>
      <c r="C1305" t="s">
        <v>413</v>
      </c>
      <c r="D1305" t="str">
        <f>VLOOKUP(C1305,Customers!A:E,5,FALSE)</f>
        <v>Affluent</v>
      </c>
      <c r="E1305" t="s">
        <v>376</v>
      </c>
      <c r="F1305" t="str">
        <f>VLOOKUP(Table1[[#This Row],[Product_ID]],Products!A:D,4,FALSE)</f>
        <v>Laptops</v>
      </c>
      <c r="G1305" t="str">
        <f>VLOOKUP(H1305,Stores!A:E,5,FALSE)</f>
        <v>Africa</v>
      </c>
      <c r="H1305" t="s">
        <v>226</v>
      </c>
      <c r="I1305" s="5" t="s">
        <v>25</v>
      </c>
      <c r="J1305" s="7">
        <v>4</v>
      </c>
      <c r="K1305" s="27">
        <v>1715.99</v>
      </c>
      <c r="L1305" s="11">
        <v>0</v>
      </c>
      <c r="M1305" t="s">
        <v>20</v>
      </c>
      <c r="N1305" s="29">
        <v>1240.27</v>
      </c>
      <c r="O1305" s="27">
        <f>Table1[[#This Row],[Unit_Price]]*Table1[[#This Row],[Quantity]]</f>
        <v>6863.96</v>
      </c>
      <c r="P1305" s="29">
        <f>Table1[[#This Row],[Revenue]]-Table1[[#This Row],[COGS]]</f>
        <v>1902.88</v>
      </c>
      <c r="Q1305" s="9">
        <f>Table1[[#This Row],[Profit]]/Table1[[#This Row],[Revenue]]</f>
        <v>0.27722772277227725</v>
      </c>
      <c r="R1305" s="31">
        <f>Table1[[#This Row],[Cost Price]]*Table1[[#This Row],[Quantity]]</f>
        <v>4961.08</v>
      </c>
    </row>
    <row r="1306" spans="1:18" x14ac:dyDescent="0.25">
      <c r="A1306" t="s">
        <v>2130</v>
      </c>
      <c r="B1306" s="14">
        <v>45921</v>
      </c>
      <c r="C1306" t="s">
        <v>1846</v>
      </c>
      <c r="D1306" t="str">
        <f>VLOOKUP(C1306,Customers!A:E,5,FALSE)</f>
        <v>VIP</v>
      </c>
      <c r="E1306" t="s">
        <v>132</v>
      </c>
      <c r="F1306" t="str">
        <f>VLOOKUP(Table1[[#This Row],[Product_ID]],Products!A:D,4,FALSE)</f>
        <v>Laptops</v>
      </c>
      <c r="G1306" t="str">
        <f>VLOOKUP(H1306,Stores!A:E,5,FALSE)</f>
        <v>Africa</v>
      </c>
      <c r="H1306" t="s">
        <v>58</v>
      </c>
      <c r="I1306" s="5" t="s">
        <v>25</v>
      </c>
      <c r="J1306" s="7">
        <v>4</v>
      </c>
      <c r="K1306" s="27">
        <v>1199</v>
      </c>
      <c r="L1306" s="11">
        <v>0</v>
      </c>
      <c r="M1306" t="s">
        <v>5113</v>
      </c>
      <c r="N1306" s="29">
        <v>791.34</v>
      </c>
      <c r="O1306" s="27">
        <f>Table1[[#This Row],[Unit_Price]]*Table1[[#This Row],[Quantity]]</f>
        <v>4796</v>
      </c>
      <c r="P1306" s="29">
        <f>Table1[[#This Row],[Revenue]]-Table1[[#This Row],[COGS]]</f>
        <v>1630.6399999999999</v>
      </c>
      <c r="Q1306" s="9">
        <f>Table1[[#This Row],[Profit]]/Table1[[#This Row],[Revenue]]</f>
        <v>0.33999999999999997</v>
      </c>
      <c r="R1306" s="31">
        <f>Table1[[#This Row],[Cost Price]]*Table1[[#This Row],[Quantity]]</f>
        <v>3165.36</v>
      </c>
    </row>
    <row r="1307" spans="1:18" x14ac:dyDescent="0.25">
      <c r="A1307" t="s">
        <v>2131</v>
      </c>
      <c r="B1307" s="14">
        <v>45820</v>
      </c>
      <c r="C1307" t="s">
        <v>1283</v>
      </c>
      <c r="D1307" t="str">
        <f>VLOOKUP(C1307,Customers!A:E,5,FALSE)</f>
        <v>Affluent</v>
      </c>
      <c r="E1307" t="s">
        <v>286</v>
      </c>
      <c r="F1307" t="str">
        <f>VLOOKUP(Table1[[#This Row],[Product_ID]],Products!A:D,4,FALSE)</f>
        <v>Televisions</v>
      </c>
      <c r="G1307" t="str">
        <f>VLOOKUP(H1307,Stores!A:E,5,FALSE)</f>
        <v>Asia</v>
      </c>
      <c r="H1307" t="s">
        <v>34</v>
      </c>
      <c r="I1307" s="5" t="s">
        <v>25</v>
      </c>
      <c r="J1307" s="7">
        <v>6</v>
      </c>
      <c r="K1307" s="27">
        <v>1260.03</v>
      </c>
      <c r="L1307" s="11">
        <v>0</v>
      </c>
      <c r="M1307" t="s">
        <v>30</v>
      </c>
      <c r="N1307" s="29">
        <v>948.27</v>
      </c>
      <c r="O1307" s="27">
        <f>Table1[[#This Row],[Unit_Price]]*Table1[[#This Row],[Quantity]]</f>
        <v>7560.18</v>
      </c>
      <c r="P1307" s="29">
        <f>Table1[[#This Row],[Revenue]]-Table1[[#This Row],[COGS]]</f>
        <v>1870.5600000000004</v>
      </c>
      <c r="Q1307" s="9">
        <f>Table1[[#This Row],[Profit]]/Table1[[#This Row],[Revenue]]</f>
        <v>0.24742268041237117</v>
      </c>
      <c r="R1307" s="31">
        <f>Table1[[#This Row],[Cost Price]]*Table1[[#This Row],[Quantity]]</f>
        <v>5689.62</v>
      </c>
    </row>
    <row r="1308" spans="1:18" x14ac:dyDescent="0.25">
      <c r="A1308" t="s">
        <v>2132</v>
      </c>
      <c r="B1308" s="14">
        <v>45924</v>
      </c>
      <c r="C1308" t="s">
        <v>1037</v>
      </c>
      <c r="D1308" t="str">
        <f>VLOOKUP(C1308,Customers!A:E,5,FALSE)</f>
        <v>Mass Market</v>
      </c>
      <c r="E1308" t="s">
        <v>71</v>
      </c>
      <c r="F1308" t="str">
        <f>VLOOKUP(Table1[[#This Row],[Product_ID]],Products!A:D,4,FALSE)</f>
        <v>Audio</v>
      </c>
      <c r="G1308" t="str">
        <f>VLOOKUP(H1308,Stores!A:E,5,FALSE)</f>
        <v>Europe</v>
      </c>
      <c r="H1308" t="s">
        <v>24</v>
      </c>
      <c r="I1308" s="5" t="s">
        <v>25</v>
      </c>
      <c r="J1308" s="7">
        <v>1</v>
      </c>
      <c r="K1308" s="27">
        <v>121.38</v>
      </c>
      <c r="L1308" s="11">
        <v>0.2</v>
      </c>
      <c r="M1308" t="s">
        <v>20</v>
      </c>
      <c r="N1308" s="29">
        <v>82.11</v>
      </c>
      <c r="O1308" s="27">
        <f>Table1[[#This Row],[Unit_Price]]*Table1[[#This Row],[Quantity]]</f>
        <v>121.38</v>
      </c>
      <c r="P1308" s="29">
        <f>Table1[[#This Row],[Revenue]]-Table1[[#This Row],[COGS]]</f>
        <v>39.269999999999996</v>
      </c>
      <c r="Q1308" s="9">
        <f>Table1[[#This Row],[Profit]]/Table1[[#This Row],[Revenue]]</f>
        <v>0.32352941176470584</v>
      </c>
      <c r="R1308" s="31">
        <f>Table1[[#This Row],[Cost Price]]*Table1[[#This Row],[Quantity]]</f>
        <v>82.11</v>
      </c>
    </row>
    <row r="1309" spans="1:18" x14ac:dyDescent="0.25">
      <c r="A1309" t="s">
        <v>2133</v>
      </c>
      <c r="B1309" s="14">
        <v>46097</v>
      </c>
      <c r="C1309" t="s">
        <v>1322</v>
      </c>
      <c r="D1309" t="str">
        <f>VLOOKUP(C1309,Customers!A:E,5,FALSE)</f>
        <v>Mass Affluent</v>
      </c>
      <c r="E1309" t="s">
        <v>77</v>
      </c>
      <c r="F1309" t="str">
        <f>VLOOKUP(Table1[[#This Row],[Product_ID]],Products!A:D,4,FALSE)</f>
        <v>Smartphones</v>
      </c>
      <c r="G1309" t="str">
        <f>VLOOKUP(H1309,Stores!A:E,5,FALSE)</f>
        <v>Europe</v>
      </c>
      <c r="H1309" t="s">
        <v>24</v>
      </c>
      <c r="I1309" s="5" t="s">
        <v>14</v>
      </c>
      <c r="J1309" s="7">
        <v>1</v>
      </c>
      <c r="K1309" s="27">
        <v>391.02</v>
      </c>
      <c r="L1309" s="11">
        <v>0</v>
      </c>
      <c r="M1309" t="s">
        <v>20</v>
      </c>
      <c r="N1309" s="29">
        <v>287.27999999999997</v>
      </c>
      <c r="O1309" s="27">
        <f>Table1[[#This Row],[Unit_Price]]*Table1[[#This Row],[Quantity]]</f>
        <v>391.02</v>
      </c>
      <c r="P1309" s="29">
        <f>Table1[[#This Row],[Revenue]]-Table1[[#This Row],[COGS]]</f>
        <v>103.74000000000001</v>
      </c>
      <c r="Q1309" s="9">
        <f>Table1[[#This Row],[Profit]]/Table1[[#This Row],[Revenue]]</f>
        <v>0.26530612244897961</v>
      </c>
      <c r="R1309" s="31">
        <f>Table1[[#This Row],[Cost Price]]*Table1[[#This Row],[Quantity]]</f>
        <v>287.27999999999997</v>
      </c>
    </row>
    <row r="1310" spans="1:18" x14ac:dyDescent="0.25">
      <c r="A1310" t="s">
        <v>2134</v>
      </c>
      <c r="B1310" s="14">
        <v>46224</v>
      </c>
      <c r="C1310" t="s">
        <v>767</v>
      </c>
      <c r="D1310" t="str">
        <f>VLOOKUP(C1310,Customers!A:E,5,FALSE)</f>
        <v>Mass Market</v>
      </c>
      <c r="E1310" t="s">
        <v>282</v>
      </c>
      <c r="F1310" t="str">
        <f>VLOOKUP(Table1[[#This Row],[Product_ID]],Products!A:D,4,FALSE)</f>
        <v>Audio</v>
      </c>
      <c r="G1310" t="str">
        <f>VLOOKUP(H1310,Stores!A:E,5,FALSE)</f>
        <v>South America</v>
      </c>
      <c r="H1310" t="s">
        <v>62</v>
      </c>
      <c r="I1310" s="5" t="s">
        <v>25</v>
      </c>
      <c r="J1310" s="7">
        <v>1</v>
      </c>
      <c r="K1310" s="27">
        <v>179</v>
      </c>
      <c r="L1310" s="11">
        <v>0</v>
      </c>
      <c r="M1310" t="s">
        <v>30</v>
      </c>
      <c r="N1310" s="29">
        <v>110.98</v>
      </c>
      <c r="O1310" s="27">
        <f>Table1[[#This Row],[Unit_Price]]*Table1[[#This Row],[Quantity]]</f>
        <v>179</v>
      </c>
      <c r="P1310" s="29">
        <f>Table1[[#This Row],[Revenue]]-Table1[[#This Row],[COGS]]</f>
        <v>68.02</v>
      </c>
      <c r="Q1310" s="9">
        <f>Table1[[#This Row],[Profit]]/Table1[[#This Row],[Revenue]]</f>
        <v>0.38</v>
      </c>
      <c r="R1310" s="31">
        <f>Table1[[#This Row],[Cost Price]]*Table1[[#This Row],[Quantity]]</f>
        <v>110.98</v>
      </c>
    </row>
    <row r="1311" spans="1:18" x14ac:dyDescent="0.25">
      <c r="A1311" t="s">
        <v>2135</v>
      </c>
      <c r="B1311" s="14">
        <v>46178</v>
      </c>
      <c r="C1311" t="s">
        <v>2112</v>
      </c>
      <c r="D1311" t="str">
        <f>VLOOKUP(C1311,Customers!A:E,5,FALSE)</f>
        <v>Mass Affluent</v>
      </c>
      <c r="E1311" t="s">
        <v>43</v>
      </c>
      <c r="F1311" t="str">
        <f>VLOOKUP(Table1[[#This Row],[Product_ID]],Products!A:D,4,FALSE)</f>
        <v>Televisions</v>
      </c>
      <c r="G1311" t="str">
        <f>VLOOKUP(H1311,Stores!A:E,5,FALSE)</f>
        <v>South America</v>
      </c>
      <c r="H1311" t="s">
        <v>120</v>
      </c>
      <c r="I1311" s="5" t="s">
        <v>14</v>
      </c>
      <c r="J1311" s="7">
        <v>1</v>
      </c>
      <c r="K1311" s="27">
        <v>1745.03</v>
      </c>
      <c r="L1311" s="11">
        <v>0.02</v>
      </c>
      <c r="M1311" t="s">
        <v>30</v>
      </c>
      <c r="N1311" s="29">
        <v>1097.3900000000001</v>
      </c>
      <c r="O1311" s="27">
        <f>Table1[[#This Row],[Unit_Price]]*Table1[[#This Row],[Quantity]]</f>
        <v>1745.03</v>
      </c>
      <c r="P1311" s="29">
        <f>Table1[[#This Row],[Revenue]]-Table1[[#This Row],[COGS]]</f>
        <v>647.63999999999987</v>
      </c>
      <c r="Q1311" s="9">
        <f>Table1[[#This Row],[Profit]]/Table1[[#This Row],[Revenue]]</f>
        <v>0.37113402061855666</v>
      </c>
      <c r="R1311" s="31">
        <f>Table1[[#This Row],[Cost Price]]*Table1[[#This Row],[Quantity]]</f>
        <v>1097.3900000000001</v>
      </c>
    </row>
    <row r="1312" spans="1:18" x14ac:dyDescent="0.25">
      <c r="A1312" t="s">
        <v>2136</v>
      </c>
      <c r="B1312" s="14">
        <v>45986</v>
      </c>
      <c r="C1312" t="s">
        <v>56</v>
      </c>
      <c r="D1312" t="str">
        <f>VLOOKUP(C1312,Customers!A:E,5,FALSE)</f>
        <v>Mass Market</v>
      </c>
      <c r="E1312" t="s">
        <v>132</v>
      </c>
      <c r="F1312" t="str">
        <f>VLOOKUP(Table1[[#This Row],[Product_ID]],Products!A:D,4,FALSE)</f>
        <v>Laptops</v>
      </c>
      <c r="G1312" t="str">
        <f>VLOOKUP(H1312,Stores!A:E,5,FALSE)</f>
        <v>Africa</v>
      </c>
      <c r="H1312" t="s">
        <v>44</v>
      </c>
      <c r="I1312" s="5" t="s">
        <v>14</v>
      </c>
      <c r="J1312" s="7">
        <v>3</v>
      </c>
      <c r="K1312" s="27">
        <v>1222.98</v>
      </c>
      <c r="L1312" s="11">
        <v>0.02</v>
      </c>
      <c r="M1312" t="s">
        <v>20</v>
      </c>
      <c r="N1312" s="29">
        <v>791.34</v>
      </c>
      <c r="O1312" s="27">
        <f>Table1[[#This Row],[Unit_Price]]*Table1[[#This Row],[Quantity]]</f>
        <v>3668.94</v>
      </c>
      <c r="P1312" s="29">
        <f>Table1[[#This Row],[Revenue]]-Table1[[#This Row],[COGS]]</f>
        <v>1294.92</v>
      </c>
      <c r="Q1312" s="9">
        <f>Table1[[#This Row],[Profit]]/Table1[[#This Row],[Revenue]]</f>
        <v>0.35294117647058826</v>
      </c>
      <c r="R1312" s="31">
        <f>Table1[[#This Row],[Cost Price]]*Table1[[#This Row],[Quantity]]</f>
        <v>2374.02</v>
      </c>
    </row>
    <row r="1313" spans="1:18" x14ac:dyDescent="0.25">
      <c r="A1313" t="s">
        <v>2137</v>
      </c>
      <c r="B1313" s="14">
        <v>46221</v>
      </c>
      <c r="C1313" t="s">
        <v>2005</v>
      </c>
      <c r="D1313" t="str">
        <f>VLOOKUP(C1313,Customers!A:E,5,FALSE)</f>
        <v>Mass Affluent</v>
      </c>
      <c r="E1313" t="s">
        <v>243</v>
      </c>
      <c r="F1313" t="str">
        <f>VLOOKUP(Table1[[#This Row],[Product_ID]],Products!A:D,4,FALSE)</f>
        <v>Accessories</v>
      </c>
      <c r="G1313" t="str">
        <f>VLOOKUP(H1313,Stores!A:E,5,FALSE)</f>
        <v>Africa</v>
      </c>
      <c r="H1313" t="s">
        <v>226</v>
      </c>
      <c r="I1313" s="5" t="s">
        <v>14</v>
      </c>
      <c r="J1313" s="7">
        <v>1</v>
      </c>
      <c r="K1313" s="27">
        <v>68.31</v>
      </c>
      <c r="L1313" s="11">
        <v>0</v>
      </c>
      <c r="M1313" t="s">
        <v>35</v>
      </c>
      <c r="N1313" s="29">
        <v>44.16</v>
      </c>
      <c r="O1313" s="27">
        <f>Table1[[#This Row],[Unit_Price]]*Table1[[#This Row],[Quantity]]</f>
        <v>68.31</v>
      </c>
      <c r="P1313" s="29">
        <f>Table1[[#This Row],[Revenue]]-Table1[[#This Row],[COGS]]</f>
        <v>24.150000000000006</v>
      </c>
      <c r="Q1313" s="9">
        <f>Table1[[#This Row],[Profit]]/Table1[[#This Row],[Revenue]]</f>
        <v>0.35353535353535359</v>
      </c>
      <c r="R1313" s="31">
        <f>Table1[[#This Row],[Cost Price]]*Table1[[#This Row],[Quantity]]</f>
        <v>44.16</v>
      </c>
    </row>
    <row r="1314" spans="1:18" x14ac:dyDescent="0.25">
      <c r="A1314" t="s">
        <v>2138</v>
      </c>
      <c r="B1314" s="14">
        <v>45922</v>
      </c>
      <c r="C1314" t="s">
        <v>2139</v>
      </c>
      <c r="D1314" t="str">
        <f>VLOOKUP(C1314,Customers!A:E,5,FALSE)</f>
        <v>Mass Market</v>
      </c>
      <c r="E1314" t="s">
        <v>685</v>
      </c>
      <c r="F1314" t="str">
        <f>VLOOKUP(Table1[[#This Row],[Product_ID]],Products!A:D,4,FALSE)</f>
        <v>Smartphones</v>
      </c>
      <c r="G1314" t="str">
        <f>VLOOKUP(H1314,Stores!A:E,5,FALSE)</f>
        <v>Africa</v>
      </c>
      <c r="H1314" t="s">
        <v>19</v>
      </c>
      <c r="I1314" s="5" t="s">
        <v>14</v>
      </c>
      <c r="J1314" s="7">
        <v>1</v>
      </c>
      <c r="K1314" s="27">
        <v>1567.02</v>
      </c>
      <c r="L1314" s="11">
        <v>0</v>
      </c>
      <c r="M1314" t="s">
        <v>30</v>
      </c>
      <c r="N1314" s="29">
        <v>1023.36</v>
      </c>
      <c r="O1314" s="27">
        <f>Table1[[#This Row],[Unit_Price]]*Table1[[#This Row],[Quantity]]</f>
        <v>1567.02</v>
      </c>
      <c r="P1314" s="29">
        <f>Table1[[#This Row],[Revenue]]-Table1[[#This Row],[COGS]]</f>
        <v>543.66</v>
      </c>
      <c r="Q1314" s="9">
        <f>Table1[[#This Row],[Profit]]/Table1[[#This Row],[Revenue]]</f>
        <v>0.34693877551020408</v>
      </c>
      <c r="R1314" s="31">
        <f>Table1[[#This Row],[Cost Price]]*Table1[[#This Row],[Quantity]]</f>
        <v>1023.36</v>
      </c>
    </row>
    <row r="1315" spans="1:18" x14ac:dyDescent="0.25">
      <c r="A1315" t="s">
        <v>2140</v>
      </c>
      <c r="B1315" s="14">
        <v>46179</v>
      </c>
      <c r="C1315" t="s">
        <v>2141</v>
      </c>
      <c r="D1315" t="str">
        <f>VLOOKUP(C1315,Customers!A:E,5,FALSE)</f>
        <v>Mass Market</v>
      </c>
      <c r="E1315" t="s">
        <v>202</v>
      </c>
      <c r="F1315" t="str">
        <f>VLOOKUP(Table1[[#This Row],[Product_ID]],Products!A:D,4,FALSE)</f>
        <v>Televisions</v>
      </c>
      <c r="G1315" t="str">
        <f>VLOOKUP(H1315,Stores!A:E,5,FALSE)</f>
        <v>North America</v>
      </c>
      <c r="H1315" t="s">
        <v>95</v>
      </c>
      <c r="I1315" s="5" t="s">
        <v>14</v>
      </c>
      <c r="J1315" s="7" t="s">
        <v>592</v>
      </c>
      <c r="K1315" s="27">
        <v>2036.03</v>
      </c>
      <c r="L1315" s="11">
        <v>0.15</v>
      </c>
      <c r="M1315" t="s">
        <v>35</v>
      </c>
      <c r="N1315" s="29">
        <v>1427.32</v>
      </c>
      <c r="O1315" s="27">
        <f>Table1[[#This Row],[Unit_Price]]*Table1[[#This Row],[Quantity]]</f>
        <v>6108.09</v>
      </c>
      <c r="P1315" s="29">
        <f>Table1[[#This Row],[Revenue]]-Table1[[#This Row],[COGS]]</f>
        <v>1826.13</v>
      </c>
      <c r="Q1315" s="9">
        <f>Table1[[#This Row],[Profit]]/Table1[[#This Row],[Revenue]]</f>
        <v>0.29896907216494845</v>
      </c>
      <c r="R1315" s="31">
        <f>Table1[[#This Row],[Cost Price]]*Table1[[#This Row],[Quantity]]</f>
        <v>4281.96</v>
      </c>
    </row>
    <row r="1316" spans="1:18" x14ac:dyDescent="0.25">
      <c r="A1316" t="s">
        <v>2142</v>
      </c>
      <c r="B1316" s="14">
        <v>46241</v>
      </c>
      <c r="C1316" t="s">
        <v>361</v>
      </c>
      <c r="D1316" t="str">
        <f>VLOOKUP(C1316,Customers!A:E,5,FALSE)</f>
        <v>Mass Market</v>
      </c>
      <c r="E1316" t="s">
        <v>77</v>
      </c>
      <c r="F1316" t="str">
        <f>VLOOKUP(Table1[[#This Row],[Product_ID]],Products!A:D,4,FALSE)</f>
        <v>Smartphones</v>
      </c>
      <c r="G1316" t="str">
        <f>VLOOKUP(H1316,Stores!A:E,5,FALSE)</f>
        <v>oceania</v>
      </c>
      <c r="H1316" t="s">
        <v>48</v>
      </c>
      <c r="I1316" s="5" t="s">
        <v>14</v>
      </c>
      <c r="J1316" s="7">
        <v>2</v>
      </c>
      <c r="K1316" s="27">
        <v>406.98</v>
      </c>
      <c r="L1316" s="11">
        <v>0</v>
      </c>
      <c r="M1316" t="s">
        <v>20</v>
      </c>
      <c r="N1316" s="29">
        <v>287.27999999999997</v>
      </c>
      <c r="O1316" s="27">
        <f>Table1[[#This Row],[Unit_Price]]*Table1[[#This Row],[Quantity]]</f>
        <v>813.96</v>
      </c>
      <c r="P1316" s="29">
        <f>Table1[[#This Row],[Revenue]]-Table1[[#This Row],[COGS]]</f>
        <v>239.40000000000009</v>
      </c>
      <c r="Q1316" s="9">
        <f>Table1[[#This Row],[Profit]]/Table1[[#This Row],[Revenue]]</f>
        <v>0.29411764705882365</v>
      </c>
      <c r="R1316" s="31">
        <f>Table1[[#This Row],[Cost Price]]*Table1[[#This Row],[Quantity]]</f>
        <v>574.55999999999995</v>
      </c>
    </row>
    <row r="1317" spans="1:18" x14ac:dyDescent="0.25">
      <c r="A1317" t="s">
        <v>2143</v>
      </c>
      <c r="B1317" s="14">
        <v>46125</v>
      </c>
      <c r="C1317" t="s">
        <v>2144</v>
      </c>
      <c r="D1317" t="str">
        <f>VLOOKUP(C1317,Customers!A:E,5,FALSE)</f>
        <v>Mass Affluent</v>
      </c>
      <c r="E1317" t="s">
        <v>321</v>
      </c>
      <c r="F1317" t="str">
        <f>VLOOKUP(Table1[[#This Row],[Product_ID]],Products!A:D,4,FALSE)</f>
        <v>Smartphones</v>
      </c>
      <c r="G1317" t="str">
        <f>VLOOKUP(H1317,Stores!A:E,5,FALSE)</f>
        <v>Asia</v>
      </c>
      <c r="H1317" t="s">
        <v>34</v>
      </c>
      <c r="I1317" s="5" t="s">
        <v>25</v>
      </c>
      <c r="J1317" s="7">
        <v>4</v>
      </c>
      <c r="K1317" s="27">
        <v>1385.01</v>
      </c>
      <c r="L1317" s="11">
        <v>0</v>
      </c>
      <c r="M1317" t="s">
        <v>35</v>
      </c>
      <c r="N1317" s="29">
        <v>993.29</v>
      </c>
      <c r="O1317" s="27">
        <f>Table1[[#This Row],[Unit_Price]]*Table1[[#This Row],[Quantity]]</f>
        <v>5540.04</v>
      </c>
      <c r="P1317" s="29">
        <f>Table1[[#This Row],[Revenue]]-Table1[[#This Row],[COGS]]</f>
        <v>1566.88</v>
      </c>
      <c r="Q1317" s="9">
        <f>Table1[[#This Row],[Profit]]/Table1[[#This Row],[Revenue]]</f>
        <v>0.28282828282828287</v>
      </c>
      <c r="R1317" s="31">
        <f>Table1[[#This Row],[Cost Price]]*Table1[[#This Row],[Quantity]]</f>
        <v>3973.16</v>
      </c>
    </row>
    <row r="1318" spans="1:18" x14ac:dyDescent="0.25">
      <c r="A1318" t="s">
        <v>2145</v>
      </c>
      <c r="B1318" s="14">
        <v>46327</v>
      </c>
      <c r="C1318" t="s">
        <v>405</v>
      </c>
      <c r="D1318" t="str">
        <f>VLOOKUP(C1318,Customers!A:E,5,FALSE)</f>
        <v>Mass Market</v>
      </c>
      <c r="E1318" t="s">
        <v>132</v>
      </c>
      <c r="F1318" t="str">
        <f>VLOOKUP(Table1[[#This Row],[Product_ID]],Products!A:D,4,FALSE)</f>
        <v>Laptops</v>
      </c>
      <c r="G1318" t="str">
        <f>VLOOKUP(H1318,Stores!A:E,5,FALSE)</f>
        <v>North America</v>
      </c>
      <c r="H1318" t="s">
        <v>39</v>
      </c>
      <c r="I1318" s="5" t="s">
        <v>14</v>
      </c>
      <c r="J1318" s="7">
        <v>4</v>
      </c>
      <c r="K1318" s="27">
        <v>1222.98</v>
      </c>
      <c r="L1318" s="11">
        <v>0</v>
      </c>
      <c r="M1318" t="s">
        <v>20</v>
      </c>
      <c r="N1318" s="29">
        <v>791.34</v>
      </c>
      <c r="O1318" s="27">
        <f>Table1[[#This Row],[Unit_Price]]*Table1[[#This Row],[Quantity]]</f>
        <v>4891.92</v>
      </c>
      <c r="P1318" s="29">
        <f>Table1[[#This Row],[Revenue]]-Table1[[#This Row],[COGS]]</f>
        <v>1726.56</v>
      </c>
      <c r="Q1318" s="9">
        <f>Table1[[#This Row],[Profit]]/Table1[[#This Row],[Revenue]]</f>
        <v>0.3529411764705882</v>
      </c>
      <c r="R1318" s="31">
        <f>Table1[[#This Row],[Cost Price]]*Table1[[#This Row],[Quantity]]</f>
        <v>3165.36</v>
      </c>
    </row>
    <row r="1319" spans="1:18" x14ac:dyDescent="0.25">
      <c r="A1319" t="s">
        <v>2146</v>
      </c>
      <c r="B1319" s="14">
        <v>46206</v>
      </c>
      <c r="C1319" t="s">
        <v>2019</v>
      </c>
      <c r="D1319" t="str">
        <f>VLOOKUP(C1319,Customers!A:E,5,FALSE)</f>
        <v>Mass Affluent</v>
      </c>
      <c r="E1319" t="s">
        <v>180</v>
      </c>
      <c r="F1319" t="str">
        <f>VLOOKUP(Table1[[#This Row],[Product_ID]],Products!A:D,4,FALSE)</f>
        <v>Smartphones</v>
      </c>
      <c r="G1319" t="str">
        <f>VLOOKUP(H1319,Stores!A:E,5,FALSE)</f>
        <v>Africa</v>
      </c>
      <c r="H1319" t="s">
        <v>44</v>
      </c>
      <c r="I1319" s="5" t="s">
        <v>25</v>
      </c>
      <c r="J1319" s="7">
        <v>2</v>
      </c>
      <c r="K1319" s="27">
        <v>874.47</v>
      </c>
      <c r="L1319" s="11">
        <v>0</v>
      </c>
      <c r="M1319" t="s">
        <v>35</v>
      </c>
      <c r="N1319" s="29">
        <v>585.80999999999995</v>
      </c>
      <c r="O1319" s="27">
        <f>Table1[[#This Row],[Unit_Price]]*Table1[[#This Row],[Quantity]]</f>
        <v>1748.94</v>
      </c>
      <c r="P1319" s="29">
        <f>Table1[[#This Row],[Revenue]]-Table1[[#This Row],[COGS]]</f>
        <v>577.32000000000016</v>
      </c>
      <c r="Q1319" s="9">
        <f>Table1[[#This Row],[Profit]]/Table1[[#This Row],[Revenue]]</f>
        <v>0.33009708737864085</v>
      </c>
      <c r="R1319" s="31">
        <f>Table1[[#This Row],[Cost Price]]*Table1[[#This Row],[Quantity]]</f>
        <v>1171.6199999999999</v>
      </c>
    </row>
    <row r="1320" spans="1:18" x14ac:dyDescent="0.25">
      <c r="A1320" t="s">
        <v>2147</v>
      </c>
      <c r="B1320" s="14">
        <v>46067</v>
      </c>
      <c r="C1320" t="s">
        <v>1166</v>
      </c>
      <c r="D1320" t="str">
        <f>VLOOKUP(C1320,Customers!A:E,5,FALSE)</f>
        <v>Mass Market</v>
      </c>
      <c r="E1320" t="s">
        <v>390</v>
      </c>
      <c r="F1320" t="str">
        <f>VLOOKUP(Table1[[#This Row],[Product_ID]],Products!A:D,4,FALSE)</f>
        <v>Smartphones</v>
      </c>
      <c r="G1320" t="str">
        <f>VLOOKUP(H1320,Stores!A:E,5,FALSE)</f>
        <v>North America</v>
      </c>
      <c r="H1320" t="s">
        <v>187</v>
      </c>
      <c r="I1320" s="5" t="s">
        <v>14</v>
      </c>
      <c r="J1320" s="7">
        <v>2</v>
      </c>
      <c r="K1320" s="27">
        <v>435.53</v>
      </c>
      <c r="L1320" s="11">
        <v>0.15</v>
      </c>
      <c r="M1320" t="s">
        <v>20</v>
      </c>
      <c r="N1320" s="29">
        <v>278.38</v>
      </c>
      <c r="O1320" s="27">
        <f>Table1[[#This Row],[Unit_Price]]*Table1[[#This Row],[Quantity]]</f>
        <v>871.06</v>
      </c>
      <c r="P1320" s="29">
        <f>Table1[[#This Row],[Revenue]]-Table1[[#This Row],[COGS]]</f>
        <v>314.29999999999995</v>
      </c>
      <c r="Q1320" s="9">
        <f>Table1[[#This Row],[Profit]]/Table1[[#This Row],[Revenue]]</f>
        <v>0.36082474226804123</v>
      </c>
      <c r="R1320" s="31">
        <f>Table1[[#This Row],[Cost Price]]*Table1[[#This Row],[Quantity]]</f>
        <v>556.76</v>
      </c>
    </row>
    <row r="1321" spans="1:18" x14ac:dyDescent="0.25">
      <c r="A1321" t="s">
        <v>2148</v>
      </c>
      <c r="B1321" s="14">
        <v>46195</v>
      </c>
      <c r="C1321" t="s">
        <v>1365</v>
      </c>
      <c r="D1321" t="str">
        <f>VLOOKUP(C1321,Customers!A:E,5,FALSE)</f>
        <v>Premium</v>
      </c>
      <c r="E1321" t="s">
        <v>251</v>
      </c>
      <c r="F1321" t="str">
        <f>VLOOKUP(Table1[[#This Row],[Product_ID]],Products!A:D,4,FALSE)</f>
        <v>Televisions</v>
      </c>
      <c r="G1321" t="str">
        <f>VLOOKUP(H1321,Stores!A:E,5,FALSE)</f>
        <v>Asia</v>
      </c>
      <c r="H1321" t="s">
        <v>13</v>
      </c>
      <c r="I1321" s="5" t="s">
        <v>14</v>
      </c>
      <c r="J1321" s="7">
        <v>2</v>
      </c>
      <c r="K1321" s="27">
        <v>1959.02</v>
      </c>
      <c r="L1321" s="11">
        <v>0.2</v>
      </c>
      <c r="M1321" t="s">
        <v>20</v>
      </c>
      <c r="N1321" s="29">
        <v>1299.3499999999999</v>
      </c>
      <c r="O1321" s="27">
        <f>Table1[[#This Row],[Unit_Price]]*Table1[[#This Row],[Quantity]]</f>
        <v>3918.04</v>
      </c>
      <c r="P1321" s="29">
        <f>Table1[[#This Row],[Revenue]]-Table1[[#This Row],[COGS]]</f>
        <v>1319.3400000000001</v>
      </c>
      <c r="Q1321" s="9">
        <f>Table1[[#This Row],[Profit]]/Table1[[#This Row],[Revenue]]</f>
        <v>0.33673469387755106</v>
      </c>
      <c r="R1321" s="31">
        <f>Table1[[#This Row],[Cost Price]]*Table1[[#This Row],[Quantity]]</f>
        <v>2598.6999999999998</v>
      </c>
    </row>
    <row r="1322" spans="1:18" x14ac:dyDescent="0.25">
      <c r="A1322" t="s">
        <v>2149</v>
      </c>
      <c r="B1322" s="14">
        <v>46027</v>
      </c>
      <c r="C1322" t="s">
        <v>1176</v>
      </c>
      <c r="D1322" t="str">
        <f>VLOOKUP(C1322,Customers!A:E,5,FALSE)</f>
        <v>Mass Market</v>
      </c>
      <c r="E1322" t="s">
        <v>140</v>
      </c>
      <c r="F1322" t="str">
        <f>VLOOKUP(Table1[[#This Row],[Product_ID]],Products!A:D,4,FALSE)</f>
        <v>Laptops</v>
      </c>
      <c r="G1322" t="str">
        <f>VLOOKUP(H1322,Stores!A:E,5,FALSE)</f>
        <v>South America</v>
      </c>
      <c r="H1322" t="s">
        <v>62</v>
      </c>
      <c r="I1322" s="5" t="s">
        <v>25</v>
      </c>
      <c r="J1322" s="7">
        <v>2</v>
      </c>
      <c r="K1322" s="27">
        <v>989.01</v>
      </c>
      <c r="L1322" s="11">
        <v>0.15</v>
      </c>
      <c r="M1322" t="s">
        <v>20</v>
      </c>
      <c r="N1322" s="29">
        <v>659.34</v>
      </c>
      <c r="O1322" s="27">
        <f>Table1[[#This Row],[Unit_Price]]*Table1[[#This Row],[Quantity]]</f>
        <v>1978.02</v>
      </c>
      <c r="P1322" s="29">
        <f>Table1[[#This Row],[Revenue]]-Table1[[#This Row],[COGS]]</f>
        <v>659.33999999999992</v>
      </c>
      <c r="Q1322" s="9">
        <f>Table1[[#This Row],[Profit]]/Table1[[#This Row],[Revenue]]</f>
        <v>0.33333333333333331</v>
      </c>
      <c r="R1322" s="31">
        <f>Table1[[#This Row],[Cost Price]]*Table1[[#This Row],[Quantity]]</f>
        <v>1318.68</v>
      </c>
    </row>
    <row r="1323" spans="1:18" x14ac:dyDescent="0.25">
      <c r="A1323" t="s">
        <v>2150</v>
      </c>
      <c r="B1323" s="14">
        <v>46165</v>
      </c>
      <c r="C1323" t="s">
        <v>380</v>
      </c>
      <c r="D1323" t="str">
        <f>VLOOKUP(C1323,Customers!A:E,5,FALSE)</f>
        <v>Mass Market</v>
      </c>
      <c r="E1323" t="s">
        <v>223</v>
      </c>
      <c r="F1323" t="str">
        <f>VLOOKUP(Table1[[#This Row],[Product_ID]],Products!A:D,4,FALSE)</f>
        <v>Audio</v>
      </c>
      <c r="G1323" t="str">
        <f>VLOOKUP(H1323,Stores!A:E,5,FALSE)</f>
        <v>Asia</v>
      </c>
      <c r="H1323" t="s">
        <v>13</v>
      </c>
      <c r="I1323" s="5" t="s">
        <v>25</v>
      </c>
      <c r="J1323" s="7">
        <v>2</v>
      </c>
      <c r="K1323" s="27">
        <v>410.97</v>
      </c>
      <c r="L1323" s="11">
        <v>0</v>
      </c>
      <c r="M1323" t="s">
        <v>35</v>
      </c>
      <c r="N1323" s="29">
        <v>263.33999999999997</v>
      </c>
      <c r="O1323" s="27">
        <f>Table1[[#This Row],[Unit_Price]]*Table1[[#This Row],[Quantity]]</f>
        <v>821.94</v>
      </c>
      <c r="P1323" s="29">
        <f>Table1[[#This Row],[Revenue]]-Table1[[#This Row],[COGS]]</f>
        <v>295.2600000000001</v>
      </c>
      <c r="Q1323" s="9">
        <f>Table1[[#This Row],[Profit]]/Table1[[#This Row],[Revenue]]</f>
        <v>0.3592233009708739</v>
      </c>
      <c r="R1323" s="31">
        <f>Table1[[#This Row],[Cost Price]]*Table1[[#This Row],[Quantity]]</f>
        <v>526.67999999999995</v>
      </c>
    </row>
    <row r="1324" spans="1:18" x14ac:dyDescent="0.25">
      <c r="A1324" t="s">
        <v>2151</v>
      </c>
      <c r="B1324" s="14">
        <v>45908</v>
      </c>
      <c r="C1324" t="s">
        <v>2152</v>
      </c>
      <c r="D1324" t="str">
        <f>VLOOKUP(C1324,Customers!A:E,5,FALSE)</f>
        <v>Affluent</v>
      </c>
      <c r="E1324" t="s">
        <v>57</v>
      </c>
      <c r="F1324" t="str">
        <f>VLOOKUP(Table1[[#This Row],[Product_ID]],Products!A:D,4,FALSE)</f>
        <v>Laptops</v>
      </c>
      <c r="G1324" t="str">
        <f>VLOOKUP(H1324,Stores!A:E,5,FALSE)</f>
        <v>North America</v>
      </c>
      <c r="H1324" t="s">
        <v>187</v>
      </c>
      <c r="I1324" s="5" t="s">
        <v>25</v>
      </c>
      <c r="J1324" s="7">
        <v>6</v>
      </c>
      <c r="K1324" s="27">
        <v>1187.01</v>
      </c>
      <c r="L1324" s="11">
        <v>0</v>
      </c>
      <c r="M1324" t="s">
        <v>20</v>
      </c>
      <c r="N1324" s="29">
        <v>875.27</v>
      </c>
      <c r="O1324" s="27">
        <f>Table1[[#This Row],[Unit_Price]]*Table1[[#This Row],[Quantity]]</f>
        <v>7122.0599999999995</v>
      </c>
      <c r="P1324" s="29">
        <f>Table1[[#This Row],[Revenue]]-Table1[[#This Row],[COGS]]</f>
        <v>1870.4399999999996</v>
      </c>
      <c r="Q1324" s="9">
        <f>Table1[[#This Row],[Profit]]/Table1[[#This Row],[Revenue]]</f>
        <v>0.2626262626262626</v>
      </c>
      <c r="R1324" s="31">
        <f>Table1[[#This Row],[Cost Price]]*Table1[[#This Row],[Quantity]]</f>
        <v>5251.62</v>
      </c>
    </row>
    <row r="1325" spans="1:18" x14ac:dyDescent="0.25">
      <c r="A1325" t="s">
        <v>2153</v>
      </c>
      <c r="B1325" s="14">
        <v>46024</v>
      </c>
      <c r="C1325" t="s">
        <v>2154</v>
      </c>
      <c r="D1325" t="str">
        <f>VLOOKUP(C1325,Customers!A:E,5,FALSE)</f>
        <v>Mass Market</v>
      </c>
      <c r="E1325" t="s">
        <v>243</v>
      </c>
      <c r="F1325" t="str">
        <f>VLOOKUP(Table1[[#This Row],[Product_ID]],Products!A:D,4,FALSE)</f>
        <v>Accessories</v>
      </c>
      <c r="G1325" t="str">
        <f>VLOOKUP(H1325,Stores!A:E,5,FALSE)</f>
        <v>Africa</v>
      </c>
      <c r="H1325" t="s">
        <v>44</v>
      </c>
      <c r="I1325" s="5" t="s">
        <v>14</v>
      </c>
      <c r="J1325" s="7">
        <v>2</v>
      </c>
      <c r="K1325" s="27">
        <v>67.62</v>
      </c>
      <c r="L1325" s="11">
        <v>0.15</v>
      </c>
      <c r="M1325" t="s">
        <v>35</v>
      </c>
      <c r="N1325" s="29">
        <v>44.16</v>
      </c>
      <c r="O1325" s="27">
        <f>Table1[[#This Row],[Unit_Price]]*Table1[[#This Row],[Quantity]]</f>
        <v>135.24</v>
      </c>
      <c r="P1325" s="29">
        <f>Table1[[#This Row],[Revenue]]-Table1[[#This Row],[COGS]]</f>
        <v>46.920000000000016</v>
      </c>
      <c r="Q1325" s="9">
        <f>Table1[[#This Row],[Profit]]/Table1[[#This Row],[Revenue]]</f>
        <v>0.34693877551020419</v>
      </c>
      <c r="R1325" s="31">
        <f>Table1[[#This Row],[Cost Price]]*Table1[[#This Row],[Quantity]]</f>
        <v>88.32</v>
      </c>
    </row>
    <row r="1326" spans="1:18" x14ac:dyDescent="0.25">
      <c r="A1326" t="s">
        <v>2155</v>
      </c>
      <c r="B1326" s="14">
        <v>45977</v>
      </c>
      <c r="C1326" t="s">
        <v>977</v>
      </c>
      <c r="D1326" t="str">
        <f>VLOOKUP(C1326,Customers!A:E,5,FALSE)</f>
        <v>Mass Affluent</v>
      </c>
      <c r="E1326" t="s">
        <v>5145</v>
      </c>
      <c r="F1326" t="e">
        <f>VLOOKUP(Table1[[#This Row],[Product_ID]],Products!A:D,4,FALSE)</f>
        <v>#N/A</v>
      </c>
      <c r="G1326" t="str">
        <f>VLOOKUP(H1326,Stores!A:E,5,FALSE)</f>
        <v>Africa</v>
      </c>
      <c r="H1326" t="s">
        <v>44</v>
      </c>
      <c r="I1326" s="5" t="s">
        <v>25</v>
      </c>
      <c r="J1326" s="7">
        <v>6</v>
      </c>
      <c r="K1326" s="27">
        <v>12164</v>
      </c>
      <c r="L1326" s="11">
        <v>0</v>
      </c>
      <c r="M1326" t="s">
        <v>20</v>
      </c>
      <c r="N1326" s="29">
        <v>0</v>
      </c>
      <c r="O1326" s="27">
        <v>0</v>
      </c>
      <c r="P1326" s="29">
        <f>Table1[[#This Row],[Revenue]]-Table1[[#This Row],[COGS]]</f>
        <v>0</v>
      </c>
      <c r="Q1326" s="9">
        <v>0</v>
      </c>
      <c r="R1326" s="31">
        <f>Table1[[#This Row],[Cost Price]]*Table1[[#This Row],[Quantity]]</f>
        <v>0</v>
      </c>
    </row>
    <row r="1327" spans="1:18" x14ac:dyDescent="0.25">
      <c r="A1327" t="s">
        <v>2156</v>
      </c>
      <c r="B1327" s="14">
        <v>45883</v>
      </c>
      <c r="C1327" t="s">
        <v>647</v>
      </c>
      <c r="D1327" t="str">
        <f>VLOOKUP(C1327,Customers!A:E,5,FALSE)</f>
        <v xml:space="preserve">Mass Market </v>
      </c>
      <c r="E1327" t="s">
        <v>87</v>
      </c>
      <c r="F1327" t="str">
        <f>VLOOKUP(Table1[[#This Row],[Product_ID]],Products!A:D,4,FALSE)</f>
        <v>Laptops</v>
      </c>
      <c r="G1327" t="str">
        <f>VLOOKUP(H1327,Stores!A:E,5,FALSE)</f>
        <v>Europe</v>
      </c>
      <c r="H1327" t="s">
        <v>64</v>
      </c>
      <c r="I1327" s="5" t="s">
        <v>25</v>
      </c>
      <c r="J1327" s="7">
        <v>3</v>
      </c>
      <c r="K1327" s="27">
        <v>989.01</v>
      </c>
      <c r="L1327" s="11">
        <v>0</v>
      </c>
      <c r="M1327" t="s">
        <v>20</v>
      </c>
      <c r="N1327" s="29">
        <v>689.31</v>
      </c>
      <c r="O1327" s="27">
        <f>Table1[[#This Row],[Unit_Price]]*Table1[[#This Row],[Quantity]]</f>
        <v>2967.0299999999997</v>
      </c>
      <c r="P1327" s="29">
        <f>Table1[[#This Row],[Revenue]]-Table1[[#This Row],[COGS]]</f>
        <v>899.09999999999991</v>
      </c>
      <c r="Q1327" s="9">
        <f>Table1[[#This Row],[Profit]]/Table1[[#This Row],[Revenue]]</f>
        <v>0.30303030303030304</v>
      </c>
      <c r="R1327" s="31">
        <f>Table1[[#This Row],[Cost Price]]*Table1[[#This Row],[Quantity]]</f>
        <v>2067.9299999999998</v>
      </c>
    </row>
    <row r="1328" spans="1:18" x14ac:dyDescent="0.25">
      <c r="A1328" t="s">
        <v>2157</v>
      </c>
      <c r="B1328" s="14">
        <v>46028</v>
      </c>
      <c r="C1328" t="s">
        <v>579</v>
      </c>
      <c r="D1328" t="str">
        <f>VLOOKUP(C1328,Customers!A:E,5,FALSE)</f>
        <v>Premium</v>
      </c>
      <c r="E1328" t="s">
        <v>147</v>
      </c>
      <c r="F1328" t="str">
        <f>VLOOKUP(Table1[[#This Row],[Product_ID]],Products!A:D,4,FALSE)</f>
        <v>Televisions</v>
      </c>
      <c r="G1328" t="str">
        <f>VLOOKUP(H1328,Stores!A:E,5,FALSE)</f>
        <v>Africa</v>
      </c>
      <c r="H1328" t="s">
        <v>44</v>
      </c>
      <c r="I1328" s="5" t="s">
        <v>14</v>
      </c>
      <c r="J1328" s="7">
        <v>1</v>
      </c>
      <c r="K1328" s="27">
        <v>969.03</v>
      </c>
      <c r="L1328" s="11">
        <v>0.02</v>
      </c>
      <c r="M1328" t="s">
        <v>30</v>
      </c>
      <c r="N1328" s="29">
        <v>679.32</v>
      </c>
      <c r="O1328" s="27">
        <f>Table1[[#This Row],[Unit_Price]]*Table1[[#This Row],[Quantity]]</f>
        <v>969.03</v>
      </c>
      <c r="P1328" s="29">
        <f>Table1[[#This Row],[Revenue]]-Table1[[#This Row],[COGS]]</f>
        <v>289.70999999999992</v>
      </c>
      <c r="Q1328" s="9">
        <f>Table1[[#This Row],[Profit]]/Table1[[#This Row],[Revenue]]</f>
        <v>0.29896907216494839</v>
      </c>
      <c r="R1328" s="31">
        <f>Table1[[#This Row],[Cost Price]]*Table1[[#This Row],[Quantity]]</f>
        <v>679.32</v>
      </c>
    </row>
    <row r="1329" spans="1:18" x14ac:dyDescent="0.25">
      <c r="A1329" t="s">
        <v>2158</v>
      </c>
      <c r="B1329" s="14">
        <v>45846</v>
      </c>
      <c r="C1329" t="s">
        <v>934</v>
      </c>
      <c r="D1329" t="str">
        <f>VLOOKUP(C1329,Customers!A:E,5,FALSE)</f>
        <v>Mass Affluent</v>
      </c>
      <c r="E1329" t="s">
        <v>123</v>
      </c>
      <c r="F1329" t="str">
        <f>VLOOKUP(Table1[[#This Row],[Product_ID]],Products!A:D,4,FALSE)</f>
        <v>Accessories</v>
      </c>
      <c r="G1329" t="str">
        <f>VLOOKUP(H1329,Stores!A:E,5,FALSE)</f>
        <v>North America</v>
      </c>
      <c r="H1329" t="s">
        <v>95</v>
      </c>
      <c r="I1329" s="5" t="s">
        <v>25</v>
      </c>
      <c r="J1329" s="7">
        <v>4</v>
      </c>
      <c r="K1329" s="27">
        <v>54.45</v>
      </c>
      <c r="L1329" s="11">
        <v>0.2</v>
      </c>
      <c r="M1329" t="s">
        <v>35</v>
      </c>
      <c r="N1329" s="29">
        <v>39.049999999999997</v>
      </c>
      <c r="O1329" s="27">
        <f>Table1[[#This Row],[Unit_Price]]*Table1[[#This Row],[Quantity]]</f>
        <v>217.8</v>
      </c>
      <c r="P1329" s="29">
        <f>Table1[[#This Row],[Revenue]]-Table1[[#This Row],[COGS]]</f>
        <v>61.600000000000023</v>
      </c>
      <c r="Q1329" s="9">
        <f>Table1[[#This Row],[Profit]]/Table1[[#This Row],[Revenue]]</f>
        <v>0.28282828282828293</v>
      </c>
      <c r="R1329" s="31">
        <f>Table1[[#This Row],[Cost Price]]*Table1[[#This Row],[Quantity]]</f>
        <v>156.19999999999999</v>
      </c>
    </row>
    <row r="1330" spans="1:18" x14ac:dyDescent="0.25">
      <c r="A1330" t="s">
        <v>2159</v>
      </c>
      <c r="B1330" s="14">
        <v>46140</v>
      </c>
      <c r="C1330" t="s">
        <v>1180</v>
      </c>
      <c r="D1330" t="str">
        <f>VLOOKUP(C1330,Customers!A:E,5,FALSE)</f>
        <v>Mass Market</v>
      </c>
      <c r="E1330" t="s">
        <v>77</v>
      </c>
      <c r="F1330" t="str">
        <f>VLOOKUP(Table1[[#This Row],[Product_ID]],Products!A:D,4,FALSE)</f>
        <v>Smartphones</v>
      </c>
      <c r="G1330" t="str">
        <f>VLOOKUP(H1330,Stores!A:E,5,FALSE)</f>
        <v>North America</v>
      </c>
      <c r="H1330" t="s">
        <v>187</v>
      </c>
      <c r="I1330" s="5" t="s">
        <v>14</v>
      </c>
      <c r="J1330" s="7">
        <v>4</v>
      </c>
      <c r="K1330" s="27">
        <v>395.01</v>
      </c>
      <c r="L1330" s="11">
        <v>0.2</v>
      </c>
      <c r="M1330" t="s">
        <v>30</v>
      </c>
      <c r="N1330" s="29">
        <v>287.27999999999997</v>
      </c>
      <c r="O1330" s="27">
        <f>Table1[[#This Row],[Unit_Price]]*Table1[[#This Row],[Quantity]]</f>
        <v>1580.04</v>
      </c>
      <c r="P1330" s="29">
        <f>Table1[[#This Row],[Revenue]]-Table1[[#This Row],[COGS]]</f>
        <v>430.92000000000007</v>
      </c>
      <c r="Q1330" s="9">
        <f>Table1[[#This Row],[Profit]]/Table1[[#This Row],[Revenue]]</f>
        <v>0.27272727272727276</v>
      </c>
      <c r="R1330" s="31">
        <f>Table1[[#This Row],[Cost Price]]*Table1[[#This Row],[Quantity]]</f>
        <v>1149.1199999999999</v>
      </c>
    </row>
    <row r="1331" spans="1:18" x14ac:dyDescent="0.25">
      <c r="A1331" t="s">
        <v>2160</v>
      </c>
      <c r="B1331" s="14">
        <v>46016</v>
      </c>
      <c r="C1331" t="s">
        <v>385</v>
      </c>
      <c r="D1331" t="str">
        <f>VLOOKUP(C1331,Customers!A:E,5,FALSE)</f>
        <v>Mass Market</v>
      </c>
      <c r="E1331" t="s">
        <v>109</v>
      </c>
      <c r="F1331" t="str">
        <f>VLOOKUP(Table1[[#This Row],[Product_ID]],Products!A:D,4,FALSE)</f>
        <v>Televisions</v>
      </c>
      <c r="G1331" t="str">
        <f>VLOOKUP(H1331,Stores!A:E,5,FALSE)</f>
        <v>Africa</v>
      </c>
      <c r="H1331" t="s">
        <v>52</v>
      </c>
      <c r="I1331" s="5" t="s">
        <v>25</v>
      </c>
      <c r="J1331" s="7">
        <v>3</v>
      </c>
      <c r="K1331" s="27">
        <v>1399</v>
      </c>
      <c r="L1331" s="11">
        <v>0</v>
      </c>
      <c r="M1331" t="s">
        <v>20</v>
      </c>
      <c r="N1331" s="29">
        <v>1007.28</v>
      </c>
      <c r="O1331" s="27">
        <f>Table1[[#This Row],[Unit_Price]]*Table1[[#This Row],[Quantity]]</f>
        <v>4197</v>
      </c>
      <c r="P1331" s="29">
        <f>Table1[[#This Row],[Revenue]]-Table1[[#This Row],[COGS]]</f>
        <v>1175.1599999999999</v>
      </c>
      <c r="Q1331" s="9">
        <f>Table1[[#This Row],[Profit]]/Table1[[#This Row],[Revenue]]</f>
        <v>0.27999999999999997</v>
      </c>
      <c r="R1331" s="31">
        <f>Table1[[#This Row],[Cost Price]]*Table1[[#This Row],[Quantity]]</f>
        <v>3021.84</v>
      </c>
    </row>
    <row r="1332" spans="1:18" x14ac:dyDescent="0.25">
      <c r="A1332" t="s">
        <v>2161</v>
      </c>
      <c r="B1332" s="14">
        <v>45952</v>
      </c>
      <c r="C1332" t="s">
        <v>600</v>
      </c>
      <c r="D1332" t="str">
        <f>VLOOKUP(C1332,Customers!A:E,5,FALSE)</f>
        <v>Mass Affluent</v>
      </c>
      <c r="E1332" t="s">
        <v>376</v>
      </c>
      <c r="F1332" t="str">
        <f>VLOOKUP(Table1[[#This Row],[Product_ID]],Products!A:D,4,FALSE)</f>
        <v>Laptops</v>
      </c>
      <c r="G1332" t="str">
        <f>VLOOKUP(H1332,Stores!A:E,5,FALSE)</f>
        <v>North America</v>
      </c>
      <c r="H1332" t="s">
        <v>95</v>
      </c>
      <c r="I1332" s="5" t="s">
        <v>14</v>
      </c>
      <c r="J1332" s="7">
        <v>3</v>
      </c>
      <c r="K1332" s="27">
        <v>1682.01</v>
      </c>
      <c r="L1332" s="11">
        <v>0.05</v>
      </c>
      <c r="M1332" t="s">
        <v>20</v>
      </c>
      <c r="N1332" s="29">
        <v>1240.27</v>
      </c>
      <c r="O1332" s="27">
        <f>Table1[[#This Row],[Unit_Price]]*Table1[[#This Row],[Quantity]]</f>
        <v>5046.03</v>
      </c>
      <c r="P1332" s="29">
        <f>Table1[[#This Row],[Revenue]]-Table1[[#This Row],[COGS]]</f>
        <v>1325.2199999999998</v>
      </c>
      <c r="Q1332" s="9">
        <f>Table1[[#This Row],[Profit]]/Table1[[#This Row],[Revenue]]</f>
        <v>0.2626262626262626</v>
      </c>
      <c r="R1332" s="31">
        <f>Table1[[#This Row],[Cost Price]]*Table1[[#This Row],[Quantity]]</f>
        <v>3720.81</v>
      </c>
    </row>
    <row r="1333" spans="1:18" x14ac:dyDescent="0.25">
      <c r="A1333" t="s">
        <v>2162</v>
      </c>
      <c r="B1333" s="14">
        <v>46126</v>
      </c>
      <c r="C1333" t="s">
        <v>1085</v>
      </c>
      <c r="D1333" t="str">
        <f>VLOOKUP(C1333,Customers!A:E,5,FALSE)</f>
        <v>Affluent</v>
      </c>
      <c r="E1333" t="s">
        <v>23</v>
      </c>
      <c r="F1333" t="str">
        <f>VLOOKUP(Table1[[#This Row],[Product_ID]],Products!A:D,4,FALSE)</f>
        <v>Audio</v>
      </c>
      <c r="G1333" t="str">
        <f>VLOOKUP(H1333,Stores!A:E,5,FALSE)</f>
        <v>Asia</v>
      </c>
      <c r="H1333" t="s">
        <v>13</v>
      </c>
      <c r="I1333" s="5" t="s">
        <v>14</v>
      </c>
      <c r="J1333" s="7">
        <v>6</v>
      </c>
      <c r="K1333" s="27">
        <v>81.37</v>
      </c>
      <c r="L1333" s="11">
        <v>0.05</v>
      </c>
      <c r="M1333" t="s">
        <v>30</v>
      </c>
      <c r="N1333" s="29">
        <v>57.67</v>
      </c>
      <c r="O1333" s="27">
        <f>Table1[[#This Row],[Unit_Price]]*Table1[[#This Row],[Quantity]]</f>
        <v>488.22</v>
      </c>
      <c r="P1333" s="29">
        <f>Table1[[#This Row],[Revenue]]-Table1[[#This Row],[COGS]]</f>
        <v>142.20000000000005</v>
      </c>
      <c r="Q1333" s="9">
        <f>Table1[[#This Row],[Profit]]/Table1[[#This Row],[Revenue]]</f>
        <v>0.29126213592233019</v>
      </c>
      <c r="R1333" s="31">
        <f>Table1[[#This Row],[Cost Price]]*Table1[[#This Row],[Quantity]]</f>
        <v>346.02</v>
      </c>
    </row>
    <row r="1334" spans="1:18" x14ac:dyDescent="0.25">
      <c r="A1334" t="s">
        <v>2163</v>
      </c>
      <c r="B1334" s="14">
        <v>46137</v>
      </c>
      <c r="C1334" t="s">
        <v>1846</v>
      </c>
      <c r="D1334" t="str">
        <f>VLOOKUP(C1334,Customers!A:E,5,FALSE)</f>
        <v>VIP</v>
      </c>
      <c r="E1334" t="s">
        <v>251</v>
      </c>
      <c r="F1334" t="str">
        <f>VLOOKUP(Table1[[#This Row],[Product_ID]],Products!A:D,4,FALSE)</f>
        <v>Televisions</v>
      </c>
      <c r="G1334" t="str">
        <f>VLOOKUP(H1334,Stores!A:E,5,FALSE)</f>
        <v xml:space="preserve">Asia </v>
      </c>
      <c r="H1334" t="s">
        <v>104</v>
      </c>
      <c r="I1334" s="5" t="s">
        <v>14</v>
      </c>
      <c r="J1334" s="7">
        <v>3</v>
      </c>
      <c r="K1334" s="27">
        <v>1959.02</v>
      </c>
      <c r="L1334" s="11">
        <v>0.02</v>
      </c>
      <c r="M1334" t="s">
        <v>20</v>
      </c>
      <c r="N1334" s="29">
        <v>1299.3499999999999</v>
      </c>
      <c r="O1334" s="27">
        <f>Table1[[#This Row],[Unit_Price]]*Table1[[#This Row],[Quantity]]</f>
        <v>5877.0599999999995</v>
      </c>
      <c r="P1334" s="29">
        <f>Table1[[#This Row],[Revenue]]-Table1[[#This Row],[COGS]]</f>
        <v>1979.0099999999998</v>
      </c>
      <c r="Q1334" s="9">
        <f>Table1[[#This Row],[Profit]]/Table1[[#This Row],[Revenue]]</f>
        <v>0.33673469387755101</v>
      </c>
      <c r="R1334" s="31">
        <f>Table1[[#This Row],[Cost Price]]*Table1[[#This Row],[Quantity]]</f>
        <v>3898.0499999999997</v>
      </c>
    </row>
    <row r="1335" spans="1:18" x14ac:dyDescent="0.25">
      <c r="A1335" t="s">
        <v>2164</v>
      </c>
      <c r="B1335" s="14">
        <v>45727</v>
      </c>
      <c r="C1335" t="s">
        <v>346</v>
      </c>
      <c r="D1335" t="str">
        <f>VLOOKUP(C1335,Customers!A:E,5,FALSE)</f>
        <v>Mass Affluent</v>
      </c>
      <c r="E1335" t="s">
        <v>57</v>
      </c>
      <c r="F1335" t="str">
        <f>VLOOKUP(Table1[[#This Row],[Product_ID]],Products!A:D,4,FALSE)</f>
        <v>Laptops</v>
      </c>
      <c r="G1335" t="str">
        <f>VLOOKUP(H1335,Stores!A:E,5,FALSE)</f>
        <v>oceania</v>
      </c>
      <c r="H1335" t="s">
        <v>48</v>
      </c>
      <c r="I1335" s="5" t="s">
        <v>25</v>
      </c>
      <c r="J1335" s="7">
        <v>4</v>
      </c>
      <c r="K1335" s="27">
        <v>1234.97</v>
      </c>
      <c r="L1335" s="11">
        <v>0.2</v>
      </c>
      <c r="M1335" t="s">
        <v>20</v>
      </c>
      <c r="N1335" s="29">
        <v>875.27</v>
      </c>
      <c r="O1335" s="27">
        <f>Table1[[#This Row],[Unit_Price]]*Table1[[#This Row],[Quantity]]</f>
        <v>4939.88</v>
      </c>
      <c r="P1335" s="29">
        <f>Table1[[#This Row],[Revenue]]-Table1[[#This Row],[COGS]]</f>
        <v>1438.8000000000002</v>
      </c>
      <c r="Q1335" s="9">
        <f>Table1[[#This Row],[Profit]]/Table1[[#This Row],[Revenue]]</f>
        <v>0.29126213592233013</v>
      </c>
      <c r="R1335" s="31">
        <f>Table1[[#This Row],[Cost Price]]*Table1[[#This Row],[Quantity]]</f>
        <v>3501.08</v>
      </c>
    </row>
    <row r="1336" spans="1:18" x14ac:dyDescent="0.25">
      <c r="A1336" t="s">
        <v>2165</v>
      </c>
      <c r="B1336" s="14">
        <v>46235</v>
      </c>
      <c r="C1336" t="s">
        <v>2032</v>
      </c>
      <c r="D1336" t="str">
        <f>VLOOKUP(C1336,Customers!A:E,5,FALSE)</f>
        <v>Premium</v>
      </c>
      <c r="E1336" t="s">
        <v>556</v>
      </c>
      <c r="F1336" t="str">
        <f>VLOOKUP(Table1[[#This Row],[Product_ID]],Products!A:D,4,FALSE)</f>
        <v>Audio</v>
      </c>
      <c r="G1336" t="str">
        <f>VLOOKUP(H1336,Stores!A:E,5,FALSE)</f>
        <v>EUROPE</v>
      </c>
      <c r="H1336" t="s">
        <v>74</v>
      </c>
      <c r="I1336" s="5" t="s">
        <v>14</v>
      </c>
      <c r="J1336" s="7">
        <v>1</v>
      </c>
      <c r="K1336" s="27">
        <v>127.71</v>
      </c>
      <c r="L1336" s="11">
        <v>0.1</v>
      </c>
      <c r="M1336" t="s">
        <v>20</v>
      </c>
      <c r="N1336" s="29">
        <v>87.72</v>
      </c>
      <c r="O1336" s="27">
        <f>Table1[[#This Row],[Unit_Price]]*Table1[[#This Row],[Quantity]]</f>
        <v>127.71</v>
      </c>
      <c r="P1336" s="29">
        <f>Table1[[#This Row],[Revenue]]-Table1[[#This Row],[COGS]]</f>
        <v>39.989999999999995</v>
      </c>
      <c r="Q1336" s="9">
        <f>Table1[[#This Row],[Profit]]/Table1[[#This Row],[Revenue]]</f>
        <v>0.31313131313131309</v>
      </c>
      <c r="R1336" s="31">
        <f>Table1[[#This Row],[Cost Price]]*Table1[[#This Row],[Quantity]]</f>
        <v>87.72</v>
      </c>
    </row>
    <row r="1337" spans="1:18" x14ac:dyDescent="0.25">
      <c r="A1337" t="s">
        <v>2166</v>
      </c>
      <c r="B1337" s="14">
        <v>45880</v>
      </c>
      <c r="C1337" t="s">
        <v>2167</v>
      </c>
      <c r="D1337" t="str">
        <f>VLOOKUP(C1337,Customers!A:E,5,FALSE)</f>
        <v>Premium</v>
      </c>
      <c r="E1337" t="s">
        <v>43</v>
      </c>
      <c r="F1337" t="str">
        <f>VLOOKUP(Table1[[#This Row],[Product_ID]],Products!A:D,4,FALSE)</f>
        <v>Televisions</v>
      </c>
      <c r="G1337" t="str">
        <f>VLOOKUP(H1337,Stores!A:E,5,FALSE)</f>
        <v>Africa</v>
      </c>
      <c r="H1337" t="s">
        <v>226</v>
      </c>
      <c r="I1337" s="5" t="s">
        <v>25</v>
      </c>
      <c r="J1337" s="7">
        <v>2</v>
      </c>
      <c r="K1337" s="27">
        <v>1745.03</v>
      </c>
      <c r="L1337" s="11">
        <v>0.1</v>
      </c>
      <c r="M1337" t="s">
        <v>30</v>
      </c>
      <c r="N1337" s="29">
        <v>1097.3900000000001</v>
      </c>
      <c r="O1337" s="27">
        <f>Table1[[#This Row],[Unit_Price]]*Table1[[#This Row],[Quantity]]</f>
        <v>3490.06</v>
      </c>
      <c r="P1337" s="29">
        <f>Table1[[#This Row],[Revenue]]-Table1[[#This Row],[COGS]]</f>
        <v>1295.2799999999997</v>
      </c>
      <c r="Q1337" s="9">
        <f>Table1[[#This Row],[Profit]]/Table1[[#This Row],[Revenue]]</f>
        <v>0.37113402061855666</v>
      </c>
      <c r="R1337" s="31">
        <f>Table1[[#This Row],[Cost Price]]*Table1[[#This Row],[Quantity]]</f>
        <v>2194.7800000000002</v>
      </c>
    </row>
    <row r="1338" spans="1:18" x14ac:dyDescent="0.25">
      <c r="A1338" t="s">
        <v>2168</v>
      </c>
      <c r="B1338" s="14">
        <v>45669</v>
      </c>
      <c r="C1338" t="s">
        <v>2139</v>
      </c>
      <c r="D1338" t="str">
        <f>VLOOKUP(C1338,Customers!A:E,5,FALSE)</f>
        <v>Mass Market</v>
      </c>
      <c r="E1338" t="s">
        <v>38</v>
      </c>
      <c r="F1338" t="str">
        <f>VLOOKUP(Table1[[#This Row],[Product_ID]],Products!A:D,4,FALSE)</f>
        <v>Televisions</v>
      </c>
      <c r="G1338" t="str">
        <f>VLOOKUP(H1338,Stores!A:E,5,FALSE)</f>
        <v>South America</v>
      </c>
      <c r="H1338" t="s">
        <v>62</v>
      </c>
      <c r="I1338" s="5" t="s">
        <v>25</v>
      </c>
      <c r="J1338" s="7">
        <v>1</v>
      </c>
      <c r="K1338" s="27">
        <v>1899</v>
      </c>
      <c r="L1338" s="11">
        <v>0</v>
      </c>
      <c r="M1338" t="s">
        <v>20</v>
      </c>
      <c r="N1338" s="29">
        <v>1177.3800000000001</v>
      </c>
      <c r="O1338" s="27">
        <f>Table1[[#This Row],[Unit_Price]]*Table1[[#This Row],[Quantity]]</f>
        <v>1899</v>
      </c>
      <c r="P1338" s="29">
        <f>Table1[[#This Row],[Revenue]]-Table1[[#This Row],[COGS]]</f>
        <v>721.61999999999989</v>
      </c>
      <c r="Q1338" s="9">
        <f>Table1[[#This Row],[Profit]]/Table1[[#This Row],[Revenue]]</f>
        <v>0.37999999999999995</v>
      </c>
      <c r="R1338" s="31">
        <f>Table1[[#This Row],[Cost Price]]*Table1[[#This Row],[Quantity]]</f>
        <v>1177.3800000000001</v>
      </c>
    </row>
    <row r="1339" spans="1:18" x14ac:dyDescent="0.25">
      <c r="A1339" t="s">
        <v>2169</v>
      </c>
      <c r="B1339" s="14">
        <v>45788</v>
      </c>
      <c r="C1339" t="s">
        <v>259</v>
      </c>
      <c r="D1339" t="str">
        <f>VLOOKUP(C1339,Customers!A:E,5,FALSE)</f>
        <v>Mass Market</v>
      </c>
      <c r="E1339" t="s">
        <v>416</v>
      </c>
      <c r="F1339" t="str">
        <f>VLOOKUP(Table1[[#This Row],[Product_ID]],Products!A:D,4,FALSE)</f>
        <v>Smartphones</v>
      </c>
      <c r="G1339" t="str">
        <f>VLOOKUP(H1339,Stores!A:E,5,FALSE)</f>
        <v>Africa</v>
      </c>
      <c r="H1339" t="s">
        <v>52</v>
      </c>
      <c r="I1339" s="5" t="s">
        <v>25</v>
      </c>
      <c r="J1339" s="7">
        <v>2</v>
      </c>
      <c r="K1339" s="27">
        <v>246.51</v>
      </c>
      <c r="L1339" s="11">
        <v>0</v>
      </c>
      <c r="M1339" t="s">
        <v>20</v>
      </c>
      <c r="N1339" s="29">
        <v>159.36000000000001</v>
      </c>
      <c r="O1339" s="27">
        <f>Table1[[#This Row],[Unit_Price]]*Table1[[#This Row],[Quantity]]</f>
        <v>493.02</v>
      </c>
      <c r="P1339" s="29">
        <f>Table1[[#This Row],[Revenue]]-Table1[[#This Row],[COGS]]</f>
        <v>174.29999999999995</v>
      </c>
      <c r="Q1339" s="9">
        <f>Table1[[#This Row],[Profit]]/Table1[[#This Row],[Revenue]]</f>
        <v>0.35353535353535348</v>
      </c>
      <c r="R1339" s="31">
        <f>Table1[[#This Row],[Cost Price]]*Table1[[#This Row],[Quantity]]</f>
        <v>318.72000000000003</v>
      </c>
    </row>
    <row r="1340" spans="1:18" x14ac:dyDescent="0.25">
      <c r="A1340" t="s">
        <v>2170</v>
      </c>
      <c r="B1340" s="14">
        <v>46146</v>
      </c>
      <c r="C1340" t="s">
        <v>548</v>
      </c>
      <c r="D1340" t="str">
        <f>VLOOKUP(C1340,Customers!A:E,5,FALSE)</f>
        <v>Affluent</v>
      </c>
      <c r="E1340" t="s">
        <v>150</v>
      </c>
      <c r="F1340" t="str">
        <f>VLOOKUP(Table1[[#This Row],[Product_ID]],Products!A:D,4,FALSE)</f>
        <v>Televisions</v>
      </c>
      <c r="G1340" t="str">
        <f>VLOOKUP(H1340,Stores!A:E,5,FALSE)</f>
        <v>Europe</v>
      </c>
      <c r="H1340" t="s">
        <v>24</v>
      </c>
      <c r="I1340" s="5" t="s">
        <v>25</v>
      </c>
      <c r="J1340" s="7">
        <v>6</v>
      </c>
      <c r="K1340" s="27">
        <v>1499</v>
      </c>
      <c r="L1340" s="11">
        <v>0</v>
      </c>
      <c r="M1340" t="s">
        <v>20</v>
      </c>
      <c r="N1340" s="29">
        <v>1064.29</v>
      </c>
      <c r="O1340" s="27">
        <f>Table1[[#This Row],[Unit_Price]]*Table1[[#This Row],[Quantity]]</f>
        <v>8994</v>
      </c>
      <c r="P1340" s="29">
        <f>Table1[[#This Row],[Revenue]]-Table1[[#This Row],[COGS]]</f>
        <v>2608.2600000000002</v>
      </c>
      <c r="Q1340" s="9">
        <f>Table1[[#This Row],[Profit]]/Table1[[#This Row],[Revenue]]</f>
        <v>0.29000000000000004</v>
      </c>
      <c r="R1340" s="31">
        <f>Table1[[#This Row],[Cost Price]]*Table1[[#This Row],[Quantity]]</f>
        <v>6385.74</v>
      </c>
    </row>
    <row r="1341" spans="1:18" x14ac:dyDescent="0.25">
      <c r="A1341" t="s">
        <v>2171</v>
      </c>
      <c r="B1341" s="14">
        <v>46014</v>
      </c>
      <c r="C1341" t="s">
        <v>1964</v>
      </c>
      <c r="D1341" t="str">
        <f>VLOOKUP(C1341,Customers!A:E,5,FALSE)</f>
        <v>Mass Affluent</v>
      </c>
      <c r="E1341" t="s">
        <v>33</v>
      </c>
      <c r="F1341" t="str">
        <f>VLOOKUP(Table1[[#This Row],[Product_ID]],Products!A:D,4,FALSE)</f>
        <v>Laptops</v>
      </c>
      <c r="G1341" t="str">
        <f>VLOOKUP(H1341,Stores!A:E,5,FALSE)</f>
        <v xml:space="preserve">Asia </v>
      </c>
      <c r="H1341" t="s">
        <v>104</v>
      </c>
      <c r="I1341" s="5" t="s">
        <v>14</v>
      </c>
      <c r="J1341" s="7">
        <v>4</v>
      </c>
      <c r="K1341" s="27">
        <v>2424.0300000000002</v>
      </c>
      <c r="L1341" s="11">
        <v>0.1</v>
      </c>
      <c r="M1341" t="s">
        <v>35</v>
      </c>
      <c r="N1341" s="29">
        <v>1599.36</v>
      </c>
      <c r="O1341" s="27">
        <f>Table1[[#This Row],[Unit_Price]]*Table1[[#This Row],[Quantity]]</f>
        <v>9696.1200000000008</v>
      </c>
      <c r="P1341" s="29">
        <f>Table1[[#This Row],[Revenue]]-Table1[[#This Row],[COGS]]</f>
        <v>3298.6800000000012</v>
      </c>
      <c r="Q1341" s="9">
        <f>Table1[[#This Row],[Profit]]/Table1[[#This Row],[Revenue]]</f>
        <v>0.34020618556701038</v>
      </c>
      <c r="R1341" s="31">
        <f>Table1[[#This Row],[Cost Price]]*Table1[[#This Row],[Quantity]]</f>
        <v>6397.44</v>
      </c>
    </row>
    <row r="1342" spans="1:18" x14ac:dyDescent="0.25">
      <c r="A1342" t="s">
        <v>2172</v>
      </c>
      <c r="B1342" s="14">
        <v>46229</v>
      </c>
      <c r="C1342" t="s">
        <v>1151</v>
      </c>
      <c r="D1342" t="str">
        <f>VLOOKUP(C1342,Customers!A:E,5,FALSE)</f>
        <v>Affluent</v>
      </c>
      <c r="E1342" t="s">
        <v>43</v>
      </c>
      <c r="F1342" t="str">
        <f>VLOOKUP(Table1[[#This Row],[Product_ID]],Products!A:D,4,FALSE)</f>
        <v>Televisions</v>
      </c>
      <c r="G1342" t="str">
        <f>VLOOKUP(H1342,Stores!A:E,5,FALSE)</f>
        <v>Europe</v>
      </c>
      <c r="H1342" t="s">
        <v>24</v>
      </c>
      <c r="I1342" s="5" t="s">
        <v>14</v>
      </c>
      <c r="J1342" s="7">
        <v>5</v>
      </c>
      <c r="K1342" s="27">
        <v>1781.01</v>
      </c>
      <c r="L1342" s="11">
        <v>0</v>
      </c>
      <c r="M1342" t="s">
        <v>20</v>
      </c>
      <c r="N1342" s="29">
        <v>1097.3900000000001</v>
      </c>
      <c r="O1342" s="27">
        <f>Table1[[#This Row],[Unit_Price]]*Table1[[#This Row],[Quantity]]</f>
        <v>8905.0499999999993</v>
      </c>
      <c r="P1342" s="29">
        <f>Table1[[#This Row],[Revenue]]-Table1[[#This Row],[COGS]]</f>
        <v>3418.0999999999985</v>
      </c>
      <c r="Q1342" s="9">
        <f>Table1[[#This Row],[Profit]]/Table1[[#This Row],[Revenue]]</f>
        <v>0.3838383838383837</v>
      </c>
      <c r="R1342" s="31">
        <f>Table1[[#This Row],[Cost Price]]*Table1[[#This Row],[Quantity]]</f>
        <v>5486.9500000000007</v>
      </c>
    </row>
    <row r="1343" spans="1:18" x14ac:dyDescent="0.25">
      <c r="A1343" t="s">
        <v>2173</v>
      </c>
      <c r="B1343" s="14">
        <v>45946</v>
      </c>
      <c r="C1343" t="s">
        <v>5131</v>
      </c>
      <c r="D1343" t="s">
        <v>5131</v>
      </c>
      <c r="E1343" t="s">
        <v>61</v>
      </c>
      <c r="F1343" t="str">
        <f>VLOOKUP(Table1[[#This Row],[Product_ID]],Products!A:D,4,FALSE)</f>
        <v>Audio</v>
      </c>
      <c r="G1343" t="str">
        <f>VLOOKUP(H1343,Stores!A:E,5,FALSE)</f>
        <v>EUROPE</v>
      </c>
      <c r="H1343" t="s">
        <v>74</v>
      </c>
      <c r="I1343" s="5" t="s">
        <v>14</v>
      </c>
      <c r="J1343" s="7">
        <v>3</v>
      </c>
      <c r="K1343" s="27">
        <v>256.47000000000003</v>
      </c>
      <c r="L1343" s="11">
        <v>0</v>
      </c>
      <c r="M1343" t="s">
        <v>20</v>
      </c>
      <c r="N1343" s="29">
        <v>171.81</v>
      </c>
      <c r="O1343" s="27">
        <f>Table1[[#This Row],[Unit_Price]]*Table1[[#This Row],[Quantity]]</f>
        <v>769.41000000000008</v>
      </c>
      <c r="P1343" s="29">
        <f>Table1[[#This Row],[Revenue]]-Table1[[#This Row],[COGS]]</f>
        <v>253.98000000000002</v>
      </c>
      <c r="Q1343" s="9">
        <f>Table1[[#This Row],[Profit]]/Table1[[#This Row],[Revenue]]</f>
        <v>0.33009708737864074</v>
      </c>
      <c r="R1343" s="31">
        <f>Table1[[#This Row],[Cost Price]]*Table1[[#This Row],[Quantity]]</f>
        <v>515.43000000000006</v>
      </c>
    </row>
    <row r="1344" spans="1:18" x14ac:dyDescent="0.25">
      <c r="A1344" t="s">
        <v>2174</v>
      </c>
      <c r="B1344" s="14">
        <v>45952</v>
      </c>
      <c r="C1344" t="s">
        <v>2175</v>
      </c>
      <c r="D1344" t="str">
        <f>VLOOKUP(C1344,Customers!A:E,5,FALSE)</f>
        <v>Mass Market</v>
      </c>
      <c r="E1344" t="s">
        <v>12</v>
      </c>
      <c r="F1344" t="str">
        <f>VLOOKUP(Table1[[#This Row],[Product_ID]],Products!A:D,4,FALSE)</f>
        <v>Audio</v>
      </c>
      <c r="G1344" t="str">
        <f>VLOOKUP(H1344,Stores!A:E,5,FALSE)</f>
        <v>North America</v>
      </c>
      <c r="H1344" t="s">
        <v>39</v>
      </c>
      <c r="I1344" s="5" t="s">
        <v>25</v>
      </c>
      <c r="J1344" s="7">
        <v>5</v>
      </c>
      <c r="K1344" s="27">
        <v>494.01</v>
      </c>
      <c r="L1344" s="11">
        <v>0</v>
      </c>
      <c r="M1344" t="s">
        <v>35</v>
      </c>
      <c r="N1344" s="29">
        <v>354.29</v>
      </c>
      <c r="O1344" s="27">
        <f>Table1[[#This Row],[Unit_Price]]*Table1[[#This Row],[Quantity]]</f>
        <v>2470.0500000000002</v>
      </c>
      <c r="P1344" s="29">
        <f>Table1[[#This Row],[Revenue]]-Table1[[#This Row],[COGS]]</f>
        <v>698.60000000000014</v>
      </c>
      <c r="Q1344" s="9">
        <f>Table1[[#This Row],[Profit]]/Table1[[#This Row],[Revenue]]</f>
        <v>0.28282828282828287</v>
      </c>
      <c r="R1344" s="31">
        <f>Table1[[#This Row],[Cost Price]]*Table1[[#This Row],[Quantity]]</f>
        <v>1771.45</v>
      </c>
    </row>
    <row r="1345" spans="1:18" x14ac:dyDescent="0.25">
      <c r="A1345" t="s">
        <v>2176</v>
      </c>
      <c r="B1345" s="14">
        <v>45980</v>
      </c>
      <c r="C1345" t="s">
        <v>2177</v>
      </c>
      <c r="D1345" t="str">
        <f>VLOOKUP(C1345,Customers!A:E,5,FALSE)</f>
        <v>Mass Market</v>
      </c>
      <c r="E1345" t="s">
        <v>556</v>
      </c>
      <c r="F1345" t="str">
        <f>VLOOKUP(Table1[[#This Row],[Product_ID]],Products!A:D,4,FALSE)</f>
        <v>Audio</v>
      </c>
      <c r="G1345" t="str">
        <f>VLOOKUP(H1345,Stores!A:E,5,FALSE)</f>
        <v>Africa</v>
      </c>
      <c r="H1345" t="s">
        <v>44</v>
      </c>
      <c r="I1345" s="5" t="s">
        <v>25</v>
      </c>
      <c r="J1345" s="7">
        <v>10</v>
      </c>
      <c r="K1345" s="27">
        <v>130.29</v>
      </c>
      <c r="L1345" s="11">
        <v>0.1</v>
      </c>
      <c r="M1345" t="s">
        <v>20</v>
      </c>
      <c r="N1345" s="29">
        <v>87.72</v>
      </c>
      <c r="O1345" s="27">
        <f>Table1[[#This Row],[Unit_Price]]*Table1[[#This Row],[Quantity]]</f>
        <v>1302.8999999999999</v>
      </c>
      <c r="P1345" s="29">
        <f>Table1[[#This Row],[Revenue]]-Table1[[#This Row],[COGS]]</f>
        <v>425.69999999999982</v>
      </c>
      <c r="Q1345" s="9">
        <f>Table1[[#This Row],[Profit]]/Table1[[#This Row],[Revenue]]</f>
        <v>0.32673267326732663</v>
      </c>
      <c r="R1345" s="31">
        <f>Table1[[#This Row],[Cost Price]]*Table1[[#This Row],[Quantity]]</f>
        <v>877.2</v>
      </c>
    </row>
    <row r="1346" spans="1:18" x14ac:dyDescent="0.25">
      <c r="A1346" t="s">
        <v>2178</v>
      </c>
      <c r="B1346" s="14">
        <v>45848</v>
      </c>
      <c r="C1346" t="s">
        <v>546</v>
      </c>
      <c r="D1346" t="str">
        <f>VLOOKUP(C1346,Customers!A:E,5,FALSE)</f>
        <v>Affluent</v>
      </c>
      <c r="E1346" t="s">
        <v>47</v>
      </c>
      <c r="F1346" t="str">
        <f>VLOOKUP(Table1[[#This Row],[Product_ID]],Products!A:D,4,FALSE)</f>
        <v>Smartphones</v>
      </c>
      <c r="G1346" t="str">
        <f>VLOOKUP(H1346,Stores!A:E,5,FALSE)</f>
        <v>Europe</v>
      </c>
      <c r="H1346" t="s">
        <v>64</v>
      </c>
      <c r="I1346" s="5" t="s">
        <v>14</v>
      </c>
      <c r="J1346" s="7">
        <v>1</v>
      </c>
      <c r="K1346" s="27">
        <v>290.02999999999997</v>
      </c>
      <c r="L1346" s="11">
        <v>0.15</v>
      </c>
      <c r="M1346" t="s">
        <v>35</v>
      </c>
      <c r="N1346" s="29">
        <v>194.35</v>
      </c>
      <c r="O1346" s="27">
        <f>Table1[[#This Row],[Unit_Price]]*Table1[[#This Row],[Quantity]]</f>
        <v>290.02999999999997</v>
      </c>
      <c r="P1346" s="29">
        <f>Table1[[#This Row],[Revenue]]-Table1[[#This Row],[COGS]]</f>
        <v>95.679999999999978</v>
      </c>
      <c r="Q1346" s="9">
        <f>Table1[[#This Row],[Profit]]/Table1[[#This Row],[Revenue]]</f>
        <v>0.32989690721649478</v>
      </c>
      <c r="R1346" s="31">
        <f>Table1[[#This Row],[Cost Price]]*Table1[[#This Row],[Quantity]]</f>
        <v>194.35</v>
      </c>
    </row>
    <row r="1347" spans="1:18" x14ac:dyDescent="0.25">
      <c r="A1347" t="s">
        <v>2179</v>
      </c>
      <c r="B1347" s="14">
        <v>45976</v>
      </c>
      <c r="C1347" t="s">
        <v>1818</v>
      </c>
      <c r="D1347" t="str">
        <f>VLOOKUP(C1347,Customers!A:E,5,FALSE)</f>
        <v>Premium</v>
      </c>
      <c r="E1347" t="s">
        <v>254</v>
      </c>
      <c r="F1347" t="str">
        <f>VLOOKUP(Table1[[#This Row],[Product_ID]],Products!A:D,4,FALSE)</f>
        <v>Audio</v>
      </c>
      <c r="G1347" t="str">
        <f>VLOOKUP(H1347,Stores!A:E,5,FALSE)</f>
        <v>Africa</v>
      </c>
      <c r="H1347" t="s">
        <v>19</v>
      </c>
      <c r="I1347" s="5" t="s">
        <v>25</v>
      </c>
      <c r="J1347" s="7">
        <v>3</v>
      </c>
      <c r="K1347" s="27">
        <v>199</v>
      </c>
      <c r="L1347" s="11">
        <v>0.2</v>
      </c>
      <c r="M1347" t="s">
        <v>30</v>
      </c>
      <c r="N1347" s="29">
        <v>129.35</v>
      </c>
      <c r="O1347" s="27">
        <f>Table1[[#This Row],[Unit_Price]]*Table1[[#This Row],[Quantity]]</f>
        <v>597</v>
      </c>
      <c r="P1347" s="29">
        <f>Table1[[#This Row],[Revenue]]-Table1[[#This Row],[COGS]]</f>
        <v>208.95000000000005</v>
      </c>
      <c r="Q1347" s="9">
        <f>Table1[[#This Row],[Profit]]/Table1[[#This Row],[Revenue]]</f>
        <v>0.35000000000000009</v>
      </c>
      <c r="R1347" s="31">
        <f>Table1[[#This Row],[Cost Price]]*Table1[[#This Row],[Quantity]]</f>
        <v>388.04999999999995</v>
      </c>
    </row>
    <row r="1348" spans="1:18" x14ac:dyDescent="0.25">
      <c r="A1348" t="s">
        <v>2180</v>
      </c>
      <c r="B1348" s="14">
        <v>45877</v>
      </c>
      <c r="C1348" t="s">
        <v>2181</v>
      </c>
      <c r="D1348" t="str">
        <f>VLOOKUP(C1348,Customers!A:E,5,FALSE)</f>
        <v>Mass Affluent</v>
      </c>
      <c r="E1348" t="s">
        <v>54</v>
      </c>
      <c r="F1348" t="str">
        <f>VLOOKUP(Table1[[#This Row],[Product_ID]],Products!A:D,4,FALSE)</f>
        <v>Accessories</v>
      </c>
      <c r="G1348" t="str">
        <f>VLOOKUP(H1348,Stores!A:E,5,FALSE)</f>
        <v>Asia</v>
      </c>
      <c r="H1348" t="s">
        <v>101</v>
      </c>
      <c r="I1348" s="5" t="s">
        <v>25</v>
      </c>
      <c r="J1348" s="7">
        <v>3</v>
      </c>
      <c r="K1348" s="27">
        <v>117.81</v>
      </c>
      <c r="L1348" s="11">
        <v>0.2</v>
      </c>
      <c r="M1348" t="s">
        <v>20</v>
      </c>
      <c r="N1348" s="29">
        <v>85.68</v>
      </c>
      <c r="O1348" s="27">
        <f>Table1[[#This Row],[Unit_Price]]*Table1[[#This Row],[Quantity]]</f>
        <v>353.43</v>
      </c>
      <c r="P1348" s="29">
        <f>Table1[[#This Row],[Revenue]]-Table1[[#This Row],[COGS]]</f>
        <v>96.389999999999986</v>
      </c>
      <c r="Q1348" s="9">
        <f>Table1[[#This Row],[Profit]]/Table1[[#This Row],[Revenue]]</f>
        <v>0.27272727272727271</v>
      </c>
      <c r="R1348" s="31">
        <f>Table1[[#This Row],[Cost Price]]*Table1[[#This Row],[Quantity]]</f>
        <v>257.04000000000002</v>
      </c>
    </row>
    <row r="1349" spans="1:18" x14ac:dyDescent="0.25">
      <c r="A1349" t="s">
        <v>2182</v>
      </c>
      <c r="B1349" s="14">
        <v>45956</v>
      </c>
      <c r="C1349" t="s">
        <v>727</v>
      </c>
      <c r="D1349" t="str">
        <f>VLOOKUP(C1349,Customers!A:E,5,FALSE)</f>
        <v>Mass Affluent</v>
      </c>
      <c r="E1349" t="s">
        <v>38</v>
      </c>
      <c r="F1349" t="str">
        <f>VLOOKUP(Table1[[#This Row],[Product_ID]],Products!A:D,4,FALSE)</f>
        <v>Televisions</v>
      </c>
      <c r="G1349" t="str">
        <f>VLOOKUP(H1349,Stores!A:E,5,FALSE)</f>
        <v>Africa</v>
      </c>
      <c r="H1349" t="s">
        <v>19</v>
      </c>
      <c r="I1349" s="5" t="s">
        <v>14</v>
      </c>
      <c r="J1349" s="7">
        <v>3</v>
      </c>
      <c r="K1349" s="27">
        <v>1842.03</v>
      </c>
      <c r="L1349" s="11">
        <v>0.1</v>
      </c>
      <c r="M1349" t="s">
        <v>30</v>
      </c>
      <c r="N1349" s="29">
        <v>1177.3800000000001</v>
      </c>
      <c r="O1349" s="27">
        <f>Table1[[#This Row],[Unit_Price]]*Table1[[#This Row],[Quantity]]</f>
        <v>5526.09</v>
      </c>
      <c r="P1349" s="29">
        <f>Table1[[#This Row],[Revenue]]-Table1[[#This Row],[COGS]]</f>
        <v>1993.9499999999998</v>
      </c>
      <c r="Q1349" s="9">
        <f>Table1[[#This Row],[Profit]]/Table1[[#This Row],[Revenue]]</f>
        <v>0.36082474226804118</v>
      </c>
      <c r="R1349" s="31">
        <f>Table1[[#This Row],[Cost Price]]*Table1[[#This Row],[Quantity]]</f>
        <v>3532.1400000000003</v>
      </c>
    </row>
    <row r="1350" spans="1:18" x14ac:dyDescent="0.25">
      <c r="A1350" t="s">
        <v>2183</v>
      </c>
      <c r="B1350" s="14">
        <v>45817</v>
      </c>
      <c r="C1350" t="s">
        <v>70</v>
      </c>
      <c r="D1350" t="str">
        <f>VLOOKUP(C1350,Customers!A:E,5,FALSE)</f>
        <v>Mass Market</v>
      </c>
      <c r="E1350" t="s">
        <v>23</v>
      </c>
      <c r="F1350" t="str">
        <f>VLOOKUP(Table1[[#This Row],[Product_ID]],Products!A:D,4,FALSE)</f>
        <v>Audio</v>
      </c>
      <c r="G1350" t="str">
        <f>VLOOKUP(H1350,Stores!A:E,5,FALSE)</f>
        <v>North America</v>
      </c>
      <c r="H1350" t="s">
        <v>39</v>
      </c>
      <c r="I1350" s="5" t="s">
        <v>14</v>
      </c>
      <c r="J1350" s="7">
        <v>8</v>
      </c>
      <c r="K1350" s="27">
        <v>77.42</v>
      </c>
      <c r="L1350" s="11">
        <v>0.05</v>
      </c>
      <c r="M1350" t="s">
        <v>20</v>
      </c>
      <c r="N1350" s="29">
        <v>57.67</v>
      </c>
      <c r="O1350" s="27">
        <f>Table1[[#This Row],[Unit_Price]]*Table1[[#This Row],[Quantity]]</f>
        <v>619.36</v>
      </c>
      <c r="P1350" s="29">
        <f>Table1[[#This Row],[Revenue]]-Table1[[#This Row],[COGS]]</f>
        <v>158</v>
      </c>
      <c r="Q1350" s="9">
        <f>Table1[[#This Row],[Profit]]/Table1[[#This Row],[Revenue]]</f>
        <v>0.25510204081632654</v>
      </c>
      <c r="R1350" s="31">
        <f>Table1[[#This Row],[Cost Price]]*Table1[[#This Row],[Quantity]]</f>
        <v>461.36</v>
      </c>
    </row>
    <row r="1351" spans="1:18" x14ac:dyDescent="0.25">
      <c r="A1351" t="s">
        <v>2184</v>
      </c>
      <c r="B1351" s="14">
        <v>46202</v>
      </c>
      <c r="C1351" t="s">
        <v>951</v>
      </c>
      <c r="D1351" t="str">
        <f>VLOOKUP(C1351,Customers!A:E,5,FALSE)</f>
        <v>Premium</v>
      </c>
      <c r="E1351" t="s">
        <v>83</v>
      </c>
      <c r="F1351" t="str">
        <f>VLOOKUP(Table1[[#This Row],[Product_ID]],Products!A:D,4,FALSE)</f>
        <v>Televisions</v>
      </c>
      <c r="G1351" t="str">
        <f>VLOOKUP(H1351,Stores!A:E,5,FALSE)</f>
        <v>Oceania</v>
      </c>
      <c r="H1351" t="s">
        <v>112</v>
      </c>
      <c r="I1351" s="5" t="s">
        <v>14</v>
      </c>
      <c r="J1351" s="7">
        <v>1</v>
      </c>
      <c r="K1351" s="27">
        <v>2367.9699999999998</v>
      </c>
      <c r="L1351" s="11">
        <v>0.05</v>
      </c>
      <c r="M1351" t="s">
        <v>20</v>
      </c>
      <c r="N1351" s="29">
        <v>1586.31</v>
      </c>
      <c r="O1351" s="27">
        <f>Table1[[#This Row],[Unit_Price]]*Table1[[#This Row],[Quantity]]</f>
        <v>2367.9699999999998</v>
      </c>
      <c r="P1351" s="29">
        <f>Table1[[#This Row],[Revenue]]-Table1[[#This Row],[COGS]]</f>
        <v>781.65999999999985</v>
      </c>
      <c r="Q1351" s="9">
        <f>Table1[[#This Row],[Profit]]/Table1[[#This Row],[Revenue]]</f>
        <v>0.33009708737864074</v>
      </c>
      <c r="R1351" s="31">
        <f>Table1[[#This Row],[Cost Price]]*Table1[[#This Row],[Quantity]]</f>
        <v>1586.31</v>
      </c>
    </row>
    <row r="1352" spans="1:18" x14ac:dyDescent="0.25">
      <c r="A1352" t="s">
        <v>2185</v>
      </c>
      <c r="B1352" s="14">
        <v>46079</v>
      </c>
      <c r="C1352" t="s">
        <v>1083</v>
      </c>
      <c r="D1352" t="str">
        <f>VLOOKUP(C1352,Customers!A:E,5,FALSE)</f>
        <v>Mass Affluent</v>
      </c>
      <c r="E1352" t="s">
        <v>395</v>
      </c>
      <c r="F1352" t="str">
        <f>VLOOKUP(Table1[[#This Row],[Product_ID]],Products!A:D,4,FALSE)</f>
        <v>Accessories</v>
      </c>
      <c r="G1352" t="str">
        <f>VLOOKUP(H1352,Stores!A:E,5,FALSE)</f>
        <v>Africa</v>
      </c>
      <c r="H1352" t="s">
        <v>44</v>
      </c>
      <c r="I1352" s="5" t="s">
        <v>14</v>
      </c>
      <c r="J1352" s="7">
        <v>2</v>
      </c>
      <c r="K1352" s="27">
        <v>146.02000000000001</v>
      </c>
      <c r="L1352" s="11">
        <v>0.1</v>
      </c>
      <c r="M1352" t="s">
        <v>20</v>
      </c>
      <c r="N1352" s="29">
        <v>96.85</v>
      </c>
      <c r="O1352" s="27">
        <f>Table1[[#This Row],[Unit_Price]]*Table1[[#This Row],[Quantity]]</f>
        <v>292.04000000000002</v>
      </c>
      <c r="P1352" s="29">
        <f>Table1[[#This Row],[Revenue]]-Table1[[#This Row],[COGS]]</f>
        <v>98.340000000000032</v>
      </c>
      <c r="Q1352" s="9">
        <f>Table1[[#This Row],[Profit]]/Table1[[#This Row],[Revenue]]</f>
        <v>0.33673469387755112</v>
      </c>
      <c r="R1352" s="31">
        <f>Table1[[#This Row],[Cost Price]]*Table1[[#This Row],[Quantity]]</f>
        <v>193.7</v>
      </c>
    </row>
    <row r="1353" spans="1:18" x14ac:dyDescent="0.25">
      <c r="A1353" t="s">
        <v>2186</v>
      </c>
      <c r="B1353" s="14">
        <v>46000</v>
      </c>
      <c r="C1353" t="s">
        <v>2081</v>
      </c>
      <c r="D1353" t="str">
        <f>VLOOKUP(C1353,Customers!A:E,5,FALSE)</f>
        <v>Mass Market</v>
      </c>
      <c r="E1353" t="s">
        <v>98</v>
      </c>
      <c r="F1353" t="str">
        <f>VLOOKUP(Table1[[#This Row],[Product_ID]],Products!A:D,4,FALSE)</f>
        <v>Laptops</v>
      </c>
      <c r="G1353" t="str">
        <f>VLOOKUP(H1353,Stores!A:E,5,FALSE)</f>
        <v>South America</v>
      </c>
      <c r="H1353" t="s">
        <v>120</v>
      </c>
      <c r="I1353" s="5" t="s">
        <v>14</v>
      </c>
      <c r="J1353" s="7">
        <v>2</v>
      </c>
      <c r="K1353" s="27">
        <v>1426.98</v>
      </c>
      <c r="L1353" s="11">
        <v>0</v>
      </c>
      <c r="M1353" t="s">
        <v>20</v>
      </c>
      <c r="N1353" s="29">
        <v>853.39</v>
      </c>
      <c r="O1353" s="27">
        <f>Table1[[#This Row],[Unit_Price]]*Table1[[#This Row],[Quantity]]</f>
        <v>2853.96</v>
      </c>
      <c r="P1353" s="29">
        <f>Table1[[#This Row],[Revenue]]-Table1[[#This Row],[COGS]]</f>
        <v>1147.18</v>
      </c>
      <c r="Q1353" s="9">
        <f>Table1[[#This Row],[Profit]]/Table1[[#This Row],[Revenue]]</f>
        <v>0.40196078431372551</v>
      </c>
      <c r="R1353" s="31">
        <f>Table1[[#This Row],[Cost Price]]*Table1[[#This Row],[Quantity]]</f>
        <v>1706.78</v>
      </c>
    </row>
    <row r="1354" spans="1:18" x14ac:dyDescent="0.25">
      <c r="A1354" t="s">
        <v>2187</v>
      </c>
      <c r="B1354" s="14">
        <v>46199</v>
      </c>
      <c r="C1354" t="s">
        <v>2188</v>
      </c>
      <c r="D1354" t="str">
        <f>VLOOKUP(C1354,Customers!A:E,5,FALSE)</f>
        <v>mass affluent</v>
      </c>
      <c r="E1354" t="s">
        <v>71</v>
      </c>
      <c r="F1354" t="str">
        <f>VLOOKUP(Table1[[#This Row],[Product_ID]],Products!A:D,4,FALSE)</f>
        <v>Audio</v>
      </c>
      <c r="G1354" t="str">
        <f>VLOOKUP(H1354,Stores!A:E,5,FALSE)</f>
        <v>Asia</v>
      </c>
      <c r="H1354" t="s">
        <v>13</v>
      </c>
      <c r="I1354" s="5" t="s">
        <v>25</v>
      </c>
      <c r="J1354" s="7">
        <v>1</v>
      </c>
      <c r="K1354" s="27">
        <v>119</v>
      </c>
      <c r="L1354" s="11">
        <v>0</v>
      </c>
      <c r="M1354" t="s">
        <v>20</v>
      </c>
      <c r="N1354" s="29">
        <v>82.11</v>
      </c>
      <c r="O1354" s="27">
        <f>Table1[[#This Row],[Unit_Price]]*Table1[[#This Row],[Quantity]]</f>
        <v>119</v>
      </c>
      <c r="P1354" s="29">
        <f>Table1[[#This Row],[Revenue]]-Table1[[#This Row],[COGS]]</f>
        <v>36.89</v>
      </c>
      <c r="Q1354" s="9">
        <f>Table1[[#This Row],[Profit]]/Table1[[#This Row],[Revenue]]</f>
        <v>0.31</v>
      </c>
      <c r="R1354" s="31">
        <f>Table1[[#This Row],[Cost Price]]*Table1[[#This Row],[Quantity]]</f>
        <v>82.11</v>
      </c>
    </row>
    <row r="1355" spans="1:18" x14ac:dyDescent="0.25">
      <c r="A1355" t="s">
        <v>2189</v>
      </c>
      <c r="B1355" s="14">
        <v>46267</v>
      </c>
      <c r="C1355" t="s">
        <v>2190</v>
      </c>
      <c r="D1355" t="str">
        <f>VLOOKUP(C1355,Customers!A:E,5,FALSE)</f>
        <v>Mass Market</v>
      </c>
      <c r="E1355" t="s">
        <v>268</v>
      </c>
      <c r="F1355" t="str">
        <f>VLOOKUP(Table1[[#This Row],[Product_ID]],Products!A:D,4,FALSE)</f>
        <v>Audio</v>
      </c>
      <c r="G1355" t="str">
        <f>VLOOKUP(H1355,Stores!A:E,5,FALSE)</f>
        <v>EUROPE</v>
      </c>
      <c r="H1355" t="s">
        <v>74</v>
      </c>
      <c r="I1355" s="5" t="s">
        <v>25</v>
      </c>
      <c r="J1355" s="7">
        <v>1</v>
      </c>
      <c r="K1355" s="27">
        <v>151.97999999999999</v>
      </c>
      <c r="L1355" s="11">
        <v>0.2</v>
      </c>
      <c r="M1355" t="s">
        <v>30</v>
      </c>
      <c r="N1355" s="29">
        <v>90.89</v>
      </c>
      <c r="O1355" s="27">
        <f>Table1[[#This Row],[Unit_Price]]*Table1[[#This Row],[Quantity]]</f>
        <v>151.97999999999999</v>
      </c>
      <c r="P1355" s="29">
        <f>Table1[[#This Row],[Revenue]]-Table1[[#This Row],[COGS]]</f>
        <v>61.089999999999989</v>
      </c>
      <c r="Q1355" s="9">
        <f>Table1[[#This Row],[Profit]]/Table1[[#This Row],[Revenue]]</f>
        <v>0.40196078431372545</v>
      </c>
      <c r="R1355" s="31">
        <f>Table1[[#This Row],[Cost Price]]*Table1[[#This Row],[Quantity]]</f>
        <v>90.89</v>
      </c>
    </row>
    <row r="1356" spans="1:18" x14ac:dyDescent="0.25">
      <c r="A1356" t="s">
        <v>2191</v>
      </c>
      <c r="B1356" s="14">
        <v>46048</v>
      </c>
      <c r="C1356" t="s">
        <v>134</v>
      </c>
      <c r="D1356" t="str">
        <f>VLOOKUP(C1356,Customers!A:E,5,FALSE)</f>
        <v>Premium</v>
      </c>
      <c r="E1356" t="s">
        <v>117</v>
      </c>
      <c r="F1356" t="str">
        <f>VLOOKUP(Table1[[#This Row],[Product_ID]],Products!A:D,4,FALSE)</f>
        <v>Laptops</v>
      </c>
      <c r="G1356" t="str">
        <f>VLOOKUP(H1356,Stores!A:E,5,FALSE)</f>
        <v>South America</v>
      </c>
      <c r="H1356" t="s">
        <v>62</v>
      </c>
      <c r="I1356" s="5" t="s">
        <v>14</v>
      </c>
      <c r="J1356" s="7">
        <v>1</v>
      </c>
      <c r="K1356" s="27">
        <v>1799</v>
      </c>
      <c r="L1356" s="11">
        <v>0</v>
      </c>
      <c r="M1356" t="s">
        <v>30</v>
      </c>
      <c r="N1356" s="29">
        <v>1295.28</v>
      </c>
      <c r="O1356" s="27">
        <f>Table1[[#This Row],[Unit_Price]]*Table1[[#This Row],[Quantity]]</f>
        <v>1799</v>
      </c>
      <c r="P1356" s="29">
        <f>Table1[[#This Row],[Revenue]]-Table1[[#This Row],[COGS]]</f>
        <v>503.72</v>
      </c>
      <c r="Q1356" s="9">
        <f>Table1[[#This Row],[Profit]]/Table1[[#This Row],[Revenue]]</f>
        <v>0.28000000000000003</v>
      </c>
      <c r="R1356" s="31">
        <f>Table1[[#This Row],[Cost Price]]*Table1[[#This Row],[Quantity]]</f>
        <v>1295.28</v>
      </c>
    </row>
    <row r="1357" spans="1:18" x14ac:dyDescent="0.25">
      <c r="A1357" t="s">
        <v>2192</v>
      </c>
      <c r="B1357" s="14">
        <v>46073</v>
      </c>
      <c r="C1357" t="s">
        <v>2193</v>
      </c>
      <c r="D1357" t="str">
        <f>VLOOKUP(C1357,Customers!A:E,5,FALSE)</f>
        <v>Mass Market</v>
      </c>
      <c r="E1357" t="s">
        <v>87</v>
      </c>
      <c r="F1357" t="str">
        <f>VLOOKUP(Table1[[#This Row],[Product_ID]],Products!A:D,4,FALSE)</f>
        <v>Laptops</v>
      </c>
      <c r="G1357" t="str">
        <f>VLOOKUP(H1357,Stores!A:E,5,FALSE)</f>
        <v xml:space="preserve">Asia </v>
      </c>
      <c r="H1357" t="s">
        <v>104</v>
      </c>
      <c r="I1357" s="5" t="s">
        <v>14</v>
      </c>
      <c r="J1357" s="7">
        <v>2</v>
      </c>
      <c r="K1357" s="27">
        <v>979.02</v>
      </c>
      <c r="L1357" s="11">
        <v>0.1</v>
      </c>
      <c r="M1357" t="s">
        <v>20</v>
      </c>
      <c r="N1357" s="29">
        <v>689.31</v>
      </c>
      <c r="O1357" s="27">
        <f>Table1[[#This Row],[Unit_Price]]*Table1[[#This Row],[Quantity]]</f>
        <v>1958.04</v>
      </c>
      <c r="P1357" s="29">
        <f>Table1[[#This Row],[Revenue]]-Table1[[#This Row],[COGS]]</f>
        <v>579.42000000000007</v>
      </c>
      <c r="Q1357" s="9">
        <f>Table1[[#This Row],[Profit]]/Table1[[#This Row],[Revenue]]</f>
        <v>0.29591836734693883</v>
      </c>
      <c r="R1357" s="31">
        <f>Table1[[#This Row],[Cost Price]]*Table1[[#This Row],[Quantity]]</f>
        <v>1378.62</v>
      </c>
    </row>
    <row r="1358" spans="1:18" x14ac:dyDescent="0.25">
      <c r="A1358" t="s">
        <v>2194</v>
      </c>
      <c r="B1358" s="14">
        <v>46179</v>
      </c>
      <c r="C1358" t="s">
        <v>2195</v>
      </c>
      <c r="D1358" t="str">
        <f>VLOOKUP(C1358,Customers!A:E,5,FALSE)</f>
        <v>Mass Market</v>
      </c>
      <c r="E1358" t="s">
        <v>332</v>
      </c>
      <c r="F1358" t="str">
        <f>VLOOKUP(Table1[[#This Row],[Product_ID]],Products!A:D,4,FALSE)</f>
        <v>Smartphones</v>
      </c>
      <c r="G1358" t="str">
        <f>VLOOKUP(H1358,Stores!A:E,5,FALSE)</f>
        <v>North America</v>
      </c>
      <c r="H1358" t="s">
        <v>187</v>
      </c>
      <c r="I1358" s="5" t="s">
        <v>25</v>
      </c>
      <c r="J1358" s="7">
        <v>2</v>
      </c>
      <c r="K1358" s="27">
        <v>771.47</v>
      </c>
      <c r="L1358" s="11">
        <v>0</v>
      </c>
      <c r="M1358" t="s">
        <v>20</v>
      </c>
      <c r="N1358" s="29">
        <v>531.79</v>
      </c>
      <c r="O1358" s="27">
        <f>Table1[[#This Row],[Unit_Price]]*Table1[[#This Row],[Quantity]]</f>
        <v>1542.94</v>
      </c>
      <c r="P1358" s="29">
        <f>Table1[[#This Row],[Revenue]]-Table1[[#This Row],[COGS]]</f>
        <v>479.36000000000013</v>
      </c>
      <c r="Q1358" s="9">
        <f>Table1[[#This Row],[Profit]]/Table1[[#This Row],[Revenue]]</f>
        <v>0.31067961165048552</v>
      </c>
      <c r="R1358" s="31">
        <f>Table1[[#This Row],[Cost Price]]*Table1[[#This Row],[Quantity]]</f>
        <v>1063.58</v>
      </c>
    </row>
    <row r="1359" spans="1:18" x14ac:dyDescent="0.25">
      <c r="A1359" t="s">
        <v>2196</v>
      </c>
      <c r="B1359" s="14">
        <v>45949</v>
      </c>
      <c r="C1359" t="s">
        <v>155</v>
      </c>
      <c r="D1359" t="str">
        <f>VLOOKUP(C1359,Customers!A:E,5,FALSE)</f>
        <v>Mass Affluent</v>
      </c>
      <c r="E1359" t="s">
        <v>109</v>
      </c>
      <c r="F1359" t="str">
        <f>VLOOKUP(Table1[[#This Row],[Product_ID]],Products!A:D,4,FALSE)</f>
        <v>Televisions</v>
      </c>
      <c r="G1359" t="str">
        <f>VLOOKUP(H1359,Stores!A:E,5,FALSE)</f>
        <v xml:space="preserve">Asia </v>
      </c>
      <c r="H1359" t="s">
        <v>104</v>
      </c>
      <c r="I1359" s="5" t="s">
        <v>14</v>
      </c>
      <c r="J1359" s="7">
        <v>3</v>
      </c>
      <c r="K1359" s="27">
        <v>1426.98</v>
      </c>
      <c r="L1359" s="11">
        <v>0.15</v>
      </c>
      <c r="M1359" t="s">
        <v>30</v>
      </c>
      <c r="N1359" s="29">
        <v>1007.28</v>
      </c>
      <c r="O1359" s="27">
        <f>Table1[[#This Row],[Unit_Price]]*Table1[[#This Row],[Quantity]]</f>
        <v>4280.9400000000005</v>
      </c>
      <c r="P1359" s="29">
        <f>Table1[[#This Row],[Revenue]]-Table1[[#This Row],[COGS]]</f>
        <v>1259.1000000000004</v>
      </c>
      <c r="Q1359" s="9">
        <f>Table1[[#This Row],[Profit]]/Table1[[#This Row],[Revenue]]</f>
        <v>0.29411764705882359</v>
      </c>
      <c r="R1359" s="31">
        <f>Table1[[#This Row],[Cost Price]]*Table1[[#This Row],[Quantity]]</f>
        <v>3021.84</v>
      </c>
    </row>
    <row r="1360" spans="1:18" x14ac:dyDescent="0.25">
      <c r="A1360" t="s">
        <v>2197</v>
      </c>
      <c r="B1360" s="14">
        <v>46055</v>
      </c>
      <c r="C1360" t="s">
        <v>357</v>
      </c>
      <c r="D1360" t="str">
        <f>VLOOKUP(C1360,Customers!A:E,5,FALSE)</f>
        <v>Mass Affluent</v>
      </c>
      <c r="E1360" t="s">
        <v>177</v>
      </c>
      <c r="F1360" t="str">
        <f>VLOOKUP(Table1[[#This Row],[Product_ID]],Products!A:D,4,FALSE)</f>
        <v>Laptops</v>
      </c>
      <c r="G1360" t="str">
        <f>VLOOKUP(H1360,Stores!A:E,5,FALSE)</f>
        <v xml:space="preserve">Asia </v>
      </c>
      <c r="H1360" t="s">
        <v>104</v>
      </c>
      <c r="I1360" s="5" t="s">
        <v>25</v>
      </c>
      <c r="J1360" s="7">
        <v>1</v>
      </c>
      <c r="K1360" s="27">
        <v>1646.97</v>
      </c>
      <c r="L1360" s="11">
        <v>0</v>
      </c>
      <c r="M1360" t="s">
        <v>20</v>
      </c>
      <c r="N1360" s="29">
        <v>991.38</v>
      </c>
      <c r="O1360" s="27">
        <f>Table1[[#This Row],[Unit_Price]]*Table1[[#This Row],[Quantity]]</f>
        <v>1646.97</v>
      </c>
      <c r="P1360" s="29">
        <f>Table1[[#This Row],[Revenue]]-Table1[[#This Row],[COGS]]</f>
        <v>655.59</v>
      </c>
      <c r="Q1360" s="9">
        <f>Table1[[#This Row],[Profit]]/Table1[[#This Row],[Revenue]]</f>
        <v>0.39805825242718446</v>
      </c>
      <c r="R1360" s="31">
        <f>Table1[[#This Row],[Cost Price]]*Table1[[#This Row],[Quantity]]</f>
        <v>991.38</v>
      </c>
    </row>
    <row r="1361" spans="1:18" x14ac:dyDescent="0.25">
      <c r="A1361" t="s">
        <v>2198</v>
      </c>
      <c r="B1361" s="14">
        <v>46008</v>
      </c>
      <c r="C1361" t="s">
        <v>716</v>
      </c>
      <c r="D1361" t="str">
        <f>VLOOKUP(C1361,Customers!A:E,5,FALSE)</f>
        <v>Mass Market</v>
      </c>
      <c r="E1361" t="s">
        <v>282</v>
      </c>
      <c r="F1361" t="str">
        <f>VLOOKUP(Table1[[#This Row],[Product_ID]],Products!A:D,4,FALSE)</f>
        <v>Audio</v>
      </c>
      <c r="G1361" t="str">
        <f>VLOOKUP(H1361,Stores!A:E,5,FALSE)</f>
        <v>Africa</v>
      </c>
      <c r="H1361" t="s">
        <v>196</v>
      </c>
      <c r="I1361" s="5" t="s">
        <v>25</v>
      </c>
      <c r="J1361" s="7">
        <v>1</v>
      </c>
      <c r="K1361" s="27">
        <v>184.37</v>
      </c>
      <c r="L1361" s="11">
        <v>0.1</v>
      </c>
      <c r="M1361" t="s">
        <v>20</v>
      </c>
      <c r="N1361" s="29">
        <v>110.98</v>
      </c>
      <c r="O1361" s="27">
        <f>Table1[[#This Row],[Unit_Price]]*Table1[[#This Row],[Quantity]]</f>
        <v>184.37</v>
      </c>
      <c r="P1361" s="29">
        <f>Table1[[#This Row],[Revenue]]-Table1[[#This Row],[COGS]]</f>
        <v>73.39</v>
      </c>
      <c r="Q1361" s="9">
        <f>Table1[[#This Row],[Profit]]/Table1[[#This Row],[Revenue]]</f>
        <v>0.39805825242718446</v>
      </c>
      <c r="R1361" s="31">
        <f>Table1[[#This Row],[Cost Price]]*Table1[[#This Row],[Quantity]]</f>
        <v>110.98</v>
      </c>
    </row>
    <row r="1362" spans="1:18" x14ac:dyDescent="0.25">
      <c r="A1362" t="s">
        <v>2199</v>
      </c>
      <c r="B1362" s="14">
        <v>45970</v>
      </c>
      <c r="C1362" t="s">
        <v>624</v>
      </c>
      <c r="D1362" t="str">
        <f>VLOOKUP(C1362,Customers!A:E,5,FALSE)</f>
        <v>Mass Market</v>
      </c>
      <c r="E1362" t="s">
        <v>80</v>
      </c>
      <c r="F1362" t="str">
        <f>VLOOKUP(Table1[[#This Row],[Product_ID]],Products!A:D,4,FALSE)</f>
        <v>Accessories</v>
      </c>
      <c r="G1362" t="str">
        <f>VLOOKUP(H1362,Stores!A:E,5,FALSE)</f>
        <v>North America</v>
      </c>
      <c r="H1362" t="s">
        <v>39</v>
      </c>
      <c r="I1362" s="5" t="s">
        <v>14</v>
      </c>
      <c r="J1362" s="7">
        <v>3</v>
      </c>
      <c r="K1362" s="27">
        <v>163.77000000000001</v>
      </c>
      <c r="L1362" s="11">
        <v>0.05</v>
      </c>
      <c r="M1362" t="s">
        <v>35</v>
      </c>
      <c r="N1362" s="29">
        <v>116.07</v>
      </c>
      <c r="O1362" s="27">
        <f>Table1[[#This Row],[Unit_Price]]*Table1[[#This Row],[Quantity]]</f>
        <v>491.31000000000006</v>
      </c>
      <c r="P1362" s="29">
        <f>Table1[[#This Row],[Revenue]]-Table1[[#This Row],[COGS]]</f>
        <v>143.10000000000008</v>
      </c>
      <c r="Q1362" s="9">
        <f>Table1[[#This Row],[Profit]]/Table1[[#This Row],[Revenue]]</f>
        <v>0.29126213592233025</v>
      </c>
      <c r="R1362" s="31">
        <f>Table1[[#This Row],[Cost Price]]*Table1[[#This Row],[Quantity]]</f>
        <v>348.21</v>
      </c>
    </row>
    <row r="1363" spans="1:18" x14ac:dyDescent="0.25">
      <c r="A1363" t="s">
        <v>2200</v>
      </c>
      <c r="B1363" s="14">
        <v>45897</v>
      </c>
      <c r="C1363" t="s">
        <v>1381</v>
      </c>
      <c r="D1363" t="str">
        <f>VLOOKUP(C1363,Customers!A:E,5,FALSE)</f>
        <v>Mass Affluent</v>
      </c>
      <c r="E1363" t="s">
        <v>174</v>
      </c>
      <c r="F1363" t="str">
        <f>VLOOKUP(Table1[[#This Row],[Product_ID]],Products!A:D,4,FALSE)</f>
        <v>Accessories</v>
      </c>
      <c r="G1363" t="str">
        <f>VLOOKUP(H1363,Stores!A:E,5,FALSE)</f>
        <v>North America</v>
      </c>
      <c r="H1363" t="s">
        <v>95</v>
      </c>
      <c r="I1363" s="5" t="s">
        <v>14</v>
      </c>
      <c r="J1363" s="7">
        <v>6</v>
      </c>
      <c r="K1363" s="27">
        <v>79.790000000000006</v>
      </c>
      <c r="L1363" s="11">
        <v>0.05</v>
      </c>
      <c r="M1363" t="s">
        <v>35</v>
      </c>
      <c r="N1363" s="29">
        <v>54.51</v>
      </c>
      <c r="O1363" s="27">
        <f>Table1[[#This Row],[Unit_Price]]*Table1[[#This Row],[Quantity]]</f>
        <v>478.74</v>
      </c>
      <c r="P1363" s="29">
        <f>Table1[[#This Row],[Revenue]]-Table1[[#This Row],[COGS]]</f>
        <v>151.68</v>
      </c>
      <c r="Q1363" s="9">
        <f>Table1[[#This Row],[Profit]]/Table1[[#This Row],[Revenue]]</f>
        <v>0.31683168316831684</v>
      </c>
      <c r="R1363" s="31">
        <f>Table1[[#This Row],[Cost Price]]*Table1[[#This Row],[Quantity]]</f>
        <v>327.06</v>
      </c>
    </row>
    <row r="1364" spans="1:18" x14ac:dyDescent="0.25">
      <c r="A1364" t="s">
        <v>2201</v>
      </c>
      <c r="B1364" s="14">
        <v>45941</v>
      </c>
      <c r="C1364" t="s">
        <v>1632</v>
      </c>
      <c r="D1364" t="str">
        <f>VLOOKUP(C1364,Customers!A:E,5,FALSE)</f>
        <v>Premium</v>
      </c>
      <c r="E1364" t="s">
        <v>98</v>
      </c>
      <c r="F1364" t="str">
        <f>VLOOKUP(Table1[[#This Row],[Product_ID]],Products!A:D,4,FALSE)</f>
        <v>Laptops</v>
      </c>
      <c r="G1364" t="str">
        <f>VLOOKUP(H1364,Stores!A:E,5,FALSE)</f>
        <v>North America</v>
      </c>
      <c r="H1364" t="s">
        <v>187</v>
      </c>
      <c r="I1364" s="5" t="s">
        <v>14</v>
      </c>
      <c r="J1364" s="7">
        <v>3</v>
      </c>
      <c r="K1364" s="27">
        <v>1412.99</v>
      </c>
      <c r="L1364" s="11">
        <v>0</v>
      </c>
      <c r="M1364" t="s">
        <v>20</v>
      </c>
      <c r="N1364" s="29">
        <v>853.39</v>
      </c>
      <c r="O1364" s="27">
        <f>Table1[[#This Row],[Unit_Price]]*Table1[[#This Row],[Quantity]]</f>
        <v>4238.97</v>
      </c>
      <c r="P1364" s="29">
        <f>Table1[[#This Row],[Revenue]]-Table1[[#This Row],[COGS]]</f>
        <v>1678.8000000000002</v>
      </c>
      <c r="Q1364" s="9">
        <f>Table1[[#This Row],[Profit]]/Table1[[#This Row],[Revenue]]</f>
        <v>0.39603960396039606</v>
      </c>
      <c r="R1364" s="31">
        <f>Table1[[#This Row],[Cost Price]]*Table1[[#This Row],[Quantity]]</f>
        <v>2560.17</v>
      </c>
    </row>
    <row r="1365" spans="1:18" x14ac:dyDescent="0.25">
      <c r="A1365" t="s">
        <v>2202</v>
      </c>
      <c r="B1365" s="14">
        <v>46051</v>
      </c>
      <c r="C1365" t="s">
        <v>1031</v>
      </c>
      <c r="D1365" t="str">
        <f>VLOOKUP(C1365,Customers!A:E,5,FALSE)</f>
        <v>Affluent</v>
      </c>
      <c r="E1365" t="s">
        <v>268</v>
      </c>
      <c r="F1365" t="str">
        <f>VLOOKUP(Table1[[#This Row],[Product_ID]],Products!A:D,4,FALSE)</f>
        <v>Audio</v>
      </c>
      <c r="G1365" t="str">
        <f>VLOOKUP(H1365,Stores!A:E,5,FALSE)</f>
        <v>EUROPE</v>
      </c>
      <c r="H1365" t="s">
        <v>74</v>
      </c>
      <c r="I1365" s="5" t="s">
        <v>25</v>
      </c>
      <c r="J1365" s="7">
        <v>3</v>
      </c>
      <c r="K1365" s="27">
        <v>146.02000000000001</v>
      </c>
      <c r="L1365" s="11">
        <v>0.02</v>
      </c>
      <c r="M1365" t="s">
        <v>30</v>
      </c>
      <c r="N1365" s="29">
        <v>90.89</v>
      </c>
      <c r="O1365" s="27">
        <f>Table1[[#This Row],[Unit_Price]]*Table1[[#This Row],[Quantity]]</f>
        <v>438.06000000000006</v>
      </c>
      <c r="P1365" s="29">
        <f>Table1[[#This Row],[Revenue]]-Table1[[#This Row],[COGS]]</f>
        <v>165.39000000000004</v>
      </c>
      <c r="Q1365" s="9">
        <f>Table1[[#This Row],[Profit]]/Table1[[#This Row],[Revenue]]</f>
        <v>0.3775510204081633</v>
      </c>
      <c r="R1365" s="31">
        <f>Table1[[#This Row],[Cost Price]]*Table1[[#This Row],[Quantity]]</f>
        <v>272.67</v>
      </c>
    </row>
    <row r="1366" spans="1:18" x14ac:dyDescent="0.25">
      <c r="A1366" t="s">
        <v>2203</v>
      </c>
      <c r="B1366" s="14">
        <v>46241</v>
      </c>
      <c r="C1366" t="s">
        <v>2204</v>
      </c>
      <c r="D1366" t="str">
        <f>VLOOKUP(C1366,Customers!A:E,5,FALSE)</f>
        <v>Mass Affluent</v>
      </c>
      <c r="E1366" t="s">
        <v>18</v>
      </c>
      <c r="F1366" t="str">
        <f>VLOOKUP(Table1[[#This Row],[Product_ID]],Products!A:D,4,FALSE)</f>
        <v>Audio</v>
      </c>
      <c r="G1366" t="str">
        <f>VLOOKUP(H1366,Stores!A:E,5,FALSE)</f>
        <v>Africa</v>
      </c>
      <c r="H1366" t="s">
        <v>44</v>
      </c>
      <c r="I1366" s="5" t="s">
        <v>14</v>
      </c>
      <c r="J1366" s="7">
        <v>3</v>
      </c>
      <c r="K1366" s="27">
        <v>100.98</v>
      </c>
      <c r="L1366" s="11">
        <v>0.1</v>
      </c>
      <c r="M1366" t="s">
        <v>30</v>
      </c>
      <c r="N1366" s="29">
        <v>71.28</v>
      </c>
      <c r="O1366" s="27">
        <f>Table1[[#This Row],[Unit_Price]]*Table1[[#This Row],[Quantity]]</f>
        <v>302.94</v>
      </c>
      <c r="P1366" s="29">
        <f>Table1[[#This Row],[Revenue]]-Table1[[#This Row],[COGS]]</f>
        <v>89.1</v>
      </c>
      <c r="Q1366" s="9">
        <f>Table1[[#This Row],[Profit]]/Table1[[#This Row],[Revenue]]</f>
        <v>0.29411764705882354</v>
      </c>
      <c r="R1366" s="31">
        <f>Table1[[#This Row],[Cost Price]]*Table1[[#This Row],[Quantity]]</f>
        <v>213.84</v>
      </c>
    </row>
    <row r="1367" spans="1:18" x14ac:dyDescent="0.25">
      <c r="A1367" t="s">
        <v>2205</v>
      </c>
      <c r="B1367" s="14">
        <v>45947</v>
      </c>
      <c r="C1367" t="s">
        <v>2206</v>
      </c>
      <c r="D1367" t="str">
        <f>VLOOKUP(C1367,Customers!A:E,5,FALSE)</f>
        <v>Mass Affluent</v>
      </c>
      <c r="E1367" t="s">
        <v>29</v>
      </c>
      <c r="F1367" t="str">
        <f>VLOOKUP(Table1[[#This Row],[Product_ID]],Products!A:D,4,FALSE)</f>
        <v>Accessories</v>
      </c>
      <c r="G1367" t="str">
        <f>VLOOKUP(H1367,Stores!A:E,5,FALSE)</f>
        <v>Africa</v>
      </c>
      <c r="H1367" t="s">
        <v>44</v>
      </c>
      <c r="I1367" s="5" t="s">
        <v>14</v>
      </c>
      <c r="J1367" s="7">
        <v>5</v>
      </c>
      <c r="K1367" s="27">
        <v>111.18</v>
      </c>
      <c r="L1367" s="11">
        <v>0</v>
      </c>
      <c r="M1367" t="s">
        <v>20</v>
      </c>
      <c r="N1367" s="29">
        <v>78.48</v>
      </c>
      <c r="O1367" s="27">
        <f>Table1[[#This Row],[Unit_Price]]*Table1[[#This Row],[Quantity]]</f>
        <v>555.90000000000009</v>
      </c>
      <c r="P1367" s="29">
        <f>Table1[[#This Row],[Revenue]]-Table1[[#This Row],[COGS]]</f>
        <v>163.50000000000006</v>
      </c>
      <c r="Q1367" s="9">
        <f>Table1[[#This Row],[Profit]]/Table1[[#This Row],[Revenue]]</f>
        <v>0.29411764705882359</v>
      </c>
      <c r="R1367" s="31">
        <f>Table1[[#This Row],[Cost Price]]*Table1[[#This Row],[Quantity]]</f>
        <v>392.40000000000003</v>
      </c>
    </row>
    <row r="1368" spans="1:18" x14ac:dyDescent="0.25">
      <c r="A1368" t="s">
        <v>2207</v>
      </c>
      <c r="B1368" s="14">
        <v>46004</v>
      </c>
      <c r="C1368" t="s">
        <v>945</v>
      </c>
      <c r="D1368" t="str">
        <f>VLOOKUP(C1368,Customers!A:E,5,FALSE)</f>
        <v>Premium</v>
      </c>
      <c r="E1368" t="s">
        <v>440</v>
      </c>
      <c r="F1368" t="str">
        <f>VLOOKUP(Table1[[#This Row],[Product_ID]],Products!A:D,4,FALSE)</f>
        <v>Audio</v>
      </c>
      <c r="G1368" t="str">
        <f>VLOOKUP(H1368,Stores!A:E,5,FALSE)</f>
        <v>Africa</v>
      </c>
      <c r="H1368" t="s">
        <v>58</v>
      </c>
      <c r="I1368" s="5" t="s">
        <v>14</v>
      </c>
      <c r="J1368" s="7">
        <v>6</v>
      </c>
      <c r="K1368" s="27">
        <v>144.53</v>
      </c>
      <c r="L1368" s="11">
        <v>0</v>
      </c>
      <c r="M1368" t="s">
        <v>20</v>
      </c>
      <c r="N1368" s="29">
        <v>90.89</v>
      </c>
      <c r="O1368" s="27">
        <f>Table1[[#This Row],[Unit_Price]]*Table1[[#This Row],[Quantity]]</f>
        <v>867.18000000000006</v>
      </c>
      <c r="P1368" s="29">
        <f>Table1[[#This Row],[Revenue]]-Table1[[#This Row],[COGS]]</f>
        <v>321.84000000000003</v>
      </c>
      <c r="Q1368" s="9">
        <f>Table1[[#This Row],[Profit]]/Table1[[#This Row],[Revenue]]</f>
        <v>0.37113402061855671</v>
      </c>
      <c r="R1368" s="31">
        <f>Table1[[#This Row],[Cost Price]]*Table1[[#This Row],[Quantity]]</f>
        <v>545.34</v>
      </c>
    </row>
    <row r="1369" spans="1:18" x14ac:dyDescent="0.25">
      <c r="A1369" t="s">
        <v>2208</v>
      </c>
      <c r="B1369" s="14">
        <v>46197</v>
      </c>
      <c r="C1369" t="s">
        <v>2204</v>
      </c>
      <c r="D1369" t="str">
        <f>VLOOKUP(C1369,Customers!A:E,5,FALSE)</f>
        <v>Mass Affluent</v>
      </c>
      <c r="E1369" t="s">
        <v>43</v>
      </c>
      <c r="F1369" t="str">
        <f>VLOOKUP(Table1[[#This Row],[Product_ID]],Products!A:D,4,FALSE)</f>
        <v>Televisions</v>
      </c>
      <c r="G1369" t="str">
        <f>VLOOKUP(H1369,Stores!A:E,5,FALSE)</f>
        <v>Africa</v>
      </c>
      <c r="H1369" t="s">
        <v>52</v>
      </c>
      <c r="I1369" s="5" t="s">
        <v>25</v>
      </c>
      <c r="J1369" s="7">
        <v>4</v>
      </c>
      <c r="K1369" s="27">
        <v>1745.03</v>
      </c>
      <c r="L1369" s="11">
        <v>0.02</v>
      </c>
      <c r="M1369" t="s">
        <v>20</v>
      </c>
      <c r="N1369" s="29">
        <v>1097.3900000000001</v>
      </c>
      <c r="O1369" s="27">
        <f>Table1[[#This Row],[Unit_Price]]*Table1[[#This Row],[Quantity]]</f>
        <v>6980.12</v>
      </c>
      <c r="P1369" s="29">
        <f>Table1[[#This Row],[Revenue]]-Table1[[#This Row],[COGS]]</f>
        <v>2590.5599999999995</v>
      </c>
      <c r="Q1369" s="9">
        <f>Table1[[#This Row],[Profit]]/Table1[[#This Row],[Revenue]]</f>
        <v>0.37113402061855666</v>
      </c>
      <c r="R1369" s="31">
        <f>Table1[[#This Row],[Cost Price]]*Table1[[#This Row],[Quantity]]</f>
        <v>4389.5600000000004</v>
      </c>
    </row>
    <row r="1370" spans="1:18" x14ac:dyDescent="0.25">
      <c r="A1370" t="s">
        <v>2209</v>
      </c>
      <c r="B1370" s="14">
        <v>46226</v>
      </c>
      <c r="C1370" t="s">
        <v>296</v>
      </c>
      <c r="D1370" t="str">
        <f>VLOOKUP(C1370,Customers!A:E,5,FALSE)</f>
        <v xml:space="preserve">Premium </v>
      </c>
      <c r="E1370" t="s">
        <v>54</v>
      </c>
      <c r="F1370" t="str">
        <f>VLOOKUP(Table1[[#This Row],[Product_ID]],Products!A:D,4,FALSE)</f>
        <v>Accessories</v>
      </c>
      <c r="G1370" t="str">
        <f>VLOOKUP(H1370,Stores!A:E,5,FALSE)</f>
        <v>Africa</v>
      </c>
      <c r="H1370" t="s">
        <v>196</v>
      </c>
      <c r="I1370" s="5" t="s">
        <v>14</v>
      </c>
      <c r="J1370" s="7">
        <v>1</v>
      </c>
      <c r="K1370" s="27">
        <v>119</v>
      </c>
      <c r="L1370" s="11">
        <v>0.02</v>
      </c>
      <c r="M1370" t="s">
        <v>35</v>
      </c>
      <c r="N1370" s="29">
        <v>85.68</v>
      </c>
      <c r="O1370" s="27">
        <f>Table1[[#This Row],[Unit_Price]]*Table1[[#This Row],[Quantity]]</f>
        <v>119</v>
      </c>
      <c r="P1370" s="29">
        <f>Table1[[#This Row],[Revenue]]-Table1[[#This Row],[COGS]]</f>
        <v>33.319999999999993</v>
      </c>
      <c r="Q1370" s="9">
        <f>Table1[[#This Row],[Profit]]/Table1[[#This Row],[Revenue]]</f>
        <v>0.27999999999999992</v>
      </c>
      <c r="R1370" s="31">
        <f>Table1[[#This Row],[Cost Price]]*Table1[[#This Row],[Quantity]]</f>
        <v>85.68</v>
      </c>
    </row>
    <row r="1371" spans="1:18" x14ac:dyDescent="0.25">
      <c r="A1371" t="s">
        <v>2210</v>
      </c>
      <c r="B1371" s="14">
        <v>46217</v>
      </c>
      <c r="C1371" t="s">
        <v>1962</v>
      </c>
      <c r="D1371" t="str">
        <f>VLOOKUP(C1371,Customers!A:E,5,FALSE)</f>
        <v>Mass Market</v>
      </c>
      <c r="E1371" t="s">
        <v>277</v>
      </c>
      <c r="F1371" t="str">
        <f>VLOOKUP(Table1[[#This Row],[Product_ID]],Products!A:D,4,FALSE)</f>
        <v>Televisions</v>
      </c>
      <c r="G1371" t="str">
        <f>VLOOKUP(H1371,Stores!A:E,5,FALSE)</f>
        <v>Europe</v>
      </c>
      <c r="H1371" t="s">
        <v>64</v>
      </c>
      <c r="I1371" s="5" t="s">
        <v>14</v>
      </c>
      <c r="J1371" s="7">
        <v>1</v>
      </c>
      <c r="K1371" s="27">
        <v>685.02</v>
      </c>
      <c r="L1371" s="11">
        <v>0.05</v>
      </c>
      <c r="M1371" t="s">
        <v>20</v>
      </c>
      <c r="N1371" s="29">
        <v>433.38</v>
      </c>
      <c r="O1371" s="27">
        <f>Table1[[#This Row],[Unit_Price]]*Table1[[#This Row],[Quantity]]</f>
        <v>685.02</v>
      </c>
      <c r="P1371" s="29">
        <f>Table1[[#This Row],[Revenue]]-Table1[[#This Row],[COGS]]</f>
        <v>251.64</v>
      </c>
      <c r="Q1371" s="9">
        <f>Table1[[#This Row],[Profit]]/Table1[[#This Row],[Revenue]]</f>
        <v>0.36734693877551017</v>
      </c>
      <c r="R1371" s="31">
        <f>Table1[[#This Row],[Cost Price]]*Table1[[#This Row],[Quantity]]</f>
        <v>433.38</v>
      </c>
    </row>
    <row r="1372" spans="1:18" x14ac:dyDescent="0.25">
      <c r="A1372" t="s">
        <v>2211</v>
      </c>
      <c r="B1372" s="14">
        <v>45726</v>
      </c>
      <c r="C1372" t="s">
        <v>1994</v>
      </c>
      <c r="D1372" t="str">
        <f>VLOOKUP(C1372,Customers!A:E,5,FALSE)</f>
        <v>Mass Market</v>
      </c>
      <c r="E1372" t="s">
        <v>520</v>
      </c>
      <c r="F1372" t="str">
        <f>VLOOKUP(Table1[[#This Row],[Product_ID]],Products!A:D,4,FALSE)</f>
        <v>Laptops</v>
      </c>
      <c r="G1372" t="str">
        <f>VLOOKUP(Table1[[#This Row],[Customer_ID]],Customers!A:G,7,FALSE)</f>
        <v>North America</v>
      </c>
      <c r="H1372" t="s">
        <v>5158</v>
      </c>
      <c r="I1372" s="5" t="s">
        <v>14</v>
      </c>
      <c r="J1372" s="7">
        <v>2</v>
      </c>
      <c r="K1372" s="27">
        <v>2220.9899999999998</v>
      </c>
      <c r="L1372" s="11">
        <v>0.1</v>
      </c>
      <c r="M1372" t="s">
        <v>20</v>
      </c>
      <c r="N1372" s="29">
        <v>1495.32</v>
      </c>
      <c r="O1372" s="27">
        <f>Table1[[#This Row],[Unit_Price]]*Table1[[#This Row],[Quantity]]</f>
        <v>4441.9799999999996</v>
      </c>
      <c r="P1372" s="29">
        <f>Table1[[#This Row],[Revenue]]-Table1[[#This Row],[COGS]]</f>
        <v>1451.3399999999997</v>
      </c>
      <c r="Q1372" s="9">
        <f>Table1[[#This Row],[Profit]]/Table1[[#This Row],[Revenue]]</f>
        <v>0.32673267326732669</v>
      </c>
      <c r="R1372" s="31">
        <f>Table1[[#This Row],[Cost Price]]*Table1[[#This Row],[Quantity]]</f>
        <v>2990.64</v>
      </c>
    </row>
    <row r="1373" spans="1:18" x14ac:dyDescent="0.25">
      <c r="A1373" t="s">
        <v>2212</v>
      </c>
      <c r="B1373" s="14">
        <v>46206</v>
      </c>
      <c r="C1373" t="s">
        <v>420</v>
      </c>
      <c r="D1373" t="str">
        <f>VLOOKUP(C1373,Customers!A:E,5,FALSE)</f>
        <v>Affluent</v>
      </c>
      <c r="E1373" t="s">
        <v>235</v>
      </c>
      <c r="F1373" t="str">
        <f>VLOOKUP(Table1[[#This Row],[Product_ID]],Products!A:D,4,FALSE)</f>
        <v>Accessories</v>
      </c>
      <c r="G1373" t="str">
        <f>VLOOKUP(H1373,Stores!A:E,5,FALSE)</f>
        <v>Europe</v>
      </c>
      <c r="H1373" t="s">
        <v>24</v>
      </c>
      <c r="I1373" s="5" t="s">
        <v>25</v>
      </c>
      <c r="J1373" s="7">
        <v>6</v>
      </c>
      <c r="K1373" s="27">
        <v>69</v>
      </c>
      <c r="L1373" s="11">
        <v>0.2</v>
      </c>
      <c r="M1373" t="s">
        <v>20</v>
      </c>
      <c r="N1373" s="29">
        <v>44.85</v>
      </c>
      <c r="O1373" s="27">
        <f>Table1[[#This Row],[Unit_Price]]*Table1[[#This Row],[Quantity]]</f>
        <v>414</v>
      </c>
      <c r="P1373" s="29">
        <f>Table1[[#This Row],[Revenue]]-Table1[[#This Row],[COGS]]</f>
        <v>144.89999999999998</v>
      </c>
      <c r="Q1373" s="9">
        <f>Table1[[#This Row],[Profit]]/Table1[[#This Row],[Revenue]]</f>
        <v>0.34999999999999992</v>
      </c>
      <c r="R1373" s="31">
        <f>Table1[[#This Row],[Cost Price]]*Table1[[#This Row],[Quantity]]</f>
        <v>269.10000000000002</v>
      </c>
    </row>
    <row r="1374" spans="1:18" x14ac:dyDescent="0.25">
      <c r="A1374" t="s">
        <v>2213</v>
      </c>
      <c r="B1374" s="14">
        <v>46236</v>
      </c>
      <c r="C1374" t="s">
        <v>709</v>
      </c>
      <c r="D1374" t="str">
        <f>VLOOKUP(C1374,Customers!A:E,5,FALSE)</f>
        <v>Mass Affluent</v>
      </c>
      <c r="E1374" t="s">
        <v>57</v>
      </c>
      <c r="F1374" t="str">
        <f>VLOOKUP(Table1[[#This Row],[Product_ID]],Products!A:D,4,FALSE)</f>
        <v>Laptops</v>
      </c>
      <c r="G1374" t="str">
        <f>VLOOKUP(H1374,Stores!A:E,5,FALSE)</f>
        <v>oceania</v>
      </c>
      <c r="H1374" t="s">
        <v>48</v>
      </c>
      <c r="I1374" s="5" t="s">
        <v>25</v>
      </c>
      <c r="J1374" s="7">
        <v>3</v>
      </c>
      <c r="K1374" s="27">
        <v>1163.03</v>
      </c>
      <c r="L1374" s="11">
        <v>0.15</v>
      </c>
      <c r="M1374" t="s">
        <v>20</v>
      </c>
      <c r="N1374" s="29">
        <v>875.27</v>
      </c>
      <c r="O1374" s="27">
        <f>Table1[[#This Row],[Unit_Price]]*Table1[[#This Row],[Quantity]]</f>
        <v>3489.09</v>
      </c>
      <c r="P1374" s="29">
        <f>Table1[[#This Row],[Revenue]]-Table1[[#This Row],[COGS]]</f>
        <v>863.2800000000002</v>
      </c>
      <c r="Q1374" s="9">
        <f>Table1[[#This Row],[Profit]]/Table1[[#This Row],[Revenue]]</f>
        <v>0.24742268041237117</v>
      </c>
      <c r="R1374" s="31">
        <f>Table1[[#This Row],[Cost Price]]*Table1[[#This Row],[Quantity]]</f>
        <v>2625.81</v>
      </c>
    </row>
    <row r="1375" spans="1:18" x14ac:dyDescent="0.25">
      <c r="A1375" t="s">
        <v>2214</v>
      </c>
      <c r="B1375" s="14">
        <v>46119</v>
      </c>
      <c r="C1375" t="s">
        <v>2215</v>
      </c>
      <c r="D1375" t="str">
        <f>VLOOKUP(C1375,Customers!A:E,5,FALSE)</f>
        <v>affluent</v>
      </c>
      <c r="E1375" t="s">
        <v>12</v>
      </c>
      <c r="F1375" t="str">
        <f>VLOOKUP(Table1[[#This Row],[Product_ID]],Products!A:D,4,FALSE)</f>
        <v>Audio</v>
      </c>
      <c r="G1375" t="str">
        <f>VLOOKUP(H1375,Stores!A:E,5,FALSE)</f>
        <v>North America</v>
      </c>
      <c r="H1375" t="s">
        <v>95</v>
      </c>
      <c r="I1375" s="5" t="s">
        <v>14</v>
      </c>
      <c r="J1375" s="7">
        <v>3</v>
      </c>
      <c r="K1375" s="27">
        <v>489.02</v>
      </c>
      <c r="L1375" s="11">
        <v>0</v>
      </c>
      <c r="M1375" t="s">
        <v>30</v>
      </c>
      <c r="N1375" s="29">
        <v>354.29</v>
      </c>
      <c r="O1375" s="27">
        <f>Table1[[#This Row],[Unit_Price]]*Table1[[#This Row],[Quantity]]</f>
        <v>1467.06</v>
      </c>
      <c r="P1375" s="29">
        <f>Table1[[#This Row],[Revenue]]-Table1[[#This Row],[COGS]]</f>
        <v>404.18999999999983</v>
      </c>
      <c r="Q1375" s="9">
        <f>Table1[[#This Row],[Profit]]/Table1[[#This Row],[Revenue]]</f>
        <v>0.27551020408163257</v>
      </c>
      <c r="R1375" s="31">
        <f>Table1[[#This Row],[Cost Price]]*Table1[[#This Row],[Quantity]]</f>
        <v>1062.8700000000001</v>
      </c>
    </row>
    <row r="1376" spans="1:18" x14ac:dyDescent="0.25">
      <c r="A1376" t="s">
        <v>2216</v>
      </c>
      <c r="B1376" s="14">
        <v>45923</v>
      </c>
      <c r="C1376" t="s">
        <v>696</v>
      </c>
      <c r="D1376" t="str">
        <f>VLOOKUP(C1376,Customers!A:E,5,FALSE)</f>
        <v>Mass Market</v>
      </c>
      <c r="E1376" t="s">
        <v>556</v>
      </c>
      <c r="F1376" t="str">
        <f>VLOOKUP(Table1[[#This Row],[Product_ID]],Products!A:D,4,FALSE)</f>
        <v>Audio</v>
      </c>
      <c r="G1376" t="str">
        <f>VLOOKUP(H1376,Stores!A:E,5,FALSE)</f>
        <v>Africa</v>
      </c>
      <c r="H1376" t="s">
        <v>58</v>
      </c>
      <c r="I1376" s="5" t="s">
        <v>14</v>
      </c>
      <c r="J1376" s="7">
        <v>1</v>
      </c>
      <c r="K1376" s="27">
        <v>130.29</v>
      </c>
      <c r="L1376" s="11">
        <v>0</v>
      </c>
      <c r="M1376" t="s">
        <v>20</v>
      </c>
      <c r="N1376" s="29">
        <v>87.72</v>
      </c>
      <c r="O1376" s="27">
        <f>Table1[[#This Row],[Unit_Price]]*Table1[[#This Row],[Quantity]]</f>
        <v>130.29</v>
      </c>
      <c r="P1376" s="29">
        <f>Table1[[#This Row],[Revenue]]-Table1[[#This Row],[COGS]]</f>
        <v>42.569999999999993</v>
      </c>
      <c r="Q1376" s="9">
        <f>Table1[[#This Row],[Profit]]/Table1[[#This Row],[Revenue]]</f>
        <v>0.32673267326732669</v>
      </c>
      <c r="R1376" s="31">
        <f>Table1[[#This Row],[Cost Price]]*Table1[[#This Row],[Quantity]]</f>
        <v>87.72</v>
      </c>
    </row>
    <row r="1377" spans="1:18" x14ac:dyDescent="0.25">
      <c r="A1377" t="s">
        <v>2217</v>
      </c>
      <c r="B1377" s="14">
        <v>46127</v>
      </c>
      <c r="C1377" t="s">
        <v>1242</v>
      </c>
      <c r="D1377" t="str">
        <f>VLOOKUP(C1377,Customers!A:E,5,FALSE)</f>
        <v>Mass Market</v>
      </c>
      <c r="E1377" t="s">
        <v>305</v>
      </c>
      <c r="F1377" t="str">
        <f>VLOOKUP(Table1[[#This Row],[Product_ID]],Products!A:D,4,FALSE)</f>
        <v>Accessories</v>
      </c>
      <c r="G1377" t="str">
        <f>VLOOKUP(H1377,Stores!A:E,5,FALSE)</f>
        <v>Africa</v>
      </c>
      <c r="H1377" t="s">
        <v>52</v>
      </c>
      <c r="I1377" s="5" t="s">
        <v>14</v>
      </c>
      <c r="J1377" s="7" t="s">
        <v>592</v>
      </c>
      <c r="K1377" s="27">
        <v>40.17</v>
      </c>
      <c r="L1377" s="11">
        <v>0.02</v>
      </c>
      <c r="M1377" t="s">
        <v>35</v>
      </c>
      <c r="N1377" s="29">
        <v>26.52</v>
      </c>
      <c r="O1377" s="27">
        <f>Table1[[#This Row],[Unit_Price]]*Table1[[#This Row],[Quantity]]</f>
        <v>120.51</v>
      </c>
      <c r="P1377" s="29">
        <f>Table1[[#This Row],[Revenue]]-Table1[[#This Row],[COGS]]</f>
        <v>40.950000000000003</v>
      </c>
      <c r="Q1377" s="9">
        <f>Table1[[#This Row],[Profit]]/Table1[[#This Row],[Revenue]]</f>
        <v>0.33980582524271846</v>
      </c>
      <c r="R1377" s="31">
        <f>Table1[[#This Row],[Cost Price]]*Table1[[#This Row],[Quantity]]</f>
        <v>79.56</v>
      </c>
    </row>
    <row r="1378" spans="1:18" x14ac:dyDescent="0.25">
      <c r="A1378" t="s">
        <v>2218</v>
      </c>
      <c r="B1378" s="14">
        <v>46102</v>
      </c>
      <c r="C1378" t="s">
        <v>259</v>
      </c>
      <c r="D1378" t="str">
        <f>VLOOKUP(C1378,Customers!A:E,5,FALSE)</f>
        <v>Mass Market</v>
      </c>
      <c r="E1378" t="s">
        <v>132</v>
      </c>
      <c r="F1378" t="str">
        <f>VLOOKUP(Table1[[#This Row],[Product_ID]],Products!A:D,4,FALSE)</f>
        <v>Laptops</v>
      </c>
      <c r="G1378" t="str">
        <f>VLOOKUP(H1378,Stores!A:E,5,FALSE)</f>
        <v>Africa</v>
      </c>
      <c r="H1378" t="s">
        <v>226</v>
      </c>
      <c r="I1378" s="5" t="s">
        <v>25</v>
      </c>
      <c r="J1378" s="7">
        <v>5</v>
      </c>
      <c r="K1378" s="27">
        <v>1199</v>
      </c>
      <c r="L1378" s="11">
        <v>0</v>
      </c>
      <c r="M1378" t="s">
        <v>20</v>
      </c>
      <c r="N1378" s="29">
        <v>791.34</v>
      </c>
      <c r="O1378" s="27">
        <f>Table1[[#This Row],[Unit_Price]]*Table1[[#This Row],[Quantity]]</f>
        <v>5995</v>
      </c>
      <c r="P1378" s="29">
        <f>Table1[[#This Row],[Revenue]]-Table1[[#This Row],[COGS]]</f>
        <v>2038.2999999999997</v>
      </c>
      <c r="Q1378" s="9">
        <f>Table1[[#This Row],[Profit]]/Table1[[#This Row],[Revenue]]</f>
        <v>0.33999999999999997</v>
      </c>
      <c r="R1378" s="31">
        <f>Table1[[#This Row],[Cost Price]]*Table1[[#This Row],[Quantity]]</f>
        <v>3956.7000000000003</v>
      </c>
    </row>
    <row r="1379" spans="1:18" x14ac:dyDescent="0.25">
      <c r="A1379" t="s">
        <v>2219</v>
      </c>
      <c r="B1379" s="14">
        <v>46107</v>
      </c>
      <c r="C1379" t="s">
        <v>662</v>
      </c>
      <c r="D1379" t="str">
        <f>VLOOKUP(C1379,Customers!A:E,5,FALSE)</f>
        <v>Mass Affluent</v>
      </c>
      <c r="E1379" t="s">
        <v>395</v>
      </c>
      <c r="F1379" t="str">
        <f>VLOOKUP(Table1[[#This Row],[Product_ID]],Products!A:D,4,FALSE)</f>
        <v>Accessories</v>
      </c>
      <c r="G1379" t="str">
        <f>VLOOKUP(H1379,Stores!A:E,5,FALSE)</f>
        <v>EUROPE</v>
      </c>
      <c r="H1379" t="s">
        <v>74</v>
      </c>
      <c r="I1379" s="5" t="s">
        <v>25</v>
      </c>
      <c r="J1379" s="7">
        <v>6</v>
      </c>
      <c r="K1379" s="27">
        <v>153.47</v>
      </c>
      <c r="L1379" s="11">
        <v>0.02</v>
      </c>
      <c r="M1379" t="s">
        <v>20</v>
      </c>
      <c r="N1379" s="29">
        <v>96.85</v>
      </c>
      <c r="O1379" s="27">
        <f>Table1[[#This Row],[Unit_Price]]*Table1[[#This Row],[Quantity]]</f>
        <v>920.81999999999994</v>
      </c>
      <c r="P1379" s="29">
        <f>Table1[[#This Row],[Revenue]]-Table1[[#This Row],[COGS]]</f>
        <v>339.72</v>
      </c>
      <c r="Q1379" s="9">
        <f>Table1[[#This Row],[Profit]]/Table1[[#This Row],[Revenue]]</f>
        <v>0.36893203883495151</v>
      </c>
      <c r="R1379" s="31">
        <f>Table1[[#This Row],[Cost Price]]*Table1[[#This Row],[Quantity]]</f>
        <v>581.09999999999991</v>
      </c>
    </row>
    <row r="1380" spans="1:18" x14ac:dyDescent="0.25">
      <c r="A1380" t="s">
        <v>2220</v>
      </c>
      <c r="B1380" s="14">
        <v>46015</v>
      </c>
      <c r="C1380" t="s">
        <v>2221</v>
      </c>
      <c r="D1380" t="str">
        <f>VLOOKUP(C1380,Customers!A:E,5,FALSE)</f>
        <v>Affluent</v>
      </c>
      <c r="E1380" t="s">
        <v>153</v>
      </c>
      <c r="F1380" t="str">
        <f>VLOOKUP(Table1[[#This Row],[Product_ID]],Products!A:D,4,FALSE)</f>
        <v>Accessories</v>
      </c>
      <c r="G1380" t="str">
        <f>VLOOKUP(H1380,Stores!A:E,5,FALSE)</f>
        <v>Asia</v>
      </c>
      <c r="H1380" t="s">
        <v>34</v>
      </c>
      <c r="I1380" s="5" t="s">
        <v>14</v>
      </c>
      <c r="J1380" s="7">
        <v>5</v>
      </c>
      <c r="K1380" s="27">
        <v>127.71</v>
      </c>
      <c r="L1380" s="11">
        <v>0.15</v>
      </c>
      <c r="M1380" t="s">
        <v>35</v>
      </c>
      <c r="N1380" s="29">
        <v>78.69</v>
      </c>
      <c r="O1380" s="27">
        <f>Table1[[#This Row],[Unit_Price]]*Table1[[#This Row],[Quantity]]</f>
        <v>638.54999999999995</v>
      </c>
      <c r="P1380" s="29">
        <f>Table1[[#This Row],[Revenue]]-Table1[[#This Row],[COGS]]</f>
        <v>245.09999999999997</v>
      </c>
      <c r="Q1380" s="9">
        <f>Table1[[#This Row],[Profit]]/Table1[[#This Row],[Revenue]]</f>
        <v>0.38383838383838381</v>
      </c>
      <c r="R1380" s="31">
        <f>Table1[[#This Row],[Cost Price]]*Table1[[#This Row],[Quantity]]</f>
        <v>393.45</v>
      </c>
    </row>
    <row r="1381" spans="1:18" x14ac:dyDescent="0.25">
      <c r="A1381" t="s">
        <v>2222</v>
      </c>
      <c r="B1381" s="14">
        <v>45724</v>
      </c>
      <c r="C1381" t="s">
        <v>2223</v>
      </c>
      <c r="D1381" t="str">
        <f>VLOOKUP(C1381,Customers!A:E,5,FALSE)</f>
        <v>Mass Market</v>
      </c>
      <c r="E1381" t="s">
        <v>549</v>
      </c>
      <c r="F1381" t="str">
        <f>VLOOKUP(Table1[[#This Row],[Product_ID]],Products!A:D,4,FALSE)</f>
        <v>Televisions</v>
      </c>
      <c r="G1381" t="str">
        <f>VLOOKUP(H1381,Stores!A:E,5,FALSE)</f>
        <v>Africa</v>
      </c>
      <c r="H1381" t="s">
        <v>58</v>
      </c>
      <c r="I1381" s="5" t="s">
        <v>25</v>
      </c>
      <c r="J1381" s="7">
        <v>1</v>
      </c>
      <c r="K1381" s="27">
        <v>1175.02</v>
      </c>
      <c r="L1381" s="11">
        <v>0.1</v>
      </c>
      <c r="M1381" t="s">
        <v>20</v>
      </c>
      <c r="N1381" s="29">
        <v>767.36</v>
      </c>
      <c r="O1381" s="27">
        <f>Table1[[#This Row],[Unit_Price]]*Table1[[#This Row],[Quantity]]</f>
        <v>1175.02</v>
      </c>
      <c r="P1381" s="29">
        <f>Table1[[#This Row],[Revenue]]-Table1[[#This Row],[COGS]]</f>
        <v>407.65999999999997</v>
      </c>
      <c r="Q1381" s="9">
        <f>Table1[[#This Row],[Profit]]/Table1[[#This Row],[Revenue]]</f>
        <v>0.34693877551020408</v>
      </c>
      <c r="R1381" s="31">
        <f>Table1[[#This Row],[Cost Price]]*Table1[[#This Row],[Quantity]]</f>
        <v>767.36</v>
      </c>
    </row>
    <row r="1382" spans="1:18" x14ac:dyDescent="0.25">
      <c r="A1382" t="s">
        <v>2224</v>
      </c>
      <c r="B1382" s="14">
        <v>46118</v>
      </c>
      <c r="C1382" t="s">
        <v>1056</v>
      </c>
      <c r="D1382" t="str">
        <f>VLOOKUP(C1382,Customers!A:E,5,FALSE)</f>
        <v>Mass Market</v>
      </c>
      <c r="E1382" t="s">
        <v>171</v>
      </c>
      <c r="F1382" t="str">
        <f>VLOOKUP(Table1[[#This Row],[Product_ID]],Products!A:D,4,FALSE)</f>
        <v>Smartphones</v>
      </c>
      <c r="G1382" t="str">
        <f>VLOOKUP(H1382,Stores!A:E,5,FALSE)</f>
        <v>Africa</v>
      </c>
      <c r="H1382" t="s">
        <v>196</v>
      </c>
      <c r="I1382" s="5" t="s">
        <v>14</v>
      </c>
      <c r="J1382" s="7">
        <v>2</v>
      </c>
      <c r="K1382" s="27">
        <v>1260.03</v>
      </c>
      <c r="L1382" s="11">
        <v>0.15</v>
      </c>
      <c r="M1382" t="s">
        <v>35</v>
      </c>
      <c r="N1382" s="29">
        <v>883.32</v>
      </c>
      <c r="O1382" s="27">
        <f>Table1[[#This Row],[Unit_Price]]*Table1[[#This Row],[Quantity]]</f>
        <v>2520.06</v>
      </c>
      <c r="P1382" s="29">
        <f>Table1[[#This Row],[Revenue]]-Table1[[#This Row],[COGS]]</f>
        <v>753.41999999999985</v>
      </c>
      <c r="Q1382" s="9">
        <f>Table1[[#This Row],[Profit]]/Table1[[#This Row],[Revenue]]</f>
        <v>0.29896907216494839</v>
      </c>
      <c r="R1382" s="31">
        <f>Table1[[#This Row],[Cost Price]]*Table1[[#This Row],[Quantity]]</f>
        <v>1766.64</v>
      </c>
    </row>
    <row r="1383" spans="1:18" x14ac:dyDescent="0.25">
      <c r="A1383" t="s">
        <v>2225</v>
      </c>
      <c r="B1383" s="14">
        <v>46362</v>
      </c>
      <c r="C1383" t="s">
        <v>994</v>
      </c>
      <c r="D1383" t="str">
        <f>VLOOKUP(C1383,Customers!A:E,5,FALSE)</f>
        <v>Affluent</v>
      </c>
      <c r="E1383" t="s">
        <v>376</v>
      </c>
      <c r="F1383" t="str">
        <f>VLOOKUP(Table1[[#This Row],[Product_ID]],Products!A:D,4,FALSE)</f>
        <v>Laptops</v>
      </c>
      <c r="G1383" t="str">
        <f>VLOOKUP(H1383,Stores!A:E,5,FALSE)</f>
        <v>Africa</v>
      </c>
      <c r="H1383" t="s">
        <v>52</v>
      </c>
      <c r="I1383" s="5" t="s">
        <v>14</v>
      </c>
      <c r="J1383" s="7">
        <v>1</v>
      </c>
      <c r="K1383" s="27">
        <v>1682.01</v>
      </c>
      <c r="L1383" s="11">
        <v>0.15</v>
      </c>
      <c r="M1383" t="s">
        <v>35</v>
      </c>
      <c r="N1383" s="29">
        <v>1240.27</v>
      </c>
      <c r="O1383" s="27">
        <f>Table1[[#This Row],[Unit_Price]]*Table1[[#This Row],[Quantity]]</f>
        <v>1682.01</v>
      </c>
      <c r="P1383" s="29">
        <f>Table1[[#This Row],[Revenue]]-Table1[[#This Row],[COGS]]</f>
        <v>441.74</v>
      </c>
      <c r="Q1383" s="9">
        <f>Table1[[#This Row],[Profit]]/Table1[[#This Row],[Revenue]]</f>
        <v>0.26262626262626265</v>
      </c>
      <c r="R1383" s="31">
        <f>Table1[[#This Row],[Cost Price]]*Table1[[#This Row],[Quantity]]</f>
        <v>1240.27</v>
      </c>
    </row>
    <row r="1384" spans="1:18" x14ac:dyDescent="0.25">
      <c r="A1384" t="s">
        <v>2226</v>
      </c>
      <c r="B1384" s="14">
        <v>46076</v>
      </c>
      <c r="C1384" t="s">
        <v>1056</v>
      </c>
      <c r="D1384" t="str">
        <f>VLOOKUP(C1384,Customers!A:E,5,FALSE)</f>
        <v>Mass Market</v>
      </c>
      <c r="E1384" t="s">
        <v>199</v>
      </c>
      <c r="F1384" t="str">
        <f>VLOOKUP(Table1[[#This Row],[Product_ID]],Products!A:D,4,FALSE)</f>
        <v>Laptops</v>
      </c>
      <c r="G1384" t="str">
        <f>VLOOKUP(H1384,Stores!A:E,5,FALSE)</f>
        <v>Africa</v>
      </c>
      <c r="H1384" t="s">
        <v>196</v>
      </c>
      <c r="I1384" s="5" t="s">
        <v>14</v>
      </c>
      <c r="J1384" s="7">
        <v>1</v>
      </c>
      <c r="K1384" s="27">
        <v>712.98</v>
      </c>
      <c r="L1384" s="11">
        <v>0</v>
      </c>
      <c r="M1384" t="s">
        <v>20</v>
      </c>
      <c r="N1384" s="29">
        <v>496.29</v>
      </c>
      <c r="O1384" s="27">
        <f>Table1[[#This Row],[Unit_Price]]*Table1[[#This Row],[Quantity]]</f>
        <v>712.98</v>
      </c>
      <c r="P1384" s="29">
        <f>Table1[[#This Row],[Revenue]]-Table1[[#This Row],[COGS]]</f>
        <v>216.69</v>
      </c>
      <c r="Q1384" s="9">
        <f>Table1[[#This Row],[Profit]]/Table1[[#This Row],[Revenue]]</f>
        <v>0.30392156862745096</v>
      </c>
      <c r="R1384" s="31">
        <f>Table1[[#This Row],[Cost Price]]*Table1[[#This Row],[Quantity]]</f>
        <v>496.29</v>
      </c>
    </row>
    <row r="1385" spans="1:18" x14ac:dyDescent="0.25">
      <c r="A1385" t="s">
        <v>2227</v>
      </c>
      <c r="B1385" s="14">
        <v>45930</v>
      </c>
      <c r="C1385" t="s">
        <v>2228</v>
      </c>
      <c r="D1385" t="str">
        <f>VLOOKUP(C1385,Customers!A:E,5,FALSE)</f>
        <v>Premium</v>
      </c>
      <c r="E1385" t="s">
        <v>268</v>
      </c>
      <c r="F1385" t="str">
        <f>VLOOKUP(Table1[[#This Row],[Product_ID]],Products!A:D,4,FALSE)</f>
        <v>Audio</v>
      </c>
      <c r="G1385" t="str">
        <f>VLOOKUP(H1385,Stores!A:E,5,FALSE)</f>
        <v>EUROPE</v>
      </c>
      <c r="H1385" t="s">
        <v>74</v>
      </c>
      <c r="I1385" s="5" t="s">
        <v>14</v>
      </c>
      <c r="J1385" s="7">
        <v>5</v>
      </c>
      <c r="K1385" s="27">
        <v>151.97999999999999</v>
      </c>
      <c r="L1385" s="11">
        <v>0</v>
      </c>
      <c r="M1385" t="s">
        <v>20</v>
      </c>
      <c r="N1385" s="29">
        <v>90.89</v>
      </c>
      <c r="O1385" s="27">
        <f>Table1[[#This Row],[Unit_Price]]*Table1[[#This Row],[Quantity]]</f>
        <v>759.9</v>
      </c>
      <c r="P1385" s="29">
        <f>Table1[[#This Row],[Revenue]]-Table1[[#This Row],[COGS]]</f>
        <v>305.45</v>
      </c>
      <c r="Q1385" s="9">
        <f>Table1[[#This Row],[Profit]]/Table1[[#This Row],[Revenue]]</f>
        <v>0.40196078431372551</v>
      </c>
      <c r="R1385" s="31">
        <f>Table1[[#This Row],[Cost Price]]*Table1[[#This Row],[Quantity]]</f>
        <v>454.45</v>
      </c>
    </row>
    <row r="1386" spans="1:18" x14ac:dyDescent="0.25">
      <c r="A1386" t="s">
        <v>2229</v>
      </c>
      <c r="B1386" s="14">
        <v>45974</v>
      </c>
      <c r="C1386" t="s">
        <v>189</v>
      </c>
      <c r="D1386" t="str">
        <f>VLOOKUP(C1386,Customers!A:E,5,FALSE)</f>
        <v>MASS MARKET</v>
      </c>
      <c r="E1386" t="s">
        <v>286</v>
      </c>
      <c r="F1386" t="str">
        <f>VLOOKUP(Table1[[#This Row],[Product_ID]],Products!A:D,4,FALSE)</f>
        <v>Televisions</v>
      </c>
      <c r="G1386" t="str">
        <f>VLOOKUP(H1386,Stores!A:E,5,FALSE)</f>
        <v>Africa</v>
      </c>
      <c r="H1386" t="s">
        <v>58</v>
      </c>
      <c r="I1386" s="5" t="s">
        <v>14</v>
      </c>
      <c r="J1386" s="7">
        <v>1</v>
      </c>
      <c r="K1386" s="27">
        <v>1286.01</v>
      </c>
      <c r="L1386" s="11">
        <v>0</v>
      </c>
      <c r="M1386" t="s">
        <v>30</v>
      </c>
      <c r="N1386" s="29">
        <v>948.27</v>
      </c>
      <c r="O1386" s="27">
        <f>Table1[[#This Row],[Unit_Price]]*Table1[[#This Row],[Quantity]]</f>
        <v>1286.01</v>
      </c>
      <c r="P1386" s="29">
        <f>Table1[[#This Row],[Revenue]]-Table1[[#This Row],[COGS]]</f>
        <v>337.74</v>
      </c>
      <c r="Q1386" s="9">
        <f>Table1[[#This Row],[Profit]]/Table1[[#This Row],[Revenue]]</f>
        <v>0.26262626262626265</v>
      </c>
      <c r="R1386" s="31">
        <f>Table1[[#This Row],[Cost Price]]*Table1[[#This Row],[Quantity]]</f>
        <v>948.27</v>
      </c>
    </row>
    <row r="1387" spans="1:18" x14ac:dyDescent="0.25">
      <c r="A1387" t="s">
        <v>2230</v>
      </c>
      <c r="B1387" s="14">
        <v>46186</v>
      </c>
      <c r="C1387" t="s">
        <v>813</v>
      </c>
      <c r="D1387" t="str">
        <f>VLOOKUP(C1387,Customers!A:E,5,FALSE)</f>
        <v>Affluent</v>
      </c>
      <c r="E1387" t="s">
        <v>140</v>
      </c>
      <c r="F1387" t="str">
        <f>VLOOKUP(Table1[[#This Row],[Product_ID]],Products!A:D,4,FALSE)</f>
        <v>Laptops</v>
      </c>
      <c r="G1387" t="str">
        <f>VLOOKUP(H1387,Stores!A:E,5,FALSE)</f>
        <v>Africa</v>
      </c>
      <c r="H1387" t="s">
        <v>19</v>
      </c>
      <c r="I1387" s="5" t="s">
        <v>14</v>
      </c>
      <c r="J1387" s="7">
        <v>1</v>
      </c>
      <c r="K1387" s="27">
        <v>1018.98</v>
      </c>
      <c r="L1387" s="11">
        <v>0</v>
      </c>
      <c r="M1387" t="s">
        <v>20</v>
      </c>
      <c r="N1387" s="29">
        <v>659.34</v>
      </c>
      <c r="O1387" s="27">
        <f>Table1[[#This Row],[Unit_Price]]*Table1[[#This Row],[Quantity]]</f>
        <v>1018.98</v>
      </c>
      <c r="P1387" s="29">
        <f>Table1[[#This Row],[Revenue]]-Table1[[#This Row],[COGS]]</f>
        <v>359.64</v>
      </c>
      <c r="Q1387" s="9">
        <f>Table1[[#This Row],[Profit]]/Table1[[#This Row],[Revenue]]</f>
        <v>0.3529411764705882</v>
      </c>
      <c r="R1387" s="31">
        <f>Table1[[#This Row],[Cost Price]]*Table1[[#This Row],[Quantity]]</f>
        <v>659.34</v>
      </c>
    </row>
    <row r="1388" spans="1:18" x14ac:dyDescent="0.25">
      <c r="A1388" t="s">
        <v>2231</v>
      </c>
      <c r="B1388" s="14">
        <v>46194</v>
      </c>
      <c r="C1388" t="s">
        <v>2228</v>
      </c>
      <c r="D1388" t="str">
        <f>VLOOKUP(C1388,Customers!A:E,5,FALSE)</f>
        <v>Premium</v>
      </c>
      <c r="E1388" t="s">
        <v>54</v>
      </c>
      <c r="F1388" t="str">
        <f>VLOOKUP(Table1[[#This Row],[Product_ID]],Products!A:D,4,FALSE)</f>
        <v>Accessories</v>
      </c>
      <c r="G1388" t="str">
        <f>VLOOKUP(H1388,Stores!A:E,5,FALSE)</f>
        <v>Europe</v>
      </c>
      <c r="H1388" t="s">
        <v>64</v>
      </c>
      <c r="I1388" s="5" t="s">
        <v>25</v>
      </c>
      <c r="J1388" s="7">
        <v>2</v>
      </c>
      <c r="K1388" s="27">
        <v>119</v>
      </c>
      <c r="L1388" s="11">
        <v>0.02</v>
      </c>
      <c r="M1388" t="s">
        <v>20</v>
      </c>
      <c r="N1388" s="29">
        <v>85.68</v>
      </c>
      <c r="O1388" s="27">
        <f>Table1[[#This Row],[Unit_Price]]*Table1[[#This Row],[Quantity]]</f>
        <v>238</v>
      </c>
      <c r="P1388" s="29">
        <f>Table1[[#This Row],[Revenue]]-Table1[[#This Row],[COGS]]</f>
        <v>66.639999999999986</v>
      </c>
      <c r="Q1388" s="9">
        <f>Table1[[#This Row],[Profit]]/Table1[[#This Row],[Revenue]]</f>
        <v>0.27999999999999992</v>
      </c>
      <c r="R1388" s="31">
        <f>Table1[[#This Row],[Cost Price]]*Table1[[#This Row],[Quantity]]</f>
        <v>171.36</v>
      </c>
    </row>
    <row r="1389" spans="1:18" x14ac:dyDescent="0.25">
      <c r="A1389" t="s">
        <v>2232</v>
      </c>
      <c r="B1389" s="14">
        <v>45880</v>
      </c>
      <c r="C1389" t="s">
        <v>1467</v>
      </c>
      <c r="D1389" t="str">
        <f>VLOOKUP(C1389,Customers!A:E,5,FALSE)</f>
        <v>Premium</v>
      </c>
      <c r="E1389" t="s">
        <v>123</v>
      </c>
      <c r="F1389" t="str">
        <f>VLOOKUP(Table1[[#This Row],[Product_ID]],Products!A:D,4,FALSE)</f>
        <v>Accessories</v>
      </c>
      <c r="G1389" t="str">
        <f>VLOOKUP(H1389,Stores!A:E,5,FALSE)</f>
        <v>Asia</v>
      </c>
      <c r="H1389" t="s">
        <v>13</v>
      </c>
      <c r="I1389" s="5" t="s">
        <v>14</v>
      </c>
      <c r="J1389" s="7">
        <v>4</v>
      </c>
      <c r="K1389" s="27">
        <v>53.9</v>
      </c>
      <c r="L1389" s="11">
        <v>0</v>
      </c>
      <c r="M1389" t="s">
        <v>20</v>
      </c>
      <c r="N1389" s="29">
        <v>39.049999999999997</v>
      </c>
      <c r="O1389" s="27">
        <f>Table1[[#This Row],[Unit_Price]]*Table1[[#This Row],[Quantity]]</f>
        <v>215.6</v>
      </c>
      <c r="P1389" s="29">
        <f>Table1[[#This Row],[Revenue]]-Table1[[#This Row],[COGS]]</f>
        <v>59.400000000000006</v>
      </c>
      <c r="Q1389" s="9">
        <f>Table1[[#This Row],[Profit]]/Table1[[#This Row],[Revenue]]</f>
        <v>0.27551020408163268</v>
      </c>
      <c r="R1389" s="31">
        <f>Table1[[#This Row],[Cost Price]]*Table1[[#This Row],[Quantity]]</f>
        <v>156.19999999999999</v>
      </c>
    </row>
    <row r="1390" spans="1:18" x14ac:dyDescent="0.25">
      <c r="A1390" t="s">
        <v>2233</v>
      </c>
      <c r="B1390" s="14">
        <v>46000</v>
      </c>
      <c r="C1390" t="s">
        <v>1872</v>
      </c>
      <c r="D1390" t="str">
        <f>VLOOKUP(C1390,Customers!A:E,5,FALSE)</f>
        <v>Mass Market</v>
      </c>
      <c r="E1390" t="s">
        <v>282</v>
      </c>
      <c r="F1390" t="str">
        <f>VLOOKUP(Table1[[#This Row],[Product_ID]],Products!A:D,4,FALSE)</f>
        <v>Audio</v>
      </c>
      <c r="G1390" t="str">
        <f>VLOOKUP(H1390,Stores!A:E,5,FALSE)</f>
        <v>Africa</v>
      </c>
      <c r="H1390" t="s">
        <v>58</v>
      </c>
      <c r="I1390" s="5" t="s">
        <v>25</v>
      </c>
      <c r="J1390" s="7">
        <v>1</v>
      </c>
      <c r="K1390" s="27">
        <v>177.21</v>
      </c>
      <c r="L1390" s="11">
        <v>0</v>
      </c>
      <c r="M1390" t="s">
        <v>30</v>
      </c>
      <c r="N1390" s="29">
        <v>110.98</v>
      </c>
      <c r="O1390" s="27">
        <f>Table1[[#This Row],[Unit_Price]]*Table1[[#This Row],[Quantity]]</f>
        <v>177.21</v>
      </c>
      <c r="P1390" s="29">
        <f>Table1[[#This Row],[Revenue]]-Table1[[#This Row],[COGS]]</f>
        <v>66.23</v>
      </c>
      <c r="Q1390" s="9">
        <f>Table1[[#This Row],[Profit]]/Table1[[#This Row],[Revenue]]</f>
        <v>0.37373737373737376</v>
      </c>
      <c r="R1390" s="31">
        <f>Table1[[#This Row],[Cost Price]]*Table1[[#This Row],[Quantity]]</f>
        <v>110.98</v>
      </c>
    </row>
    <row r="1391" spans="1:18" x14ac:dyDescent="0.25">
      <c r="A1391" t="s">
        <v>2234</v>
      </c>
      <c r="B1391" s="14">
        <v>46001</v>
      </c>
      <c r="C1391" t="s">
        <v>222</v>
      </c>
      <c r="D1391" t="str">
        <f>VLOOKUP(C1391,Customers!A:E,5,FALSE)</f>
        <v>Mass Market</v>
      </c>
      <c r="E1391" t="s">
        <v>51</v>
      </c>
      <c r="F1391" t="str">
        <f>VLOOKUP(Table1[[#This Row],[Product_ID]],Products!A:D,4,FALSE)</f>
        <v>Smartphones</v>
      </c>
      <c r="G1391" t="str">
        <f>VLOOKUP(H1391,Stores!A:E,5,FALSE)</f>
        <v>Africa</v>
      </c>
      <c r="H1391" t="s">
        <v>196</v>
      </c>
      <c r="I1391" s="5" t="s">
        <v>25</v>
      </c>
      <c r="J1391" s="7">
        <v>1</v>
      </c>
      <c r="K1391" s="27">
        <v>999</v>
      </c>
      <c r="L1391" s="11">
        <v>0.1</v>
      </c>
      <c r="M1391" t="s">
        <v>35</v>
      </c>
      <c r="N1391" s="29">
        <v>609.39</v>
      </c>
      <c r="O1391" s="27">
        <f>Table1[[#This Row],[Unit_Price]]*Table1[[#This Row],[Quantity]]</f>
        <v>999</v>
      </c>
      <c r="P1391" s="29">
        <f>Table1[[#This Row],[Revenue]]-Table1[[#This Row],[COGS]]</f>
        <v>389.61</v>
      </c>
      <c r="Q1391" s="9">
        <f>Table1[[#This Row],[Profit]]/Table1[[#This Row],[Revenue]]</f>
        <v>0.39</v>
      </c>
      <c r="R1391" s="31">
        <f>Table1[[#This Row],[Cost Price]]*Table1[[#This Row],[Quantity]]</f>
        <v>609.39</v>
      </c>
    </row>
    <row r="1392" spans="1:18" x14ac:dyDescent="0.25">
      <c r="A1392" t="s">
        <v>2235</v>
      </c>
      <c r="B1392" s="14">
        <v>46070</v>
      </c>
      <c r="C1392" t="s">
        <v>1264</v>
      </c>
      <c r="D1392" t="str">
        <f>VLOOKUP(C1392,Customers!A:E,5,FALSE)</f>
        <v>Mass Affluent</v>
      </c>
      <c r="E1392" t="s">
        <v>520</v>
      </c>
      <c r="F1392" t="str">
        <f>VLOOKUP(Table1[[#This Row],[Product_ID]],Products!A:D,4,FALSE)</f>
        <v>Laptops</v>
      </c>
      <c r="G1392" t="str">
        <f>VLOOKUP(H1392,Stores!A:E,5,FALSE)</f>
        <v>Africa</v>
      </c>
      <c r="H1392" t="s">
        <v>58</v>
      </c>
      <c r="I1392" s="5" t="s">
        <v>14</v>
      </c>
      <c r="J1392" s="7">
        <v>1</v>
      </c>
      <c r="K1392" s="27">
        <v>2199</v>
      </c>
      <c r="L1392" s="11">
        <v>0</v>
      </c>
      <c r="M1392" t="s">
        <v>35</v>
      </c>
      <c r="N1392" s="29">
        <v>1495.32</v>
      </c>
      <c r="O1392" s="27">
        <f>Table1[[#This Row],[Unit_Price]]*Table1[[#This Row],[Quantity]]</f>
        <v>2199</v>
      </c>
      <c r="P1392" s="29">
        <f>Table1[[#This Row],[Revenue]]-Table1[[#This Row],[COGS]]</f>
        <v>703.68000000000006</v>
      </c>
      <c r="Q1392" s="9">
        <f>Table1[[#This Row],[Profit]]/Table1[[#This Row],[Revenue]]</f>
        <v>0.32</v>
      </c>
      <c r="R1392" s="31">
        <f>Table1[[#This Row],[Cost Price]]*Table1[[#This Row],[Quantity]]</f>
        <v>1495.32</v>
      </c>
    </row>
    <row r="1393" spans="1:18" x14ac:dyDescent="0.25">
      <c r="A1393" t="s">
        <v>2236</v>
      </c>
      <c r="B1393" s="14">
        <v>46221</v>
      </c>
      <c r="C1393" t="s">
        <v>139</v>
      </c>
      <c r="D1393" t="str">
        <f>VLOOKUP(C1393,Customers!A:E,5,FALSE)</f>
        <v>Affluent</v>
      </c>
      <c r="E1393" t="s">
        <v>132</v>
      </c>
      <c r="F1393" t="str">
        <f>VLOOKUP(Table1[[#This Row],[Product_ID]],Products!A:D,4,FALSE)</f>
        <v>Laptops</v>
      </c>
      <c r="G1393" t="str">
        <f>VLOOKUP(H1393,Stores!A:E,5,FALSE)</f>
        <v>Europe</v>
      </c>
      <c r="H1393" t="s">
        <v>24</v>
      </c>
      <c r="I1393" s="5" t="s">
        <v>14</v>
      </c>
      <c r="J1393" s="7">
        <v>4</v>
      </c>
      <c r="K1393" s="27">
        <v>1199</v>
      </c>
      <c r="L1393" s="11">
        <v>0</v>
      </c>
      <c r="M1393" t="s">
        <v>20</v>
      </c>
      <c r="N1393" s="29">
        <v>791.34</v>
      </c>
      <c r="O1393" s="27">
        <f>Table1[[#This Row],[Unit_Price]]*Table1[[#This Row],[Quantity]]</f>
        <v>4796</v>
      </c>
      <c r="P1393" s="29">
        <f>Table1[[#This Row],[Revenue]]-Table1[[#This Row],[COGS]]</f>
        <v>1630.6399999999999</v>
      </c>
      <c r="Q1393" s="9">
        <f>Table1[[#This Row],[Profit]]/Table1[[#This Row],[Revenue]]</f>
        <v>0.33999999999999997</v>
      </c>
      <c r="R1393" s="31">
        <f>Table1[[#This Row],[Cost Price]]*Table1[[#This Row],[Quantity]]</f>
        <v>3165.36</v>
      </c>
    </row>
    <row r="1394" spans="1:18" x14ac:dyDescent="0.25">
      <c r="A1394" t="s">
        <v>2237</v>
      </c>
      <c r="B1394" s="14">
        <v>45816</v>
      </c>
      <c r="C1394" t="s">
        <v>622</v>
      </c>
      <c r="D1394" t="str">
        <f>VLOOKUP(C1394,Customers!A:E,5,FALSE)</f>
        <v>Mass Market</v>
      </c>
      <c r="E1394" t="s">
        <v>92</v>
      </c>
      <c r="F1394" t="str">
        <f>VLOOKUP(Table1[[#This Row],[Product_ID]],Products!A:D,4,FALSE)</f>
        <v>Audio</v>
      </c>
      <c r="G1394" t="str">
        <f>VLOOKUP(H1394,Stores!A:E,5,FALSE)</f>
        <v>Oceania</v>
      </c>
      <c r="H1394" t="s">
        <v>112</v>
      </c>
      <c r="I1394" s="5" t="s">
        <v>25</v>
      </c>
      <c r="J1394" s="7">
        <v>1</v>
      </c>
      <c r="K1394" s="27">
        <v>301.99</v>
      </c>
      <c r="L1394" s="11">
        <v>0.1</v>
      </c>
      <c r="M1394" t="s">
        <v>20</v>
      </c>
      <c r="N1394" s="29">
        <v>191.36</v>
      </c>
      <c r="O1394" s="27">
        <f>Table1[[#This Row],[Unit_Price]]*Table1[[#This Row],[Quantity]]</f>
        <v>301.99</v>
      </c>
      <c r="P1394" s="29">
        <f>Table1[[#This Row],[Revenue]]-Table1[[#This Row],[COGS]]</f>
        <v>110.63</v>
      </c>
      <c r="Q1394" s="9">
        <f>Table1[[#This Row],[Profit]]/Table1[[#This Row],[Revenue]]</f>
        <v>0.36633663366336633</v>
      </c>
      <c r="R1394" s="31">
        <f>Table1[[#This Row],[Cost Price]]*Table1[[#This Row],[Quantity]]</f>
        <v>191.36</v>
      </c>
    </row>
    <row r="1395" spans="1:18" x14ac:dyDescent="0.25">
      <c r="A1395" t="s">
        <v>2238</v>
      </c>
      <c r="B1395" s="14">
        <v>46146</v>
      </c>
      <c r="C1395" t="s">
        <v>371</v>
      </c>
      <c r="D1395" t="str">
        <f>VLOOKUP(C1395,Customers!A:E,5,FALSE)</f>
        <v>Mass Market</v>
      </c>
      <c r="E1395" t="s">
        <v>254</v>
      </c>
      <c r="F1395" t="str">
        <f>VLOOKUP(Table1[[#This Row],[Product_ID]],Products!A:D,4,FALSE)</f>
        <v>Audio</v>
      </c>
      <c r="G1395" t="str">
        <f>VLOOKUP(H1395,Stores!A:E,5,FALSE)</f>
        <v>South America</v>
      </c>
      <c r="H1395" t="s">
        <v>62</v>
      </c>
      <c r="I1395" s="5" t="s">
        <v>25</v>
      </c>
      <c r="J1395" s="7">
        <v>1</v>
      </c>
      <c r="K1395" s="27">
        <v>195.02</v>
      </c>
      <c r="L1395" s="11">
        <v>0.05</v>
      </c>
      <c r="M1395" t="s">
        <v>30</v>
      </c>
      <c r="N1395" s="29">
        <v>129.35</v>
      </c>
      <c r="O1395" s="27">
        <f>Table1[[#This Row],[Unit_Price]]*Table1[[#This Row],[Quantity]]</f>
        <v>195.02</v>
      </c>
      <c r="P1395" s="29">
        <f>Table1[[#This Row],[Revenue]]-Table1[[#This Row],[COGS]]</f>
        <v>65.670000000000016</v>
      </c>
      <c r="Q1395" s="9">
        <f>Table1[[#This Row],[Profit]]/Table1[[#This Row],[Revenue]]</f>
        <v>0.33673469387755106</v>
      </c>
      <c r="R1395" s="31">
        <f>Table1[[#This Row],[Cost Price]]*Table1[[#This Row],[Quantity]]</f>
        <v>129.35</v>
      </c>
    </row>
    <row r="1396" spans="1:18" x14ac:dyDescent="0.25">
      <c r="A1396" t="s">
        <v>2239</v>
      </c>
      <c r="B1396" s="14">
        <v>45849</v>
      </c>
      <c r="C1396" t="s">
        <v>1196</v>
      </c>
      <c r="D1396" t="str">
        <f>VLOOKUP(C1396,Customers!A:E,5,FALSE)</f>
        <v>Mass Affluent</v>
      </c>
      <c r="E1396" t="s">
        <v>147</v>
      </c>
      <c r="F1396" t="str">
        <f>VLOOKUP(Table1[[#This Row],[Product_ID]],Products!A:D,4,FALSE)</f>
        <v>Televisions</v>
      </c>
      <c r="G1396" t="str">
        <f>VLOOKUP(H1396,Stores!A:E,5,FALSE)</f>
        <v>South America</v>
      </c>
      <c r="H1396" t="s">
        <v>62</v>
      </c>
      <c r="I1396" s="5" t="s">
        <v>25</v>
      </c>
      <c r="J1396" s="7">
        <v>3</v>
      </c>
      <c r="K1396" s="27">
        <v>979.02</v>
      </c>
      <c r="L1396" s="11">
        <v>0</v>
      </c>
      <c r="M1396" t="s">
        <v>35</v>
      </c>
      <c r="N1396" s="29">
        <v>679.32</v>
      </c>
      <c r="O1396" s="27">
        <f>Table1[[#This Row],[Unit_Price]]*Table1[[#This Row],[Quantity]]</f>
        <v>2937.06</v>
      </c>
      <c r="P1396" s="29">
        <f>Table1[[#This Row],[Revenue]]-Table1[[#This Row],[COGS]]</f>
        <v>899.09999999999991</v>
      </c>
      <c r="Q1396" s="9">
        <f>Table1[[#This Row],[Profit]]/Table1[[#This Row],[Revenue]]</f>
        <v>0.30612244897959179</v>
      </c>
      <c r="R1396" s="31">
        <f>Table1[[#This Row],[Cost Price]]*Table1[[#This Row],[Quantity]]</f>
        <v>2037.96</v>
      </c>
    </row>
    <row r="1397" spans="1:18" x14ac:dyDescent="0.25">
      <c r="A1397" t="s">
        <v>2240</v>
      </c>
      <c r="B1397" s="14">
        <v>46083</v>
      </c>
      <c r="C1397" t="s">
        <v>397</v>
      </c>
      <c r="D1397" t="s">
        <v>5188</v>
      </c>
      <c r="E1397" t="s">
        <v>174</v>
      </c>
      <c r="F1397" t="str">
        <f>VLOOKUP(Table1[[#This Row],[Product_ID]],Products!A:D,4,FALSE)</f>
        <v>Accessories</v>
      </c>
      <c r="G1397" t="str">
        <f>VLOOKUP(H1397,Stores!A:E,5,FALSE)</f>
        <v xml:space="preserve">Asia </v>
      </c>
      <c r="H1397" t="s">
        <v>104</v>
      </c>
      <c r="I1397" s="5" t="s">
        <v>25</v>
      </c>
      <c r="J1397" s="7">
        <v>2</v>
      </c>
      <c r="K1397" s="27">
        <v>78.209999999999994</v>
      </c>
      <c r="L1397" s="11">
        <v>0.02</v>
      </c>
      <c r="M1397" t="s">
        <v>30</v>
      </c>
      <c r="N1397" s="29">
        <v>54.51</v>
      </c>
      <c r="O1397" s="27">
        <f>Table1[[#This Row],[Unit_Price]]*Table1[[#This Row],[Quantity]]</f>
        <v>156.41999999999999</v>
      </c>
      <c r="P1397" s="29">
        <f>Table1[[#This Row],[Revenue]]-Table1[[#This Row],[COGS]]</f>
        <v>47.399999999999991</v>
      </c>
      <c r="Q1397" s="9">
        <f>Table1[[#This Row],[Profit]]/Table1[[#This Row],[Revenue]]</f>
        <v>0.30303030303030298</v>
      </c>
      <c r="R1397" s="31">
        <f>Table1[[#This Row],[Cost Price]]*Table1[[#This Row],[Quantity]]</f>
        <v>109.02</v>
      </c>
    </row>
    <row r="1398" spans="1:18" x14ac:dyDescent="0.25">
      <c r="A1398" t="s">
        <v>2241</v>
      </c>
      <c r="B1398" s="14">
        <v>46224</v>
      </c>
      <c r="C1398" t="s">
        <v>272</v>
      </c>
      <c r="D1398" t="str">
        <f>VLOOKUP(C1398,Customers!A:E,5,FALSE)</f>
        <v>Affluent</v>
      </c>
      <c r="E1398" t="s">
        <v>180</v>
      </c>
      <c r="F1398" t="str">
        <f>VLOOKUP(Table1[[#This Row],[Product_ID]],Products!A:D,4,FALSE)</f>
        <v>Smartphones</v>
      </c>
      <c r="G1398" t="str">
        <f>VLOOKUP(H1398,Stores!A:E,5,FALSE)</f>
        <v>Asia</v>
      </c>
      <c r="H1398" t="s">
        <v>34</v>
      </c>
      <c r="I1398" s="5" t="s">
        <v>14</v>
      </c>
      <c r="J1398" s="7">
        <v>1</v>
      </c>
      <c r="K1398" s="27">
        <v>874.47</v>
      </c>
      <c r="L1398" s="11">
        <v>0</v>
      </c>
      <c r="M1398" t="s">
        <v>20</v>
      </c>
      <c r="N1398" s="29">
        <v>585.80999999999995</v>
      </c>
      <c r="O1398" s="27">
        <f>Table1[[#This Row],[Unit_Price]]*Table1[[#This Row],[Quantity]]</f>
        <v>874.47</v>
      </c>
      <c r="P1398" s="29">
        <f>Table1[[#This Row],[Revenue]]-Table1[[#This Row],[COGS]]</f>
        <v>288.66000000000008</v>
      </c>
      <c r="Q1398" s="9">
        <f>Table1[[#This Row],[Profit]]/Table1[[#This Row],[Revenue]]</f>
        <v>0.33009708737864085</v>
      </c>
      <c r="R1398" s="31">
        <f>Table1[[#This Row],[Cost Price]]*Table1[[#This Row],[Quantity]]</f>
        <v>585.80999999999995</v>
      </c>
    </row>
    <row r="1399" spans="1:18" x14ac:dyDescent="0.25">
      <c r="A1399" t="s">
        <v>2242</v>
      </c>
      <c r="B1399" s="14">
        <v>46232</v>
      </c>
      <c r="C1399" t="s">
        <v>5132</v>
      </c>
      <c r="D1399" t="s">
        <v>5132</v>
      </c>
      <c r="E1399" t="s">
        <v>556</v>
      </c>
      <c r="F1399" t="str">
        <f>VLOOKUP(Table1[[#This Row],[Product_ID]],Products!A:D,4,FALSE)</f>
        <v>Audio</v>
      </c>
      <c r="G1399" t="str">
        <f>VLOOKUP(H1399,Stores!A:E,5,FALSE)</f>
        <v>Asia</v>
      </c>
      <c r="H1399" t="s">
        <v>101</v>
      </c>
      <c r="I1399" s="5" t="s">
        <v>14</v>
      </c>
      <c r="J1399" s="7">
        <v>4</v>
      </c>
      <c r="K1399" s="27">
        <v>131.58000000000001</v>
      </c>
      <c r="L1399" s="11">
        <v>0.2</v>
      </c>
      <c r="M1399" t="s">
        <v>20</v>
      </c>
      <c r="N1399" s="29">
        <v>87.72</v>
      </c>
      <c r="O1399" s="27">
        <f>Table1[[#This Row],[Unit_Price]]*Table1[[#This Row],[Quantity]]</f>
        <v>526.32000000000005</v>
      </c>
      <c r="P1399" s="29">
        <f>Table1[[#This Row],[Revenue]]-Table1[[#This Row],[COGS]]</f>
        <v>175.44000000000005</v>
      </c>
      <c r="Q1399" s="9">
        <f>Table1[[#This Row],[Profit]]/Table1[[#This Row],[Revenue]]</f>
        <v>0.33333333333333343</v>
      </c>
      <c r="R1399" s="31">
        <f>Table1[[#This Row],[Cost Price]]*Table1[[#This Row],[Quantity]]</f>
        <v>350.88</v>
      </c>
    </row>
    <row r="1400" spans="1:18" x14ac:dyDescent="0.25">
      <c r="A1400" t="s">
        <v>2243</v>
      </c>
      <c r="B1400" s="14">
        <v>46132</v>
      </c>
      <c r="C1400" t="s">
        <v>1278</v>
      </c>
      <c r="D1400" t="str">
        <f>VLOOKUP(C1400,Customers!A:E,5,FALSE)</f>
        <v>Mass Market</v>
      </c>
      <c r="E1400" t="s">
        <v>29</v>
      </c>
      <c r="F1400" t="str">
        <f>VLOOKUP(Table1[[#This Row],[Product_ID]],Products!A:D,4,FALSE)</f>
        <v>Accessories</v>
      </c>
      <c r="G1400" t="str">
        <f>VLOOKUP(H1400,Stores!A:E,5,FALSE)</f>
        <v xml:space="preserve">Asia </v>
      </c>
      <c r="H1400" t="s">
        <v>104</v>
      </c>
      <c r="I1400" s="5" t="s">
        <v>14</v>
      </c>
      <c r="J1400" s="7">
        <v>1</v>
      </c>
      <c r="K1400" s="27">
        <v>107.91</v>
      </c>
      <c r="L1400" s="11">
        <v>0.05</v>
      </c>
      <c r="M1400" t="s">
        <v>20</v>
      </c>
      <c r="N1400" s="29">
        <v>78.48</v>
      </c>
      <c r="O1400" s="27">
        <f>Table1[[#This Row],[Unit_Price]]*Table1[[#This Row],[Quantity]]</f>
        <v>107.91</v>
      </c>
      <c r="P1400" s="29">
        <f>Table1[[#This Row],[Revenue]]-Table1[[#This Row],[COGS]]</f>
        <v>29.429999999999993</v>
      </c>
      <c r="Q1400" s="9">
        <f>Table1[[#This Row],[Profit]]/Table1[[#This Row],[Revenue]]</f>
        <v>0.27272727272727265</v>
      </c>
      <c r="R1400" s="31">
        <f>Table1[[#This Row],[Cost Price]]*Table1[[#This Row],[Quantity]]</f>
        <v>78.48</v>
      </c>
    </row>
    <row r="1401" spans="1:18" x14ac:dyDescent="0.25">
      <c r="A1401" t="s">
        <v>2244</v>
      </c>
      <c r="B1401" s="14">
        <v>45922</v>
      </c>
      <c r="C1401" t="s">
        <v>2245</v>
      </c>
      <c r="D1401" t="str">
        <f>VLOOKUP(C1401,Customers!A:E,5,FALSE)</f>
        <v>Mass Market</v>
      </c>
      <c r="E1401" t="s">
        <v>168</v>
      </c>
      <c r="F1401" t="str">
        <f>VLOOKUP(Table1[[#This Row],[Product_ID]],Products!A:D,4,FALSE)</f>
        <v>Accessories</v>
      </c>
      <c r="G1401" t="str">
        <f>VLOOKUP(H1401,Stores!A:E,5,FALSE)</f>
        <v>Oceania</v>
      </c>
      <c r="H1401" t="s">
        <v>112</v>
      </c>
      <c r="I1401" s="5" t="s">
        <v>14</v>
      </c>
      <c r="J1401" s="7">
        <v>1</v>
      </c>
      <c r="K1401" s="27">
        <v>87.22</v>
      </c>
      <c r="L1401" s="11">
        <v>0.02</v>
      </c>
      <c r="M1401" t="s">
        <v>20</v>
      </c>
      <c r="N1401" s="29">
        <v>55.18</v>
      </c>
      <c r="O1401" s="27">
        <f>Table1[[#This Row],[Unit_Price]]*Table1[[#This Row],[Quantity]]</f>
        <v>87.22</v>
      </c>
      <c r="P1401" s="29">
        <f>Table1[[#This Row],[Revenue]]-Table1[[#This Row],[COGS]]</f>
        <v>32.04</v>
      </c>
      <c r="Q1401" s="9">
        <f>Table1[[#This Row],[Profit]]/Table1[[#This Row],[Revenue]]</f>
        <v>0.36734693877551022</v>
      </c>
      <c r="R1401" s="31">
        <f>Table1[[#This Row],[Cost Price]]*Table1[[#This Row],[Quantity]]</f>
        <v>55.18</v>
      </c>
    </row>
    <row r="1402" spans="1:18" x14ac:dyDescent="0.25">
      <c r="A1402" t="s">
        <v>2246</v>
      </c>
      <c r="B1402" s="14">
        <v>46298</v>
      </c>
      <c r="C1402" t="s">
        <v>864</v>
      </c>
      <c r="D1402" t="str">
        <f>VLOOKUP(C1402,Customers!A:E,5,FALSE)</f>
        <v>Mass Affluent</v>
      </c>
      <c r="E1402" t="s">
        <v>87</v>
      </c>
      <c r="F1402" t="str">
        <f>VLOOKUP(Table1[[#This Row],[Product_ID]],Products!A:D,4,FALSE)</f>
        <v>Laptops</v>
      </c>
      <c r="G1402" t="str">
        <f>VLOOKUP(H1402,Stores!A:E,5,FALSE)</f>
        <v>oceania</v>
      </c>
      <c r="H1402" t="s">
        <v>48</v>
      </c>
      <c r="I1402" s="5" t="s">
        <v>14</v>
      </c>
      <c r="J1402" s="7">
        <v>4</v>
      </c>
      <c r="K1402" s="27">
        <v>999</v>
      </c>
      <c r="L1402" s="11">
        <v>0</v>
      </c>
      <c r="M1402" t="s">
        <v>20</v>
      </c>
      <c r="N1402" s="29">
        <v>689.31</v>
      </c>
      <c r="O1402" s="27">
        <f>Table1[[#This Row],[Unit_Price]]*Table1[[#This Row],[Quantity]]</f>
        <v>3996</v>
      </c>
      <c r="P1402" s="29">
        <f>Table1[[#This Row],[Revenue]]-Table1[[#This Row],[COGS]]</f>
        <v>1238.7600000000002</v>
      </c>
      <c r="Q1402" s="9">
        <f>Table1[[#This Row],[Profit]]/Table1[[#This Row],[Revenue]]</f>
        <v>0.31000000000000005</v>
      </c>
      <c r="R1402" s="31">
        <f>Table1[[#This Row],[Cost Price]]*Table1[[#This Row],[Quantity]]</f>
        <v>2757.24</v>
      </c>
    </row>
    <row r="1403" spans="1:18" x14ac:dyDescent="0.25">
      <c r="A1403" t="s">
        <v>2247</v>
      </c>
      <c r="B1403" s="14">
        <v>46066</v>
      </c>
      <c r="C1403" t="s">
        <v>215</v>
      </c>
      <c r="D1403" t="str">
        <f>VLOOKUP(C1403,Customers!A:E,5,FALSE)</f>
        <v>Mass Market</v>
      </c>
      <c r="E1403" t="s">
        <v>416</v>
      </c>
      <c r="F1403" t="str">
        <f>VLOOKUP(Table1[[#This Row],[Product_ID]],Products!A:D,4,FALSE)</f>
        <v>Smartphones</v>
      </c>
      <c r="G1403" t="str">
        <f>VLOOKUP(H1403,Stores!A:E,5,FALSE)</f>
        <v>Oceania</v>
      </c>
      <c r="H1403" t="s">
        <v>112</v>
      </c>
      <c r="I1403" s="5" t="s">
        <v>14</v>
      </c>
      <c r="J1403" s="7">
        <v>2</v>
      </c>
      <c r="K1403" s="27">
        <v>246.51</v>
      </c>
      <c r="L1403" s="11">
        <v>0</v>
      </c>
      <c r="M1403" t="s">
        <v>20</v>
      </c>
      <c r="N1403" s="29">
        <v>159.36000000000001</v>
      </c>
      <c r="O1403" s="27">
        <f>Table1[[#This Row],[Unit_Price]]*Table1[[#This Row],[Quantity]]</f>
        <v>493.02</v>
      </c>
      <c r="P1403" s="29">
        <f>Table1[[#This Row],[Revenue]]-Table1[[#This Row],[COGS]]</f>
        <v>174.29999999999995</v>
      </c>
      <c r="Q1403" s="9">
        <f>Table1[[#This Row],[Profit]]/Table1[[#This Row],[Revenue]]</f>
        <v>0.35353535353535348</v>
      </c>
      <c r="R1403" s="31">
        <f>Table1[[#This Row],[Cost Price]]*Table1[[#This Row],[Quantity]]</f>
        <v>318.72000000000003</v>
      </c>
    </row>
    <row r="1404" spans="1:18" x14ac:dyDescent="0.25">
      <c r="A1404" t="s">
        <v>2248</v>
      </c>
      <c r="B1404" s="14">
        <v>45955</v>
      </c>
      <c r="C1404" t="s">
        <v>1517</v>
      </c>
      <c r="D1404" t="str">
        <f>VLOOKUP(C1404,Customers!A:E,5,FALSE)</f>
        <v>Mass Affluent</v>
      </c>
      <c r="E1404" t="s">
        <v>33</v>
      </c>
      <c r="F1404" t="str">
        <f>VLOOKUP(Table1[[#This Row],[Product_ID]],Products!A:D,4,FALSE)</f>
        <v>Laptops</v>
      </c>
      <c r="G1404" t="str">
        <f>VLOOKUP(H1404,Stores!A:E,5,FALSE)</f>
        <v>Asia</v>
      </c>
      <c r="H1404" t="s">
        <v>34</v>
      </c>
      <c r="I1404" s="5" t="s">
        <v>14</v>
      </c>
      <c r="J1404" s="7">
        <v>2</v>
      </c>
      <c r="K1404" s="27">
        <v>2548.98</v>
      </c>
      <c r="L1404" s="11">
        <v>0.1</v>
      </c>
      <c r="M1404" t="s">
        <v>20</v>
      </c>
      <c r="N1404" s="29">
        <v>1599.36</v>
      </c>
      <c r="O1404" s="27">
        <f>Table1[[#This Row],[Unit_Price]]*Table1[[#This Row],[Quantity]]</f>
        <v>5097.96</v>
      </c>
      <c r="P1404" s="29">
        <f>Table1[[#This Row],[Revenue]]-Table1[[#This Row],[COGS]]</f>
        <v>1899.2400000000002</v>
      </c>
      <c r="Q1404" s="9">
        <f>Table1[[#This Row],[Profit]]/Table1[[#This Row],[Revenue]]</f>
        <v>0.3725490196078432</v>
      </c>
      <c r="R1404" s="31">
        <f>Table1[[#This Row],[Cost Price]]*Table1[[#This Row],[Quantity]]</f>
        <v>3198.72</v>
      </c>
    </row>
    <row r="1405" spans="1:18" x14ac:dyDescent="0.25">
      <c r="A1405" t="s">
        <v>2249</v>
      </c>
      <c r="B1405" s="14">
        <v>45885</v>
      </c>
      <c r="C1405" t="s">
        <v>397</v>
      </c>
      <c r="D1405" t="s">
        <v>5188</v>
      </c>
      <c r="E1405" t="s">
        <v>202</v>
      </c>
      <c r="F1405" t="str">
        <f>VLOOKUP(Table1[[#This Row],[Product_ID]],Products!A:D,4,FALSE)</f>
        <v>Televisions</v>
      </c>
      <c r="G1405" t="str">
        <f>VLOOKUP(H1405,Stores!A:E,5,FALSE)</f>
        <v>Europe</v>
      </c>
      <c r="H1405" t="s">
        <v>24</v>
      </c>
      <c r="I1405" s="5" t="s">
        <v>14</v>
      </c>
      <c r="J1405" s="7">
        <v>4</v>
      </c>
      <c r="K1405" s="27">
        <v>2140.98</v>
      </c>
      <c r="L1405" s="11">
        <v>0.1</v>
      </c>
      <c r="M1405" t="s">
        <v>35</v>
      </c>
      <c r="N1405" s="29">
        <v>1427.32</v>
      </c>
      <c r="O1405" s="27">
        <f>Table1[[#This Row],[Unit_Price]]*Table1[[#This Row],[Quantity]]</f>
        <v>8563.92</v>
      </c>
      <c r="P1405" s="29">
        <f>Table1[[#This Row],[Revenue]]-Table1[[#This Row],[COGS]]</f>
        <v>2854.6400000000003</v>
      </c>
      <c r="Q1405" s="9">
        <f>Table1[[#This Row],[Profit]]/Table1[[#This Row],[Revenue]]</f>
        <v>0.33333333333333337</v>
      </c>
      <c r="R1405" s="31">
        <f>Table1[[#This Row],[Cost Price]]*Table1[[#This Row],[Quantity]]</f>
        <v>5709.28</v>
      </c>
    </row>
    <row r="1406" spans="1:18" x14ac:dyDescent="0.25">
      <c r="A1406" t="s">
        <v>2250</v>
      </c>
      <c r="B1406" s="14">
        <v>45847</v>
      </c>
      <c r="C1406" t="s">
        <v>378</v>
      </c>
      <c r="D1406" t="str">
        <f>VLOOKUP(C1406,Customers!A:E,5,FALSE)</f>
        <v>Affluent</v>
      </c>
      <c r="E1406" t="s">
        <v>92</v>
      </c>
      <c r="F1406" t="str">
        <f>VLOOKUP(Table1[[#This Row],[Product_ID]],Products!A:D,4,FALSE)</f>
        <v>Audio</v>
      </c>
      <c r="G1406" t="str">
        <f>VLOOKUP(H1406,Stores!A:E,5,FALSE)</f>
        <v>Europe</v>
      </c>
      <c r="H1406" t="s">
        <v>64</v>
      </c>
      <c r="I1406" s="5" t="s">
        <v>14</v>
      </c>
      <c r="J1406" s="7">
        <v>1</v>
      </c>
      <c r="K1406" s="27">
        <v>301.99</v>
      </c>
      <c r="L1406" s="11">
        <v>0.1</v>
      </c>
      <c r="M1406" t="s">
        <v>30</v>
      </c>
      <c r="N1406" s="29">
        <v>191.36</v>
      </c>
      <c r="O1406" s="27">
        <f>Table1[[#This Row],[Unit_Price]]*Table1[[#This Row],[Quantity]]</f>
        <v>301.99</v>
      </c>
      <c r="P1406" s="29">
        <f>Table1[[#This Row],[Revenue]]-Table1[[#This Row],[COGS]]</f>
        <v>110.63</v>
      </c>
      <c r="Q1406" s="9">
        <f>Table1[[#This Row],[Profit]]/Table1[[#This Row],[Revenue]]</f>
        <v>0.36633663366336633</v>
      </c>
      <c r="R1406" s="31">
        <f>Table1[[#This Row],[Cost Price]]*Table1[[#This Row],[Quantity]]</f>
        <v>191.36</v>
      </c>
    </row>
    <row r="1407" spans="1:18" x14ac:dyDescent="0.25">
      <c r="A1407" t="s">
        <v>2251</v>
      </c>
      <c r="B1407" s="14">
        <v>45785</v>
      </c>
      <c r="C1407" t="s">
        <v>451</v>
      </c>
      <c r="D1407" t="str">
        <f>VLOOKUP(C1407,Customers!A:E,5,FALSE)</f>
        <v>Mass Market</v>
      </c>
      <c r="E1407" t="s">
        <v>223</v>
      </c>
      <c r="F1407" t="str">
        <f>VLOOKUP(Table1[[#This Row],[Product_ID]],Products!A:D,4,FALSE)</f>
        <v>Audio</v>
      </c>
      <c r="G1407" t="str">
        <f>VLOOKUP(H1407,Stores!A:E,5,FALSE)</f>
        <v>Africa</v>
      </c>
      <c r="H1407" t="s">
        <v>58</v>
      </c>
      <c r="I1407" s="5" t="s">
        <v>14</v>
      </c>
      <c r="J1407" s="7">
        <v>1</v>
      </c>
      <c r="K1407" s="27">
        <v>391.02</v>
      </c>
      <c r="L1407" s="11">
        <v>0.1</v>
      </c>
      <c r="M1407" t="s">
        <v>35</v>
      </c>
      <c r="N1407" s="29">
        <v>263.33999999999997</v>
      </c>
      <c r="O1407" s="27">
        <f>Table1[[#This Row],[Unit_Price]]*Table1[[#This Row],[Quantity]]</f>
        <v>391.02</v>
      </c>
      <c r="P1407" s="29">
        <f>Table1[[#This Row],[Revenue]]-Table1[[#This Row],[COGS]]</f>
        <v>127.68</v>
      </c>
      <c r="Q1407" s="9">
        <f>Table1[[#This Row],[Profit]]/Table1[[#This Row],[Revenue]]</f>
        <v>0.32653061224489799</v>
      </c>
      <c r="R1407" s="31">
        <f>Table1[[#This Row],[Cost Price]]*Table1[[#This Row],[Quantity]]</f>
        <v>263.33999999999997</v>
      </c>
    </row>
    <row r="1408" spans="1:18" x14ac:dyDescent="0.25">
      <c r="A1408" t="s">
        <v>2252</v>
      </c>
      <c r="B1408" s="14">
        <v>46157</v>
      </c>
      <c r="C1408" t="s">
        <v>1944</v>
      </c>
      <c r="D1408" t="str">
        <f>VLOOKUP(C1408,Customers!A:E,5,FALSE)</f>
        <v>Mass Affluent</v>
      </c>
      <c r="E1408" t="s">
        <v>132</v>
      </c>
      <c r="F1408" t="str">
        <f>VLOOKUP(Table1[[#This Row],[Product_ID]],Products!A:D,4,FALSE)</f>
        <v>Laptops</v>
      </c>
      <c r="G1408" t="str">
        <f>VLOOKUP(H1408,Stores!A:E,5,FALSE)</f>
        <v>Asia</v>
      </c>
      <c r="H1408" t="s">
        <v>101</v>
      </c>
      <c r="I1408" s="5" t="s">
        <v>25</v>
      </c>
      <c r="J1408" s="7">
        <v>3</v>
      </c>
      <c r="K1408" s="27">
        <v>1199</v>
      </c>
      <c r="L1408" s="11">
        <v>0</v>
      </c>
      <c r="M1408" t="s">
        <v>20</v>
      </c>
      <c r="N1408" s="29">
        <v>791.34</v>
      </c>
      <c r="O1408" s="27">
        <f>Table1[[#This Row],[Unit_Price]]*Table1[[#This Row],[Quantity]]</f>
        <v>3597</v>
      </c>
      <c r="P1408" s="29">
        <f>Table1[[#This Row],[Revenue]]-Table1[[#This Row],[COGS]]</f>
        <v>1222.98</v>
      </c>
      <c r="Q1408" s="9">
        <f>Table1[[#This Row],[Profit]]/Table1[[#This Row],[Revenue]]</f>
        <v>0.34</v>
      </c>
      <c r="R1408" s="31">
        <f>Table1[[#This Row],[Cost Price]]*Table1[[#This Row],[Quantity]]</f>
        <v>2374.02</v>
      </c>
    </row>
    <row r="1409" spans="1:18" x14ac:dyDescent="0.25">
      <c r="A1409" t="s">
        <v>2253</v>
      </c>
      <c r="B1409" s="14">
        <v>46012</v>
      </c>
      <c r="C1409" t="s">
        <v>1558</v>
      </c>
      <c r="D1409" t="str">
        <f>VLOOKUP(C1409,Customers!A:E,5,FALSE)</f>
        <v>Mass Affluent</v>
      </c>
      <c r="E1409" t="s">
        <v>254</v>
      </c>
      <c r="F1409" t="str">
        <f>VLOOKUP(Table1[[#This Row],[Product_ID]],Products!A:D,4,FALSE)</f>
        <v>Audio</v>
      </c>
      <c r="G1409" t="str">
        <f>VLOOKUP(H1409,Stores!A:E,5,FALSE)</f>
        <v>Africa</v>
      </c>
      <c r="H1409" t="s">
        <v>19</v>
      </c>
      <c r="I1409" s="5" t="s">
        <v>14</v>
      </c>
      <c r="J1409" s="7">
        <v>3</v>
      </c>
      <c r="K1409" s="27">
        <v>202.98</v>
      </c>
      <c r="L1409" s="11">
        <v>0.15</v>
      </c>
      <c r="M1409" t="s">
        <v>20</v>
      </c>
      <c r="N1409" s="29">
        <v>129.35</v>
      </c>
      <c r="O1409" s="27">
        <f>Table1[[#This Row],[Unit_Price]]*Table1[[#This Row],[Quantity]]</f>
        <v>608.93999999999994</v>
      </c>
      <c r="P1409" s="29">
        <f>Table1[[#This Row],[Revenue]]-Table1[[#This Row],[COGS]]</f>
        <v>220.89</v>
      </c>
      <c r="Q1409" s="9">
        <f>Table1[[#This Row],[Profit]]/Table1[[#This Row],[Revenue]]</f>
        <v>0.36274509803921567</v>
      </c>
      <c r="R1409" s="31">
        <f>Table1[[#This Row],[Cost Price]]*Table1[[#This Row],[Quantity]]</f>
        <v>388.04999999999995</v>
      </c>
    </row>
    <row r="1410" spans="1:18" x14ac:dyDescent="0.25">
      <c r="A1410" t="s">
        <v>2254</v>
      </c>
      <c r="B1410" s="14">
        <v>46327</v>
      </c>
      <c r="C1410" t="s">
        <v>225</v>
      </c>
      <c r="D1410" t="str">
        <f>VLOOKUP(C1410,Customers!A:E,5,FALSE)</f>
        <v>Mass Market</v>
      </c>
      <c r="E1410" t="s">
        <v>416</v>
      </c>
      <c r="F1410" t="str">
        <f>VLOOKUP(Table1[[#This Row],[Product_ID]],Products!A:D,4,FALSE)</f>
        <v>Smartphones</v>
      </c>
      <c r="G1410" t="str">
        <f>VLOOKUP(H1410,Stores!A:E,5,FALSE)</f>
        <v>Africa</v>
      </c>
      <c r="H1410" t="s">
        <v>52</v>
      </c>
      <c r="I1410" s="5" t="s">
        <v>14</v>
      </c>
      <c r="J1410" s="7">
        <v>3</v>
      </c>
      <c r="K1410" s="27">
        <v>246.51</v>
      </c>
      <c r="L1410" s="11">
        <v>0.05</v>
      </c>
      <c r="M1410" t="s">
        <v>20</v>
      </c>
      <c r="N1410" s="29">
        <v>159.36000000000001</v>
      </c>
      <c r="O1410" s="27">
        <f>Table1[[#This Row],[Unit_Price]]*Table1[[#This Row],[Quantity]]</f>
        <v>739.53</v>
      </c>
      <c r="P1410" s="29">
        <f>Table1[[#This Row],[Revenue]]-Table1[[#This Row],[COGS]]</f>
        <v>261.44999999999993</v>
      </c>
      <c r="Q1410" s="9">
        <f>Table1[[#This Row],[Profit]]/Table1[[#This Row],[Revenue]]</f>
        <v>0.35353535353535348</v>
      </c>
      <c r="R1410" s="31">
        <f>Table1[[#This Row],[Cost Price]]*Table1[[#This Row],[Quantity]]</f>
        <v>478.08000000000004</v>
      </c>
    </row>
    <row r="1411" spans="1:18" x14ac:dyDescent="0.25">
      <c r="A1411" t="s">
        <v>2255</v>
      </c>
      <c r="B1411" s="14">
        <v>45667</v>
      </c>
      <c r="C1411" t="s">
        <v>1973</v>
      </c>
      <c r="D1411" t="str">
        <f>VLOOKUP(C1411,Customers!A:E,5,FALSE)</f>
        <v>Premium</v>
      </c>
      <c r="E1411" t="s">
        <v>220</v>
      </c>
      <c r="F1411" t="str">
        <f>VLOOKUP(Table1[[#This Row],[Product_ID]],Products!A:D,4,FALSE)</f>
        <v>Laptops</v>
      </c>
      <c r="G1411" t="str">
        <f>VLOOKUP(H1411,Stores!A:E,5,FALSE)</f>
        <v>Africa</v>
      </c>
      <c r="H1411" t="s">
        <v>196</v>
      </c>
      <c r="I1411" s="5" t="s">
        <v>14</v>
      </c>
      <c r="J1411" s="7">
        <v>3</v>
      </c>
      <c r="K1411" s="27">
        <v>1484.01</v>
      </c>
      <c r="L1411" s="11">
        <v>0.02</v>
      </c>
      <c r="M1411" t="s">
        <v>20</v>
      </c>
      <c r="N1411" s="29">
        <v>974.35</v>
      </c>
      <c r="O1411" s="27">
        <f>Table1[[#This Row],[Unit_Price]]*Table1[[#This Row],[Quantity]]</f>
        <v>4452.03</v>
      </c>
      <c r="P1411" s="29">
        <f>Table1[[#This Row],[Revenue]]-Table1[[#This Row],[COGS]]</f>
        <v>1528.9799999999996</v>
      </c>
      <c r="Q1411" s="9">
        <f>Table1[[#This Row],[Profit]]/Table1[[#This Row],[Revenue]]</f>
        <v>0.34343434343434337</v>
      </c>
      <c r="R1411" s="31">
        <f>Table1[[#This Row],[Cost Price]]*Table1[[#This Row],[Quantity]]</f>
        <v>2923.05</v>
      </c>
    </row>
    <row r="1412" spans="1:18" x14ac:dyDescent="0.25">
      <c r="A1412" t="s">
        <v>2256</v>
      </c>
      <c r="B1412" s="14">
        <v>45969</v>
      </c>
      <c r="C1412" t="s">
        <v>37</v>
      </c>
      <c r="D1412" t="str">
        <f>VLOOKUP(C1412,Customers!A:E,5,FALSE)</f>
        <v>Mass Market</v>
      </c>
      <c r="E1412" t="s">
        <v>147</v>
      </c>
      <c r="F1412" t="str">
        <f>VLOOKUP(Table1[[#This Row],[Product_ID]],Products!A:D,4,FALSE)</f>
        <v>Televisions</v>
      </c>
      <c r="G1412" t="str">
        <f>VLOOKUP(H1412,Stores!A:E,5,FALSE)</f>
        <v>Oceania</v>
      </c>
      <c r="H1412" t="s">
        <v>112</v>
      </c>
      <c r="I1412" s="5" t="s">
        <v>25</v>
      </c>
      <c r="J1412" s="7">
        <v>5</v>
      </c>
      <c r="K1412" s="27">
        <v>1018.98</v>
      </c>
      <c r="L1412" s="11">
        <v>0.05</v>
      </c>
      <c r="M1412" t="s">
        <v>35</v>
      </c>
      <c r="N1412" s="29">
        <v>679.32</v>
      </c>
      <c r="O1412" s="27">
        <f>Table1[[#This Row],[Unit_Price]]*Table1[[#This Row],[Quantity]]</f>
        <v>5094.8999999999996</v>
      </c>
      <c r="P1412" s="29">
        <f>Table1[[#This Row],[Revenue]]-Table1[[#This Row],[COGS]]</f>
        <v>1698.2999999999993</v>
      </c>
      <c r="Q1412" s="9">
        <f>Table1[[#This Row],[Profit]]/Table1[[#This Row],[Revenue]]</f>
        <v>0.3333333333333332</v>
      </c>
      <c r="R1412" s="31">
        <f>Table1[[#This Row],[Cost Price]]*Table1[[#This Row],[Quantity]]</f>
        <v>3396.6000000000004</v>
      </c>
    </row>
    <row r="1413" spans="1:18" x14ac:dyDescent="0.25">
      <c r="A1413" t="s">
        <v>2257</v>
      </c>
      <c r="B1413" s="14">
        <v>46076</v>
      </c>
      <c r="C1413" t="s">
        <v>470</v>
      </c>
      <c r="D1413" t="str">
        <f>VLOOKUP(C1413,Customers!A:E,5,FALSE)</f>
        <v>Mass Market</v>
      </c>
      <c r="E1413" t="s">
        <v>174</v>
      </c>
      <c r="F1413" t="str">
        <f>VLOOKUP(Table1[[#This Row],[Product_ID]],Products!A:D,4,FALSE)</f>
        <v>Accessories</v>
      </c>
      <c r="G1413" t="str">
        <f>VLOOKUP(H1413,Stores!A:E,5,FALSE)</f>
        <v>South America</v>
      </c>
      <c r="H1413" t="s">
        <v>62</v>
      </c>
      <c r="I1413" s="5" t="s">
        <v>25</v>
      </c>
      <c r="J1413" s="7">
        <v>2</v>
      </c>
      <c r="K1413" s="27">
        <v>79</v>
      </c>
      <c r="L1413" s="11">
        <v>0</v>
      </c>
      <c r="M1413" t="s">
        <v>30</v>
      </c>
      <c r="N1413" s="29">
        <v>54.51</v>
      </c>
      <c r="O1413" s="27">
        <f>Table1[[#This Row],[Unit_Price]]*Table1[[#This Row],[Quantity]]</f>
        <v>158</v>
      </c>
      <c r="P1413" s="29">
        <f>Table1[[#This Row],[Revenue]]-Table1[[#This Row],[COGS]]</f>
        <v>48.980000000000004</v>
      </c>
      <c r="Q1413" s="9">
        <f>Table1[[#This Row],[Profit]]/Table1[[#This Row],[Revenue]]</f>
        <v>0.31</v>
      </c>
      <c r="R1413" s="31">
        <f>Table1[[#This Row],[Cost Price]]*Table1[[#This Row],[Quantity]]</f>
        <v>109.02</v>
      </c>
    </row>
    <row r="1414" spans="1:18" x14ac:dyDescent="0.25">
      <c r="A1414" t="s">
        <v>2258</v>
      </c>
      <c r="B1414" s="14">
        <v>46110</v>
      </c>
      <c r="C1414" t="s">
        <v>596</v>
      </c>
      <c r="D1414" t="str">
        <f>VLOOKUP(C1414,Customers!A:E,5,FALSE)</f>
        <v>Mass Market</v>
      </c>
      <c r="E1414" t="s">
        <v>123</v>
      </c>
      <c r="F1414" t="str">
        <f>VLOOKUP(Table1[[#This Row],[Product_ID]],Products!A:D,4,FALSE)</f>
        <v>Accessories</v>
      </c>
      <c r="G1414" t="str">
        <f>VLOOKUP(H1414,Stores!A:E,5,FALSE)</f>
        <v>North America</v>
      </c>
      <c r="H1414" t="s">
        <v>95</v>
      </c>
      <c r="I1414" s="5" t="s">
        <v>14</v>
      </c>
      <c r="J1414" s="7">
        <v>2</v>
      </c>
      <c r="K1414" s="27">
        <v>55.55</v>
      </c>
      <c r="L1414" s="11">
        <v>0.1</v>
      </c>
      <c r="M1414" t="s">
        <v>20</v>
      </c>
      <c r="N1414" s="29">
        <v>39.049999999999997</v>
      </c>
      <c r="O1414" s="27">
        <f>Table1[[#This Row],[Unit_Price]]*Table1[[#This Row],[Quantity]]</f>
        <v>111.1</v>
      </c>
      <c r="P1414" s="29">
        <f>Table1[[#This Row],[Revenue]]-Table1[[#This Row],[COGS]]</f>
        <v>33</v>
      </c>
      <c r="Q1414" s="9">
        <f>Table1[[#This Row],[Profit]]/Table1[[#This Row],[Revenue]]</f>
        <v>0.29702970297029707</v>
      </c>
      <c r="R1414" s="31">
        <f>Table1[[#This Row],[Cost Price]]*Table1[[#This Row],[Quantity]]</f>
        <v>78.099999999999994</v>
      </c>
    </row>
    <row r="1415" spans="1:18" x14ac:dyDescent="0.25">
      <c r="A1415" t="s">
        <v>2260</v>
      </c>
      <c r="B1415" s="14">
        <v>45939</v>
      </c>
      <c r="C1415" t="s">
        <v>369</v>
      </c>
      <c r="D1415" t="str">
        <f>VLOOKUP(C1415,Customers!A:E,5,FALSE)</f>
        <v>Mass Affluent</v>
      </c>
      <c r="E1415" t="s">
        <v>54</v>
      </c>
      <c r="F1415" t="str">
        <f>VLOOKUP(Table1[[#This Row],[Product_ID]],Products!A:D,4,FALSE)</f>
        <v>Accessories</v>
      </c>
      <c r="G1415" t="str">
        <f>VLOOKUP(H1415,Stores!A:E,5,FALSE)</f>
        <v>Europe</v>
      </c>
      <c r="H1415" t="s">
        <v>24</v>
      </c>
      <c r="I1415" s="5" t="s">
        <v>14</v>
      </c>
      <c r="J1415" s="7">
        <v>3</v>
      </c>
      <c r="K1415" s="27">
        <v>119</v>
      </c>
      <c r="L1415" s="11">
        <v>0.15</v>
      </c>
      <c r="M1415" t="s">
        <v>20</v>
      </c>
      <c r="N1415" s="29">
        <v>85.68</v>
      </c>
      <c r="O1415" s="27">
        <f>Table1[[#This Row],[Unit_Price]]*Table1[[#This Row],[Quantity]]</f>
        <v>357</v>
      </c>
      <c r="P1415" s="29">
        <f>Table1[[#This Row],[Revenue]]-Table1[[#This Row],[COGS]]</f>
        <v>99.95999999999998</v>
      </c>
      <c r="Q1415" s="9">
        <f>Table1[[#This Row],[Profit]]/Table1[[#This Row],[Revenue]]</f>
        <v>0.27999999999999992</v>
      </c>
      <c r="R1415" s="31">
        <f>Table1[[#This Row],[Cost Price]]*Table1[[#This Row],[Quantity]]</f>
        <v>257.04000000000002</v>
      </c>
    </row>
    <row r="1416" spans="1:18" x14ac:dyDescent="0.25">
      <c r="A1416" t="s">
        <v>2261</v>
      </c>
      <c r="B1416" s="14">
        <v>46226</v>
      </c>
      <c r="C1416" t="s">
        <v>1908</v>
      </c>
      <c r="D1416" t="str">
        <f>VLOOKUP(C1416,Customers!A:E,5,FALSE)</f>
        <v>Mass Affluent</v>
      </c>
      <c r="E1416" t="s">
        <v>520</v>
      </c>
      <c r="F1416" t="str">
        <f>VLOOKUP(Table1[[#This Row],[Product_ID]],Products!A:D,4,FALSE)</f>
        <v>Laptops</v>
      </c>
      <c r="G1416" t="str">
        <f>VLOOKUP(H1416,Stores!A:E,5,FALSE)</f>
        <v>Africa</v>
      </c>
      <c r="H1416" t="s">
        <v>226</v>
      </c>
      <c r="I1416" s="5" t="s">
        <v>14</v>
      </c>
      <c r="J1416" s="7">
        <v>6</v>
      </c>
      <c r="K1416" s="27">
        <v>2177.0100000000002</v>
      </c>
      <c r="L1416" s="11">
        <v>0</v>
      </c>
      <c r="M1416" t="s">
        <v>30</v>
      </c>
      <c r="N1416" s="29">
        <v>1495.32</v>
      </c>
      <c r="O1416" s="27">
        <f>Table1[[#This Row],[Unit_Price]]*Table1[[#This Row],[Quantity]]</f>
        <v>13062.060000000001</v>
      </c>
      <c r="P1416" s="29">
        <f>Table1[[#This Row],[Revenue]]-Table1[[#This Row],[COGS]]</f>
        <v>4090.1400000000012</v>
      </c>
      <c r="Q1416" s="9">
        <f>Table1[[#This Row],[Profit]]/Table1[[#This Row],[Revenue]]</f>
        <v>0.3131313131313132</v>
      </c>
      <c r="R1416" s="31">
        <f>Table1[[#This Row],[Cost Price]]*Table1[[#This Row],[Quantity]]</f>
        <v>8971.92</v>
      </c>
    </row>
    <row r="1417" spans="1:18" x14ac:dyDescent="0.25">
      <c r="A1417" t="s">
        <v>2262</v>
      </c>
      <c r="B1417" s="14">
        <v>45984</v>
      </c>
      <c r="C1417" t="s">
        <v>2263</v>
      </c>
      <c r="D1417" t="str">
        <f>VLOOKUP(C1417,Customers!A:E,5,FALSE)</f>
        <v>Mass Market</v>
      </c>
      <c r="E1417" t="s">
        <v>243</v>
      </c>
      <c r="F1417" t="str">
        <f>VLOOKUP(Table1[[#This Row],[Product_ID]],Products!A:D,4,FALSE)</f>
        <v>Accessories</v>
      </c>
      <c r="G1417" t="str">
        <f>VLOOKUP(H1417,Stores!A:E,5,FALSE)</f>
        <v>Africa</v>
      </c>
      <c r="H1417" t="s">
        <v>58</v>
      </c>
      <c r="I1417" s="5" t="s">
        <v>25</v>
      </c>
      <c r="J1417" s="7">
        <v>1</v>
      </c>
      <c r="K1417" s="27">
        <v>68.31</v>
      </c>
      <c r="L1417" s="11">
        <v>0.1</v>
      </c>
      <c r="M1417" t="s">
        <v>20</v>
      </c>
      <c r="N1417" s="29">
        <v>44.16</v>
      </c>
      <c r="O1417" s="27">
        <f>Table1[[#This Row],[Unit_Price]]*Table1[[#This Row],[Quantity]]</f>
        <v>68.31</v>
      </c>
      <c r="P1417" s="29">
        <f>Table1[[#This Row],[Revenue]]-Table1[[#This Row],[COGS]]</f>
        <v>24.150000000000006</v>
      </c>
      <c r="Q1417" s="9">
        <f>Table1[[#This Row],[Profit]]/Table1[[#This Row],[Revenue]]</f>
        <v>0.35353535353535359</v>
      </c>
      <c r="R1417" s="31">
        <f>Table1[[#This Row],[Cost Price]]*Table1[[#This Row],[Quantity]]</f>
        <v>44.16</v>
      </c>
    </row>
    <row r="1418" spans="1:18" x14ac:dyDescent="0.25">
      <c r="A1418" t="s">
        <v>2264</v>
      </c>
      <c r="B1418" s="14">
        <v>45985</v>
      </c>
      <c r="C1418" t="s">
        <v>2265</v>
      </c>
      <c r="D1418" t="str">
        <f>VLOOKUP(C1418,Customers!A:E,5,FALSE)</f>
        <v>Mass Market</v>
      </c>
      <c r="E1418" t="s">
        <v>286</v>
      </c>
      <c r="F1418" t="str">
        <f>VLOOKUP(Table1[[#This Row],[Product_ID]],Products!A:D,4,FALSE)</f>
        <v>Televisions</v>
      </c>
      <c r="G1418" t="str">
        <f>VLOOKUP(H1418,Stores!A:E,5,FALSE)</f>
        <v xml:space="preserve">Asia </v>
      </c>
      <c r="H1418" t="s">
        <v>104</v>
      </c>
      <c r="I1418" s="5" t="s">
        <v>14</v>
      </c>
      <c r="J1418" s="7">
        <v>4</v>
      </c>
      <c r="K1418" s="27">
        <v>1337.97</v>
      </c>
      <c r="L1418" s="11">
        <v>0</v>
      </c>
      <c r="M1418" t="s">
        <v>30</v>
      </c>
      <c r="N1418" s="29">
        <v>948.27</v>
      </c>
      <c r="O1418" s="27">
        <f>Table1[[#This Row],[Unit_Price]]*Table1[[#This Row],[Quantity]]</f>
        <v>5351.88</v>
      </c>
      <c r="P1418" s="29">
        <f>Table1[[#This Row],[Revenue]]-Table1[[#This Row],[COGS]]</f>
        <v>1558.8000000000002</v>
      </c>
      <c r="Q1418" s="9">
        <f>Table1[[#This Row],[Profit]]/Table1[[#This Row],[Revenue]]</f>
        <v>0.29126213592233013</v>
      </c>
      <c r="R1418" s="31">
        <f>Table1[[#This Row],[Cost Price]]*Table1[[#This Row],[Quantity]]</f>
        <v>3793.08</v>
      </c>
    </row>
    <row r="1419" spans="1:18" x14ac:dyDescent="0.25">
      <c r="A1419" t="s">
        <v>2266</v>
      </c>
      <c r="B1419" s="14">
        <v>45973</v>
      </c>
      <c r="C1419" t="s">
        <v>464</v>
      </c>
      <c r="D1419" t="str">
        <f>VLOOKUP(C1419,Customers!A:E,5,FALSE)</f>
        <v>Mass Affluent</v>
      </c>
      <c r="E1419" t="s">
        <v>83</v>
      </c>
      <c r="F1419" t="str">
        <f>VLOOKUP(Table1[[#This Row],[Product_ID]],Products!A:D,4,FALSE)</f>
        <v>Televisions</v>
      </c>
      <c r="G1419" t="str">
        <f>VLOOKUP(H1419,Stores!A:E,5,FALSE)</f>
        <v>Africa</v>
      </c>
      <c r="H1419" t="s">
        <v>52</v>
      </c>
      <c r="I1419" s="5" t="s">
        <v>14</v>
      </c>
      <c r="J1419" s="7">
        <v>1</v>
      </c>
      <c r="K1419" s="27">
        <v>2321.9899999999998</v>
      </c>
      <c r="L1419" s="11">
        <v>0.1</v>
      </c>
      <c r="M1419" t="s">
        <v>20</v>
      </c>
      <c r="N1419" s="29">
        <v>1586.31</v>
      </c>
      <c r="O1419" s="27">
        <f>Table1[[#This Row],[Unit_Price]]*Table1[[#This Row],[Quantity]]</f>
        <v>2321.9899999999998</v>
      </c>
      <c r="P1419" s="29">
        <f>Table1[[#This Row],[Revenue]]-Table1[[#This Row],[COGS]]</f>
        <v>735.67999999999984</v>
      </c>
      <c r="Q1419" s="9">
        <f>Table1[[#This Row],[Profit]]/Table1[[#This Row],[Revenue]]</f>
        <v>0.31683168316831678</v>
      </c>
      <c r="R1419" s="31">
        <f>Table1[[#This Row],[Cost Price]]*Table1[[#This Row],[Quantity]]</f>
        <v>1586.31</v>
      </c>
    </row>
    <row r="1420" spans="1:18" x14ac:dyDescent="0.25">
      <c r="A1420" t="s">
        <v>2267</v>
      </c>
      <c r="B1420" s="14">
        <v>46328</v>
      </c>
      <c r="C1420" t="s">
        <v>2167</v>
      </c>
      <c r="D1420" t="str">
        <f>VLOOKUP(C1420,Customers!A:E,5,FALSE)</f>
        <v>Premium</v>
      </c>
      <c r="E1420" t="s">
        <v>223</v>
      </c>
      <c r="F1420" t="str">
        <f>VLOOKUP(Table1[[#This Row],[Product_ID]],Products!A:D,4,FALSE)</f>
        <v>Audio</v>
      </c>
      <c r="G1420" t="str">
        <f>VLOOKUP(H1420,Stores!A:E,5,FALSE)</f>
        <v>Africa</v>
      </c>
      <c r="H1420" t="s">
        <v>196</v>
      </c>
      <c r="I1420" s="5" t="s">
        <v>25</v>
      </c>
      <c r="J1420" s="7">
        <v>3</v>
      </c>
      <c r="K1420" s="27">
        <v>406.98</v>
      </c>
      <c r="L1420" s="11">
        <v>0</v>
      </c>
      <c r="M1420" t="s">
        <v>35</v>
      </c>
      <c r="N1420" s="29">
        <v>263.33999999999997</v>
      </c>
      <c r="O1420" s="27">
        <f>Table1[[#This Row],[Unit_Price]]*Table1[[#This Row],[Quantity]]</f>
        <v>1220.94</v>
      </c>
      <c r="P1420" s="29">
        <f>Table1[[#This Row],[Revenue]]-Table1[[#This Row],[COGS]]</f>
        <v>430.92000000000007</v>
      </c>
      <c r="Q1420" s="9">
        <f>Table1[[#This Row],[Profit]]/Table1[[#This Row],[Revenue]]</f>
        <v>0.35294117647058826</v>
      </c>
      <c r="R1420" s="31">
        <f>Table1[[#This Row],[Cost Price]]*Table1[[#This Row],[Quantity]]</f>
        <v>790.02</v>
      </c>
    </row>
    <row r="1421" spans="1:18" x14ac:dyDescent="0.25">
      <c r="A1421" t="s">
        <v>2268</v>
      </c>
      <c r="B1421" s="14">
        <v>46327</v>
      </c>
      <c r="C1421" t="s">
        <v>405</v>
      </c>
      <c r="D1421" t="str">
        <f>VLOOKUP(C1421,Customers!A:E,5,FALSE)</f>
        <v>Mass Market</v>
      </c>
      <c r="E1421" t="s">
        <v>235</v>
      </c>
      <c r="F1421" t="str">
        <f>VLOOKUP(Table1[[#This Row],[Product_ID]],Products!A:D,4,FALSE)</f>
        <v>Accessories</v>
      </c>
      <c r="G1421" t="str">
        <f>VLOOKUP(H1421,Stores!A:E,5,FALSE)</f>
        <v>Oceania</v>
      </c>
      <c r="H1421" t="s">
        <v>112</v>
      </c>
      <c r="I1421" s="5" t="s">
        <v>14</v>
      </c>
      <c r="J1421" s="7">
        <v>3</v>
      </c>
      <c r="K1421" s="27">
        <v>66.930000000000007</v>
      </c>
      <c r="L1421" s="11">
        <v>0</v>
      </c>
      <c r="M1421" t="s">
        <v>20</v>
      </c>
      <c r="N1421" s="29">
        <v>44.85</v>
      </c>
      <c r="O1421" s="27">
        <f>Table1[[#This Row],[Unit_Price]]*Table1[[#This Row],[Quantity]]</f>
        <v>200.79000000000002</v>
      </c>
      <c r="P1421" s="29">
        <f>Table1[[#This Row],[Revenue]]-Table1[[#This Row],[COGS]]</f>
        <v>66.240000000000009</v>
      </c>
      <c r="Q1421" s="9">
        <f>Table1[[#This Row],[Profit]]/Table1[[#This Row],[Revenue]]</f>
        <v>0.32989690721649484</v>
      </c>
      <c r="R1421" s="31">
        <f>Table1[[#This Row],[Cost Price]]*Table1[[#This Row],[Quantity]]</f>
        <v>134.55000000000001</v>
      </c>
    </row>
    <row r="1422" spans="1:18" x14ac:dyDescent="0.25">
      <c r="A1422" t="s">
        <v>2269</v>
      </c>
      <c r="B1422" s="14">
        <v>46140</v>
      </c>
      <c r="C1422" t="s">
        <v>535</v>
      </c>
      <c r="D1422" t="str">
        <f>VLOOKUP(C1422,Customers!A:E,5,FALSE)</f>
        <v>Mass Market</v>
      </c>
      <c r="E1422" t="s">
        <v>268</v>
      </c>
      <c r="F1422" t="str">
        <f>VLOOKUP(Table1[[#This Row],[Product_ID]],Products!A:D,4,FALSE)</f>
        <v>Audio</v>
      </c>
      <c r="G1422" t="str">
        <f>VLOOKUP(H1422,Stores!A:E,5,FALSE)</f>
        <v>North America</v>
      </c>
      <c r="H1422" t="s">
        <v>187</v>
      </c>
      <c r="I1422" s="5" t="s">
        <v>14</v>
      </c>
      <c r="J1422" s="7">
        <v>8</v>
      </c>
      <c r="K1422" s="27">
        <v>150.49</v>
      </c>
      <c r="L1422" s="11">
        <v>0.1</v>
      </c>
      <c r="M1422" t="s">
        <v>20</v>
      </c>
      <c r="N1422" s="29">
        <v>90.89</v>
      </c>
      <c r="O1422" s="27">
        <f>Table1[[#This Row],[Unit_Price]]*Table1[[#This Row],[Quantity]]</f>
        <v>1203.92</v>
      </c>
      <c r="P1422" s="29">
        <f>Table1[[#This Row],[Revenue]]-Table1[[#This Row],[COGS]]</f>
        <v>476.80000000000007</v>
      </c>
      <c r="Q1422" s="9">
        <f>Table1[[#This Row],[Profit]]/Table1[[#This Row],[Revenue]]</f>
        <v>0.39603960396039606</v>
      </c>
      <c r="R1422" s="31">
        <f>Table1[[#This Row],[Cost Price]]*Table1[[#This Row],[Quantity]]</f>
        <v>727.12</v>
      </c>
    </row>
    <row r="1423" spans="1:18" x14ac:dyDescent="0.25">
      <c r="A1423" t="s">
        <v>2270</v>
      </c>
      <c r="B1423" s="14">
        <v>45985</v>
      </c>
      <c r="C1423" t="s">
        <v>1381</v>
      </c>
      <c r="D1423" t="str">
        <f>VLOOKUP(C1423,Customers!A:E,5,FALSE)</f>
        <v>Mass Affluent</v>
      </c>
      <c r="E1423" t="s">
        <v>51</v>
      </c>
      <c r="F1423" t="str">
        <f>VLOOKUP(Table1[[#This Row],[Product_ID]],Products!A:D,4,FALSE)</f>
        <v>Smartphones</v>
      </c>
      <c r="G1423" t="str">
        <f>VLOOKUP(H1423,Stores!A:E,5,FALSE)</f>
        <v>Asia</v>
      </c>
      <c r="H1423" t="s">
        <v>101</v>
      </c>
      <c r="I1423" s="5" t="s">
        <v>25</v>
      </c>
      <c r="J1423" s="7">
        <v>2</v>
      </c>
      <c r="K1423" s="27">
        <v>1008.99</v>
      </c>
      <c r="L1423" s="11">
        <v>0.02</v>
      </c>
      <c r="M1423" t="s">
        <v>35</v>
      </c>
      <c r="N1423" s="29">
        <v>609.39</v>
      </c>
      <c r="O1423" s="27">
        <f>Table1[[#This Row],[Unit_Price]]*Table1[[#This Row],[Quantity]]</f>
        <v>2017.98</v>
      </c>
      <c r="P1423" s="29">
        <f>Table1[[#This Row],[Revenue]]-Table1[[#This Row],[COGS]]</f>
        <v>799.2</v>
      </c>
      <c r="Q1423" s="9">
        <f>Table1[[#This Row],[Profit]]/Table1[[#This Row],[Revenue]]</f>
        <v>0.39603960396039606</v>
      </c>
      <c r="R1423" s="31">
        <f>Table1[[#This Row],[Cost Price]]*Table1[[#This Row],[Quantity]]</f>
        <v>1218.78</v>
      </c>
    </row>
    <row r="1424" spans="1:18" x14ac:dyDescent="0.25">
      <c r="A1424" t="s">
        <v>2271</v>
      </c>
      <c r="B1424" s="14">
        <v>46225</v>
      </c>
      <c r="C1424" t="s">
        <v>826</v>
      </c>
      <c r="D1424" t="str">
        <f>VLOOKUP(C1424,Customers!A:E,5,FALSE)</f>
        <v>Mass Market</v>
      </c>
      <c r="E1424" t="s">
        <v>323</v>
      </c>
      <c r="F1424" t="str">
        <f>VLOOKUP(Table1[[#This Row],[Product_ID]],Products!A:D,4,FALSE)</f>
        <v>Televisions</v>
      </c>
      <c r="G1424" t="str">
        <f>VLOOKUP(H1424,Stores!A:E,5,FALSE)</f>
        <v>North America</v>
      </c>
      <c r="H1424" t="s">
        <v>187</v>
      </c>
      <c r="I1424" s="5" t="s">
        <v>25</v>
      </c>
      <c r="J1424" s="7">
        <v>1</v>
      </c>
      <c r="K1424" s="27">
        <v>1469.02</v>
      </c>
      <c r="L1424" s="11">
        <v>0.02</v>
      </c>
      <c r="M1424" t="s">
        <v>20</v>
      </c>
      <c r="N1424" s="29">
        <v>989.34</v>
      </c>
      <c r="O1424" s="27">
        <f>Table1[[#This Row],[Unit_Price]]*Table1[[#This Row],[Quantity]]</f>
        <v>1469.02</v>
      </c>
      <c r="P1424" s="29">
        <f>Table1[[#This Row],[Revenue]]-Table1[[#This Row],[COGS]]</f>
        <v>479.67999999999995</v>
      </c>
      <c r="Q1424" s="9">
        <f>Table1[[#This Row],[Profit]]/Table1[[#This Row],[Revenue]]</f>
        <v>0.32653061224489793</v>
      </c>
      <c r="R1424" s="31">
        <f>Table1[[#This Row],[Cost Price]]*Table1[[#This Row],[Quantity]]</f>
        <v>989.34</v>
      </c>
    </row>
    <row r="1425" spans="1:18" x14ac:dyDescent="0.25">
      <c r="A1425" t="s">
        <v>2273</v>
      </c>
      <c r="B1425" s="14">
        <v>46067</v>
      </c>
      <c r="C1425" t="s">
        <v>247</v>
      </c>
      <c r="D1425" t="str">
        <f>VLOOKUP(C1425,Customers!A:E,5,FALSE)</f>
        <v>Mass Market</v>
      </c>
      <c r="E1425" t="s">
        <v>520</v>
      </c>
      <c r="F1425" t="str">
        <f>VLOOKUP(Table1[[#This Row],[Product_ID]],Products!A:D,4,FALSE)</f>
        <v>Laptops</v>
      </c>
      <c r="G1425" t="str">
        <f>VLOOKUP(H1425,Stores!A:E,5,FALSE)</f>
        <v>Africa</v>
      </c>
      <c r="H1425" t="s">
        <v>226</v>
      </c>
      <c r="I1425" s="5" t="s">
        <v>14</v>
      </c>
      <c r="J1425" s="7">
        <v>1</v>
      </c>
      <c r="K1425" s="27">
        <v>2155.02</v>
      </c>
      <c r="L1425" s="11">
        <v>0.1</v>
      </c>
      <c r="M1425" t="s">
        <v>20</v>
      </c>
      <c r="N1425" s="29">
        <v>1495.32</v>
      </c>
      <c r="O1425" s="27">
        <f>Table1[[#This Row],[Unit_Price]]*Table1[[#This Row],[Quantity]]</f>
        <v>2155.02</v>
      </c>
      <c r="P1425" s="29">
        <f>Table1[[#This Row],[Revenue]]-Table1[[#This Row],[COGS]]</f>
        <v>659.7</v>
      </c>
      <c r="Q1425" s="9">
        <f>Table1[[#This Row],[Profit]]/Table1[[#This Row],[Revenue]]</f>
        <v>0.30612244897959184</v>
      </c>
      <c r="R1425" s="31">
        <f>Table1[[#This Row],[Cost Price]]*Table1[[#This Row],[Quantity]]</f>
        <v>1495.32</v>
      </c>
    </row>
    <row r="1426" spans="1:18" x14ac:dyDescent="0.25">
      <c r="A1426" t="s">
        <v>2274</v>
      </c>
      <c r="B1426" s="14">
        <v>46232</v>
      </c>
      <c r="C1426" t="s">
        <v>193</v>
      </c>
      <c r="D1426" t="str">
        <f>VLOOKUP(C1426,Customers!A:E,5,FALSE)</f>
        <v>Mass Market</v>
      </c>
      <c r="E1426" t="s">
        <v>556</v>
      </c>
      <c r="F1426" t="str">
        <f>VLOOKUP(Table1[[#This Row],[Product_ID]],Products!A:D,4,FALSE)</f>
        <v>Audio</v>
      </c>
      <c r="G1426" t="str">
        <f>VLOOKUP(H1426,Stores!A:E,5,FALSE)</f>
        <v>Africa</v>
      </c>
      <c r="H1426" t="s">
        <v>44</v>
      </c>
      <c r="I1426" s="5" t="s">
        <v>25</v>
      </c>
      <c r="J1426" s="7">
        <v>5</v>
      </c>
      <c r="K1426" s="27">
        <v>126.42</v>
      </c>
      <c r="L1426" s="11">
        <v>0.02</v>
      </c>
      <c r="M1426" t="s">
        <v>20</v>
      </c>
      <c r="N1426" s="29">
        <v>87.72</v>
      </c>
      <c r="O1426" s="27">
        <f>Table1[[#This Row],[Unit_Price]]*Table1[[#This Row],[Quantity]]</f>
        <v>632.1</v>
      </c>
      <c r="P1426" s="29">
        <f>Table1[[#This Row],[Revenue]]-Table1[[#This Row],[COGS]]</f>
        <v>193.5</v>
      </c>
      <c r="Q1426" s="9">
        <f>Table1[[#This Row],[Profit]]/Table1[[#This Row],[Revenue]]</f>
        <v>0.30612244897959184</v>
      </c>
      <c r="R1426" s="31">
        <f>Table1[[#This Row],[Cost Price]]*Table1[[#This Row],[Quantity]]</f>
        <v>438.6</v>
      </c>
    </row>
    <row r="1427" spans="1:18" x14ac:dyDescent="0.25">
      <c r="A1427" t="s">
        <v>2275</v>
      </c>
      <c r="B1427" s="14">
        <v>46067</v>
      </c>
      <c r="C1427" t="s">
        <v>730</v>
      </c>
      <c r="D1427" t="str">
        <f>VLOOKUP(C1427,Customers!A:E,5,FALSE)</f>
        <v>Mass Market</v>
      </c>
      <c r="E1427" t="s">
        <v>80</v>
      </c>
      <c r="F1427" t="str">
        <f>VLOOKUP(Table1[[#This Row],[Product_ID]],Products!A:D,4,FALSE)</f>
        <v>Accessories</v>
      </c>
      <c r="G1427" t="str">
        <f>VLOOKUP(H1427,Stores!A:E,5,FALSE)</f>
        <v>oceania</v>
      </c>
      <c r="H1427" t="s">
        <v>48</v>
      </c>
      <c r="I1427" s="5" t="s">
        <v>25</v>
      </c>
      <c r="J1427" s="7">
        <v>4</v>
      </c>
      <c r="K1427" s="27">
        <v>159</v>
      </c>
      <c r="L1427" s="11">
        <v>0.02</v>
      </c>
      <c r="M1427" t="s">
        <v>30</v>
      </c>
      <c r="N1427" s="29">
        <v>116.07</v>
      </c>
      <c r="O1427" s="27">
        <f>Table1[[#This Row],[Unit_Price]]*Table1[[#This Row],[Quantity]]</f>
        <v>636</v>
      </c>
      <c r="P1427" s="29">
        <f>Table1[[#This Row],[Revenue]]-Table1[[#This Row],[COGS]]</f>
        <v>171.72000000000003</v>
      </c>
      <c r="Q1427" s="9">
        <f>Table1[[#This Row],[Profit]]/Table1[[#This Row],[Revenue]]</f>
        <v>0.27</v>
      </c>
      <c r="R1427" s="31">
        <f>Table1[[#This Row],[Cost Price]]*Table1[[#This Row],[Quantity]]</f>
        <v>464.28</v>
      </c>
    </row>
    <row r="1428" spans="1:18" x14ac:dyDescent="0.25">
      <c r="A1428" t="s">
        <v>2276</v>
      </c>
      <c r="B1428" s="14">
        <v>46012</v>
      </c>
      <c r="C1428" t="s">
        <v>1137</v>
      </c>
      <c r="D1428" t="str">
        <f>VLOOKUP(C1428,Customers!A:E,5,FALSE)</f>
        <v>Mass Market</v>
      </c>
      <c r="E1428" t="s">
        <v>38</v>
      </c>
      <c r="F1428" t="str">
        <f>VLOOKUP(Table1[[#This Row],[Product_ID]],Products!A:D,4,FALSE)</f>
        <v>Televisions</v>
      </c>
      <c r="G1428" t="str">
        <f>VLOOKUP(H1428,Stores!A:E,5,FALSE)</f>
        <v>Asia</v>
      </c>
      <c r="H1428" t="s">
        <v>101</v>
      </c>
      <c r="I1428" s="5" t="s">
        <v>25</v>
      </c>
      <c r="J1428" s="7">
        <v>1</v>
      </c>
      <c r="K1428" s="27">
        <v>1899</v>
      </c>
      <c r="L1428" s="11">
        <v>0</v>
      </c>
      <c r="M1428" t="s">
        <v>30</v>
      </c>
      <c r="N1428" s="29">
        <v>1177.3800000000001</v>
      </c>
      <c r="O1428" s="27">
        <f>Table1[[#This Row],[Unit_Price]]*Table1[[#This Row],[Quantity]]</f>
        <v>1899</v>
      </c>
      <c r="P1428" s="29">
        <f>Table1[[#This Row],[Revenue]]-Table1[[#This Row],[COGS]]</f>
        <v>721.61999999999989</v>
      </c>
      <c r="Q1428" s="9">
        <f>Table1[[#This Row],[Profit]]/Table1[[#This Row],[Revenue]]</f>
        <v>0.37999999999999995</v>
      </c>
      <c r="R1428" s="31">
        <f>Table1[[#This Row],[Cost Price]]*Table1[[#This Row],[Quantity]]</f>
        <v>1177.3800000000001</v>
      </c>
    </row>
    <row r="1429" spans="1:18" x14ac:dyDescent="0.25">
      <c r="A1429" t="s">
        <v>2277</v>
      </c>
      <c r="B1429" s="14">
        <v>45700</v>
      </c>
      <c r="C1429" t="s">
        <v>344</v>
      </c>
      <c r="D1429" t="str">
        <f>VLOOKUP(C1429,Customers!A:E,5,FALSE)</f>
        <v>Affluent</v>
      </c>
      <c r="E1429" t="s">
        <v>174</v>
      </c>
      <c r="F1429" t="str">
        <f>VLOOKUP(Table1[[#This Row],[Product_ID]],Products!A:D,4,FALSE)</f>
        <v>Accessories</v>
      </c>
      <c r="G1429" t="str">
        <f>VLOOKUP(H1429,Stores!A:E,5,FALSE)</f>
        <v>North America</v>
      </c>
      <c r="H1429" t="s">
        <v>39</v>
      </c>
      <c r="I1429" s="5" t="s">
        <v>25</v>
      </c>
      <c r="J1429" s="7">
        <v>2</v>
      </c>
      <c r="K1429" s="27">
        <v>79</v>
      </c>
      <c r="L1429" s="11">
        <v>0.2</v>
      </c>
      <c r="M1429" t="s">
        <v>20</v>
      </c>
      <c r="N1429" s="29">
        <v>54.51</v>
      </c>
      <c r="O1429" s="27">
        <f>Table1[[#This Row],[Unit_Price]]*Table1[[#This Row],[Quantity]]</f>
        <v>158</v>
      </c>
      <c r="P1429" s="29">
        <f>Table1[[#This Row],[Revenue]]-Table1[[#This Row],[COGS]]</f>
        <v>48.980000000000004</v>
      </c>
      <c r="Q1429" s="9">
        <f>Table1[[#This Row],[Profit]]/Table1[[#This Row],[Revenue]]</f>
        <v>0.31</v>
      </c>
      <c r="R1429" s="31">
        <f>Table1[[#This Row],[Cost Price]]*Table1[[#This Row],[Quantity]]</f>
        <v>109.02</v>
      </c>
    </row>
    <row r="1430" spans="1:18" x14ac:dyDescent="0.25">
      <c r="A1430" t="s">
        <v>2278</v>
      </c>
      <c r="B1430" s="14">
        <v>46101</v>
      </c>
      <c r="C1430" t="s">
        <v>1598</v>
      </c>
      <c r="D1430" t="str">
        <f>VLOOKUP(C1430,Customers!A:E,5,FALSE)</f>
        <v>Premium</v>
      </c>
      <c r="E1430" t="s">
        <v>51</v>
      </c>
      <c r="F1430" t="str">
        <f>VLOOKUP(Table1[[#This Row],[Product_ID]],Products!A:D,4,FALSE)</f>
        <v>Smartphones</v>
      </c>
      <c r="G1430" t="str">
        <f>VLOOKUP(H1430,Stores!A:E,5,FALSE)</f>
        <v>Africa</v>
      </c>
      <c r="H1430" t="s">
        <v>226</v>
      </c>
      <c r="I1430" s="5" t="s">
        <v>25</v>
      </c>
      <c r="J1430" s="7">
        <v>2</v>
      </c>
      <c r="K1430" s="27">
        <v>1008.99</v>
      </c>
      <c r="L1430" s="11">
        <v>0.02</v>
      </c>
      <c r="M1430" t="s">
        <v>35</v>
      </c>
      <c r="N1430" s="29">
        <v>609.39</v>
      </c>
      <c r="O1430" s="27">
        <f>Table1[[#This Row],[Unit_Price]]*Table1[[#This Row],[Quantity]]</f>
        <v>2017.98</v>
      </c>
      <c r="P1430" s="29">
        <f>Table1[[#This Row],[Revenue]]-Table1[[#This Row],[COGS]]</f>
        <v>799.2</v>
      </c>
      <c r="Q1430" s="9">
        <f>Table1[[#This Row],[Profit]]/Table1[[#This Row],[Revenue]]</f>
        <v>0.39603960396039606</v>
      </c>
      <c r="R1430" s="31">
        <f>Table1[[#This Row],[Cost Price]]*Table1[[#This Row],[Quantity]]</f>
        <v>1218.78</v>
      </c>
    </row>
    <row r="1431" spans="1:18" x14ac:dyDescent="0.25">
      <c r="A1431" t="s">
        <v>2279</v>
      </c>
      <c r="B1431" s="14">
        <v>46073</v>
      </c>
      <c r="C1431" t="s">
        <v>449</v>
      </c>
      <c r="D1431" t="str">
        <f>VLOOKUP(C1431,Customers!A:E,5,FALSE)</f>
        <v>Affluent</v>
      </c>
      <c r="E1431" t="s">
        <v>87</v>
      </c>
      <c r="F1431" t="str">
        <f>VLOOKUP(Table1[[#This Row],[Product_ID]],Products!A:D,4,FALSE)</f>
        <v>Laptops</v>
      </c>
      <c r="G1431" t="str">
        <f>VLOOKUP(H1431,Stores!A:E,5,FALSE)</f>
        <v>South America</v>
      </c>
      <c r="H1431" t="s">
        <v>120</v>
      </c>
      <c r="I1431" s="5" t="s">
        <v>14</v>
      </c>
      <c r="J1431" s="7">
        <v>1</v>
      </c>
      <c r="K1431" s="27">
        <v>999</v>
      </c>
      <c r="L1431" s="11">
        <v>0.05</v>
      </c>
      <c r="M1431" t="s">
        <v>20</v>
      </c>
      <c r="N1431" s="29">
        <v>689.31</v>
      </c>
      <c r="O1431" s="27">
        <f>Table1[[#This Row],[Unit_Price]]*Table1[[#This Row],[Quantity]]</f>
        <v>999</v>
      </c>
      <c r="P1431" s="29">
        <f>Table1[[#This Row],[Revenue]]-Table1[[#This Row],[COGS]]</f>
        <v>309.69000000000005</v>
      </c>
      <c r="Q1431" s="9">
        <f>Table1[[#This Row],[Profit]]/Table1[[#This Row],[Revenue]]</f>
        <v>0.31000000000000005</v>
      </c>
      <c r="R1431" s="31">
        <f>Table1[[#This Row],[Cost Price]]*Table1[[#This Row],[Quantity]]</f>
        <v>689.31</v>
      </c>
    </row>
    <row r="1432" spans="1:18" x14ac:dyDescent="0.25">
      <c r="A1432" t="s">
        <v>2280</v>
      </c>
      <c r="B1432" s="14">
        <v>45920</v>
      </c>
      <c r="C1432" t="s">
        <v>382</v>
      </c>
      <c r="D1432" t="str">
        <f>VLOOKUP(C1432,Customers!A:E,5,FALSE)</f>
        <v>Premium</v>
      </c>
      <c r="E1432" t="s">
        <v>556</v>
      </c>
      <c r="F1432" t="str">
        <f>VLOOKUP(Table1[[#This Row],[Product_ID]],Products!A:D,4,FALSE)</f>
        <v>Audio</v>
      </c>
      <c r="G1432" t="str">
        <f>VLOOKUP(H1432,Stores!A:E,5,FALSE)</f>
        <v>EUROPE</v>
      </c>
      <c r="H1432" t="s">
        <v>74</v>
      </c>
      <c r="I1432" s="5" t="s">
        <v>14</v>
      </c>
      <c r="J1432" s="7">
        <v>1</v>
      </c>
      <c r="K1432" s="27">
        <v>129</v>
      </c>
      <c r="L1432" s="11">
        <v>0.02</v>
      </c>
      <c r="M1432" t="s">
        <v>20</v>
      </c>
      <c r="N1432" s="29">
        <v>87.72</v>
      </c>
      <c r="O1432" s="27">
        <f>Table1[[#This Row],[Unit_Price]]*Table1[[#This Row],[Quantity]]</f>
        <v>129</v>
      </c>
      <c r="P1432" s="29">
        <f>Table1[[#This Row],[Revenue]]-Table1[[#This Row],[COGS]]</f>
        <v>41.28</v>
      </c>
      <c r="Q1432" s="9">
        <f>Table1[[#This Row],[Profit]]/Table1[[#This Row],[Revenue]]</f>
        <v>0.32</v>
      </c>
      <c r="R1432" s="31">
        <f>Table1[[#This Row],[Cost Price]]*Table1[[#This Row],[Quantity]]</f>
        <v>87.72</v>
      </c>
    </row>
    <row r="1433" spans="1:18" x14ac:dyDescent="0.25">
      <c r="A1433" t="s">
        <v>2281</v>
      </c>
      <c r="B1433" s="14">
        <v>45960</v>
      </c>
      <c r="C1433" t="s">
        <v>2282</v>
      </c>
      <c r="D1433" t="str">
        <f>VLOOKUP(C1433,Customers!A:E,5,FALSE)</f>
        <v>Mass Market</v>
      </c>
      <c r="E1433" t="s">
        <v>180</v>
      </c>
      <c r="F1433" t="str">
        <f>VLOOKUP(Table1[[#This Row],[Product_ID]],Products!A:D,4,FALSE)</f>
        <v>Smartphones</v>
      </c>
      <c r="G1433" t="str">
        <f>VLOOKUP(H1433,Stores!A:E,5,FALSE)</f>
        <v>South America</v>
      </c>
      <c r="H1433" t="s">
        <v>120</v>
      </c>
      <c r="I1433" s="5" t="s">
        <v>14</v>
      </c>
      <c r="J1433" s="7">
        <v>3</v>
      </c>
      <c r="K1433" s="27">
        <v>832.02</v>
      </c>
      <c r="L1433" s="11">
        <v>0</v>
      </c>
      <c r="M1433" t="s">
        <v>30</v>
      </c>
      <c r="N1433" s="29">
        <v>585.80999999999995</v>
      </c>
      <c r="O1433" s="27">
        <f>Table1[[#This Row],[Unit_Price]]*Table1[[#This Row],[Quantity]]</f>
        <v>2496.06</v>
      </c>
      <c r="P1433" s="29">
        <f>Table1[[#This Row],[Revenue]]-Table1[[#This Row],[COGS]]</f>
        <v>738.63000000000011</v>
      </c>
      <c r="Q1433" s="9">
        <f>Table1[[#This Row],[Profit]]/Table1[[#This Row],[Revenue]]</f>
        <v>0.29591836734693883</v>
      </c>
      <c r="R1433" s="31">
        <f>Table1[[#This Row],[Cost Price]]*Table1[[#This Row],[Quantity]]</f>
        <v>1757.4299999999998</v>
      </c>
    </row>
    <row r="1434" spans="1:18" x14ac:dyDescent="0.25">
      <c r="A1434" t="s">
        <v>2283</v>
      </c>
      <c r="B1434" s="14">
        <v>46200</v>
      </c>
      <c r="C1434" t="s">
        <v>2115</v>
      </c>
      <c r="D1434" t="str">
        <f>VLOOKUP(C1434,Customers!A:E,5,FALSE)</f>
        <v>Affluent</v>
      </c>
      <c r="E1434" t="s">
        <v>83</v>
      </c>
      <c r="F1434" t="str">
        <f>VLOOKUP(Table1[[#This Row],[Product_ID]],Products!A:D,4,FALSE)</f>
        <v>Televisions</v>
      </c>
      <c r="G1434" t="str">
        <f>VLOOKUP(H1434,Stores!A:E,5,FALSE)</f>
        <v>Asia</v>
      </c>
      <c r="H1434" t="s">
        <v>13</v>
      </c>
      <c r="I1434" s="5" t="s">
        <v>25</v>
      </c>
      <c r="J1434" s="7">
        <v>1</v>
      </c>
      <c r="K1434" s="27">
        <v>2276.0100000000002</v>
      </c>
      <c r="L1434" s="11">
        <v>0</v>
      </c>
      <c r="M1434" t="s">
        <v>20</v>
      </c>
      <c r="N1434" s="29">
        <v>1586.31</v>
      </c>
      <c r="O1434" s="27">
        <f>Table1[[#This Row],[Unit_Price]]*Table1[[#This Row],[Quantity]]</f>
        <v>2276.0100000000002</v>
      </c>
      <c r="P1434" s="29">
        <f>Table1[[#This Row],[Revenue]]-Table1[[#This Row],[COGS]]</f>
        <v>689.70000000000027</v>
      </c>
      <c r="Q1434" s="9">
        <f>Table1[[#This Row],[Profit]]/Table1[[#This Row],[Revenue]]</f>
        <v>0.30303030303030309</v>
      </c>
      <c r="R1434" s="31">
        <f>Table1[[#This Row],[Cost Price]]*Table1[[#This Row],[Quantity]]</f>
        <v>1586.31</v>
      </c>
    </row>
    <row r="1435" spans="1:18" x14ac:dyDescent="0.25">
      <c r="A1435" t="s">
        <v>2284</v>
      </c>
      <c r="B1435" s="14">
        <v>46006</v>
      </c>
      <c r="C1435" t="s">
        <v>267</v>
      </c>
      <c r="D1435" t="str">
        <f>VLOOKUP(C1435,Customers!A:E,5,FALSE)</f>
        <v>Mass Affluent</v>
      </c>
      <c r="E1435" t="s">
        <v>323</v>
      </c>
      <c r="F1435" t="str">
        <f>VLOOKUP(Table1[[#This Row],[Product_ID]],Products!A:D,4,FALSE)</f>
        <v>Televisions</v>
      </c>
      <c r="G1435" t="str">
        <f>VLOOKUP(H1435,Stores!A:E,5,FALSE)</f>
        <v>South America</v>
      </c>
      <c r="H1435" t="s">
        <v>62</v>
      </c>
      <c r="I1435" s="5" t="s">
        <v>25</v>
      </c>
      <c r="J1435" s="7">
        <v>2</v>
      </c>
      <c r="K1435" s="27">
        <v>1528.98</v>
      </c>
      <c r="L1435" s="11">
        <v>0.15</v>
      </c>
      <c r="M1435" t="s">
        <v>20</v>
      </c>
      <c r="N1435" s="29">
        <v>989.34</v>
      </c>
      <c r="O1435" s="27">
        <f>Table1[[#This Row],[Unit_Price]]*Table1[[#This Row],[Quantity]]</f>
        <v>3057.96</v>
      </c>
      <c r="P1435" s="29">
        <f>Table1[[#This Row],[Revenue]]-Table1[[#This Row],[COGS]]</f>
        <v>1079.28</v>
      </c>
      <c r="Q1435" s="9">
        <f>Table1[[#This Row],[Profit]]/Table1[[#This Row],[Revenue]]</f>
        <v>0.3529411764705882</v>
      </c>
      <c r="R1435" s="31">
        <f>Table1[[#This Row],[Cost Price]]*Table1[[#This Row],[Quantity]]</f>
        <v>1978.68</v>
      </c>
    </row>
    <row r="1436" spans="1:18" x14ac:dyDescent="0.25">
      <c r="A1436" t="s">
        <v>2285</v>
      </c>
      <c r="B1436" s="14">
        <v>46071</v>
      </c>
      <c r="C1436" t="s">
        <v>1264</v>
      </c>
      <c r="D1436" t="str">
        <f>VLOOKUP(C1436,Customers!A:E,5,FALSE)</f>
        <v>Mass Affluent</v>
      </c>
      <c r="E1436" t="s">
        <v>213</v>
      </c>
      <c r="F1436" t="str">
        <f>VLOOKUP(Table1[[#This Row],[Product_ID]],Products!A:D,4,FALSE)</f>
        <v>Smartphones</v>
      </c>
      <c r="G1436" t="str">
        <f>VLOOKUP(H1436,Stores!A:E,5,FALSE)</f>
        <v>Asia</v>
      </c>
      <c r="H1436" t="s">
        <v>34</v>
      </c>
      <c r="I1436" s="5" t="s">
        <v>14</v>
      </c>
      <c r="J1436" s="7">
        <v>1</v>
      </c>
      <c r="K1436" s="27">
        <v>554.49</v>
      </c>
      <c r="L1436" s="11">
        <v>0.02</v>
      </c>
      <c r="M1436" t="s">
        <v>20</v>
      </c>
      <c r="N1436" s="29">
        <v>362.34</v>
      </c>
      <c r="O1436" s="27">
        <f>Table1[[#This Row],[Unit_Price]]*Table1[[#This Row],[Quantity]]</f>
        <v>554.49</v>
      </c>
      <c r="P1436" s="29">
        <f>Table1[[#This Row],[Revenue]]-Table1[[#This Row],[COGS]]</f>
        <v>192.15000000000003</v>
      </c>
      <c r="Q1436" s="9">
        <f>Table1[[#This Row],[Profit]]/Table1[[#This Row],[Revenue]]</f>
        <v>0.34653465346534656</v>
      </c>
      <c r="R1436" s="31">
        <f>Table1[[#This Row],[Cost Price]]*Table1[[#This Row],[Quantity]]</f>
        <v>362.34</v>
      </c>
    </row>
    <row r="1437" spans="1:18" x14ac:dyDescent="0.25">
      <c r="A1437" t="s">
        <v>2286</v>
      </c>
      <c r="B1437" s="14">
        <v>46196</v>
      </c>
      <c r="C1437" t="s">
        <v>1297</v>
      </c>
      <c r="D1437" t="str">
        <f>VLOOKUP(C1437,Customers!A:E,5,FALSE)</f>
        <v>Mass Market</v>
      </c>
      <c r="E1437" t="s">
        <v>23</v>
      </c>
      <c r="F1437" t="str">
        <f>VLOOKUP(Table1[[#This Row],[Product_ID]],Products!A:D,4,FALSE)</f>
        <v>Audio</v>
      </c>
      <c r="G1437" t="str">
        <f>VLOOKUP(H1437,Stores!A:E,5,FALSE)</f>
        <v>oceania</v>
      </c>
      <c r="H1437" t="s">
        <v>48</v>
      </c>
      <c r="I1437" s="5" t="s">
        <v>14</v>
      </c>
      <c r="J1437" s="7">
        <v>4</v>
      </c>
      <c r="K1437" s="27">
        <v>80.58</v>
      </c>
      <c r="L1437" s="11">
        <v>0</v>
      </c>
      <c r="M1437" t="s">
        <v>35</v>
      </c>
      <c r="N1437" s="29">
        <v>57.67</v>
      </c>
      <c r="O1437" s="27">
        <f>Table1[[#This Row],[Unit_Price]]*Table1[[#This Row],[Quantity]]</f>
        <v>322.32</v>
      </c>
      <c r="P1437" s="29">
        <f>Table1[[#This Row],[Revenue]]-Table1[[#This Row],[COGS]]</f>
        <v>91.639999999999986</v>
      </c>
      <c r="Q1437" s="9">
        <f>Table1[[#This Row],[Profit]]/Table1[[#This Row],[Revenue]]</f>
        <v>0.28431372549019607</v>
      </c>
      <c r="R1437" s="31">
        <f>Table1[[#This Row],[Cost Price]]*Table1[[#This Row],[Quantity]]</f>
        <v>230.68</v>
      </c>
    </row>
    <row r="1438" spans="1:18" x14ac:dyDescent="0.25">
      <c r="A1438" t="s">
        <v>2287</v>
      </c>
      <c r="B1438" s="14">
        <v>46127</v>
      </c>
      <c r="C1438" t="s">
        <v>560</v>
      </c>
      <c r="D1438" t="str">
        <f>VLOOKUP(C1438,Customers!A:E,5,FALSE)</f>
        <v>Mass Market</v>
      </c>
      <c r="E1438" t="s">
        <v>18</v>
      </c>
      <c r="F1438" t="str">
        <f>VLOOKUP(Table1[[#This Row],[Product_ID]],Products!A:D,4,FALSE)</f>
        <v>Audio</v>
      </c>
      <c r="G1438" t="str">
        <f>VLOOKUP(H1438,Stores!A:E,5,FALSE)</f>
        <v>North America</v>
      </c>
      <c r="H1438" t="s">
        <v>187</v>
      </c>
      <c r="I1438" s="5" t="s">
        <v>14</v>
      </c>
      <c r="J1438" s="7">
        <v>5</v>
      </c>
      <c r="K1438" s="27">
        <v>99.99</v>
      </c>
      <c r="L1438" s="11">
        <v>0.02</v>
      </c>
      <c r="M1438" t="s">
        <v>35</v>
      </c>
      <c r="N1438" s="29">
        <v>71.28</v>
      </c>
      <c r="O1438" s="27">
        <f>Table1[[#This Row],[Unit_Price]]*Table1[[#This Row],[Quantity]]</f>
        <v>499.95</v>
      </c>
      <c r="P1438" s="29">
        <f>Table1[[#This Row],[Revenue]]-Table1[[#This Row],[COGS]]</f>
        <v>143.55000000000001</v>
      </c>
      <c r="Q1438" s="9">
        <f>Table1[[#This Row],[Profit]]/Table1[[#This Row],[Revenue]]</f>
        <v>0.28712871287128716</v>
      </c>
      <c r="R1438" s="31">
        <f>Table1[[#This Row],[Cost Price]]*Table1[[#This Row],[Quantity]]</f>
        <v>356.4</v>
      </c>
    </row>
    <row r="1439" spans="1:18" x14ac:dyDescent="0.25">
      <c r="A1439" t="s">
        <v>2288</v>
      </c>
      <c r="B1439" s="14">
        <v>46266</v>
      </c>
      <c r="C1439" t="s">
        <v>2177</v>
      </c>
      <c r="D1439" t="str">
        <f>VLOOKUP(C1439,Customers!A:E,5,FALSE)</f>
        <v>Mass Market</v>
      </c>
      <c r="E1439" t="s">
        <v>323</v>
      </c>
      <c r="F1439" t="str">
        <f>VLOOKUP(Table1[[#This Row],[Product_ID]],Products!A:D,4,FALSE)</f>
        <v>Televisions</v>
      </c>
      <c r="G1439" t="str">
        <f>VLOOKUP(H1439,Stores!A:E,5,FALSE)</f>
        <v>Africa</v>
      </c>
      <c r="H1439" t="s">
        <v>196</v>
      </c>
      <c r="I1439" s="5" t="s">
        <v>25</v>
      </c>
      <c r="J1439" s="7">
        <v>2</v>
      </c>
      <c r="K1439" s="27">
        <v>1484.01</v>
      </c>
      <c r="L1439" s="11">
        <v>0.2</v>
      </c>
      <c r="M1439" t="s">
        <v>35</v>
      </c>
      <c r="N1439" s="29">
        <v>989.34</v>
      </c>
      <c r="O1439" s="27">
        <f>Table1[[#This Row],[Unit_Price]]*Table1[[#This Row],[Quantity]]</f>
        <v>2968.02</v>
      </c>
      <c r="P1439" s="29">
        <f>Table1[[#This Row],[Revenue]]-Table1[[#This Row],[COGS]]</f>
        <v>989.33999999999992</v>
      </c>
      <c r="Q1439" s="9">
        <f>Table1[[#This Row],[Profit]]/Table1[[#This Row],[Revenue]]</f>
        <v>0.33333333333333331</v>
      </c>
      <c r="R1439" s="31">
        <f>Table1[[#This Row],[Cost Price]]*Table1[[#This Row],[Quantity]]</f>
        <v>1978.68</v>
      </c>
    </row>
    <row r="1440" spans="1:18" x14ac:dyDescent="0.25">
      <c r="A1440" t="s">
        <v>2289</v>
      </c>
      <c r="B1440" s="14">
        <v>45846</v>
      </c>
      <c r="C1440" t="s">
        <v>1618</v>
      </c>
      <c r="D1440" t="str">
        <f>VLOOKUP(C1440,Customers!A:E,5,FALSE)</f>
        <v xml:space="preserve">Mass Affluent </v>
      </c>
      <c r="E1440" t="s">
        <v>177</v>
      </c>
      <c r="F1440" t="str">
        <f>VLOOKUP(Table1[[#This Row],[Product_ID]],Products!A:D,4,FALSE)</f>
        <v>Laptops</v>
      </c>
      <c r="G1440" t="str">
        <f>VLOOKUP(H1440,Stores!A:E,5,FALSE)</f>
        <v>North America</v>
      </c>
      <c r="H1440" t="s">
        <v>95</v>
      </c>
      <c r="I1440" s="5" t="s">
        <v>14</v>
      </c>
      <c r="J1440" s="7">
        <v>1</v>
      </c>
      <c r="K1440" s="27">
        <v>1614.99</v>
      </c>
      <c r="L1440" s="11">
        <v>0.05</v>
      </c>
      <c r="M1440" t="s">
        <v>30</v>
      </c>
      <c r="N1440" s="29">
        <v>991.38</v>
      </c>
      <c r="O1440" s="27">
        <f>Table1[[#This Row],[Unit_Price]]*Table1[[#This Row],[Quantity]]</f>
        <v>1614.99</v>
      </c>
      <c r="P1440" s="29">
        <f>Table1[[#This Row],[Revenue]]-Table1[[#This Row],[COGS]]</f>
        <v>623.61</v>
      </c>
      <c r="Q1440" s="9">
        <f>Table1[[#This Row],[Profit]]/Table1[[#This Row],[Revenue]]</f>
        <v>0.38613861386138615</v>
      </c>
      <c r="R1440" s="31">
        <f>Table1[[#This Row],[Cost Price]]*Table1[[#This Row],[Quantity]]</f>
        <v>991.38</v>
      </c>
    </row>
    <row r="1441" spans="1:18" x14ac:dyDescent="0.25">
      <c r="A1441" t="s">
        <v>2290</v>
      </c>
      <c r="B1441" s="14">
        <v>45957</v>
      </c>
      <c r="C1441" t="s">
        <v>490</v>
      </c>
      <c r="D1441" t="str">
        <f>VLOOKUP(C1441,Customers!A:E,5,FALSE)</f>
        <v>Premium</v>
      </c>
      <c r="E1441" t="s">
        <v>235</v>
      </c>
      <c r="F1441" t="str">
        <f>VLOOKUP(Table1[[#This Row],[Product_ID]],Products!A:D,4,FALSE)</f>
        <v>Accessories</v>
      </c>
      <c r="G1441" t="str">
        <f>VLOOKUP(H1441,Stores!A:E,5,FALSE)</f>
        <v>Africa</v>
      </c>
      <c r="H1441" t="s">
        <v>58</v>
      </c>
      <c r="I1441" s="5" t="s">
        <v>14</v>
      </c>
      <c r="J1441" s="7">
        <v>8</v>
      </c>
      <c r="K1441" s="27">
        <v>68.31</v>
      </c>
      <c r="L1441" s="11">
        <v>0</v>
      </c>
      <c r="M1441" t="s">
        <v>20</v>
      </c>
      <c r="N1441" s="29">
        <v>44.85</v>
      </c>
      <c r="O1441" s="27">
        <f>Table1[[#This Row],[Unit_Price]]*Table1[[#This Row],[Quantity]]</f>
        <v>546.48</v>
      </c>
      <c r="P1441" s="29">
        <f>Table1[[#This Row],[Revenue]]-Table1[[#This Row],[COGS]]</f>
        <v>187.68</v>
      </c>
      <c r="Q1441" s="9">
        <f>Table1[[#This Row],[Profit]]/Table1[[#This Row],[Revenue]]</f>
        <v>0.34343434343434343</v>
      </c>
      <c r="R1441" s="31">
        <f>Table1[[#This Row],[Cost Price]]*Table1[[#This Row],[Quantity]]</f>
        <v>358.8</v>
      </c>
    </row>
    <row r="1442" spans="1:18" x14ac:dyDescent="0.25">
      <c r="A1442" t="s">
        <v>2291</v>
      </c>
      <c r="B1442" s="14">
        <v>45789</v>
      </c>
      <c r="C1442" t="s">
        <v>453</v>
      </c>
      <c r="D1442" t="str">
        <f>VLOOKUP(C1442,Customers!A:E,5,FALSE)</f>
        <v>Mass Market</v>
      </c>
      <c r="E1442" t="s">
        <v>83</v>
      </c>
      <c r="F1442" t="str">
        <f>VLOOKUP(Table1[[#This Row],[Product_ID]],Products!A:D,4,FALSE)</f>
        <v>Televisions</v>
      </c>
      <c r="G1442" t="str">
        <f>VLOOKUP(H1442,Stores!A:E,5,FALSE)</f>
        <v>Africa</v>
      </c>
      <c r="H1442" t="s">
        <v>52</v>
      </c>
      <c r="I1442" s="5" t="s">
        <v>25</v>
      </c>
      <c r="J1442" s="7">
        <v>3</v>
      </c>
      <c r="K1442" s="27">
        <v>2321.9899999999998</v>
      </c>
      <c r="L1442" s="11">
        <v>0.05</v>
      </c>
      <c r="M1442" t="s">
        <v>35</v>
      </c>
      <c r="N1442" s="29">
        <v>1586.31</v>
      </c>
      <c r="O1442" s="27">
        <f>Table1[[#This Row],[Unit_Price]]*Table1[[#This Row],[Quantity]]</f>
        <v>6965.9699999999993</v>
      </c>
      <c r="P1442" s="29">
        <f>Table1[[#This Row],[Revenue]]-Table1[[#This Row],[COGS]]</f>
        <v>2207.0399999999991</v>
      </c>
      <c r="Q1442" s="9">
        <f>Table1[[#This Row],[Profit]]/Table1[[#This Row],[Revenue]]</f>
        <v>0.31683168316831672</v>
      </c>
      <c r="R1442" s="31">
        <f>Table1[[#This Row],[Cost Price]]*Table1[[#This Row],[Quantity]]</f>
        <v>4758.93</v>
      </c>
    </row>
    <row r="1443" spans="1:18" x14ac:dyDescent="0.25">
      <c r="A1443" t="s">
        <v>2292</v>
      </c>
      <c r="B1443" s="14">
        <v>46138</v>
      </c>
      <c r="C1443" t="s">
        <v>2293</v>
      </c>
      <c r="D1443" t="str">
        <f>VLOOKUP(C1443,Customers!A:E,5,FALSE)</f>
        <v>Affluent</v>
      </c>
      <c r="E1443" t="s">
        <v>38</v>
      </c>
      <c r="F1443" t="str">
        <f>VLOOKUP(Table1[[#This Row],[Product_ID]],Products!A:D,4,FALSE)</f>
        <v>Televisions</v>
      </c>
      <c r="G1443" t="str">
        <f>VLOOKUP(H1443,Stores!A:E,5,FALSE)</f>
        <v>Africa</v>
      </c>
      <c r="H1443" t="s">
        <v>44</v>
      </c>
      <c r="I1443" s="5" t="s">
        <v>25</v>
      </c>
      <c r="J1443" s="7">
        <v>1</v>
      </c>
      <c r="K1443" s="27">
        <v>1955.97</v>
      </c>
      <c r="L1443" s="11">
        <v>0.1</v>
      </c>
      <c r="M1443" t="s">
        <v>20</v>
      </c>
      <c r="N1443" s="29">
        <v>1177.3800000000001</v>
      </c>
      <c r="O1443" s="27">
        <f>Table1[[#This Row],[Unit_Price]]*Table1[[#This Row],[Quantity]]</f>
        <v>1955.97</v>
      </c>
      <c r="P1443" s="29">
        <f>Table1[[#This Row],[Revenue]]-Table1[[#This Row],[COGS]]</f>
        <v>778.58999999999992</v>
      </c>
      <c r="Q1443" s="9">
        <f>Table1[[#This Row],[Profit]]/Table1[[#This Row],[Revenue]]</f>
        <v>0.3980582524271844</v>
      </c>
      <c r="R1443" s="31">
        <f>Table1[[#This Row],[Cost Price]]*Table1[[#This Row],[Quantity]]</f>
        <v>1177.3800000000001</v>
      </c>
    </row>
    <row r="1444" spans="1:18" x14ac:dyDescent="0.25">
      <c r="A1444" t="s">
        <v>2294</v>
      </c>
      <c r="B1444" s="14">
        <v>46269</v>
      </c>
      <c r="C1444" t="s">
        <v>1678</v>
      </c>
      <c r="D1444" t="str">
        <f>VLOOKUP(C1444,Customers!A:E,5,FALSE)</f>
        <v>Mass Market</v>
      </c>
      <c r="E1444" t="s">
        <v>685</v>
      </c>
      <c r="F1444" t="str">
        <f>VLOOKUP(Table1[[#This Row],[Product_ID]],Products!A:D,4,FALSE)</f>
        <v>Smartphones</v>
      </c>
      <c r="G1444" t="str">
        <f>VLOOKUP(H1444,Stores!A:E,5,FALSE)</f>
        <v>South America</v>
      </c>
      <c r="H1444" t="s">
        <v>62</v>
      </c>
      <c r="I1444" s="5" t="s">
        <v>14</v>
      </c>
      <c r="J1444" s="7">
        <v>3</v>
      </c>
      <c r="K1444" s="27">
        <v>1599</v>
      </c>
      <c r="L1444" s="11">
        <v>0.05</v>
      </c>
      <c r="M1444" t="s">
        <v>20</v>
      </c>
      <c r="N1444" s="29">
        <v>1023.36</v>
      </c>
      <c r="O1444" s="27">
        <f>Table1[[#This Row],[Unit_Price]]*Table1[[#This Row],[Quantity]]</f>
        <v>4797</v>
      </c>
      <c r="P1444" s="29">
        <f>Table1[[#This Row],[Revenue]]-Table1[[#This Row],[COGS]]</f>
        <v>1726.92</v>
      </c>
      <c r="Q1444" s="9">
        <f>Table1[[#This Row],[Profit]]/Table1[[#This Row],[Revenue]]</f>
        <v>0.36000000000000004</v>
      </c>
      <c r="R1444" s="31">
        <f>Table1[[#This Row],[Cost Price]]*Table1[[#This Row],[Quantity]]</f>
        <v>3070.08</v>
      </c>
    </row>
    <row r="1445" spans="1:18" x14ac:dyDescent="0.25">
      <c r="A1445" t="s">
        <v>2295</v>
      </c>
      <c r="B1445" s="14">
        <v>46104</v>
      </c>
      <c r="C1445" t="s">
        <v>1049</v>
      </c>
      <c r="D1445" t="str">
        <f>VLOOKUP(C1445,Customers!A:E,5,FALSE)</f>
        <v>Premium</v>
      </c>
      <c r="E1445" t="s">
        <v>243</v>
      </c>
      <c r="F1445" t="str">
        <f>VLOOKUP(Table1[[#This Row],[Product_ID]],Products!A:D,4,FALSE)</f>
        <v>Accessories</v>
      </c>
      <c r="G1445" t="str">
        <f>VLOOKUP(H1445,Stores!A:E,5,FALSE)</f>
        <v>Europe</v>
      </c>
      <c r="H1445" t="s">
        <v>64</v>
      </c>
      <c r="I1445" s="5" t="s">
        <v>14</v>
      </c>
      <c r="J1445" s="7">
        <v>4</v>
      </c>
      <c r="K1445" s="27">
        <v>69</v>
      </c>
      <c r="L1445" s="11">
        <v>0.2</v>
      </c>
      <c r="M1445" t="s">
        <v>30</v>
      </c>
      <c r="N1445" s="29">
        <v>44.16</v>
      </c>
      <c r="O1445" s="27">
        <f>Table1[[#This Row],[Unit_Price]]*Table1[[#This Row],[Quantity]]</f>
        <v>276</v>
      </c>
      <c r="P1445" s="29">
        <f>Table1[[#This Row],[Revenue]]-Table1[[#This Row],[COGS]]</f>
        <v>99.360000000000014</v>
      </c>
      <c r="Q1445" s="9">
        <f>Table1[[#This Row],[Profit]]/Table1[[#This Row],[Revenue]]</f>
        <v>0.36000000000000004</v>
      </c>
      <c r="R1445" s="31">
        <f>Table1[[#This Row],[Cost Price]]*Table1[[#This Row],[Quantity]]</f>
        <v>176.64</v>
      </c>
    </row>
    <row r="1446" spans="1:18" x14ac:dyDescent="0.25">
      <c r="A1446" t="s">
        <v>2296</v>
      </c>
      <c r="B1446" s="14">
        <v>46008</v>
      </c>
      <c r="C1446" t="s">
        <v>2297</v>
      </c>
      <c r="D1446" t="str">
        <f>VLOOKUP(C1446,Customers!A:E,5,FALSE)</f>
        <v>Mass Market</v>
      </c>
      <c r="E1446" t="s">
        <v>199</v>
      </c>
      <c r="F1446" t="str">
        <f>VLOOKUP(Table1[[#This Row],[Product_ID]],Products!A:D,4,FALSE)</f>
        <v>Laptops</v>
      </c>
      <c r="G1446" t="str">
        <f>VLOOKUP(H1446,Stores!A:E,5,FALSE)</f>
        <v>Africa</v>
      </c>
      <c r="H1446" t="s">
        <v>58</v>
      </c>
      <c r="I1446" s="5" t="s">
        <v>25</v>
      </c>
      <c r="J1446" s="7">
        <v>8</v>
      </c>
      <c r="K1446" s="27">
        <v>699</v>
      </c>
      <c r="L1446" s="11">
        <v>0.02</v>
      </c>
      <c r="M1446" t="s">
        <v>35</v>
      </c>
      <c r="N1446" s="29">
        <v>496.29</v>
      </c>
      <c r="O1446" s="27">
        <f>Table1[[#This Row],[Unit_Price]]*Table1[[#This Row],[Quantity]]</f>
        <v>5592</v>
      </c>
      <c r="P1446" s="29">
        <f>Table1[[#This Row],[Revenue]]-Table1[[#This Row],[COGS]]</f>
        <v>1621.6799999999998</v>
      </c>
      <c r="Q1446" s="9">
        <f>Table1[[#This Row],[Profit]]/Table1[[#This Row],[Revenue]]</f>
        <v>0.28999999999999998</v>
      </c>
      <c r="R1446" s="31">
        <f>Table1[[#This Row],[Cost Price]]*Table1[[#This Row],[Quantity]]</f>
        <v>3970.32</v>
      </c>
    </row>
    <row r="1447" spans="1:18" x14ac:dyDescent="0.25">
      <c r="A1447" t="s">
        <v>2298</v>
      </c>
      <c r="B1447" s="14">
        <v>46052</v>
      </c>
      <c r="C1447" t="s">
        <v>1361</v>
      </c>
      <c r="D1447" t="str">
        <f>VLOOKUP(C1447,Customers!A:E,5,FALSE)</f>
        <v>VIP</v>
      </c>
      <c r="E1447" t="s">
        <v>147</v>
      </c>
      <c r="F1447" t="str">
        <f>VLOOKUP(Table1[[#This Row],[Product_ID]],Products!A:D,4,FALSE)</f>
        <v>Televisions</v>
      </c>
      <c r="G1447" t="str">
        <f>VLOOKUP(H1447,Stores!A:E,5,FALSE)</f>
        <v>Asia</v>
      </c>
      <c r="H1447" t="s">
        <v>13</v>
      </c>
      <c r="I1447" s="5" t="s">
        <v>14</v>
      </c>
      <c r="J1447" s="7">
        <v>2</v>
      </c>
      <c r="K1447" s="27">
        <v>979.02</v>
      </c>
      <c r="L1447" s="11">
        <v>0</v>
      </c>
      <c r="M1447" t="s">
        <v>35</v>
      </c>
      <c r="N1447" s="29">
        <v>679.32</v>
      </c>
      <c r="O1447" s="27">
        <f>Table1[[#This Row],[Unit_Price]]*Table1[[#This Row],[Quantity]]</f>
        <v>1958.04</v>
      </c>
      <c r="P1447" s="29">
        <f>Table1[[#This Row],[Revenue]]-Table1[[#This Row],[COGS]]</f>
        <v>599.39999999999986</v>
      </c>
      <c r="Q1447" s="9">
        <f>Table1[[#This Row],[Profit]]/Table1[[#This Row],[Revenue]]</f>
        <v>0.30612244897959179</v>
      </c>
      <c r="R1447" s="31">
        <f>Table1[[#This Row],[Cost Price]]*Table1[[#This Row],[Quantity]]</f>
        <v>1358.64</v>
      </c>
    </row>
    <row r="1448" spans="1:18" x14ac:dyDescent="0.25">
      <c r="A1448" t="s">
        <v>2299</v>
      </c>
      <c r="B1448" s="14">
        <v>46297</v>
      </c>
      <c r="C1448" t="s">
        <v>594</v>
      </c>
      <c r="D1448" t="str">
        <f>VLOOKUP(C1448,Customers!A:E,5,FALSE)</f>
        <v>Affluent</v>
      </c>
      <c r="E1448" t="s">
        <v>43</v>
      </c>
      <c r="F1448" t="str">
        <f>VLOOKUP(Table1[[#This Row],[Product_ID]],Products!A:D,4,FALSE)</f>
        <v>Televisions</v>
      </c>
      <c r="G1448" t="str">
        <f>VLOOKUP(H1448,Stores!A:E,5,FALSE)</f>
        <v>Asia</v>
      </c>
      <c r="H1448" t="s">
        <v>34</v>
      </c>
      <c r="I1448" s="5" t="s">
        <v>14</v>
      </c>
      <c r="J1448" s="7">
        <v>8</v>
      </c>
      <c r="K1448" s="27">
        <v>1834.98</v>
      </c>
      <c r="L1448" s="11">
        <v>0</v>
      </c>
      <c r="M1448" t="s">
        <v>20</v>
      </c>
      <c r="N1448" s="29">
        <v>1097.3900000000001</v>
      </c>
      <c r="O1448" s="27">
        <f>Table1[[#This Row],[Unit_Price]]*Table1[[#This Row],[Quantity]]</f>
        <v>14679.84</v>
      </c>
      <c r="P1448" s="29">
        <f>Table1[[#This Row],[Revenue]]-Table1[[#This Row],[COGS]]</f>
        <v>5900.7199999999993</v>
      </c>
      <c r="Q1448" s="9">
        <f>Table1[[#This Row],[Profit]]/Table1[[#This Row],[Revenue]]</f>
        <v>0.40196078431372545</v>
      </c>
      <c r="R1448" s="31">
        <f>Table1[[#This Row],[Cost Price]]*Table1[[#This Row],[Quantity]]</f>
        <v>8779.1200000000008</v>
      </c>
    </row>
    <row r="1449" spans="1:18" x14ac:dyDescent="0.25">
      <c r="A1449" t="s">
        <v>2300</v>
      </c>
      <c r="B1449" s="14">
        <v>46217</v>
      </c>
      <c r="C1449" t="s">
        <v>1632</v>
      </c>
      <c r="D1449" t="str">
        <f>VLOOKUP(C1449,Customers!A:E,5,FALSE)</f>
        <v>Premium</v>
      </c>
      <c r="E1449" t="s">
        <v>153</v>
      </c>
      <c r="F1449" t="str">
        <f>VLOOKUP(Table1[[#This Row],[Product_ID]],Products!A:D,4,FALSE)</f>
        <v>Accessories</v>
      </c>
      <c r="G1449" t="str">
        <f>VLOOKUP(H1449,Stores!A:E,5,FALSE)</f>
        <v>Europe</v>
      </c>
      <c r="H1449" t="s">
        <v>24</v>
      </c>
      <c r="I1449" s="5" t="s">
        <v>14</v>
      </c>
      <c r="J1449" s="7">
        <v>3</v>
      </c>
      <c r="K1449" s="27">
        <v>131.58000000000001</v>
      </c>
      <c r="L1449" s="11">
        <v>0.05</v>
      </c>
      <c r="M1449" t="s">
        <v>20</v>
      </c>
      <c r="N1449" s="29">
        <v>78.69</v>
      </c>
      <c r="O1449" s="27">
        <f>Table1[[#This Row],[Unit_Price]]*Table1[[#This Row],[Quantity]]</f>
        <v>394.74</v>
      </c>
      <c r="P1449" s="29">
        <f>Table1[[#This Row],[Revenue]]-Table1[[#This Row],[COGS]]</f>
        <v>158.67000000000002</v>
      </c>
      <c r="Q1449" s="9">
        <f>Table1[[#This Row],[Profit]]/Table1[[#This Row],[Revenue]]</f>
        <v>0.40196078431372551</v>
      </c>
      <c r="R1449" s="31">
        <f>Table1[[#This Row],[Cost Price]]*Table1[[#This Row],[Quantity]]</f>
        <v>236.07</v>
      </c>
    </row>
    <row r="1450" spans="1:18" x14ac:dyDescent="0.25">
      <c r="A1450" t="s">
        <v>2301</v>
      </c>
      <c r="B1450" s="14">
        <v>45819</v>
      </c>
      <c r="C1450" t="s">
        <v>1884</v>
      </c>
      <c r="D1450" t="str">
        <f>VLOOKUP(C1450,Customers!A:E,5,FALSE)</f>
        <v>Mass Market</v>
      </c>
      <c r="E1450" t="s">
        <v>61</v>
      </c>
      <c r="F1450" t="str">
        <f>VLOOKUP(Table1[[#This Row],[Product_ID]],Products!A:D,4,FALSE)</f>
        <v>Audio</v>
      </c>
      <c r="G1450" t="str">
        <f>VLOOKUP(H1450,Stores!A:E,5,FALSE)</f>
        <v>South America</v>
      </c>
      <c r="H1450" t="s">
        <v>120</v>
      </c>
      <c r="I1450" s="5" t="s">
        <v>14</v>
      </c>
      <c r="J1450" s="7">
        <v>5</v>
      </c>
      <c r="K1450" s="27">
        <v>244.02</v>
      </c>
      <c r="L1450" s="11">
        <v>0</v>
      </c>
      <c r="M1450" t="s">
        <v>20</v>
      </c>
      <c r="N1450" s="29">
        <v>171.81</v>
      </c>
      <c r="O1450" s="27">
        <f>Table1[[#This Row],[Unit_Price]]*Table1[[#This Row],[Quantity]]</f>
        <v>1220.1000000000001</v>
      </c>
      <c r="P1450" s="29">
        <f>Table1[[#This Row],[Revenue]]-Table1[[#This Row],[COGS]]</f>
        <v>361.05000000000018</v>
      </c>
      <c r="Q1450" s="9">
        <f>Table1[[#This Row],[Profit]]/Table1[[#This Row],[Revenue]]</f>
        <v>0.29591836734693888</v>
      </c>
      <c r="R1450" s="31">
        <f>Table1[[#This Row],[Cost Price]]*Table1[[#This Row],[Quantity]]</f>
        <v>859.05</v>
      </c>
    </row>
    <row r="1451" spans="1:18" x14ac:dyDescent="0.25">
      <c r="A1451" t="s">
        <v>2302</v>
      </c>
      <c r="B1451" s="14">
        <v>46102</v>
      </c>
      <c r="C1451" t="s">
        <v>2303</v>
      </c>
      <c r="D1451" t="str">
        <f>VLOOKUP(C1451,Customers!A:E,5,FALSE)</f>
        <v>MASS AFFLUENT</v>
      </c>
      <c r="E1451" t="s">
        <v>168</v>
      </c>
      <c r="F1451" t="str">
        <f>VLOOKUP(Table1[[#This Row],[Product_ID]],Products!A:D,4,FALSE)</f>
        <v>Accessories</v>
      </c>
      <c r="G1451" t="str">
        <f>VLOOKUP(H1451,Stores!A:E,5,FALSE)</f>
        <v>Europe</v>
      </c>
      <c r="H1451" t="s">
        <v>64</v>
      </c>
      <c r="I1451" s="5" t="s">
        <v>14</v>
      </c>
      <c r="J1451" s="7">
        <v>1</v>
      </c>
      <c r="K1451" s="27">
        <v>88.11</v>
      </c>
      <c r="L1451" s="11">
        <v>0</v>
      </c>
      <c r="M1451" t="s">
        <v>20</v>
      </c>
      <c r="N1451" s="29">
        <v>55.18</v>
      </c>
      <c r="O1451" s="27">
        <f>Table1[[#This Row],[Unit_Price]]*Table1[[#This Row],[Quantity]]</f>
        <v>88.11</v>
      </c>
      <c r="P1451" s="29">
        <f>Table1[[#This Row],[Revenue]]-Table1[[#This Row],[COGS]]</f>
        <v>32.93</v>
      </c>
      <c r="Q1451" s="9">
        <f>Table1[[#This Row],[Profit]]/Table1[[#This Row],[Revenue]]</f>
        <v>0.37373737373737376</v>
      </c>
      <c r="R1451" s="31">
        <f>Table1[[#This Row],[Cost Price]]*Table1[[#This Row],[Quantity]]</f>
        <v>55.18</v>
      </c>
    </row>
    <row r="1452" spans="1:18" x14ac:dyDescent="0.25">
      <c r="A1452" t="s">
        <v>2304</v>
      </c>
      <c r="B1452" s="14">
        <v>46220</v>
      </c>
      <c r="C1452" t="s">
        <v>2305</v>
      </c>
      <c r="D1452" t="str">
        <f>VLOOKUP(C1452,Customers!A:E,5,FALSE)</f>
        <v>Affluent</v>
      </c>
      <c r="E1452" t="s">
        <v>117</v>
      </c>
      <c r="F1452" t="str">
        <f>VLOOKUP(Table1[[#This Row],[Product_ID]],Products!A:D,4,FALSE)</f>
        <v>Laptops</v>
      </c>
      <c r="G1452" t="str">
        <f>VLOOKUP(H1452,Stores!A:E,5,FALSE)</f>
        <v>Africa</v>
      </c>
      <c r="H1452" t="s">
        <v>44</v>
      </c>
      <c r="I1452" s="5" t="s">
        <v>14</v>
      </c>
      <c r="J1452" s="7">
        <v>3</v>
      </c>
      <c r="K1452" s="27">
        <v>1816.99</v>
      </c>
      <c r="L1452" s="11">
        <v>0</v>
      </c>
      <c r="M1452" t="s">
        <v>20</v>
      </c>
      <c r="N1452" s="29">
        <v>1295.28</v>
      </c>
      <c r="O1452" s="27">
        <f>Table1[[#This Row],[Unit_Price]]*Table1[[#This Row],[Quantity]]</f>
        <v>5450.97</v>
      </c>
      <c r="P1452" s="29">
        <f>Table1[[#This Row],[Revenue]]-Table1[[#This Row],[COGS]]</f>
        <v>1565.13</v>
      </c>
      <c r="Q1452" s="9">
        <f>Table1[[#This Row],[Profit]]/Table1[[#This Row],[Revenue]]</f>
        <v>0.28712871287128716</v>
      </c>
      <c r="R1452" s="31">
        <f>Table1[[#This Row],[Cost Price]]*Table1[[#This Row],[Quantity]]</f>
        <v>3885.84</v>
      </c>
    </row>
    <row r="1453" spans="1:18" x14ac:dyDescent="0.25">
      <c r="A1453" t="s">
        <v>2306</v>
      </c>
      <c r="B1453" s="14">
        <v>46207</v>
      </c>
      <c r="C1453" t="s">
        <v>1561</v>
      </c>
      <c r="D1453" t="str">
        <f>VLOOKUP(C1453,Customers!A:E,5,FALSE)</f>
        <v>Premium</v>
      </c>
      <c r="E1453" t="s">
        <v>323</v>
      </c>
      <c r="F1453" t="str">
        <f>VLOOKUP(Table1[[#This Row],[Product_ID]],Products!A:D,4,FALSE)</f>
        <v>Televisions</v>
      </c>
      <c r="G1453" t="str">
        <f>VLOOKUP(H1453,Stores!A:E,5,FALSE)</f>
        <v>Asia</v>
      </c>
      <c r="H1453" t="s">
        <v>101</v>
      </c>
      <c r="I1453" s="5" t="s">
        <v>25</v>
      </c>
      <c r="J1453" s="7">
        <v>2</v>
      </c>
      <c r="K1453" s="27">
        <v>1528.98</v>
      </c>
      <c r="L1453" s="11">
        <v>0.02</v>
      </c>
      <c r="M1453" t="s">
        <v>20</v>
      </c>
      <c r="N1453" s="29">
        <v>989.34</v>
      </c>
      <c r="O1453" s="27">
        <f>Table1[[#This Row],[Unit_Price]]*Table1[[#This Row],[Quantity]]</f>
        <v>3057.96</v>
      </c>
      <c r="P1453" s="29">
        <f>Table1[[#This Row],[Revenue]]-Table1[[#This Row],[COGS]]</f>
        <v>1079.28</v>
      </c>
      <c r="Q1453" s="9">
        <f>Table1[[#This Row],[Profit]]/Table1[[#This Row],[Revenue]]</f>
        <v>0.3529411764705882</v>
      </c>
      <c r="R1453" s="31">
        <f>Table1[[#This Row],[Cost Price]]*Table1[[#This Row],[Quantity]]</f>
        <v>1978.68</v>
      </c>
    </row>
    <row r="1454" spans="1:18" x14ac:dyDescent="0.25">
      <c r="A1454" t="s">
        <v>2307</v>
      </c>
      <c r="B1454" s="14">
        <v>46173</v>
      </c>
      <c r="C1454" t="s">
        <v>2308</v>
      </c>
      <c r="D1454" t="str">
        <f>VLOOKUP(C1454,Customers!A:E,5,FALSE)</f>
        <v>Mass Market</v>
      </c>
      <c r="E1454" t="s">
        <v>150</v>
      </c>
      <c r="F1454" t="str">
        <f>VLOOKUP(Table1[[#This Row],[Product_ID]],Products!A:D,4,FALSE)</f>
        <v>Televisions</v>
      </c>
      <c r="G1454" t="str">
        <f>VLOOKUP(H1454,Stores!A:E,5,FALSE)</f>
        <v>North America</v>
      </c>
      <c r="H1454" t="s">
        <v>187</v>
      </c>
      <c r="I1454" s="5" t="s">
        <v>14</v>
      </c>
      <c r="J1454" s="7">
        <v>1</v>
      </c>
      <c r="K1454" s="27">
        <v>1454.03</v>
      </c>
      <c r="L1454" s="11">
        <v>0.1</v>
      </c>
      <c r="M1454" t="s">
        <v>30</v>
      </c>
      <c r="N1454" s="29">
        <v>1064.29</v>
      </c>
      <c r="O1454" s="27">
        <f>Table1[[#This Row],[Unit_Price]]*Table1[[#This Row],[Quantity]]</f>
        <v>1454.03</v>
      </c>
      <c r="P1454" s="29">
        <f>Table1[[#This Row],[Revenue]]-Table1[[#This Row],[COGS]]</f>
        <v>389.74</v>
      </c>
      <c r="Q1454" s="9">
        <f>Table1[[#This Row],[Profit]]/Table1[[#This Row],[Revenue]]</f>
        <v>0.26804123711340205</v>
      </c>
      <c r="R1454" s="31">
        <f>Table1[[#This Row],[Cost Price]]*Table1[[#This Row],[Quantity]]</f>
        <v>1064.29</v>
      </c>
    </row>
    <row r="1455" spans="1:18" x14ac:dyDescent="0.25">
      <c r="A1455" t="s">
        <v>2309</v>
      </c>
      <c r="B1455" s="14">
        <v>45895</v>
      </c>
      <c r="C1455" t="s">
        <v>1068</v>
      </c>
      <c r="D1455" t="str">
        <f>VLOOKUP(C1455,Customers!A:E,5,FALSE)</f>
        <v>Mass Market</v>
      </c>
      <c r="E1455" t="s">
        <v>251</v>
      </c>
      <c r="F1455" t="str">
        <f>VLOOKUP(Table1[[#This Row],[Product_ID]],Products!A:D,4,FALSE)</f>
        <v>Televisions</v>
      </c>
      <c r="G1455" t="str">
        <f>VLOOKUP(H1455,Stores!A:E,5,FALSE)</f>
        <v>Europe</v>
      </c>
      <c r="H1455" t="s">
        <v>64</v>
      </c>
      <c r="I1455" s="5" t="s">
        <v>14</v>
      </c>
      <c r="J1455" s="7">
        <v>4</v>
      </c>
      <c r="K1455" s="27">
        <v>2018.99</v>
      </c>
      <c r="L1455" s="11">
        <v>0</v>
      </c>
      <c r="M1455" t="s">
        <v>30</v>
      </c>
      <c r="N1455" s="29">
        <v>1299.3499999999999</v>
      </c>
      <c r="O1455" s="27">
        <f>Table1[[#This Row],[Unit_Price]]*Table1[[#This Row],[Quantity]]</f>
        <v>8075.96</v>
      </c>
      <c r="P1455" s="29">
        <f>Table1[[#This Row],[Revenue]]-Table1[[#This Row],[COGS]]</f>
        <v>2878.5600000000004</v>
      </c>
      <c r="Q1455" s="9">
        <f>Table1[[#This Row],[Profit]]/Table1[[#This Row],[Revenue]]</f>
        <v>0.35643564356435647</v>
      </c>
      <c r="R1455" s="31">
        <f>Table1[[#This Row],[Cost Price]]*Table1[[#This Row],[Quantity]]</f>
        <v>5197.3999999999996</v>
      </c>
    </row>
    <row r="1456" spans="1:18" x14ac:dyDescent="0.25">
      <c r="A1456" t="s">
        <v>2310</v>
      </c>
      <c r="B1456" s="14">
        <v>46008</v>
      </c>
      <c r="C1456" t="s">
        <v>2181</v>
      </c>
      <c r="D1456" t="str">
        <f>VLOOKUP(C1456,Customers!A:E,5,FALSE)</f>
        <v>Mass Affluent</v>
      </c>
      <c r="E1456" t="s">
        <v>440</v>
      </c>
      <c r="F1456" t="str">
        <f>VLOOKUP(Table1[[#This Row],[Product_ID]],Products!A:D,4,FALSE)</f>
        <v>Audio</v>
      </c>
      <c r="G1456" t="str">
        <f>VLOOKUP(H1456,Stores!A:E,5,FALSE)</f>
        <v xml:space="preserve">Asia </v>
      </c>
      <c r="H1456" t="s">
        <v>104</v>
      </c>
      <c r="I1456" s="5" t="s">
        <v>14</v>
      </c>
      <c r="J1456" s="7">
        <v>3</v>
      </c>
      <c r="K1456" s="27">
        <v>150.49</v>
      </c>
      <c r="L1456" s="11">
        <v>0</v>
      </c>
      <c r="M1456" t="s">
        <v>20</v>
      </c>
      <c r="N1456" s="29">
        <v>90.89</v>
      </c>
      <c r="O1456" s="27">
        <f>Table1[[#This Row],[Unit_Price]]*Table1[[#This Row],[Quantity]]</f>
        <v>451.47</v>
      </c>
      <c r="P1456" s="29">
        <f>Table1[[#This Row],[Revenue]]-Table1[[#This Row],[COGS]]</f>
        <v>178.8</v>
      </c>
      <c r="Q1456" s="9">
        <f>Table1[[#This Row],[Profit]]/Table1[[#This Row],[Revenue]]</f>
        <v>0.39603960396039606</v>
      </c>
      <c r="R1456" s="31">
        <f>Table1[[#This Row],[Cost Price]]*Table1[[#This Row],[Quantity]]</f>
        <v>272.67</v>
      </c>
    </row>
    <row r="1457" spans="1:18" x14ac:dyDescent="0.25">
      <c r="A1457" t="s">
        <v>2311</v>
      </c>
      <c r="B1457" s="14">
        <v>45982</v>
      </c>
      <c r="C1457" t="s">
        <v>1378</v>
      </c>
      <c r="D1457" t="str">
        <f>VLOOKUP(C1457,Customers!A:E,5,FALSE)</f>
        <v xml:space="preserve">Mass Market </v>
      </c>
      <c r="E1457" t="s">
        <v>177</v>
      </c>
      <c r="F1457" t="str">
        <f>VLOOKUP(Table1[[#This Row],[Product_ID]],Products!A:D,4,FALSE)</f>
        <v>Laptops</v>
      </c>
      <c r="G1457" t="str">
        <f>VLOOKUP(H1457,Stores!A:E,5,FALSE)</f>
        <v>Europe</v>
      </c>
      <c r="H1457" t="s">
        <v>64</v>
      </c>
      <c r="I1457" s="5" t="s">
        <v>25</v>
      </c>
      <c r="J1457" s="7">
        <v>4</v>
      </c>
      <c r="K1457" s="27">
        <v>1630.98</v>
      </c>
      <c r="L1457" s="11">
        <v>0.15</v>
      </c>
      <c r="M1457" t="s">
        <v>20</v>
      </c>
      <c r="N1457" s="29">
        <v>991.38</v>
      </c>
      <c r="O1457" s="27">
        <f>Table1[[#This Row],[Unit_Price]]*Table1[[#This Row],[Quantity]]</f>
        <v>6523.92</v>
      </c>
      <c r="P1457" s="29">
        <f>Table1[[#This Row],[Revenue]]-Table1[[#This Row],[COGS]]</f>
        <v>2558.4</v>
      </c>
      <c r="Q1457" s="9">
        <f>Table1[[#This Row],[Profit]]/Table1[[#This Row],[Revenue]]</f>
        <v>0.39215686274509803</v>
      </c>
      <c r="R1457" s="31">
        <f>Table1[[#This Row],[Cost Price]]*Table1[[#This Row],[Quantity]]</f>
        <v>3965.52</v>
      </c>
    </row>
    <row r="1458" spans="1:18" x14ac:dyDescent="0.25">
      <c r="A1458" t="s">
        <v>2312</v>
      </c>
      <c r="B1458" s="14">
        <v>46074</v>
      </c>
      <c r="C1458" t="s">
        <v>1777</v>
      </c>
      <c r="D1458" t="str">
        <f>VLOOKUP(C1458,Customers!A:E,5,FALSE)</f>
        <v>Premium</v>
      </c>
      <c r="E1458" t="s">
        <v>174</v>
      </c>
      <c r="F1458" t="str">
        <f>VLOOKUP(Table1[[#This Row],[Product_ID]],Products!A:D,4,FALSE)</f>
        <v>Accessories</v>
      </c>
      <c r="G1458" t="str">
        <f>VLOOKUP(H1458,Stores!A:E,5,FALSE)</f>
        <v>Asia</v>
      </c>
      <c r="H1458" t="s">
        <v>34</v>
      </c>
      <c r="I1458" s="5" t="s">
        <v>14</v>
      </c>
      <c r="J1458" s="7">
        <v>3</v>
      </c>
      <c r="K1458" s="27">
        <v>78.209999999999994</v>
      </c>
      <c r="L1458" s="11">
        <v>0</v>
      </c>
      <c r="M1458" t="s">
        <v>20</v>
      </c>
      <c r="N1458" s="29">
        <v>54.51</v>
      </c>
      <c r="O1458" s="27">
        <f>Table1[[#This Row],[Unit_Price]]*Table1[[#This Row],[Quantity]]</f>
        <v>234.63</v>
      </c>
      <c r="P1458" s="29">
        <f>Table1[[#This Row],[Revenue]]-Table1[[#This Row],[COGS]]</f>
        <v>71.099999999999994</v>
      </c>
      <c r="Q1458" s="9">
        <f>Table1[[#This Row],[Profit]]/Table1[[#This Row],[Revenue]]</f>
        <v>0.30303030303030304</v>
      </c>
      <c r="R1458" s="31">
        <f>Table1[[#This Row],[Cost Price]]*Table1[[#This Row],[Quantity]]</f>
        <v>163.53</v>
      </c>
    </row>
    <row r="1459" spans="1:18" x14ac:dyDescent="0.25">
      <c r="A1459" t="s">
        <v>2314</v>
      </c>
      <c r="B1459" s="14">
        <v>46359</v>
      </c>
      <c r="C1459" t="s">
        <v>490</v>
      </c>
      <c r="D1459" t="str">
        <f>VLOOKUP(C1459,Customers!A:E,5,FALSE)</f>
        <v>Premium</v>
      </c>
      <c r="E1459" t="s">
        <v>153</v>
      </c>
      <c r="F1459" t="str">
        <f>VLOOKUP(Table1[[#This Row],[Product_ID]],Products!A:D,4,FALSE)</f>
        <v>Accessories</v>
      </c>
      <c r="G1459" t="str">
        <f>VLOOKUP(Table1[[#This Row],[Customer_ID]],Customers!A:G,7,FALSE)</f>
        <v>Africa</v>
      </c>
      <c r="H1459" t="s">
        <v>5159</v>
      </c>
      <c r="I1459" s="5" t="s">
        <v>25</v>
      </c>
      <c r="J1459" s="7">
        <v>3</v>
      </c>
      <c r="K1459" s="27">
        <v>125.13</v>
      </c>
      <c r="L1459" s="11">
        <v>0.02</v>
      </c>
      <c r="M1459" t="s">
        <v>20</v>
      </c>
      <c r="N1459" s="29">
        <v>78.69</v>
      </c>
      <c r="O1459" s="27">
        <f>Table1[[#This Row],[Unit_Price]]*Table1[[#This Row],[Quantity]]</f>
        <v>375.39</v>
      </c>
      <c r="P1459" s="29">
        <f>Table1[[#This Row],[Revenue]]-Table1[[#This Row],[COGS]]</f>
        <v>139.32</v>
      </c>
      <c r="Q1459" s="9">
        <f>Table1[[#This Row],[Profit]]/Table1[[#This Row],[Revenue]]</f>
        <v>0.37113402061855671</v>
      </c>
      <c r="R1459" s="31">
        <f>Table1[[#This Row],[Cost Price]]*Table1[[#This Row],[Quantity]]</f>
        <v>236.07</v>
      </c>
    </row>
    <row r="1460" spans="1:18" x14ac:dyDescent="0.25">
      <c r="A1460" t="s">
        <v>2315</v>
      </c>
      <c r="B1460" s="14">
        <v>45910</v>
      </c>
      <c r="C1460" t="s">
        <v>1351</v>
      </c>
      <c r="D1460" t="str">
        <f>VLOOKUP(C1460,Customers!A:E,5,FALSE)</f>
        <v>Affluent</v>
      </c>
      <c r="E1460" t="s">
        <v>57</v>
      </c>
      <c r="F1460" t="str">
        <f>VLOOKUP(Table1[[#This Row],[Product_ID]],Products!A:D,4,FALSE)</f>
        <v>Laptops</v>
      </c>
      <c r="G1460" t="str">
        <f>VLOOKUP(H1460,Stores!A:E,5,FALSE)</f>
        <v xml:space="preserve">Asia </v>
      </c>
      <c r="H1460" t="s">
        <v>104</v>
      </c>
      <c r="I1460" s="5" t="s">
        <v>14</v>
      </c>
      <c r="J1460" s="7">
        <v>2</v>
      </c>
      <c r="K1460" s="27">
        <v>1210.99</v>
      </c>
      <c r="L1460" s="11">
        <v>0.05</v>
      </c>
      <c r="M1460" t="s">
        <v>20</v>
      </c>
      <c r="N1460" s="29">
        <v>875.27</v>
      </c>
      <c r="O1460" s="27">
        <f>Table1[[#This Row],[Unit_Price]]*Table1[[#This Row],[Quantity]]</f>
        <v>2421.98</v>
      </c>
      <c r="P1460" s="29">
        <f>Table1[[#This Row],[Revenue]]-Table1[[#This Row],[COGS]]</f>
        <v>671.44</v>
      </c>
      <c r="Q1460" s="9">
        <f>Table1[[#This Row],[Profit]]/Table1[[#This Row],[Revenue]]</f>
        <v>0.27722772277227725</v>
      </c>
      <c r="R1460" s="31">
        <f>Table1[[#This Row],[Cost Price]]*Table1[[#This Row],[Quantity]]</f>
        <v>1750.54</v>
      </c>
    </row>
    <row r="1461" spans="1:18" x14ac:dyDescent="0.25">
      <c r="A1461" t="s">
        <v>2316</v>
      </c>
      <c r="B1461" s="14">
        <v>46191</v>
      </c>
      <c r="C1461" t="s">
        <v>1331</v>
      </c>
      <c r="D1461" t="str">
        <f>VLOOKUP(C1461,Customers!A:E,5,FALSE)</f>
        <v>Premium</v>
      </c>
      <c r="E1461" t="s">
        <v>140</v>
      </c>
      <c r="F1461" t="str">
        <f>VLOOKUP(Table1[[#This Row],[Product_ID]],Products!A:D,4,FALSE)</f>
        <v>Laptops</v>
      </c>
      <c r="G1461" t="str">
        <f>VLOOKUP(H1461,Stores!A:E,5,FALSE)</f>
        <v>Africa</v>
      </c>
      <c r="H1461" t="s">
        <v>196</v>
      </c>
      <c r="I1461" s="5" t="s">
        <v>25</v>
      </c>
      <c r="J1461" s="7">
        <v>4</v>
      </c>
      <c r="K1461" s="27">
        <v>1008.99</v>
      </c>
      <c r="L1461" s="11">
        <v>0.15</v>
      </c>
      <c r="M1461" t="s">
        <v>30</v>
      </c>
      <c r="N1461" s="29">
        <v>659.34</v>
      </c>
      <c r="O1461" s="27">
        <f>Table1[[#This Row],[Unit_Price]]*Table1[[#This Row],[Quantity]]</f>
        <v>4035.96</v>
      </c>
      <c r="P1461" s="29">
        <f>Table1[[#This Row],[Revenue]]-Table1[[#This Row],[COGS]]</f>
        <v>1398.6</v>
      </c>
      <c r="Q1461" s="9">
        <f>Table1[[#This Row],[Profit]]/Table1[[#This Row],[Revenue]]</f>
        <v>0.34653465346534651</v>
      </c>
      <c r="R1461" s="31">
        <f>Table1[[#This Row],[Cost Price]]*Table1[[#This Row],[Quantity]]</f>
        <v>2637.36</v>
      </c>
    </row>
    <row r="1462" spans="1:18" x14ac:dyDescent="0.25">
      <c r="A1462" t="s">
        <v>2317</v>
      </c>
      <c r="B1462" s="14">
        <v>45940</v>
      </c>
      <c r="C1462" t="s">
        <v>2318</v>
      </c>
      <c r="D1462" t="str">
        <f>VLOOKUP(C1462,Customers!A:E,5,FALSE)</f>
        <v>Affluent</v>
      </c>
      <c r="E1462" t="s">
        <v>220</v>
      </c>
      <c r="F1462" t="str">
        <f>VLOOKUP(Table1[[#This Row],[Product_ID]],Products!A:D,4,FALSE)</f>
        <v>Laptops</v>
      </c>
      <c r="G1462" t="str">
        <f>VLOOKUP(H1462,Stores!A:E,5,FALSE)</f>
        <v>Europe</v>
      </c>
      <c r="H1462" t="s">
        <v>24</v>
      </c>
      <c r="I1462" s="5" t="s">
        <v>14</v>
      </c>
      <c r="J1462" s="7">
        <v>2</v>
      </c>
      <c r="K1462" s="27">
        <v>1528.98</v>
      </c>
      <c r="L1462" s="11">
        <v>0.15</v>
      </c>
      <c r="M1462" t="s">
        <v>20</v>
      </c>
      <c r="N1462" s="29">
        <v>974.35</v>
      </c>
      <c r="O1462" s="27">
        <f>Table1[[#This Row],[Unit_Price]]*Table1[[#This Row],[Quantity]]</f>
        <v>3057.96</v>
      </c>
      <c r="P1462" s="29">
        <f>Table1[[#This Row],[Revenue]]-Table1[[#This Row],[COGS]]</f>
        <v>1109.26</v>
      </c>
      <c r="Q1462" s="9">
        <f>Table1[[#This Row],[Profit]]/Table1[[#This Row],[Revenue]]</f>
        <v>0.36274509803921567</v>
      </c>
      <c r="R1462" s="31">
        <f>Table1[[#This Row],[Cost Price]]*Table1[[#This Row],[Quantity]]</f>
        <v>1948.7</v>
      </c>
    </row>
    <row r="1463" spans="1:18" x14ac:dyDescent="0.25">
      <c r="A1463" t="s">
        <v>2319</v>
      </c>
      <c r="B1463" s="14">
        <v>46115</v>
      </c>
      <c r="C1463" t="s">
        <v>2320</v>
      </c>
      <c r="D1463" t="str">
        <f>VLOOKUP(C1463,Customers!A:E,5,FALSE)</f>
        <v>Mass Market</v>
      </c>
      <c r="E1463" t="s">
        <v>117</v>
      </c>
      <c r="F1463" t="str">
        <f>VLOOKUP(Table1[[#This Row],[Product_ID]],Products!A:D,4,FALSE)</f>
        <v>Laptops</v>
      </c>
      <c r="G1463" t="str">
        <f>VLOOKUP(H1463,Stores!A:E,5,FALSE)</f>
        <v>Africa</v>
      </c>
      <c r="H1463" t="s">
        <v>58</v>
      </c>
      <c r="I1463" s="5" t="s">
        <v>25</v>
      </c>
      <c r="J1463" s="7">
        <v>6</v>
      </c>
      <c r="K1463" s="27">
        <v>1799</v>
      </c>
      <c r="L1463" s="11">
        <v>0.15</v>
      </c>
      <c r="M1463" t="s">
        <v>30</v>
      </c>
      <c r="N1463" s="29">
        <v>1295.28</v>
      </c>
      <c r="O1463" s="27">
        <f>Table1[[#This Row],[Unit_Price]]*Table1[[#This Row],[Quantity]]</f>
        <v>10794</v>
      </c>
      <c r="P1463" s="29">
        <f>Table1[[#This Row],[Revenue]]-Table1[[#This Row],[COGS]]</f>
        <v>3022.3199999999997</v>
      </c>
      <c r="Q1463" s="9">
        <f>Table1[[#This Row],[Profit]]/Table1[[#This Row],[Revenue]]</f>
        <v>0.27999999999999997</v>
      </c>
      <c r="R1463" s="31">
        <f>Table1[[#This Row],[Cost Price]]*Table1[[#This Row],[Quantity]]</f>
        <v>7771.68</v>
      </c>
    </row>
    <row r="1464" spans="1:18" x14ac:dyDescent="0.25">
      <c r="A1464" t="s">
        <v>2321</v>
      </c>
      <c r="B1464" s="14">
        <v>45971</v>
      </c>
      <c r="C1464" t="s">
        <v>2322</v>
      </c>
      <c r="D1464" t="str">
        <f>VLOOKUP(C1464,Customers!A:E,5,FALSE)</f>
        <v>Affluent</v>
      </c>
      <c r="E1464" t="s">
        <v>395</v>
      </c>
      <c r="F1464" t="str">
        <f>VLOOKUP(Table1[[#This Row],[Product_ID]],Products!A:D,4,FALSE)</f>
        <v>Accessories</v>
      </c>
      <c r="G1464" t="str">
        <f>VLOOKUP(H1464,Stores!A:E,5,FALSE)</f>
        <v>Asia</v>
      </c>
      <c r="H1464" t="s">
        <v>101</v>
      </c>
      <c r="I1464" s="5" t="s">
        <v>25</v>
      </c>
      <c r="J1464" s="7">
        <v>3</v>
      </c>
      <c r="K1464" s="27">
        <v>150.49</v>
      </c>
      <c r="L1464" s="11">
        <v>0.1</v>
      </c>
      <c r="M1464" t="s">
        <v>35</v>
      </c>
      <c r="N1464" s="29">
        <v>96.85</v>
      </c>
      <c r="O1464" s="27">
        <f>Table1[[#This Row],[Unit_Price]]*Table1[[#This Row],[Quantity]]</f>
        <v>451.47</v>
      </c>
      <c r="P1464" s="29">
        <f>Table1[[#This Row],[Revenue]]-Table1[[#This Row],[COGS]]</f>
        <v>160.92000000000007</v>
      </c>
      <c r="Q1464" s="9">
        <f>Table1[[#This Row],[Profit]]/Table1[[#This Row],[Revenue]]</f>
        <v>0.35643564356435659</v>
      </c>
      <c r="R1464" s="31">
        <f>Table1[[#This Row],[Cost Price]]*Table1[[#This Row],[Quantity]]</f>
        <v>290.54999999999995</v>
      </c>
    </row>
    <row r="1465" spans="1:18" x14ac:dyDescent="0.25">
      <c r="A1465" t="s">
        <v>2323</v>
      </c>
      <c r="B1465" s="14">
        <v>46187</v>
      </c>
      <c r="C1465" t="s">
        <v>2324</v>
      </c>
      <c r="D1465" t="str">
        <f>VLOOKUP(C1465,Customers!A:E,5,FALSE)</f>
        <v>Mass Market</v>
      </c>
      <c r="E1465" t="s">
        <v>174</v>
      </c>
      <c r="F1465" t="str">
        <f>VLOOKUP(Table1[[#This Row],[Product_ID]],Products!A:D,4,FALSE)</f>
        <v>Accessories</v>
      </c>
      <c r="G1465" t="str">
        <f>VLOOKUP(H1465,Stores!A:E,5,FALSE)</f>
        <v>Oceania</v>
      </c>
      <c r="H1465" t="s">
        <v>112</v>
      </c>
      <c r="I1465" s="5" t="s">
        <v>14</v>
      </c>
      <c r="J1465" s="7">
        <v>1</v>
      </c>
      <c r="K1465" s="27">
        <v>79</v>
      </c>
      <c r="L1465" s="11">
        <v>0.15</v>
      </c>
      <c r="M1465" t="s">
        <v>35</v>
      </c>
      <c r="N1465" s="29">
        <v>54.51</v>
      </c>
      <c r="O1465" s="27">
        <f>Table1[[#This Row],[Unit_Price]]*Table1[[#This Row],[Quantity]]</f>
        <v>79</v>
      </c>
      <c r="P1465" s="29">
        <f>Table1[[#This Row],[Revenue]]-Table1[[#This Row],[COGS]]</f>
        <v>24.490000000000002</v>
      </c>
      <c r="Q1465" s="9">
        <f>Table1[[#This Row],[Profit]]/Table1[[#This Row],[Revenue]]</f>
        <v>0.31</v>
      </c>
      <c r="R1465" s="31">
        <f>Table1[[#This Row],[Cost Price]]*Table1[[#This Row],[Quantity]]</f>
        <v>54.51</v>
      </c>
    </row>
    <row r="1466" spans="1:18" x14ac:dyDescent="0.25">
      <c r="A1466" t="s">
        <v>2325</v>
      </c>
      <c r="B1466" s="14">
        <v>46076</v>
      </c>
      <c r="C1466" t="s">
        <v>240</v>
      </c>
      <c r="D1466" t="str">
        <f>VLOOKUP(C1466,Customers!A:E,5,FALSE)</f>
        <v>Mass Affluent</v>
      </c>
      <c r="E1466" t="s">
        <v>277</v>
      </c>
      <c r="F1466" t="str">
        <f>VLOOKUP(Table1[[#This Row],[Product_ID]],Products!A:D,4,FALSE)</f>
        <v>Televisions</v>
      </c>
      <c r="G1466" t="str">
        <f>VLOOKUP(H1466,Stores!A:E,5,FALSE)</f>
        <v>North America</v>
      </c>
      <c r="H1466" t="s">
        <v>39</v>
      </c>
      <c r="I1466" s="5" t="s">
        <v>14</v>
      </c>
      <c r="J1466" s="7">
        <v>5</v>
      </c>
      <c r="K1466" s="27">
        <v>692.01</v>
      </c>
      <c r="L1466" s="11">
        <v>0</v>
      </c>
      <c r="M1466" t="s">
        <v>30</v>
      </c>
      <c r="N1466" s="29">
        <v>433.38</v>
      </c>
      <c r="O1466" s="27">
        <f>Table1[[#This Row],[Unit_Price]]*Table1[[#This Row],[Quantity]]</f>
        <v>3460.05</v>
      </c>
      <c r="P1466" s="29">
        <f>Table1[[#This Row],[Revenue]]-Table1[[#This Row],[COGS]]</f>
        <v>1293.1500000000001</v>
      </c>
      <c r="Q1466" s="9">
        <f>Table1[[#This Row],[Profit]]/Table1[[#This Row],[Revenue]]</f>
        <v>0.37373737373737376</v>
      </c>
      <c r="R1466" s="31">
        <f>Table1[[#This Row],[Cost Price]]*Table1[[#This Row],[Quantity]]</f>
        <v>2166.9</v>
      </c>
    </row>
    <row r="1467" spans="1:18" x14ac:dyDescent="0.25">
      <c r="A1467" t="s">
        <v>2326</v>
      </c>
      <c r="B1467" s="14">
        <v>46008</v>
      </c>
      <c r="C1467" t="s">
        <v>1406</v>
      </c>
      <c r="D1467" t="str">
        <f>VLOOKUP(C1467,Customers!A:E,5,FALSE)</f>
        <v>Mass Market</v>
      </c>
      <c r="E1467" t="s">
        <v>43</v>
      </c>
      <c r="F1467" t="str">
        <f>VLOOKUP(Table1[[#This Row],[Product_ID]],Products!A:D,4,FALSE)</f>
        <v>Televisions</v>
      </c>
      <c r="G1467" t="str">
        <f>VLOOKUP(Table1[[#This Row],[Customer_ID]],Customers!A:G,7,FALSE)</f>
        <v>Europe</v>
      </c>
      <c r="H1467" t="s">
        <v>5160</v>
      </c>
      <c r="I1467" s="5" t="s">
        <v>25</v>
      </c>
      <c r="J1467" s="7">
        <v>4</v>
      </c>
      <c r="K1467" s="27">
        <v>1852.97</v>
      </c>
      <c r="L1467" s="11">
        <v>0.2</v>
      </c>
      <c r="M1467" t="s">
        <v>20</v>
      </c>
      <c r="N1467" s="29">
        <v>1097.3900000000001</v>
      </c>
      <c r="O1467" s="27">
        <f>Table1[[#This Row],[Unit_Price]]*Table1[[#This Row],[Quantity]]</f>
        <v>7411.88</v>
      </c>
      <c r="P1467" s="29">
        <f>Table1[[#This Row],[Revenue]]-Table1[[#This Row],[COGS]]</f>
        <v>3022.3199999999997</v>
      </c>
      <c r="Q1467" s="9">
        <f>Table1[[#This Row],[Profit]]/Table1[[#This Row],[Revenue]]</f>
        <v>0.40776699029126207</v>
      </c>
      <c r="R1467" s="31">
        <f>Table1[[#This Row],[Cost Price]]*Table1[[#This Row],[Quantity]]</f>
        <v>4389.5600000000004</v>
      </c>
    </row>
    <row r="1468" spans="1:18" x14ac:dyDescent="0.25">
      <c r="A1468" t="s">
        <v>2327</v>
      </c>
      <c r="B1468" s="14">
        <v>45666</v>
      </c>
      <c r="C1468" t="s">
        <v>457</v>
      </c>
      <c r="D1468" t="str">
        <f>VLOOKUP(C1468,Customers!A:E,5,FALSE)</f>
        <v>Mass Affluent</v>
      </c>
      <c r="E1468" t="s">
        <v>71</v>
      </c>
      <c r="F1468" t="str">
        <f>VLOOKUP(Table1[[#This Row],[Product_ID]],Products!A:D,4,FALSE)</f>
        <v>Audio</v>
      </c>
      <c r="G1468" t="str">
        <f>VLOOKUP(H1468,Stores!A:E,5,FALSE)</f>
        <v>Oceania</v>
      </c>
      <c r="H1468" t="s">
        <v>112</v>
      </c>
      <c r="I1468" s="5" t="s">
        <v>25</v>
      </c>
      <c r="J1468" s="7">
        <v>3</v>
      </c>
      <c r="K1468" s="27">
        <v>117.81</v>
      </c>
      <c r="L1468" s="11">
        <v>0</v>
      </c>
      <c r="M1468" t="s">
        <v>20</v>
      </c>
      <c r="N1468" s="29">
        <v>82.11</v>
      </c>
      <c r="O1468" s="27">
        <f>Table1[[#This Row],[Unit_Price]]*Table1[[#This Row],[Quantity]]</f>
        <v>353.43</v>
      </c>
      <c r="P1468" s="29">
        <f>Table1[[#This Row],[Revenue]]-Table1[[#This Row],[COGS]]</f>
        <v>107.10000000000002</v>
      </c>
      <c r="Q1468" s="9">
        <f>Table1[[#This Row],[Profit]]/Table1[[#This Row],[Revenue]]</f>
        <v>0.30303030303030309</v>
      </c>
      <c r="R1468" s="31">
        <f>Table1[[#This Row],[Cost Price]]*Table1[[#This Row],[Quantity]]</f>
        <v>246.32999999999998</v>
      </c>
    </row>
    <row r="1469" spans="1:18" x14ac:dyDescent="0.25">
      <c r="A1469" t="s">
        <v>2328</v>
      </c>
      <c r="B1469" s="14">
        <v>46330</v>
      </c>
      <c r="C1469" t="s">
        <v>843</v>
      </c>
      <c r="D1469" t="str">
        <f>VLOOKUP(C1469,Customers!A:E,5,FALSE)</f>
        <v>Affluent</v>
      </c>
      <c r="E1469" t="s">
        <v>213</v>
      </c>
      <c r="F1469" t="str">
        <f>VLOOKUP(Table1[[#This Row],[Product_ID]],Products!A:D,4,FALSE)</f>
        <v>Smartphones</v>
      </c>
      <c r="G1469" t="str">
        <f>VLOOKUP(H1469,Stores!A:E,5,FALSE)</f>
        <v>Africa</v>
      </c>
      <c r="H1469" t="s">
        <v>44</v>
      </c>
      <c r="I1469" s="5" t="s">
        <v>14</v>
      </c>
      <c r="J1469" s="7">
        <v>3</v>
      </c>
      <c r="K1469" s="27">
        <v>538.02</v>
      </c>
      <c r="L1469" s="11">
        <v>0</v>
      </c>
      <c r="M1469" t="s">
        <v>20</v>
      </c>
      <c r="N1469" s="29">
        <v>362.34</v>
      </c>
      <c r="O1469" s="27">
        <f>Table1[[#This Row],[Unit_Price]]*Table1[[#This Row],[Quantity]]</f>
        <v>1614.06</v>
      </c>
      <c r="P1469" s="29">
        <f>Table1[[#This Row],[Revenue]]-Table1[[#This Row],[COGS]]</f>
        <v>527.04</v>
      </c>
      <c r="Q1469" s="9">
        <f>Table1[[#This Row],[Profit]]/Table1[[#This Row],[Revenue]]</f>
        <v>0.32653061224489793</v>
      </c>
      <c r="R1469" s="31">
        <f>Table1[[#This Row],[Cost Price]]*Table1[[#This Row],[Quantity]]</f>
        <v>1087.02</v>
      </c>
    </row>
    <row r="1470" spans="1:18" x14ac:dyDescent="0.25">
      <c r="A1470" t="s">
        <v>2329</v>
      </c>
      <c r="B1470" s="14">
        <v>46189</v>
      </c>
      <c r="C1470" t="s">
        <v>1325</v>
      </c>
      <c r="D1470" t="s">
        <v>5190</v>
      </c>
      <c r="E1470" t="s">
        <v>416</v>
      </c>
      <c r="F1470" t="str">
        <f>VLOOKUP(Table1[[#This Row],[Product_ID]],Products!A:D,4,FALSE)</f>
        <v>Smartphones</v>
      </c>
      <c r="G1470" t="str">
        <f>VLOOKUP(H1470,Stores!A:E,5,FALSE)</f>
        <v>Africa</v>
      </c>
      <c r="H1470" t="s">
        <v>226</v>
      </c>
      <c r="I1470" s="5" t="s">
        <v>25</v>
      </c>
      <c r="J1470" s="7">
        <v>1</v>
      </c>
      <c r="K1470" s="27">
        <v>249</v>
      </c>
      <c r="L1470" s="11">
        <v>0</v>
      </c>
      <c r="M1470" t="s">
        <v>20</v>
      </c>
      <c r="N1470" s="29">
        <v>159.36000000000001</v>
      </c>
      <c r="O1470" s="27">
        <f>Table1[[#This Row],[Unit_Price]]*Table1[[#This Row],[Quantity]]</f>
        <v>249</v>
      </c>
      <c r="P1470" s="29">
        <f>Table1[[#This Row],[Revenue]]-Table1[[#This Row],[COGS]]</f>
        <v>89.639999999999986</v>
      </c>
      <c r="Q1470" s="9">
        <f>Table1[[#This Row],[Profit]]/Table1[[#This Row],[Revenue]]</f>
        <v>0.35999999999999993</v>
      </c>
      <c r="R1470" s="31">
        <f>Table1[[#This Row],[Cost Price]]*Table1[[#This Row],[Quantity]]</f>
        <v>159.36000000000001</v>
      </c>
    </row>
    <row r="1471" spans="1:18" x14ac:dyDescent="0.25">
      <c r="A1471" t="s">
        <v>2330</v>
      </c>
      <c r="B1471" s="14">
        <v>45919</v>
      </c>
      <c r="C1471" t="s">
        <v>1210</v>
      </c>
      <c r="D1471" t="str">
        <f>VLOOKUP(C1471,Customers!A:E,5,FALSE)</f>
        <v>Affluent</v>
      </c>
      <c r="E1471" t="s">
        <v>332</v>
      </c>
      <c r="F1471" t="str">
        <f>VLOOKUP(Table1[[#This Row],[Product_ID]],Products!A:D,4,FALSE)</f>
        <v>Smartphones</v>
      </c>
      <c r="G1471" t="str">
        <f>VLOOKUP(H1471,Stores!A:E,5,FALSE)</f>
        <v>Africa</v>
      </c>
      <c r="H1471" t="s">
        <v>226</v>
      </c>
      <c r="I1471" s="5" t="s">
        <v>14</v>
      </c>
      <c r="J1471" s="7">
        <v>1</v>
      </c>
      <c r="K1471" s="27">
        <v>749</v>
      </c>
      <c r="L1471" s="11">
        <v>0.2</v>
      </c>
      <c r="M1471" t="s">
        <v>20</v>
      </c>
      <c r="N1471" s="29">
        <v>531.79</v>
      </c>
      <c r="O1471" s="27">
        <f>Table1[[#This Row],[Unit_Price]]*Table1[[#This Row],[Quantity]]</f>
        <v>749</v>
      </c>
      <c r="P1471" s="29">
        <f>Table1[[#This Row],[Revenue]]-Table1[[#This Row],[COGS]]</f>
        <v>217.21000000000004</v>
      </c>
      <c r="Q1471" s="9">
        <f>Table1[[#This Row],[Profit]]/Table1[[#This Row],[Revenue]]</f>
        <v>0.29000000000000004</v>
      </c>
      <c r="R1471" s="31">
        <f>Table1[[#This Row],[Cost Price]]*Table1[[#This Row],[Quantity]]</f>
        <v>531.79</v>
      </c>
    </row>
    <row r="1472" spans="1:18" x14ac:dyDescent="0.25">
      <c r="A1472" t="s">
        <v>2331</v>
      </c>
      <c r="B1472" s="14">
        <v>45898</v>
      </c>
      <c r="C1472" t="s">
        <v>457</v>
      </c>
      <c r="D1472" t="str">
        <f>VLOOKUP(C1472,Customers!A:E,5,FALSE)</f>
        <v>Mass Affluent</v>
      </c>
      <c r="E1472" t="s">
        <v>77</v>
      </c>
      <c r="F1472" t="str">
        <f>VLOOKUP(Table1[[#This Row],[Product_ID]],Products!A:D,4,FALSE)</f>
        <v>Smartphones</v>
      </c>
      <c r="G1472" t="str">
        <f>VLOOKUP(H1472,Stores!A:E,5,FALSE)</f>
        <v>EUROPE</v>
      </c>
      <c r="H1472" t="s">
        <v>74</v>
      </c>
      <c r="I1472" s="5" t="s">
        <v>14</v>
      </c>
      <c r="J1472" s="7">
        <v>8</v>
      </c>
      <c r="K1472" s="27">
        <v>406.98</v>
      </c>
      <c r="L1472" s="11">
        <v>0.02</v>
      </c>
      <c r="M1472" t="s">
        <v>20</v>
      </c>
      <c r="N1472" s="29">
        <v>287.27999999999997</v>
      </c>
      <c r="O1472" s="27">
        <f>Table1[[#This Row],[Unit_Price]]*Table1[[#This Row],[Quantity]]</f>
        <v>3255.84</v>
      </c>
      <c r="P1472" s="29">
        <f>Table1[[#This Row],[Revenue]]-Table1[[#This Row],[COGS]]</f>
        <v>957.60000000000036</v>
      </c>
      <c r="Q1472" s="9">
        <f>Table1[[#This Row],[Profit]]/Table1[[#This Row],[Revenue]]</f>
        <v>0.29411764705882365</v>
      </c>
      <c r="R1472" s="31">
        <f>Table1[[#This Row],[Cost Price]]*Table1[[#This Row],[Quantity]]</f>
        <v>2298.2399999999998</v>
      </c>
    </row>
    <row r="1473" spans="1:18" x14ac:dyDescent="0.25">
      <c r="A1473" t="s">
        <v>2332</v>
      </c>
      <c r="B1473" s="14">
        <v>46003</v>
      </c>
      <c r="C1473" t="s">
        <v>721</v>
      </c>
      <c r="D1473" t="str">
        <f>VLOOKUP(C1473,Customers!A:E,5,FALSE)</f>
        <v>VIP</v>
      </c>
      <c r="E1473" t="s">
        <v>12</v>
      </c>
      <c r="F1473" t="str">
        <f>VLOOKUP(Table1[[#This Row],[Product_ID]],Products!A:D,4,FALSE)</f>
        <v>Audio</v>
      </c>
      <c r="G1473" t="str">
        <f>VLOOKUP(H1473,Stores!A:E,5,FALSE)</f>
        <v>North America</v>
      </c>
      <c r="H1473" t="s">
        <v>39</v>
      </c>
      <c r="I1473" s="5" t="s">
        <v>25</v>
      </c>
      <c r="J1473" s="7">
        <v>2</v>
      </c>
      <c r="K1473" s="27">
        <v>484.03</v>
      </c>
      <c r="L1473" s="11">
        <v>0</v>
      </c>
      <c r="M1473" t="s">
        <v>35</v>
      </c>
      <c r="N1473" s="29">
        <v>354.29</v>
      </c>
      <c r="O1473" s="27">
        <f>Table1[[#This Row],[Unit_Price]]*Table1[[#This Row],[Quantity]]</f>
        <v>968.06</v>
      </c>
      <c r="P1473" s="29">
        <f>Table1[[#This Row],[Revenue]]-Table1[[#This Row],[COGS]]</f>
        <v>259.4799999999999</v>
      </c>
      <c r="Q1473" s="9">
        <f>Table1[[#This Row],[Profit]]/Table1[[#This Row],[Revenue]]</f>
        <v>0.268041237113402</v>
      </c>
      <c r="R1473" s="31">
        <f>Table1[[#This Row],[Cost Price]]*Table1[[#This Row],[Quantity]]</f>
        <v>708.58</v>
      </c>
    </row>
    <row r="1474" spans="1:18" x14ac:dyDescent="0.25">
      <c r="A1474" t="s">
        <v>2334</v>
      </c>
      <c r="B1474" s="14">
        <v>46001</v>
      </c>
      <c r="C1474" t="s">
        <v>270</v>
      </c>
      <c r="D1474" t="str">
        <f>VLOOKUP(C1474,Customers!A:E,5,FALSE)</f>
        <v>Mass Market</v>
      </c>
      <c r="E1474" t="s">
        <v>92</v>
      </c>
      <c r="F1474" t="str">
        <f>VLOOKUP(Table1[[#This Row],[Product_ID]],Products!A:D,4,FALSE)</f>
        <v>Audio</v>
      </c>
      <c r="G1474" t="str">
        <f>VLOOKUP(H1474,Stores!A:E,5,FALSE)</f>
        <v>Asia</v>
      </c>
      <c r="H1474" t="s">
        <v>13</v>
      </c>
      <c r="I1474" s="5" t="s">
        <v>25</v>
      </c>
      <c r="J1474" s="7">
        <v>3</v>
      </c>
      <c r="K1474" s="27">
        <v>304.98</v>
      </c>
      <c r="L1474" s="11">
        <v>0.02</v>
      </c>
      <c r="M1474" t="s">
        <v>20</v>
      </c>
      <c r="N1474" s="29">
        <v>191.36</v>
      </c>
      <c r="O1474" s="27">
        <f>Table1[[#This Row],[Unit_Price]]*Table1[[#This Row],[Quantity]]</f>
        <v>914.94</v>
      </c>
      <c r="P1474" s="29">
        <f>Table1[[#This Row],[Revenue]]-Table1[[#This Row],[COGS]]</f>
        <v>340.86</v>
      </c>
      <c r="Q1474" s="9">
        <f>Table1[[#This Row],[Profit]]/Table1[[#This Row],[Revenue]]</f>
        <v>0.37254901960784315</v>
      </c>
      <c r="R1474" s="31">
        <f>Table1[[#This Row],[Cost Price]]*Table1[[#This Row],[Quantity]]</f>
        <v>574.08000000000004</v>
      </c>
    </row>
    <row r="1475" spans="1:18" x14ac:dyDescent="0.25">
      <c r="A1475" t="s">
        <v>2335</v>
      </c>
      <c r="B1475" s="14">
        <v>46085</v>
      </c>
      <c r="C1475" t="s">
        <v>389</v>
      </c>
      <c r="D1475" t="str">
        <f>VLOOKUP(C1475,Customers!A:E,5,FALSE)</f>
        <v>Mass Affluent</v>
      </c>
      <c r="E1475" t="s">
        <v>47</v>
      </c>
      <c r="F1475" t="str">
        <f>VLOOKUP(Table1[[#This Row],[Product_ID]],Products!A:D,4,FALSE)</f>
        <v>Smartphones</v>
      </c>
      <c r="G1475" t="str">
        <f>VLOOKUP(H1475,Stores!A:E,5,FALSE)</f>
        <v>Africa</v>
      </c>
      <c r="H1475" t="s">
        <v>226</v>
      </c>
      <c r="I1475" s="5" t="s">
        <v>14</v>
      </c>
      <c r="J1475" s="7">
        <v>2</v>
      </c>
      <c r="K1475" s="27">
        <v>299</v>
      </c>
      <c r="L1475" s="11">
        <v>0.05</v>
      </c>
      <c r="M1475" t="s">
        <v>20</v>
      </c>
      <c r="N1475" s="29">
        <v>194.35</v>
      </c>
      <c r="O1475" s="27">
        <f>Table1[[#This Row],[Unit_Price]]*Table1[[#This Row],[Quantity]]</f>
        <v>598</v>
      </c>
      <c r="P1475" s="29">
        <f>Table1[[#This Row],[Revenue]]-Table1[[#This Row],[COGS]]</f>
        <v>209.3</v>
      </c>
      <c r="Q1475" s="9">
        <f>Table1[[#This Row],[Profit]]/Table1[[#This Row],[Revenue]]</f>
        <v>0.35000000000000003</v>
      </c>
      <c r="R1475" s="31">
        <f>Table1[[#This Row],[Cost Price]]*Table1[[#This Row],[Quantity]]</f>
        <v>388.7</v>
      </c>
    </row>
    <row r="1476" spans="1:18" x14ac:dyDescent="0.25">
      <c r="A1476" t="s">
        <v>2336</v>
      </c>
      <c r="B1476" s="14">
        <v>46067</v>
      </c>
      <c r="C1476" t="s">
        <v>2337</v>
      </c>
      <c r="D1476" t="str">
        <f>VLOOKUP(C1476,Customers!A:E,5,FALSE)</f>
        <v>Mass Market</v>
      </c>
      <c r="E1476" t="s">
        <v>305</v>
      </c>
      <c r="F1476" t="str">
        <f>VLOOKUP(Table1[[#This Row],[Product_ID]],Products!A:D,4,FALSE)</f>
        <v>Accessories</v>
      </c>
      <c r="G1476" t="str">
        <f>VLOOKUP(H1476,Stores!A:E,5,FALSE)</f>
        <v>Africa</v>
      </c>
      <c r="H1476" t="s">
        <v>226</v>
      </c>
      <c r="I1476" s="5" t="s">
        <v>14</v>
      </c>
      <c r="J1476" s="7">
        <v>2</v>
      </c>
      <c r="K1476" s="27">
        <v>40.17</v>
      </c>
      <c r="L1476" s="11">
        <v>0.15</v>
      </c>
      <c r="M1476" t="s">
        <v>35</v>
      </c>
      <c r="N1476" s="29">
        <v>26.52</v>
      </c>
      <c r="O1476" s="27">
        <f>Table1[[#This Row],[Unit_Price]]*Table1[[#This Row],[Quantity]]</f>
        <v>80.34</v>
      </c>
      <c r="P1476" s="29">
        <f>Table1[[#This Row],[Revenue]]-Table1[[#This Row],[COGS]]</f>
        <v>27.300000000000004</v>
      </c>
      <c r="Q1476" s="9">
        <f>Table1[[#This Row],[Profit]]/Table1[[#This Row],[Revenue]]</f>
        <v>0.33980582524271846</v>
      </c>
      <c r="R1476" s="31">
        <f>Table1[[#This Row],[Cost Price]]*Table1[[#This Row],[Quantity]]</f>
        <v>53.04</v>
      </c>
    </row>
    <row r="1477" spans="1:18" x14ac:dyDescent="0.25">
      <c r="A1477" t="s">
        <v>2338</v>
      </c>
      <c r="B1477" s="14">
        <v>45884</v>
      </c>
      <c r="C1477" t="s">
        <v>1768</v>
      </c>
      <c r="D1477" t="str">
        <f>VLOOKUP(C1477,Customers!A:E,5,FALSE)</f>
        <v>Mass Market</v>
      </c>
      <c r="E1477" t="s">
        <v>117</v>
      </c>
      <c r="F1477" t="str">
        <f>VLOOKUP(Table1[[#This Row],[Product_ID]],Products!A:D,4,FALSE)</f>
        <v>Laptops</v>
      </c>
      <c r="G1477" t="str">
        <f>VLOOKUP(H1477,Stores!A:E,5,FALSE)</f>
        <v>Africa</v>
      </c>
      <c r="H1477" t="s">
        <v>226</v>
      </c>
      <c r="I1477" s="5" t="s">
        <v>14</v>
      </c>
      <c r="J1477" s="7">
        <v>1</v>
      </c>
      <c r="K1477" s="27">
        <v>1781.01</v>
      </c>
      <c r="L1477" s="11">
        <v>0.05</v>
      </c>
      <c r="M1477" t="s">
        <v>30</v>
      </c>
      <c r="N1477" s="29">
        <v>1295.28</v>
      </c>
      <c r="O1477" s="27">
        <f>Table1[[#This Row],[Unit_Price]]*Table1[[#This Row],[Quantity]]</f>
        <v>1781.01</v>
      </c>
      <c r="P1477" s="29">
        <f>Table1[[#This Row],[Revenue]]-Table1[[#This Row],[COGS]]</f>
        <v>485.73</v>
      </c>
      <c r="Q1477" s="9">
        <f>Table1[[#This Row],[Profit]]/Table1[[#This Row],[Revenue]]</f>
        <v>0.27272727272727276</v>
      </c>
      <c r="R1477" s="31">
        <f>Table1[[#This Row],[Cost Price]]*Table1[[#This Row],[Quantity]]</f>
        <v>1295.28</v>
      </c>
    </row>
    <row r="1478" spans="1:18" x14ac:dyDescent="0.25">
      <c r="A1478" t="s">
        <v>2339</v>
      </c>
      <c r="B1478" s="14">
        <v>46200</v>
      </c>
      <c r="C1478" t="s">
        <v>2340</v>
      </c>
      <c r="D1478" t="str">
        <f>VLOOKUP(C1478,Customers!A:E,5,FALSE)</f>
        <v>Mass Affluent</v>
      </c>
      <c r="E1478" t="s">
        <v>174</v>
      </c>
      <c r="F1478" t="str">
        <f>VLOOKUP(Table1[[#This Row],[Product_ID]],Products!A:D,4,FALSE)</f>
        <v>Accessories</v>
      </c>
      <c r="G1478" t="str">
        <f>VLOOKUP(H1478,Stores!A:E,5,FALSE)</f>
        <v>oceania</v>
      </c>
      <c r="H1478" t="s">
        <v>48</v>
      </c>
      <c r="I1478" s="5" t="s">
        <v>14</v>
      </c>
      <c r="J1478" s="7">
        <v>1</v>
      </c>
      <c r="K1478" s="27">
        <v>76.63</v>
      </c>
      <c r="L1478" s="11">
        <v>0.1</v>
      </c>
      <c r="M1478" t="s">
        <v>35</v>
      </c>
      <c r="N1478" s="29">
        <v>54.51</v>
      </c>
      <c r="O1478" s="27">
        <f>Table1[[#This Row],[Unit_Price]]*Table1[[#This Row],[Quantity]]</f>
        <v>76.63</v>
      </c>
      <c r="P1478" s="29">
        <f>Table1[[#This Row],[Revenue]]-Table1[[#This Row],[COGS]]</f>
        <v>22.119999999999997</v>
      </c>
      <c r="Q1478" s="9">
        <f>Table1[[#This Row],[Profit]]/Table1[[#This Row],[Revenue]]</f>
        <v>0.28865979381443296</v>
      </c>
      <c r="R1478" s="31">
        <f>Table1[[#This Row],[Cost Price]]*Table1[[#This Row],[Quantity]]</f>
        <v>54.51</v>
      </c>
    </row>
    <row r="1479" spans="1:18" x14ac:dyDescent="0.25">
      <c r="A1479" t="s">
        <v>2341</v>
      </c>
      <c r="B1479" s="14">
        <v>46109</v>
      </c>
      <c r="C1479" t="s">
        <v>2342</v>
      </c>
      <c r="D1479" t="str">
        <f>VLOOKUP(C1479,Customers!A:E,5,FALSE)</f>
        <v>Mass Market</v>
      </c>
      <c r="E1479" t="s">
        <v>117</v>
      </c>
      <c r="F1479" t="str">
        <f>VLOOKUP(Table1[[#This Row],[Product_ID]],Products!A:D,4,FALSE)</f>
        <v>Laptops</v>
      </c>
      <c r="G1479" t="str">
        <f>VLOOKUP(H1479,Stores!A:E,5,FALSE)</f>
        <v>Asia</v>
      </c>
      <c r="H1479" t="s">
        <v>34</v>
      </c>
      <c r="I1479" s="5" t="s">
        <v>25</v>
      </c>
      <c r="J1479" s="7">
        <v>8</v>
      </c>
      <c r="K1479" s="27">
        <v>1816.99</v>
      </c>
      <c r="L1479" s="11">
        <v>0.1</v>
      </c>
      <c r="M1479" t="s">
        <v>20</v>
      </c>
      <c r="N1479" s="29">
        <v>1295.28</v>
      </c>
      <c r="O1479" s="27">
        <f>Table1[[#This Row],[Unit_Price]]*Table1[[#This Row],[Quantity]]</f>
        <v>14535.92</v>
      </c>
      <c r="P1479" s="29">
        <f>Table1[[#This Row],[Revenue]]-Table1[[#This Row],[COGS]]</f>
        <v>4173.68</v>
      </c>
      <c r="Q1479" s="9">
        <f>Table1[[#This Row],[Profit]]/Table1[[#This Row],[Revenue]]</f>
        <v>0.28712871287128716</v>
      </c>
      <c r="R1479" s="31">
        <f>Table1[[#This Row],[Cost Price]]*Table1[[#This Row],[Quantity]]</f>
        <v>10362.24</v>
      </c>
    </row>
    <row r="1480" spans="1:18" x14ac:dyDescent="0.25">
      <c r="A1480" t="s">
        <v>2343</v>
      </c>
      <c r="B1480" s="14">
        <v>46127</v>
      </c>
      <c r="C1480" t="s">
        <v>2344</v>
      </c>
      <c r="D1480" t="str">
        <f>VLOOKUP(C1480,Customers!A:E,5,FALSE)</f>
        <v>Mass Affluent</v>
      </c>
      <c r="E1480" t="s">
        <v>685</v>
      </c>
      <c r="F1480" t="str">
        <f>VLOOKUP(Table1[[#This Row],[Product_ID]],Products!A:D,4,FALSE)</f>
        <v>Smartphones</v>
      </c>
      <c r="G1480" t="str">
        <f>VLOOKUP(H1480,Stores!A:E,5,FALSE)</f>
        <v>South America</v>
      </c>
      <c r="H1480" t="s">
        <v>120</v>
      </c>
      <c r="I1480" s="5" t="s">
        <v>14</v>
      </c>
      <c r="J1480" s="7">
        <v>3</v>
      </c>
      <c r="K1480" s="27">
        <v>1583.01</v>
      </c>
      <c r="L1480" s="11">
        <v>0</v>
      </c>
      <c r="M1480" t="s">
        <v>35</v>
      </c>
      <c r="N1480" s="29">
        <v>1023.36</v>
      </c>
      <c r="O1480" s="27">
        <f>Table1[[#This Row],[Unit_Price]]*Table1[[#This Row],[Quantity]]</f>
        <v>4749.03</v>
      </c>
      <c r="P1480" s="29">
        <f>Table1[[#This Row],[Revenue]]-Table1[[#This Row],[COGS]]</f>
        <v>1678.9499999999998</v>
      </c>
      <c r="Q1480" s="9">
        <f>Table1[[#This Row],[Profit]]/Table1[[#This Row],[Revenue]]</f>
        <v>0.35353535353535354</v>
      </c>
      <c r="R1480" s="31">
        <f>Table1[[#This Row],[Cost Price]]*Table1[[#This Row],[Quantity]]</f>
        <v>3070.08</v>
      </c>
    </row>
    <row r="1481" spans="1:18" x14ac:dyDescent="0.25">
      <c r="A1481" t="s">
        <v>2345</v>
      </c>
      <c r="B1481" s="14">
        <v>46050</v>
      </c>
      <c r="C1481" t="s">
        <v>769</v>
      </c>
      <c r="D1481" t="str">
        <f>VLOOKUP(C1481,Customers!A:E,5,FALSE)</f>
        <v>Affluent</v>
      </c>
      <c r="E1481" t="s">
        <v>440</v>
      </c>
      <c r="F1481" t="str">
        <f>VLOOKUP(Table1[[#This Row],[Product_ID]],Products!A:D,4,FALSE)</f>
        <v>Audio</v>
      </c>
      <c r="G1481" t="str">
        <f>VLOOKUP(H1481,Stores!A:E,5,FALSE)</f>
        <v>Oceania</v>
      </c>
      <c r="H1481" t="s">
        <v>112</v>
      </c>
      <c r="I1481" s="5" t="s">
        <v>14</v>
      </c>
      <c r="J1481" s="7">
        <v>2</v>
      </c>
      <c r="K1481" s="27">
        <v>144.53</v>
      </c>
      <c r="L1481" s="11">
        <v>0</v>
      </c>
      <c r="M1481" t="s">
        <v>20</v>
      </c>
      <c r="N1481" s="29">
        <v>90.89</v>
      </c>
      <c r="O1481" s="27">
        <f>Table1[[#This Row],[Unit_Price]]*Table1[[#This Row],[Quantity]]</f>
        <v>289.06</v>
      </c>
      <c r="P1481" s="29">
        <f>Table1[[#This Row],[Revenue]]-Table1[[#This Row],[COGS]]</f>
        <v>107.28</v>
      </c>
      <c r="Q1481" s="9">
        <f>Table1[[#This Row],[Profit]]/Table1[[#This Row],[Revenue]]</f>
        <v>0.37113402061855671</v>
      </c>
      <c r="R1481" s="31">
        <f>Table1[[#This Row],[Cost Price]]*Table1[[#This Row],[Quantity]]</f>
        <v>181.78</v>
      </c>
    </row>
    <row r="1482" spans="1:18" x14ac:dyDescent="0.25">
      <c r="A1482" t="s">
        <v>2346</v>
      </c>
      <c r="B1482" s="14">
        <v>46119</v>
      </c>
      <c r="C1482" t="s">
        <v>1563</v>
      </c>
      <c r="D1482" t="str">
        <f>VLOOKUP(C1482,Customers!A:E,5,FALSE)</f>
        <v>Mass Market</v>
      </c>
      <c r="E1482" t="s">
        <v>29</v>
      </c>
      <c r="F1482" t="str">
        <f>VLOOKUP(Table1[[#This Row],[Product_ID]],Products!A:D,4,FALSE)</f>
        <v>Accessories</v>
      </c>
      <c r="G1482" t="str">
        <f>VLOOKUP(H1482,Stores!A:E,5,FALSE)</f>
        <v>EUROPE</v>
      </c>
      <c r="H1482" t="s">
        <v>74</v>
      </c>
      <c r="I1482" s="5" t="s">
        <v>25</v>
      </c>
      <c r="J1482" s="7">
        <v>6</v>
      </c>
      <c r="K1482" s="27">
        <v>107.91</v>
      </c>
      <c r="L1482" s="11">
        <v>0.2</v>
      </c>
      <c r="M1482" t="s">
        <v>20</v>
      </c>
      <c r="N1482" s="29">
        <v>78.48</v>
      </c>
      <c r="O1482" s="27">
        <f>Table1[[#This Row],[Unit_Price]]*Table1[[#This Row],[Quantity]]</f>
        <v>647.46</v>
      </c>
      <c r="P1482" s="29">
        <f>Table1[[#This Row],[Revenue]]-Table1[[#This Row],[COGS]]</f>
        <v>176.58000000000004</v>
      </c>
      <c r="Q1482" s="9">
        <f>Table1[[#This Row],[Profit]]/Table1[[#This Row],[Revenue]]</f>
        <v>0.27272727272727276</v>
      </c>
      <c r="R1482" s="31">
        <f>Table1[[#This Row],[Cost Price]]*Table1[[#This Row],[Quantity]]</f>
        <v>470.88</v>
      </c>
    </row>
    <row r="1483" spans="1:18" x14ac:dyDescent="0.25">
      <c r="A1483" t="s">
        <v>2347</v>
      </c>
      <c r="B1483" s="14">
        <v>46111</v>
      </c>
      <c r="C1483" t="s">
        <v>1196</v>
      </c>
      <c r="D1483" t="str">
        <f>VLOOKUP(C1483,Customers!A:E,5,FALSE)</f>
        <v>Mass Affluent</v>
      </c>
      <c r="E1483" t="s">
        <v>92</v>
      </c>
      <c r="F1483" t="str">
        <f>VLOOKUP(Table1[[#This Row],[Product_ID]],Products!A:D,4,FALSE)</f>
        <v>Audio</v>
      </c>
      <c r="G1483" t="str">
        <f>VLOOKUP(H1483,Stores!A:E,5,FALSE)</f>
        <v>Africa</v>
      </c>
      <c r="H1483" t="s">
        <v>196</v>
      </c>
      <c r="I1483" s="5" t="s">
        <v>14</v>
      </c>
      <c r="J1483" s="7">
        <v>1</v>
      </c>
      <c r="K1483" s="27">
        <v>290.02999999999997</v>
      </c>
      <c r="L1483" s="11">
        <v>0.1</v>
      </c>
      <c r="M1483" t="s">
        <v>20</v>
      </c>
      <c r="N1483" s="29">
        <v>191.36</v>
      </c>
      <c r="O1483" s="27">
        <f>Table1[[#This Row],[Unit_Price]]*Table1[[#This Row],[Quantity]]</f>
        <v>290.02999999999997</v>
      </c>
      <c r="P1483" s="29">
        <f>Table1[[#This Row],[Revenue]]-Table1[[#This Row],[COGS]]</f>
        <v>98.669999999999959</v>
      </c>
      <c r="Q1483" s="9">
        <f>Table1[[#This Row],[Profit]]/Table1[[#This Row],[Revenue]]</f>
        <v>0.34020618556701021</v>
      </c>
      <c r="R1483" s="31">
        <f>Table1[[#This Row],[Cost Price]]*Table1[[#This Row],[Quantity]]</f>
        <v>191.36</v>
      </c>
    </row>
    <row r="1484" spans="1:18" x14ac:dyDescent="0.25">
      <c r="A1484" t="s">
        <v>2348</v>
      </c>
      <c r="B1484" s="14">
        <v>46167</v>
      </c>
      <c r="C1484" t="s">
        <v>1292</v>
      </c>
      <c r="D1484" t="str">
        <f>VLOOKUP(C1484,Customers!A:E,5,FALSE)</f>
        <v>Mass Market</v>
      </c>
      <c r="E1484" t="s">
        <v>61</v>
      </c>
      <c r="F1484" t="str">
        <f>VLOOKUP(Table1[[#This Row],[Product_ID]],Products!A:D,4,FALSE)</f>
        <v>Audio</v>
      </c>
      <c r="G1484" t="str">
        <f>VLOOKUP(H1484,Stores!A:E,5,FALSE)</f>
        <v>oceania</v>
      </c>
      <c r="H1484" t="s">
        <v>48</v>
      </c>
      <c r="I1484" s="5" t="s">
        <v>14</v>
      </c>
      <c r="J1484" s="7">
        <v>1</v>
      </c>
      <c r="K1484" s="27">
        <v>244.02</v>
      </c>
      <c r="L1484" s="11">
        <v>0</v>
      </c>
      <c r="M1484" t="s">
        <v>35</v>
      </c>
      <c r="N1484" s="29">
        <v>171.81</v>
      </c>
      <c r="O1484" s="27">
        <f>Table1[[#This Row],[Unit_Price]]*Table1[[#This Row],[Quantity]]</f>
        <v>244.02</v>
      </c>
      <c r="P1484" s="29">
        <f>Table1[[#This Row],[Revenue]]-Table1[[#This Row],[COGS]]</f>
        <v>72.210000000000008</v>
      </c>
      <c r="Q1484" s="9">
        <f>Table1[[#This Row],[Profit]]/Table1[[#This Row],[Revenue]]</f>
        <v>0.29591836734693877</v>
      </c>
      <c r="R1484" s="31">
        <f>Table1[[#This Row],[Cost Price]]*Table1[[#This Row],[Quantity]]</f>
        <v>171.81</v>
      </c>
    </row>
    <row r="1485" spans="1:18" x14ac:dyDescent="0.25">
      <c r="A1485" t="s">
        <v>2349</v>
      </c>
      <c r="B1485" s="14">
        <v>45988</v>
      </c>
      <c r="C1485" t="s">
        <v>363</v>
      </c>
      <c r="D1485" t="str">
        <f>VLOOKUP(C1485,Customers!A:E,5,FALSE)</f>
        <v>Mass Affluent</v>
      </c>
      <c r="E1485" t="s">
        <v>92</v>
      </c>
      <c r="F1485" t="str">
        <f>VLOOKUP(Table1[[#This Row],[Product_ID]],Products!A:D,4,FALSE)</f>
        <v>Audio</v>
      </c>
      <c r="G1485" t="str">
        <f>VLOOKUP(H1485,Stores!A:E,5,FALSE)</f>
        <v>Africa</v>
      </c>
      <c r="H1485" t="s">
        <v>226</v>
      </c>
      <c r="I1485" s="5" t="s">
        <v>14</v>
      </c>
      <c r="J1485" s="7">
        <v>6</v>
      </c>
      <c r="K1485" s="27">
        <v>296.01</v>
      </c>
      <c r="L1485" s="11">
        <v>0.2</v>
      </c>
      <c r="M1485" t="s">
        <v>20</v>
      </c>
      <c r="N1485" s="29">
        <v>191.36</v>
      </c>
      <c r="O1485" s="27">
        <f>Table1[[#This Row],[Unit_Price]]*Table1[[#This Row],[Quantity]]</f>
        <v>1776.06</v>
      </c>
      <c r="P1485" s="29">
        <f>Table1[[#This Row],[Revenue]]-Table1[[#This Row],[COGS]]</f>
        <v>627.89999999999986</v>
      </c>
      <c r="Q1485" s="9">
        <f>Table1[[#This Row],[Profit]]/Table1[[#This Row],[Revenue]]</f>
        <v>0.35353535353535348</v>
      </c>
      <c r="R1485" s="31">
        <f>Table1[[#This Row],[Cost Price]]*Table1[[#This Row],[Quantity]]</f>
        <v>1148.1600000000001</v>
      </c>
    </row>
    <row r="1486" spans="1:18" x14ac:dyDescent="0.25">
      <c r="A1486" t="s">
        <v>2350</v>
      </c>
      <c r="B1486" s="14">
        <v>45988</v>
      </c>
      <c r="C1486" t="s">
        <v>2351</v>
      </c>
      <c r="D1486" t="str">
        <f>VLOOKUP(C1486,Customers!A:E,5,FALSE)</f>
        <v>Premium</v>
      </c>
      <c r="E1486" t="s">
        <v>305</v>
      </c>
      <c r="F1486" t="str">
        <f>VLOOKUP(Table1[[#This Row],[Product_ID]],Products!A:D,4,FALSE)</f>
        <v>Accessories</v>
      </c>
      <c r="G1486" t="str">
        <f>VLOOKUP(H1486,Stores!A:E,5,FALSE)</f>
        <v>Asia</v>
      </c>
      <c r="H1486" t="s">
        <v>13</v>
      </c>
      <c r="I1486" s="5" t="s">
        <v>25</v>
      </c>
      <c r="J1486" s="7">
        <v>5</v>
      </c>
      <c r="K1486" s="27">
        <v>39.39</v>
      </c>
      <c r="L1486" s="11">
        <v>0</v>
      </c>
      <c r="M1486" t="s">
        <v>20</v>
      </c>
      <c r="N1486" s="29">
        <v>26.52</v>
      </c>
      <c r="O1486" s="27">
        <f>Table1[[#This Row],[Unit_Price]]*Table1[[#This Row],[Quantity]]</f>
        <v>196.95</v>
      </c>
      <c r="P1486" s="29">
        <f>Table1[[#This Row],[Revenue]]-Table1[[#This Row],[COGS]]</f>
        <v>64.349999999999994</v>
      </c>
      <c r="Q1486" s="9">
        <f>Table1[[#This Row],[Profit]]/Table1[[#This Row],[Revenue]]</f>
        <v>0.32673267326732675</v>
      </c>
      <c r="R1486" s="31">
        <f>Table1[[#This Row],[Cost Price]]*Table1[[#This Row],[Quantity]]</f>
        <v>132.6</v>
      </c>
    </row>
    <row r="1487" spans="1:18" x14ac:dyDescent="0.25">
      <c r="A1487" t="s">
        <v>2352</v>
      </c>
      <c r="B1487" s="14">
        <v>46115</v>
      </c>
      <c r="C1487" t="s">
        <v>1206</v>
      </c>
      <c r="D1487" t="str">
        <f>VLOOKUP(C1487,Customers!A:E,5,FALSE)</f>
        <v>Mass Market</v>
      </c>
      <c r="E1487" t="s">
        <v>150</v>
      </c>
      <c r="F1487" t="str">
        <f>VLOOKUP(Table1[[#This Row],[Product_ID]],Products!A:D,4,FALSE)</f>
        <v>Televisions</v>
      </c>
      <c r="G1487" t="str">
        <f>VLOOKUP(H1487,Stores!A:E,5,FALSE)</f>
        <v>oceania</v>
      </c>
      <c r="H1487" t="s">
        <v>48</v>
      </c>
      <c r="I1487" s="5" t="s">
        <v>14</v>
      </c>
      <c r="J1487" s="7">
        <v>1</v>
      </c>
      <c r="K1487" s="27">
        <v>1543.97</v>
      </c>
      <c r="L1487" s="11">
        <v>0</v>
      </c>
      <c r="M1487" t="s">
        <v>20</v>
      </c>
      <c r="N1487" s="29">
        <v>1064.29</v>
      </c>
      <c r="O1487" s="27">
        <f>Table1[[#This Row],[Unit_Price]]*Table1[[#This Row],[Quantity]]</f>
        <v>1543.97</v>
      </c>
      <c r="P1487" s="29">
        <f>Table1[[#This Row],[Revenue]]-Table1[[#This Row],[COGS]]</f>
        <v>479.68000000000006</v>
      </c>
      <c r="Q1487" s="9">
        <f>Table1[[#This Row],[Profit]]/Table1[[#This Row],[Revenue]]</f>
        <v>0.31067961165048547</v>
      </c>
      <c r="R1487" s="31">
        <f>Table1[[#This Row],[Cost Price]]*Table1[[#This Row],[Quantity]]</f>
        <v>1064.29</v>
      </c>
    </row>
    <row r="1488" spans="1:18" x14ac:dyDescent="0.25">
      <c r="A1488" t="s">
        <v>2353</v>
      </c>
      <c r="B1488" s="14">
        <v>46236</v>
      </c>
      <c r="C1488" t="s">
        <v>304</v>
      </c>
      <c r="D1488" t="str">
        <f>VLOOKUP(C1488,Customers!A:E,5,FALSE)</f>
        <v>Mass Market</v>
      </c>
      <c r="E1488" t="s">
        <v>282</v>
      </c>
      <c r="F1488" t="str">
        <f>VLOOKUP(Table1[[#This Row],[Product_ID]],Products!A:D,4,FALSE)</f>
        <v>Audio</v>
      </c>
      <c r="G1488" t="str">
        <f>VLOOKUP(H1488,Stores!A:E,5,FALSE)</f>
        <v>Africa</v>
      </c>
      <c r="H1488" t="s">
        <v>58</v>
      </c>
      <c r="I1488" s="5" t="s">
        <v>25</v>
      </c>
      <c r="J1488" s="7">
        <v>2</v>
      </c>
      <c r="K1488" s="27">
        <v>173.63</v>
      </c>
      <c r="L1488" s="11">
        <v>0.2</v>
      </c>
      <c r="M1488" t="s">
        <v>20</v>
      </c>
      <c r="N1488" s="29">
        <v>110.98</v>
      </c>
      <c r="O1488" s="27">
        <f>Table1[[#This Row],[Unit_Price]]*Table1[[#This Row],[Quantity]]</f>
        <v>347.26</v>
      </c>
      <c r="P1488" s="29">
        <f>Table1[[#This Row],[Revenue]]-Table1[[#This Row],[COGS]]</f>
        <v>125.29999999999998</v>
      </c>
      <c r="Q1488" s="9">
        <f>Table1[[#This Row],[Profit]]/Table1[[#This Row],[Revenue]]</f>
        <v>0.36082474226804118</v>
      </c>
      <c r="R1488" s="31">
        <f>Table1[[#This Row],[Cost Price]]*Table1[[#This Row],[Quantity]]</f>
        <v>221.96</v>
      </c>
    </row>
    <row r="1489" spans="1:18" x14ac:dyDescent="0.25">
      <c r="A1489" t="s">
        <v>2354</v>
      </c>
      <c r="B1489" s="14">
        <v>45879</v>
      </c>
      <c r="C1489" t="s">
        <v>1116</v>
      </c>
      <c r="D1489" t="str">
        <f>VLOOKUP(C1489,Customers!A:E,5,FALSE)</f>
        <v>Premium</v>
      </c>
      <c r="E1489" t="s">
        <v>268</v>
      </c>
      <c r="F1489" t="str">
        <f>VLOOKUP(Table1[[#This Row],[Product_ID]],Products!A:D,4,FALSE)</f>
        <v>Audio</v>
      </c>
      <c r="G1489" t="str">
        <f>VLOOKUP(H1489,Stores!A:E,5,FALSE)</f>
        <v>South America</v>
      </c>
      <c r="H1489" t="s">
        <v>62</v>
      </c>
      <c r="I1489" s="5" t="s">
        <v>25</v>
      </c>
      <c r="J1489" s="7">
        <v>1</v>
      </c>
      <c r="K1489" s="27">
        <v>151.97999999999999</v>
      </c>
      <c r="L1489" s="11">
        <v>0.2</v>
      </c>
      <c r="M1489" t="s">
        <v>20</v>
      </c>
      <c r="N1489" s="29">
        <v>90.89</v>
      </c>
      <c r="O1489" s="27">
        <f>Table1[[#This Row],[Unit_Price]]*Table1[[#This Row],[Quantity]]</f>
        <v>151.97999999999999</v>
      </c>
      <c r="P1489" s="29">
        <f>Table1[[#This Row],[Revenue]]-Table1[[#This Row],[COGS]]</f>
        <v>61.089999999999989</v>
      </c>
      <c r="Q1489" s="9">
        <f>Table1[[#This Row],[Profit]]/Table1[[#This Row],[Revenue]]</f>
        <v>0.40196078431372545</v>
      </c>
      <c r="R1489" s="31">
        <f>Table1[[#This Row],[Cost Price]]*Table1[[#This Row],[Quantity]]</f>
        <v>90.89</v>
      </c>
    </row>
    <row r="1490" spans="1:18" x14ac:dyDescent="0.25">
      <c r="A1490" t="s">
        <v>2355</v>
      </c>
      <c r="B1490" s="14">
        <v>46217</v>
      </c>
      <c r="C1490" t="s">
        <v>2356</v>
      </c>
      <c r="D1490" t="str">
        <f>VLOOKUP(C1490,Customers!A:E,5,FALSE)</f>
        <v>Mass Market</v>
      </c>
      <c r="E1490" t="s">
        <v>213</v>
      </c>
      <c r="F1490" t="str">
        <f>VLOOKUP(Table1[[#This Row],[Product_ID]],Products!A:D,4,FALSE)</f>
        <v>Smartphones</v>
      </c>
      <c r="G1490" t="str">
        <f>VLOOKUP(H1490,Stores!A:E,5,FALSE)</f>
        <v xml:space="preserve">Asia </v>
      </c>
      <c r="H1490" t="s">
        <v>104</v>
      </c>
      <c r="I1490" s="5" t="s">
        <v>25</v>
      </c>
      <c r="J1490" s="7">
        <v>2</v>
      </c>
      <c r="K1490" s="27">
        <v>559.98</v>
      </c>
      <c r="L1490" s="11">
        <v>0.02</v>
      </c>
      <c r="M1490" t="s">
        <v>30</v>
      </c>
      <c r="N1490" s="29">
        <v>362.34</v>
      </c>
      <c r="O1490" s="27">
        <f>Table1[[#This Row],[Unit_Price]]*Table1[[#This Row],[Quantity]]</f>
        <v>1119.96</v>
      </c>
      <c r="P1490" s="29">
        <f>Table1[[#This Row],[Revenue]]-Table1[[#This Row],[COGS]]</f>
        <v>395.28000000000009</v>
      </c>
      <c r="Q1490" s="9">
        <f>Table1[[#This Row],[Profit]]/Table1[[#This Row],[Revenue]]</f>
        <v>0.35294117647058831</v>
      </c>
      <c r="R1490" s="31">
        <f>Table1[[#This Row],[Cost Price]]*Table1[[#This Row],[Quantity]]</f>
        <v>724.68</v>
      </c>
    </row>
    <row r="1491" spans="1:18" x14ac:dyDescent="0.25">
      <c r="A1491" t="s">
        <v>2357</v>
      </c>
      <c r="B1491" s="14">
        <v>46168</v>
      </c>
      <c r="C1491" t="s">
        <v>1363</v>
      </c>
      <c r="D1491" t="str">
        <f>VLOOKUP(C1491,Customers!A:E,5,FALSE)</f>
        <v>Mass Affluent</v>
      </c>
      <c r="E1491" t="s">
        <v>282</v>
      </c>
      <c r="F1491" t="str">
        <f>VLOOKUP(Table1[[#This Row],[Product_ID]],Products!A:D,4,FALSE)</f>
        <v>Audio</v>
      </c>
      <c r="G1491" t="str">
        <f>VLOOKUP(H1491,Stores!A:E,5,FALSE)</f>
        <v>Africa</v>
      </c>
      <c r="H1491" t="s">
        <v>226</v>
      </c>
      <c r="I1491" s="5" t="s">
        <v>25</v>
      </c>
      <c r="J1491" s="7">
        <v>1</v>
      </c>
      <c r="K1491" s="27">
        <v>173.63</v>
      </c>
      <c r="L1491" s="11">
        <v>0</v>
      </c>
      <c r="M1491" t="s">
        <v>30</v>
      </c>
      <c r="N1491" s="29">
        <v>110.98</v>
      </c>
      <c r="O1491" s="27">
        <f>Table1[[#This Row],[Unit_Price]]*Table1[[#This Row],[Quantity]]</f>
        <v>173.63</v>
      </c>
      <c r="P1491" s="29">
        <f>Table1[[#This Row],[Revenue]]-Table1[[#This Row],[COGS]]</f>
        <v>62.649999999999991</v>
      </c>
      <c r="Q1491" s="9">
        <f>Table1[[#This Row],[Profit]]/Table1[[#This Row],[Revenue]]</f>
        <v>0.36082474226804118</v>
      </c>
      <c r="R1491" s="31">
        <f>Table1[[#This Row],[Cost Price]]*Table1[[#This Row],[Quantity]]</f>
        <v>110.98</v>
      </c>
    </row>
    <row r="1492" spans="1:18" x14ac:dyDescent="0.25">
      <c r="A1492" t="s">
        <v>2358</v>
      </c>
      <c r="B1492" s="14">
        <v>46024</v>
      </c>
      <c r="C1492" t="s">
        <v>791</v>
      </c>
      <c r="D1492" t="str">
        <f>VLOOKUP(C1492,Customers!A:E,5,FALSE)</f>
        <v>Mass Market</v>
      </c>
      <c r="E1492" t="s">
        <v>98</v>
      </c>
      <c r="F1492" t="str">
        <f>VLOOKUP(Table1[[#This Row],[Product_ID]],Products!A:D,4,FALSE)</f>
        <v>Laptops</v>
      </c>
      <c r="G1492" t="str">
        <f>VLOOKUP(H1492,Stores!A:E,5,FALSE)</f>
        <v>Oceania</v>
      </c>
      <c r="H1492" t="s">
        <v>112</v>
      </c>
      <c r="I1492" s="5" t="s">
        <v>25</v>
      </c>
      <c r="J1492" s="7">
        <v>2</v>
      </c>
      <c r="K1492" s="27">
        <v>1357.03</v>
      </c>
      <c r="L1492" s="11">
        <v>0.2</v>
      </c>
      <c r="M1492" t="s">
        <v>35</v>
      </c>
      <c r="N1492" s="29">
        <v>853.39</v>
      </c>
      <c r="O1492" s="27">
        <f>Table1[[#This Row],[Unit_Price]]*Table1[[#This Row],[Quantity]]</f>
        <v>2714.06</v>
      </c>
      <c r="P1492" s="29">
        <f>Table1[[#This Row],[Revenue]]-Table1[[#This Row],[COGS]]</f>
        <v>1007.28</v>
      </c>
      <c r="Q1492" s="9">
        <f>Table1[[#This Row],[Profit]]/Table1[[#This Row],[Revenue]]</f>
        <v>0.37113402061855671</v>
      </c>
      <c r="R1492" s="31">
        <f>Table1[[#This Row],[Cost Price]]*Table1[[#This Row],[Quantity]]</f>
        <v>1706.78</v>
      </c>
    </row>
    <row r="1493" spans="1:18" x14ac:dyDescent="0.25">
      <c r="A1493" t="s">
        <v>2359</v>
      </c>
      <c r="B1493" s="14">
        <v>45976</v>
      </c>
      <c r="C1493" t="s">
        <v>2360</v>
      </c>
      <c r="D1493" t="str">
        <f>VLOOKUP(C1493,Customers!A:E,5,FALSE)</f>
        <v>Mass Market</v>
      </c>
      <c r="E1493" t="s">
        <v>243</v>
      </c>
      <c r="F1493" t="str">
        <f>VLOOKUP(Table1[[#This Row],[Product_ID]],Products!A:D,4,FALSE)</f>
        <v>Accessories</v>
      </c>
      <c r="G1493" t="str">
        <f>VLOOKUP(H1493,Stores!A:E,5,FALSE)</f>
        <v>North America</v>
      </c>
      <c r="H1493" t="s">
        <v>187</v>
      </c>
      <c r="I1493" s="5" t="s">
        <v>14</v>
      </c>
      <c r="J1493" s="7">
        <v>2</v>
      </c>
      <c r="K1493" s="27">
        <v>68.31</v>
      </c>
      <c r="L1493" s="11">
        <v>0</v>
      </c>
      <c r="M1493" t="s">
        <v>30</v>
      </c>
      <c r="N1493" s="29">
        <v>44.16</v>
      </c>
      <c r="O1493" s="27">
        <f>Table1[[#This Row],[Unit_Price]]*Table1[[#This Row],[Quantity]]</f>
        <v>136.62</v>
      </c>
      <c r="P1493" s="29">
        <f>Table1[[#This Row],[Revenue]]-Table1[[#This Row],[COGS]]</f>
        <v>48.300000000000011</v>
      </c>
      <c r="Q1493" s="9">
        <f>Table1[[#This Row],[Profit]]/Table1[[#This Row],[Revenue]]</f>
        <v>0.35353535353535359</v>
      </c>
      <c r="R1493" s="31">
        <f>Table1[[#This Row],[Cost Price]]*Table1[[#This Row],[Quantity]]</f>
        <v>88.32</v>
      </c>
    </row>
    <row r="1494" spans="1:18" x14ac:dyDescent="0.25">
      <c r="A1494" t="s">
        <v>2361</v>
      </c>
      <c r="B1494" s="14">
        <v>46094</v>
      </c>
      <c r="C1494" t="s">
        <v>56</v>
      </c>
      <c r="D1494" t="str">
        <f>VLOOKUP(C1494,Customers!A:E,5,FALSE)</f>
        <v>Mass Market</v>
      </c>
      <c r="E1494" t="s">
        <v>282</v>
      </c>
      <c r="F1494" t="str">
        <f>VLOOKUP(Table1[[#This Row],[Product_ID]],Products!A:D,4,FALSE)</f>
        <v>Audio</v>
      </c>
      <c r="G1494" t="str">
        <f>VLOOKUP(H1494,Stores!A:E,5,FALSE)</f>
        <v>EUROPE</v>
      </c>
      <c r="H1494" t="s">
        <v>74</v>
      </c>
      <c r="I1494" s="5" t="s">
        <v>25</v>
      </c>
      <c r="J1494" s="7">
        <v>3</v>
      </c>
      <c r="K1494" s="27">
        <v>173.63</v>
      </c>
      <c r="L1494" s="11">
        <v>0</v>
      </c>
      <c r="M1494" t="s">
        <v>20</v>
      </c>
      <c r="N1494" s="29">
        <v>110.98</v>
      </c>
      <c r="O1494" s="27">
        <f>Table1[[#This Row],[Unit_Price]]*Table1[[#This Row],[Quantity]]</f>
        <v>520.89</v>
      </c>
      <c r="P1494" s="29">
        <f>Table1[[#This Row],[Revenue]]-Table1[[#This Row],[COGS]]</f>
        <v>187.95</v>
      </c>
      <c r="Q1494" s="9">
        <f>Table1[[#This Row],[Profit]]/Table1[[#This Row],[Revenue]]</f>
        <v>0.36082474226804123</v>
      </c>
      <c r="R1494" s="31">
        <f>Table1[[#This Row],[Cost Price]]*Table1[[#This Row],[Quantity]]</f>
        <v>332.94</v>
      </c>
    </row>
    <row r="1495" spans="1:18" x14ac:dyDescent="0.25">
      <c r="A1495" t="s">
        <v>2362</v>
      </c>
      <c r="B1495" s="14">
        <v>46022</v>
      </c>
      <c r="C1495" t="s">
        <v>1264</v>
      </c>
      <c r="D1495" t="str">
        <f>VLOOKUP(C1495,Customers!A:E,5,FALSE)</f>
        <v>Mass Affluent</v>
      </c>
      <c r="E1495" t="s">
        <v>83</v>
      </c>
      <c r="F1495" t="str">
        <f>VLOOKUP(Table1[[#This Row],[Product_ID]],Products!A:D,4,FALSE)</f>
        <v>Televisions</v>
      </c>
      <c r="G1495" t="str">
        <f>VLOOKUP(H1495,Stores!A:E,5,FALSE)</f>
        <v>North America</v>
      </c>
      <c r="H1495" t="s">
        <v>187</v>
      </c>
      <c r="I1495" s="5" t="s">
        <v>25</v>
      </c>
      <c r="J1495" s="7">
        <v>1</v>
      </c>
      <c r="K1495" s="27">
        <v>2367.9699999999998</v>
      </c>
      <c r="L1495" s="11">
        <v>0.1</v>
      </c>
      <c r="M1495" t="s">
        <v>30</v>
      </c>
      <c r="N1495" s="29">
        <v>1586.31</v>
      </c>
      <c r="O1495" s="27">
        <f>Table1[[#This Row],[Unit_Price]]*Table1[[#This Row],[Quantity]]</f>
        <v>2367.9699999999998</v>
      </c>
      <c r="P1495" s="29">
        <f>Table1[[#This Row],[Revenue]]-Table1[[#This Row],[COGS]]</f>
        <v>781.65999999999985</v>
      </c>
      <c r="Q1495" s="9">
        <f>Table1[[#This Row],[Profit]]/Table1[[#This Row],[Revenue]]</f>
        <v>0.33009708737864074</v>
      </c>
      <c r="R1495" s="31">
        <f>Table1[[#This Row],[Cost Price]]*Table1[[#This Row],[Quantity]]</f>
        <v>1586.31</v>
      </c>
    </row>
    <row r="1496" spans="1:18" x14ac:dyDescent="0.25">
      <c r="A1496" t="s">
        <v>2363</v>
      </c>
      <c r="B1496" s="14">
        <v>45984</v>
      </c>
      <c r="C1496" t="s">
        <v>389</v>
      </c>
      <c r="D1496" t="str">
        <f>VLOOKUP(C1496,Customers!A:E,5,FALSE)</f>
        <v>Mass Affluent</v>
      </c>
      <c r="E1496" t="s">
        <v>29</v>
      </c>
      <c r="F1496" t="str">
        <f>VLOOKUP(Table1[[#This Row],[Product_ID]],Products!A:D,4,FALSE)</f>
        <v>Accessories</v>
      </c>
      <c r="G1496" t="str">
        <f>VLOOKUP(H1496,Stores!A:E,5,FALSE)</f>
        <v>Asia</v>
      </c>
      <c r="H1496" t="s">
        <v>34</v>
      </c>
      <c r="I1496" s="5" t="s">
        <v>14</v>
      </c>
      <c r="J1496" s="7">
        <v>3</v>
      </c>
      <c r="K1496" s="27">
        <v>112.27</v>
      </c>
      <c r="L1496" s="11">
        <v>0</v>
      </c>
      <c r="M1496" t="s">
        <v>35</v>
      </c>
      <c r="N1496" s="29">
        <v>78.48</v>
      </c>
      <c r="O1496" s="27">
        <f>Table1[[#This Row],[Unit_Price]]*Table1[[#This Row],[Quantity]]</f>
        <v>336.81</v>
      </c>
      <c r="P1496" s="29">
        <f>Table1[[#This Row],[Revenue]]-Table1[[#This Row],[COGS]]</f>
        <v>101.37</v>
      </c>
      <c r="Q1496" s="9">
        <f>Table1[[#This Row],[Profit]]/Table1[[#This Row],[Revenue]]</f>
        <v>0.3009708737864078</v>
      </c>
      <c r="R1496" s="31">
        <f>Table1[[#This Row],[Cost Price]]*Table1[[#This Row],[Quantity]]</f>
        <v>235.44</v>
      </c>
    </row>
    <row r="1497" spans="1:18" x14ac:dyDescent="0.25">
      <c r="A1497" t="s">
        <v>2364</v>
      </c>
      <c r="B1497" s="14">
        <v>46017</v>
      </c>
      <c r="C1497" t="s">
        <v>679</v>
      </c>
      <c r="D1497" t="str">
        <f>VLOOKUP(C1497,Customers!A:E,5,FALSE)</f>
        <v>Mass Market</v>
      </c>
      <c r="E1497" t="s">
        <v>140</v>
      </c>
      <c r="F1497" t="str">
        <f>VLOOKUP(Table1[[#This Row],[Product_ID]],Products!A:D,4,FALSE)</f>
        <v>Laptops</v>
      </c>
      <c r="G1497" t="str">
        <f>VLOOKUP(H1497,Stores!A:E,5,FALSE)</f>
        <v>Oceania</v>
      </c>
      <c r="H1497" t="s">
        <v>112</v>
      </c>
      <c r="I1497" s="5" t="s">
        <v>25</v>
      </c>
      <c r="J1497" s="7">
        <v>5</v>
      </c>
      <c r="K1497" s="27">
        <v>969.03</v>
      </c>
      <c r="L1497" s="11">
        <v>0.05</v>
      </c>
      <c r="M1497" t="s">
        <v>20</v>
      </c>
      <c r="N1497" s="29">
        <v>659.34</v>
      </c>
      <c r="O1497" s="27">
        <f>Table1[[#This Row],[Unit_Price]]*Table1[[#This Row],[Quantity]]</f>
        <v>4845.1499999999996</v>
      </c>
      <c r="P1497" s="29">
        <f>Table1[[#This Row],[Revenue]]-Table1[[#This Row],[COGS]]</f>
        <v>1548.4499999999994</v>
      </c>
      <c r="Q1497" s="9">
        <f>Table1[[#This Row],[Profit]]/Table1[[#This Row],[Revenue]]</f>
        <v>0.3195876288659793</v>
      </c>
      <c r="R1497" s="31">
        <f>Table1[[#This Row],[Cost Price]]*Table1[[#This Row],[Quantity]]</f>
        <v>3296.7000000000003</v>
      </c>
    </row>
    <row r="1498" spans="1:18" x14ac:dyDescent="0.25">
      <c r="A1498" t="s">
        <v>2365</v>
      </c>
      <c r="B1498" s="14">
        <v>46186</v>
      </c>
      <c r="C1498" t="s">
        <v>2188</v>
      </c>
      <c r="D1498" t="str">
        <f>VLOOKUP(C1498,Customers!A:E,5,FALSE)</f>
        <v>mass affluent</v>
      </c>
      <c r="E1498" t="s">
        <v>140</v>
      </c>
      <c r="F1498" t="str">
        <f>VLOOKUP(Table1[[#This Row],[Product_ID]],Products!A:D,4,FALSE)</f>
        <v>Laptops</v>
      </c>
      <c r="G1498" t="str">
        <f>VLOOKUP(H1498,Stores!A:E,5,FALSE)</f>
        <v>Africa</v>
      </c>
      <c r="H1498" t="s">
        <v>226</v>
      </c>
      <c r="I1498" s="5" t="s">
        <v>14</v>
      </c>
      <c r="J1498" s="7">
        <v>6</v>
      </c>
      <c r="K1498" s="27">
        <v>989.01</v>
      </c>
      <c r="L1498" s="11">
        <v>0.05</v>
      </c>
      <c r="M1498" t="s">
        <v>30</v>
      </c>
      <c r="N1498" s="29">
        <v>659.34</v>
      </c>
      <c r="O1498" s="27">
        <f>Table1[[#This Row],[Unit_Price]]*Table1[[#This Row],[Quantity]]</f>
        <v>5934.0599999999995</v>
      </c>
      <c r="P1498" s="29">
        <f>Table1[[#This Row],[Revenue]]-Table1[[#This Row],[COGS]]</f>
        <v>1978.0199999999995</v>
      </c>
      <c r="Q1498" s="9">
        <f>Table1[[#This Row],[Profit]]/Table1[[#This Row],[Revenue]]</f>
        <v>0.33333333333333326</v>
      </c>
      <c r="R1498" s="31">
        <f>Table1[[#This Row],[Cost Price]]*Table1[[#This Row],[Quantity]]</f>
        <v>3956.04</v>
      </c>
    </row>
    <row r="1499" spans="1:18" x14ac:dyDescent="0.25">
      <c r="A1499" t="s">
        <v>2366</v>
      </c>
      <c r="B1499" s="14">
        <v>45886</v>
      </c>
      <c r="C1499" t="s">
        <v>1551</v>
      </c>
      <c r="D1499" t="str">
        <f>VLOOKUP(C1499,Customers!A:E,5,FALSE)</f>
        <v>Premium</v>
      </c>
      <c r="E1499" t="s">
        <v>98</v>
      </c>
      <c r="F1499" t="str">
        <f>VLOOKUP(Table1[[#This Row],[Product_ID]],Products!A:D,4,FALSE)</f>
        <v>Laptops</v>
      </c>
      <c r="G1499" t="str">
        <f>VLOOKUP(H1499,Stores!A:E,5,FALSE)</f>
        <v>Asia</v>
      </c>
      <c r="H1499" t="s">
        <v>34</v>
      </c>
      <c r="I1499" s="5" t="s">
        <v>25</v>
      </c>
      <c r="J1499" s="7">
        <v>2</v>
      </c>
      <c r="K1499" s="27">
        <v>1440.97</v>
      </c>
      <c r="L1499" s="11">
        <v>0</v>
      </c>
      <c r="M1499" t="s">
        <v>35</v>
      </c>
      <c r="N1499" s="29">
        <v>853.39</v>
      </c>
      <c r="O1499" s="27">
        <f>Table1[[#This Row],[Unit_Price]]*Table1[[#This Row],[Quantity]]</f>
        <v>2881.94</v>
      </c>
      <c r="P1499" s="29">
        <f>Table1[[#This Row],[Revenue]]-Table1[[#This Row],[COGS]]</f>
        <v>1175.1600000000001</v>
      </c>
      <c r="Q1499" s="9">
        <f>Table1[[#This Row],[Profit]]/Table1[[#This Row],[Revenue]]</f>
        <v>0.40776699029126218</v>
      </c>
      <c r="R1499" s="31">
        <f>Table1[[#This Row],[Cost Price]]*Table1[[#This Row],[Quantity]]</f>
        <v>1706.78</v>
      </c>
    </row>
    <row r="1500" spans="1:18" x14ac:dyDescent="0.25">
      <c r="A1500" t="s">
        <v>2367</v>
      </c>
      <c r="B1500" s="14">
        <v>45974</v>
      </c>
      <c r="C1500" t="s">
        <v>1788</v>
      </c>
      <c r="D1500" t="str">
        <f>VLOOKUP(C1500,Customers!A:E,5,FALSE)</f>
        <v>premium</v>
      </c>
      <c r="E1500" t="s">
        <v>243</v>
      </c>
      <c r="F1500" t="str">
        <f>VLOOKUP(Table1[[#This Row],[Product_ID]],Products!A:D,4,FALSE)</f>
        <v>Accessories</v>
      </c>
      <c r="G1500" t="str">
        <f>VLOOKUP(H1500,Stores!A:E,5,FALSE)</f>
        <v>Europe</v>
      </c>
      <c r="H1500" t="s">
        <v>24</v>
      </c>
      <c r="I1500" s="5" t="s">
        <v>25</v>
      </c>
      <c r="J1500" s="7">
        <v>2</v>
      </c>
      <c r="K1500" s="27">
        <v>69.69</v>
      </c>
      <c r="L1500" s="11">
        <v>0</v>
      </c>
      <c r="M1500" t="s">
        <v>20</v>
      </c>
      <c r="N1500" s="29">
        <v>44.16</v>
      </c>
      <c r="O1500" s="27">
        <f>Table1[[#This Row],[Unit_Price]]*Table1[[#This Row],[Quantity]]</f>
        <v>139.38</v>
      </c>
      <c r="P1500" s="29">
        <f>Table1[[#This Row],[Revenue]]-Table1[[#This Row],[COGS]]</f>
        <v>51.06</v>
      </c>
      <c r="Q1500" s="9">
        <f>Table1[[#This Row],[Profit]]/Table1[[#This Row],[Revenue]]</f>
        <v>0.36633663366336638</v>
      </c>
      <c r="R1500" s="31">
        <f>Table1[[#This Row],[Cost Price]]*Table1[[#This Row],[Quantity]]</f>
        <v>88.32</v>
      </c>
    </row>
    <row r="1501" spans="1:18" x14ac:dyDescent="0.25">
      <c r="A1501" t="s">
        <v>2368</v>
      </c>
      <c r="B1501" s="14">
        <v>46271</v>
      </c>
      <c r="C1501" t="s">
        <v>429</v>
      </c>
      <c r="D1501" t="str">
        <f>VLOOKUP(C1501,Customers!A:E,5,FALSE)</f>
        <v>Mass Affluent</v>
      </c>
      <c r="E1501" t="s">
        <v>123</v>
      </c>
      <c r="F1501" t="str">
        <f>VLOOKUP(Table1[[#This Row],[Product_ID]],Products!A:D,4,FALSE)</f>
        <v>Accessories</v>
      </c>
      <c r="G1501" t="str">
        <f>VLOOKUP(H1501,Stores!A:E,5,FALSE)</f>
        <v>Africa</v>
      </c>
      <c r="H1501" t="s">
        <v>52</v>
      </c>
      <c r="I1501" s="5" t="s">
        <v>14</v>
      </c>
      <c r="J1501" s="7">
        <v>8</v>
      </c>
      <c r="K1501" s="27">
        <v>53.35</v>
      </c>
      <c r="L1501" s="11">
        <v>0.15</v>
      </c>
      <c r="M1501" t="s">
        <v>20</v>
      </c>
      <c r="N1501" s="29">
        <v>39.049999999999997</v>
      </c>
      <c r="O1501" s="27">
        <f>Table1[[#This Row],[Unit_Price]]*Table1[[#This Row],[Quantity]]</f>
        <v>426.8</v>
      </c>
      <c r="P1501" s="29">
        <f>Table1[[#This Row],[Revenue]]-Table1[[#This Row],[COGS]]</f>
        <v>114.40000000000003</v>
      </c>
      <c r="Q1501" s="9">
        <f>Table1[[#This Row],[Profit]]/Table1[[#This Row],[Revenue]]</f>
        <v>0.26804123711340211</v>
      </c>
      <c r="R1501" s="31">
        <f>Table1[[#This Row],[Cost Price]]*Table1[[#This Row],[Quantity]]</f>
        <v>312.39999999999998</v>
      </c>
    </row>
    <row r="1502" spans="1:18" x14ac:dyDescent="0.25">
      <c r="A1502" t="s">
        <v>2369</v>
      </c>
      <c r="B1502" s="14">
        <v>46301</v>
      </c>
      <c r="C1502" t="s">
        <v>673</v>
      </c>
      <c r="D1502" t="str">
        <f>VLOOKUP(C1502,Customers!A:E,5,FALSE)</f>
        <v>Affluent</v>
      </c>
      <c r="E1502" t="s">
        <v>153</v>
      </c>
      <c r="F1502" t="str">
        <f>VLOOKUP(Table1[[#This Row],[Product_ID]],Products!A:D,4,FALSE)</f>
        <v>Accessories</v>
      </c>
      <c r="G1502" t="str">
        <f>VLOOKUP(H1502,Stores!A:E,5,FALSE)</f>
        <v>South America</v>
      </c>
      <c r="H1502" t="s">
        <v>62</v>
      </c>
      <c r="I1502" s="5" t="s">
        <v>14</v>
      </c>
      <c r="J1502" s="7">
        <v>6</v>
      </c>
      <c r="K1502" s="27">
        <v>127.71</v>
      </c>
      <c r="L1502" s="11">
        <v>0.05</v>
      </c>
      <c r="M1502" t="s">
        <v>30</v>
      </c>
      <c r="N1502" s="29">
        <v>78.69</v>
      </c>
      <c r="O1502" s="27">
        <f>Table1[[#This Row],[Unit_Price]]*Table1[[#This Row],[Quantity]]</f>
        <v>766.26</v>
      </c>
      <c r="P1502" s="29">
        <f>Table1[[#This Row],[Revenue]]-Table1[[#This Row],[COGS]]</f>
        <v>294.12</v>
      </c>
      <c r="Q1502" s="9">
        <f>Table1[[#This Row],[Profit]]/Table1[[#This Row],[Revenue]]</f>
        <v>0.38383838383838387</v>
      </c>
      <c r="R1502" s="31">
        <f>Table1[[#This Row],[Cost Price]]*Table1[[#This Row],[Quantity]]</f>
        <v>472.14</v>
      </c>
    </row>
    <row r="1503" spans="1:18" x14ac:dyDescent="0.25">
      <c r="A1503" t="s">
        <v>2370</v>
      </c>
      <c r="B1503" s="14">
        <v>45923</v>
      </c>
      <c r="C1503" t="s">
        <v>1475</v>
      </c>
      <c r="D1503" t="str">
        <f>VLOOKUP(C1503,Customers!A:E,5,FALSE)</f>
        <v>Affluent</v>
      </c>
      <c r="E1503" t="s">
        <v>520</v>
      </c>
      <c r="F1503" t="str">
        <f>VLOOKUP(Table1[[#This Row],[Product_ID]],Products!A:D,4,FALSE)</f>
        <v>Laptops</v>
      </c>
      <c r="G1503" t="str">
        <f>VLOOKUP(H1503,Stores!A:E,5,FALSE)</f>
        <v>South America</v>
      </c>
      <c r="H1503" t="s">
        <v>120</v>
      </c>
      <c r="I1503" s="5" t="s">
        <v>25</v>
      </c>
      <c r="J1503" s="7">
        <v>3</v>
      </c>
      <c r="K1503" s="27">
        <v>2133.0300000000002</v>
      </c>
      <c r="L1503" s="11">
        <v>0.15</v>
      </c>
      <c r="M1503" t="s">
        <v>20</v>
      </c>
      <c r="N1503" s="29">
        <v>1495.32</v>
      </c>
      <c r="O1503" s="27">
        <f>Table1[[#This Row],[Unit_Price]]*Table1[[#This Row],[Quantity]]</f>
        <v>6399.09</v>
      </c>
      <c r="P1503" s="29">
        <f>Table1[[#This Row],[Revenue]]-Table1[[#This Row],[COGS]]</f>
        <v>1913.13</v>
      </c>
      <c r="Q1503" s="9">
        <f>Table1[[#This Row],[Profit]]/Table1[[#This Row],[Revenue]]</f>
        <v>0.29896907216494845</v>
      </c>
      <c r="R1503" s="31">
        <f>Table1[[#This Row],[Cost Price]]*Table1[[#This Row],[Quantity]]</f>
        <v>4485.96</v>
      </c>
    </row>
    <row r="1504" spans="1:18" x14ac:dyDescent="0.25">
      <c r="A1504" t="s">
        <v>2371</v>
      </c>
      <c r="B1504" s="14">
        <v>46082</v>
      </c>
      <c r="C1504" t="s">
        <v>2372</v>
      </c>
      <c r="D1504" t="str">
        <f>VLOOKUP(C1504,Customers!A:E,5,FALSE)</f>
        <v>Mass Market</v>
      </c>
      <c r="E1504" t="s">
        <v>147</v>
      </c>
      <c r="F1504" t="str">
        <f>VLOOKUP(Table1[[#This Row],[Product_ID]],Products!A:D,4,FALSE)</f>
        <v>Televisions</v>
      </c>
      <c r="G1504" t="str">
        <f>VLOOKUP(H1504,Stores!A:E,5,FALSE)</f>
        <v>Africa</v>
      </c>
      <c r="H1504" t="s">
        <v>52</v>
      </c>
      <c r="I1504" s="5" t="s">
        <v>25</v>
      </c>
      <c r="J1504" s="7">
        <v>4</v>
      </c>
      <c r="K1504" s="27">
        <v>979.02</v>
      </c>
      <c r="L1504" s="11">
        <v>0.02</v>
      </c>
      <c r="M1504" t="s">
        <v>20</v>
      </c>
      <c r="N1504" s="29">
        <v>679.32</v>
      </c>
      <c r="O1504" s="27">
        <f>Table1[[#This Row],[Unit_Price]]*Table1[[#This Row],[Quantity]]</f>
        <v>3916.08</v>
      </c>
      <c r="P1504" s="29">
        <f>Table1[[#This Row],[Revenue]]-Table1[[#This Row],[COGS]]</f>
        <v>1198.7999999999997</v>
      </c>
      <c r="Q1504" s="9">
        <f>Table1[[#This Row],[Profit]]/Table1[[#This Row],[Revenue]]</f>
        <v>0.30612244897959179</v>
      </c>
      <c r="R1504" s="31">
        <f>Table1[[#This Row],[Cost Price]]*Table1[[#This Row],[Quantity]]</f>
        <v>2717.28</v>
      </c>
    </row>
    <row r="1505" spans="1:18" x14ac:dyDescent="0.25">
      <c r="A1505" t="s">
        <v>2373</v>
      </c>
      <c r="B1505" s="14">
        <v>46240</v>
      </c>
      <c r="C1505" t="s">
        <v>2067</v>
      </c>
      <c r="D1505" t="str">
        <f>VLOOKUP(C1505,Customers!A:E,5,FALSE)</f>
        <v>Mass Market</v>
      </c>
      <c r="E1505" t="s">
        <v>12</v>
      </c>
      <c r="F1505" t="str">
        <f>VLOOKUP(Table1[[#This Row],[Product_ID]],Products!A:D,4,FALSE)</f>
        <v>Audio</v>
      </c>
      <c r="G1505" t="str">
        <f>VLOOKUP(H1505,Stores!A:E,5,FALSE)</f>
        <v>Africa</v>
      </c>
      <c r="H1505" t="s">
        <v>58</v>
      </c>
      <c r="I1505" s="5" t="s">
        <v>14</v>
      </c>
      <c r="J1505" s="7">
        <v>1</v>
      </c>
      <c r="K1505" s="27">
        <v>484.03</v>
      </c>
      <c r="L1505" s="11">
        <v>0.15</v>
      </c>
      <c r="M1505" t="s">
        <v>35</v>
      </c>
      <c r="N1505" s="29">
        <v>354.29</v>
      </c>
      <c r="O1505" s="27">
        <f>Table1[[#This Row],[Unit_Price]]*Table1[[#This Row],[Quantity]]</f>
        <v>484.03</v>
      </c>
      <c r="P1505" s="29">
        <f>Table1[[#This Row],[Revenue]]-Table1[[#This Row],[COGS]]</f>
        <v>129.73999999999995</v>
      </c>
      <c r="Q1505" s="9">
        <f>Table1[[#This Row],[Profit]]/Table1[[#This Row],[Revenue]]</f>
        <v>0.268041237113402</v>
      </c>
      <c r="R1505" s="31">
        <f>Table1[[#This Row],[Cost Price]]*Table1[[#This Row],[Quantity]]</f>
        <v>354.29</v>
      </c>
    </row>
    <row r="1506" spans="1:18" x14ac:dyDescent="0.25">
      <c r="A1506" t="s">
        <v>2374</v>
      </c>
      <c r="B1506" s="14">
        <v>46268</v>
      </c>
      <c r="C1506" t="s">
        <v>73</v>
      </c>
      <c r="D1506" t="str">
        <f>VLOOKUP(C1506,Customers!A:E,5,FALSE)</f>
        <v>Mass Market</v>
      </c>
      <c r="E1506" t="s">
        <v>87</v>
      </c>
      <c r="F1506" t="str">
        <f>VLOOKUP(Table1[[#This Row],[Product_ID]],Products!A:D,4,FALSE)</f>
        <v>Laptops</v>
      </c>
      <c r="G1506" t="str">
        <f>VLOOKUP(H1506,Stores!A:E,5,FALSE)</f>
        <v>South America</v>
      </c>
      <c r="H1506" t="s">
        <v>62</v>
      </c>
      <c r="I1506" s="5" t="s">
        <v>25</v>
      </c>
      <c r="J1506" s="7">
        <v>1</v>
      </c>
      <c r="K1506" s="27">
        <v>989.01</v>
      </c>
      <c r="L1506" s="11">
        <v>0</v>
      </c>
      <c r="M1506" t="s">
        <v>20</v>
      </c>
      <c r="N1506" s="29">
        <v>689.31</v>
      </c>
      <c r="O1506" s="27">
        <f>Table1[[#This Row],[Unit_Price]]*Table1[[#This Row],[Quantity]]</f>
        <v>989.01</v>
      </c>
      <c r="P1506" s="29">
        <f>Table1[[#This Row],[Revenue]]-Table1[[#This Row],[COGS]]</f>
        <v>299.70000000000005</v>
      </c>
      <c r="Q1506" s="9">
        <f>Table1[[#This Row],[Profit]]/Table1[[#This Row],[Revenue]]</f>
        <v>0.30303030303030309</v>
      </c>
      <c r="R1506" s="31">
        <f>Table1[[#This Row],[Cost Price]]*Table1[[#This Row],[Quantity]]</f>
        <v>689.31</v>
      </c>
    </row>
    <row r="1507" spans="1:18" x14ac:dyDescent="0.25">
      <c r="A1507" t="s">
        <v>2375</v>
      </c>
      <c r="B1507" s="14">
        <v>46144</v>
      </c>
      <c r="C1507" t="s">
        <v>1598</v>
      </c>
      <c r="D1507" t="str">
        <f>VLOOKUP(C1507,Customers!A:E,5,FALSE)</f>
        <v>Premium</v>
      </c>
      <c r="E1507" t="s">
        <v>416</v>
      </c>
      <c r="F1507" t="str">
        <f>VLOOKUP(Table1[[#This Row],[Product_ID]],Products!A:D,4,FALSE)</f>
        <v>Smartphones</v>
      </c>
      <c r="G1507" t="str">
        <f>VLOOKUP(H1507,Stores!A:E,5,FALSE)</f>
        <v>Europe</v>
      </c>
      <c r="H1507" t="s">
        <v>24</v>
      </c>
      <c r="I1507" s="5" t="s">
        <v>14</v>
      </c>
      <c r="J1507" s="7">
        <v>6</v>
      </c>
      <c r="K1507" s="27">
        <v>241.53</v>
      </c>
      <c r="L1507" s="11">
        <v>0.02</v>
      </c>
      <c r="M1507" t="s">
        <v>35</v>
      </c>
      <c r="N1507" s="29">
        <v>159.36000000000001</v>
      </c>
      <c r="O1507" s="27">
        <f>Table1[[#This Row],[Unit_Price]]*Table1[[#This Row],[Quantity]]</f>
        <v>1449.18</v>
      </c>
      <c r="P1507" s="29">
        <f>Table1[[#This Row],[Revenue]]-Table1[[#This Row],[COGS]]</f>
        <v>493.02</v>
      </c>
      <c r="Q1507" s="9">
        <f>Table1[[#This Row],[Profit]]/Table1[[#This Row],[Revenue]]</f>
        <v>0.34020618556701027</v>
      </c>
      <c r="R1507" s="31">
        <f>Table1[[#This Row],[Cost Price]]*Table1[[#This Row],[Quantity]]</f>
        <v>956.16000000000008</v>
      </c>
    </row>
    <row r="1508" spans="1:18" x14ac:dyDescent="0.25">
      <c r="A1508" t="s">
        <v>2376</v>
      </c>
      <c r="B1508" s="14">
        <v>45917</v>
      </c>
      <c r="C1508" t="s">
        <v>921</v>
      </c>
      <c r="D1508" t="str">
        <f>VLOOKUP(C1508,Customers!A:E,5,FALSE)</f>
        <v>Premium</v>
      </c>
      <c r="E1508" t="s">
        <v>277</v>
      </c>
      <c r="F1508" t="str">
        <f>VLOOKUP(Table1[[#This Row],[Product_ID]],Products!A:D,4,FALSE)</f>
        <v>Televisions</v>
      </c>
      <c r="G1508" t="str">
        <f>VLOOKUP(H1508,Stores!A:E,5,FALSE)</f>
        <v>Asia</v>
      </c>
      <c r="H1508" t="s">
        <v>13</v>
      </c>
      <c r="I1508" s="5" t="s">
        <v>14</v>
      </c>
      <c r="J1508" s="7">
        <v>4</v>
      </c>
      <c r="K1508" s="27">
        <v>719.97</v>
      </c>
      <c r="L1508" s="11">
        <v>0</v>
      </c>
      <c r="M1508" t="s">
        <v>30</v>
      </c>
      <c r="N1508" s="29">
        <v>433.38</v>
      </c>
      <c r="O1508" s="27">
        <f>Table1[[#This Row],[Unit_Price]]*Table1[[#This Row],[Quantity]]</f>
        <v>2879.88</v>
      </c>
      <c r="P1508" s="29">
        <f>Table1[[#This Row],[Revenue]]-Table1[[#This Row],[COGS]]</f>
        <v>1146.3600000000001</v>
      </c>
      <c r="Q1508" s="9">
        <f>Table1[[#This Row],[Profit]]/Table1[[#This Row],[Revenue]]</f>
        <v>0.39805825242718451</v>
      </c>
      <c r="R1508" s="31">
        <f>Table1[[#This Row],[Cost Price]]*Table1[[#This Row],[Quantity]]</f>
        <v>1733.52</v>
      </c>
    </row>
    <row r="1509" spans="1:18" x14ac:dyDescent="0.25">
      <c r="A1509" t="s">
        <v>2377</v>
      </c>
      <c r="B1509" s="14">
        <v>45820</v>
      </c>
      <c r="C1509" t="s">
        <v>2188</v>
      </c>
      <c r="D1509" t="str">
        <f>VLOOKUP(C1509,Customers!A:E,5,FALSE)</f>
        <v>mass affluent</v>
      </c>
      <c r="E1509" t="s">
        <v>323</v>
      </c>
      <c r="F1509" t="str">
        <f>VLOOKUP(Table1[[#This Row],[Product_ID]],Products!A:D,4,FALSE)</f>
        <v>Televisions</v>
      </c>
      <c r="G1509" t="str">
        <f>VLOOKUP(H1509,Stores!A:E,5,FALSE)</f>
        <v>Africa</v>
      </c>
      <c r="H1509" t="s">
        <v>52</v>
      </c>
      <c r="I1509" s="5" t="s">
        <v>25</v>
      </c>
      <c r="J1509" s="7">
        <v>2</v>
      </c>
      <c r="K1509" s="27">
        <v>1484.01</v>
      </c>
      <c r="L1509" s="11">
        <v>0.05</v>
      </c>
      <c r="M1509" t="s">
        <v>30</v>
      </c>
      <c r="N1509" s="29">
        <v>989.34</v>
      </c>
      <c r="O1509" s="27">
        <f>Table1[[#This Row],[Unit_Price]]*Table1[[#This Row],[Quantity]]</f>
        <v>2968.02</v>
      </c>
      <c r="P1509" s="29">
        <f>Table1[[#This Row],[Revenue]]-Table1[[#This Row],[COGS]]</f>
        <v>989.33999999999992</v>
      </c>
      <c r="Q1509" s="9">
        <f>Table1[[#This Row],[Profit]]/Table1[[#This Row],[Revenue]]</f>
        <v>0.33333333333333331</v>
      </c>
      <c r="R1509" s="31">
        <f>Table1[[#This Row],[Cost Price]]*Table1[[#This Row],[Quantity]]</f>
        <v>1978.68</v>
      </c>
    </row>
    <row r="1510" spans="1:18" x14ac:dyDescent="0.25">
      <c r="A1510" t="s">
        <v>2378</v>
      </c>
      <c r="B1510" s="14">
        <v>46235</v>
      </c>
      <c r="C1510" t="s">
        <v>76</v>
      </c>
      <c r="D1510" t="str">
        <f>VLOOKUP(C1510,Customers!A:E,5,FALSE)</f>
        <v>Mass Affluent</v>
      </c>
      <c r="E1510" t="s">
        <v>254</v>
      </c>
      <c r="F1510" t="str">
        <f>VLOOKUP(Table1[[#This Row],[Product_ID]],Products!A:D,4,FALSE)</f>
        <v>Audio</v>
      </c>
      <c r="G1510" t="str">
        <f>VLOOKUP(H1510,Stores!A:E,5,FALSE)</f>
        <v>Asia</v>
      </c>
      <c r="H1510" t="s">
        <v>13</v>
      </c>
      <c r="I1510" s="5" t="s">
        <v>14</v>
      </c>
      <c r="J1510" s="7">
        <v>1</v>
      </c>
      <c r="K1510" s="27">
        <v>199</v>
      </c>
      <c r="L1510" s="11">
        <v>0.15</v>
      </c>
      <c r="M1510" t="s">
        <v>20</v>
      </c>
      <c r="N1510" s="29">
        <v>129.35</v>
      </c>
      <c r="O1510" s="27">
        <f>Table1[[#This Row],[Unit_Price]]*Table1[[#This Row],[Quantity]]</f>
        <v>199</v>
      </c>
      <c r="P1510" s="29">
        <f>Table1[[#This Row],[Revenue]]-Table1[[#This Row],[COGS]]</f>
        <v>69.650000000000006</v>
      </c>
      <c r="Q1510" s="9">
        <f>Table1[[#This Row],[Profit]]/Table1[[#This Row],[Revenue]]</f>
        <v>0.35000000000000003</v>
      </c>
      <c r="R1510" s="31">
        <f>Table1[[#This Row],[Cost Price]]*Table1[[#This Row],[Quantity]]</f>
        <v>129.35</v>
      </c>
    </row>
    <row r="1511" spans="1:18" x14ac:dyDescent="0.25">
      <c r="A1511" t="s">
        <v>2379</v>
      </c>
      <c r="B1511" s="14">
        <v>46206</v>
      </c>
      <c r="C1511" t="s">
        <v>1620</v>
      </c>
      <c r="D1511" t="str">
        <f>VLOOKUP(C1511,Customers!A:E,5,FALSE)</f>
        <v>Premium</v>
      </c>
      <c r="E1511" t="s">
        <v>92</v>
      </c>
      <c r="F1511" t="str">
        <f>VLOOKUP(Table1[[#This Row],[Product_ID]],Products!A:D,4,FALSE)</f>
        <v>Audio</v>
      </c>
      <c r="G1511" t="str">
        <f>VLOOKUP(H1511,Stores!A:E,5,FALSE)</f>
        <v>Africa</v>
      </c>
      <c r="H1511" t="s">
        <v>19</v>
      </c>
      <c r="I1511" s="5" t="s">
        <v>25</v>
      </c>
      <c r="J1511" s="7">
        <v>2</v>
      </c>
      <c r="K1511" s="27">
        <v>304.98</v>
      </c>
      <c r="L1511" s="11">
        <v>0.02</v>
      </c>
      <c r="M1511" t="s">
        <v>20</v>
      </c>
      <c r="N1511" s="29">
        <v>191.36</v>
      </c>
      <c r="O1511" s="27">
        <f>Table1[[#This Row],[Unit_Price]]*Table1[[#This Row],[Quantity]]</f>
        <v>609.96</v>
      </c>
      <c r="P1511" s="29">
        <f>Table1[[#This Row],[Revenue]]-Table1[[#This Row],[COGS]]</f>
        <v>227.24</v>
      </c>
      <c r="Q1511" s="9">
        <f>Table1[[#This Row],[Profit]]/Table1[[#This Row],[Revenue]]</f>
        <v>0.37254901960784315</v>
      </c>
      <c r="R1511" s="31">
        <f>Table1[[#This Row],[Cost Price]]*Table1[[#This Row],[Quantity]]</f>
        <v>382.72</v>
      </c>
    </row>
    <row r="1512" spans="1:18" x14ac:dyDescent="0.25">
      <c r="A1512" t="s">
        <v>2382</v>
      </c>
      <c r="B1512" s="14">
        <v>46231</v>
      </c>
      <c r="C1512" t="s">
        <v>1678</v>
      </c>
      <c r="D1512" t="str">
        <f>VLOOKUP(C1512,Customers!A:E,5,FALSE)</f>
        <v>Mass Market</v>
      </c>
      <c r="E1512" t="s">
        <v>243</v>
      </c>
      <c r="F1512" t="str">
        <f>VLOOKUP(Table1[[#This Row],[Product_ID]],Products!A:D,4,FALSE)</f>
        <v>Accessories</v>
      </c>
      <c r="G1512" t="str">
        <f>VLOOKUP(H1512,Stores!A:E,5,FALSE)</f>
        <v>Europe</v>
      </c>
      <c r="H1512" t="s">
        <v>64</v>
      </c>
      <c r="I1512" s="5" t="s">
        <v>25</v>
      </c>
      <c r="J1512" s="7">
        <v>2</v>
      </c>
      <c r="K1512" s="27">
        <v>69.69</v>
      </c>
      <c r="L1512" s="11">
        <v>0.05</v>
      </c>
      <c r="M1512" t="s">
        <v>20</v>
      </c>
      <c r="N1512" s="29">
        <v>44.16</v>
      </c>
      <c r="O1512" s="27">
        <f>Table1[[#This Row],[Unit_Price]]*Table1[[#This Row],[Quantity]]</f>
        <v>139.38</v>
      </c>
      <c r="P1512" s="29">
        <f>Table1[[#This Row],[Revenue]]-Table1[[#This Row],[COGS]]</f>
        <v>51.06</v>
      </c>
      <c r="Q1512" s="9">
        <f>Table1[[#This Row],[Profit]]/Table1[[#This Row],[Revenue]]</f>
        <v>0.36633663366336638</v>
      </c>
      <c r="R1512" s="31">
        <f>Table1[[#This Row],[Cost Price]]*Table1[[#This Row],[Quantity]]</f>
        <v>88.32</v>
      </c>
    </row>
    <row r="1513" spans="1:18" x14ac:dyDescent="0.25">
      <c r="A1513" t="s">
        <v>2383</v>
      </c>
      <c r="B1513" s="14">
        <v>46300</v>
      </c>
      <c r="C1513" t="s">
        <v>2384</v>
      </c>
      <c r="D1513" t="str">
        <f>VLOOKUP(C1513,Customers!A:E,5,FALSE)</f>
        <v>Mass Market</v>
      </c>
      <c r="E1513" t="s">
        <v>80</v>
      </c>
      <c r="F1513" t="str">
        <f>VLOOKUP(Table1[[#This Row],[Product_ID]],Products!A:D,4,FALSE)</f>
        <v>Accessories</v>
      </c>
      <c r="G1513" t="str">
        <f>VLOOKUP(H1513,Stores!A:E,5,FALSE)</f>
        <v>Asia</v>
      </c>
      <c r="H1513" t="s">
        <v>13</v>
      </c>
      <c r="I1513" s="5" t="s">
        <v>14</v>
      </c>
      <c r="J1513" s="7">
        <v>2</v>
      </c>
      <c r="K1513" s="27">
        <v>155.82</v>
      </c>
      <c r="L1513" s="11">
        <v>0</v>
      </c>
      <c r="M1513" t="s">
        <v>30</v>
      </c>
      <c r="N1513" s="29">
        <v>116.07</v>
      </c>
      <c r="O1513" s="27">
        <f>Table1[[#This Row],[Unit_Price]]*Table1[[#This Row],[Quantity]]</f>
        <v>311.64</v>
      </c>
      <c r="P1513" s="29">
        <f>Table1[[#This Row],[Revenue]]-Table1[[#This Row],[COGS]]</f>
        <v>79.5</v>
      </c>
      <c r="Q1513" s="9">
        <f>Table1[[#This Row],[Profit]]/Table1[[#This Row],[Revenue]]</f>
        <v>0.25510204081632654</v>
      </c>
      <c r="R1513" s="31">
        <f>Table1[[#This Row],[Cost Price]]*Table1[[#This Row],[Quantity]]</f>
        <v>232.14</v>
      </c>
    </row>
    <row r="1514" spans="1:18" x14ac:dyDescent="0.25">
      <c r="A1514" t="s">
        <v>2385</v>
      </c>
      <c r="B1514" s="14">
        <v>46047</v>
      </c>
      <c r="C1514" t="s">
        <v>2320</v>
      </c>
      <c r="D1514" t="str">
        <f>VLOOKUP(C1514,Customers!A:E,5,FALSE)</f>
        <v>Mass Market</v>
      </c>
      <c r="E1514" t="s">
        <v>23</v>
      </c>
      <c r="F1514" t="str">
        <f>VLOOKUP(Table1[[#This Row],[Product_ID]],Products!A:D,4,FALSE)</f>
        <v>Audio</v>
      </c>
      <c r="G1514" t="str">
        <f>VLOOKUP(H1514,Stores!A:E,5,FALSE)</f>
        <v>oceania</v>
      </c>
      <c r="H1514" t="s">
        <v>48</v>
      </c>
      <c r="I1514" s="5" t="s">
        <v>14</v>
      </c>
      <c r="J1514" s="7">
        <v>2</v>
      </c>
      <c r="K1514" s="27">
        <v>79</v>
      </c>
      <c r="L1514" s="11">
        <v>0.02</v>
      </c>
      <c r="M1514" t="s">
        <v>35</v>
      </c>
      <c r="N1514" s="29">
        <v>57.67</v>
      </c>
      <c r="O1514" s="27">
        <f>Table1[[#This Row],[Unit_Price]]*Table1[[#This Row],[Quantity]]</f>
        <v>158</v>
      </c>
      <c r="P1514" s="29">
        <f>Table1[[#This Row],[Revenue]]-Table1[[#This Row],[COGS]]</f>
        <v>42.66</v>
      </c>
      <c r="Q1514" s="9">
        <f>Table1[[#This Row],[Profit]]/Table1[[#This Row],[Revenue]]</f>
        <v>0.26999999999999996</v>
      </c>
      <c r="R1514" s="31">
        <f>Table1[[#This Row],[Cost Price]]*Table1[[#This Row],[Quantity]]</f>
        <v>115.34</v>
      </c>
    </row>
    <row r="1515" spans="1:18" x14ac:dyDescent="0.25">
      <c r="A1515" t="s">
        <v>2386</v>
      </c>
      <c r="B1515" s="14">
        <v>46136</v>
      </c>
      <c r="C1515" t="s">
        <v>131</v>
      </c>
      <c r="D1515" t="str">
        <f>VLOOKUP(C1515,Customers!A:E,5,FALSE)</f>
        <v>Mass Market</v>
      </c>
      <c r="E1515" t="s">
        <v>77</v>
      </c>
      <c r="F1515" t="str">
        <f>VLOOKUP(Table1[[#This Row],[Product_ID]],Products!A:D,4,FALSE)</f>
        <v>Smartphones</v>
      </c>
      <c r="G1515" t="str">
        <f>VLOOKUP(H1515,Stores!A:E,5,FALSE)</f>
        <v>South America</v>
      </c>
      <c r="H1515" t="s">
        <v>62</v>
      </c>
      <c r="I1515" s="5" t="s">
        <v>25</v>
      </c>
      <c r="J1515" s="7">
        <v>1</v>
      </c>
      <c r="K1515" s="27">
        <v>402.99</v>
      </c>
      <c r="L1515" s="11">
        <v>0</v>
      </c>
      <c r="M1515" t="s">
        <v>30</v>
      </c>
      <c r="N1515" s="29">
        <v>287.27999999999997</v>
      </c>
      <c r="O1515" s="27">
        <f>Table1[[#This Row],[Unit_Price]]*Table1[[#This Row],[Quantity]]</f>
        <v>402.99</v>
      </c>
      <c r="P1515" s="29">
        <f>Table1[[#This Row],[Revenue]]-Table1[[#This Row],[COGS]]</f>
        <v>115.71000000000004</v>
      </c>
      <c r="Q1515" s="9">
        <f>Table1[[#This Row],[Profit]]/Table1[[#This Row],[Revenue]]</f>
        <v>0.28712871287128722</v>
      </c>
      <c r="R1515" s="31">
        <f>Table1[[#This Row],[Cost Price]]*Table1[[#This Row],[Quantity]]</f>
        <v>287.27999999999997</v>
      </c>
    </row>
    <row r="1516" spans="1:18" x14ac:dyDescent="0.25">
      <c r="A1516" t="s">
        <v>2387</v>
      </c>
      <c r="B1516" s="14">
        <v>45990</v>
      </c>
      <c r="C1516" t="s">
        <v>1180</v>
      </c>
      <c r="D1516" t="str">
        <f>VLOOKUP(C1516,Customers!A:E,5,FALSE)</f>
        <v>Mass Market</v>
      </c>
      <c r="E1516" t="s">
        <v>220</v>
      </c>
      <c r="F1516" t="str">
        <f>VLOOKUP(Table1[[#This Row],[Product_ID]],Products!A:D,4,FALSE)</f>
        <v>Laptops</v>
      </c>
      <c r="G1516" t="str">
        <f>VLOOKUP(H1516,Stores!A:E,5,FALSE)</f>
        <v>North America</v>
      </c>
      <c r="H1516" t="s">
        <v>39</v>
      </c>
      <c r="I1516" s="5" t="s">
        <v>25</v>
      </c>
      <c r="J1516" s="7">
        <v>1</v>
      </c>
      <c r="K1516" s="27">
        <v>1543.97</v>
      </c>
      <c r="L1516" s="11">
        <v>0</v>
      </c>
      <c r="M1516" t="s">
        <v>20</v>
      </c>
      <c r="N1516" s="29">
        <v>974.35</v>
      </c>
      <c r="O1516" s="27">
        <f>Table1[[#This Row],[Unit_Price]]*Table1[[#This Row],[Quantity]]</f>
        <v>1543.97</v>
      </c>
      <c r="P1516" s="29">
        <f>Table1[[#This Row],[Revenue]]-Table1[[#This Row],[COGS]]</f>
        <v>569.62</v>
      </c>
      <c r="Q1516" s="9">
        <f>Table1[[#This Row],[Profit]]/Table1[[#This Row],[Revenue]]</f>
        <v>0.36893203883495146</v>
      </c>
      <c r="R1516" s="31">
        <f>Table1[[#This Row],[Cost Price]]*Table1[[#This Row],[Quantity]]</f>
        <v>974.35</v>
      </c>
    </row>
    <row r="1517" spans="1:18" x14ac:dyDescent="0.25">
      <c r="A1517" t="s">
        <v>2388</v>
      </c>
      <c r="B1517" s="14">
        <v>46012</v>
      </c>
      <c r="C1517" t="s">
        <v>921</v>
      </c>
      <c r="D1517" t="str">
        <f>VLOOKUP(C1517,Customers!A:E,5,FALSE)</f>
        <v>Premium</v>
      </c>
      <c r="E1517" t="s">
        <v>132</v>
      </c>
      <c r="F1517" t="str">
        <f>VLOOKUP(Table1[[#This Row],[Product_ID]],Products!A:D,4,FALSE)</f>
        <v>Laptops</v>
      </c>
      <c r="G1517" t="str">
        <f>VLOOKUP(H1517,Stores!A:E,5,FALSE)</f>
        <v>Asia</v>
      </c>
      <c r="H1517" t="s">
        <v>101</v>
      </c>
      <c r="I1517" s="5" t="s">
        <v>25</v>
      </c>
      <c r="J1517" s="7">
        <v>1</v>
      </c>
      <c r="K1517" s="27">
        <v>1234.97</v>
      </c>
      <c r="L1517" s="11">
        <v>0.15</v>
      </c>
      <c r="M1517" t="s">
        <v>20</v>
      </c>
      <c r="N1517" s="29">
        <v>791.34</v>
      </c>
      <c r="O1517" s="27">
        <f>Table1[[#This Row],[Unit_Price]]*Table1[[#This Row],[Quantity]]</f>
        <v>1234.97</v>
      </c>
      <c r="P1517" s="29">
        <f>Table1[[#This Row],[Revenue]]-Table1[[#This Row],[COGS]]</f>
        <v>443.63</v>
      </c>
      <c r="Q1517" s="9">
        <f>Table1[[#This Row],[Profit]]/Table1[[#This Row],[Revenue]]</f>
        <v>0.35922330097087379</v>
      </c>
      <c r="R1517" s="31">
        <f>Table1[[#This Row],[Cost Price]]*Table1[[#This Row],[Quantity]]</f>
        <v>791.34</v>
      </c>
    </row>
    <row r="1518" spans="1:18" x14ac:dyDescent="0.25">
      <c r="A1518" t="s">
        <v>2389</v>
      </c>
      <c r="B1518" s="14">
        <v>45938</v>
      </c>
      <c r="C1518" t="s">
        <v>862</v>
      </c>
      <c r="D1518" t="str">
        <f>VLOOKUP(C1518,Customers!A:E,5,FALSE)</f>
        <v>Premium</v>
      </c>
      <c r="E1518" t="s">
        <v>132</v>
      </c>
      <c r="F1518" t="str">
        <f>VLOOKUP(Table1[[#This Row],[Product_ID]],Products!A:D,4,FALSE)</f>
        <v>Laptops</v>
      </c>
      <c r="G1518" t="str">
        <f>VLOOKUP(H1518,Stores!A:E,5,FALSE)</f>
        <v>North America</v>
      </c>
      <c r="H1518" t="s">
        <v>39</v>
      </c>
      <c r="I1518" s="5" t="s">
        <v>25</v>
      </c>
      <c r="J1518" s="7">
        <v>1</v>
      </c>
      <c r="K1518" s="27">
        <v>1222.98</v>
      </c>
      <c r="L1518" s="11">
        <v>0.15</v>
      </c>
      <c r="M1518" t="s">
        <v>35</v>
      </c>
      <c r="N1518" s="29">
        <v>791.34</v>
      </c>
      <c r="O1518" s="27">
        <f>Table1[[#This Row],[Unit_Price]]*Table1[[#This Row],[Quantity]]</f>
        <v>1222.98</v>
      </c>
      <c r="P1518" s="29">
        <f>Table1[[#This Row],[Revenue]]-Table1[[#This Row],[COGS]]</f>
        <v>431.64</v>
      </c>
      <c r="Q1518" s="9">
        <f>Table1[[#This Row],[Profit]]/Table1[[#This Row],[Revenue]]</f>
        <v>0.3529411764705882</v>
      </c>
      <c r="R1518" s="31">
        <f>Table1[[#This Row],[Cost Price]]*Table1[[#This Row],[Quantity]]</f>
        <v>791.34</v>
      </c>
    </row>
    <row r="1519" spans="1:18" x14ac:dyDescent="0.25">
      <c r="A1519" t="s">
        <v>2390</v>
      </c>
      <c r="B1519" s="14">
        <v>46119</v>
      </c>
      <c r="C1519" t="s">
        <v>2097</v>
      </c>
      <c r="D1519" t="str">
        <f>VLOOKUP(C1519,Customers!A:E,5,FALSE)</f>
        <v>Mass Market</v>
      </c>
      <c r="E1519" t="s">
        <v>140</v>
      </c>
      <c r="F1519" t="str">
        <f>VLOOKUP(Table1[[#This Row],[Product_ID]],Products!A:D,4,FALSE)</f>
        <v>Laptops</v>
      </c>
      <c r="G1519" t="str">
        <f>VLOOKUP(H1519,Stores!A:E,5,FALSE)</f>
        <v>Africa</v>
      </c>
      <c r="H1519" t="s">
        <v>52</v>
      </c>
      <c r="I1519" s="5" t="s">
        <v>14</v>
      </c>
      <c r="J1519" s="7">
        <v>1</v>
      </c>
      <c r="K1519" s="27">
        <v>979.02</v>
      </c>
      <c r="L1519" s="11">
        <v>0.1</v>
      </c>
      <c r="M1519" t="s">
        <v>30</v>
      </c>
      <c r="N1519" s="29">
        <v>659.34</v>
      </c>
      <c r="O1519" s="27">
        <f>Table1[[#This Row],[Unit_Price]]*Table1[[#This Row],[Quantity]]</f>
        <v>979.02</v>
      </c>
      <c r="P1519" s="29">
        <f>Table1[[#This Row],[Revenue]]-Table1[[#This Row],[COGS]]</f>
        <v>319.67999999999995</v>
      </c>
      <c r="Q1519" s="9">
        <f>Table1[[#This Row],[Profit]]/Table1[[#This Row],[Revenue]]</f>
        <v>0.32653061224489793</v>
      </c>
      <c r="R1519" s="31">
        <f>Table1[[#This Row],[Cost Price]]*Table1[[#This Row],[Quantity]]</f>
        <v>659.34</v>
      </c>
    </row>
    <row r="1520" spans="1:18" x14ac:dyDescent="0.25">
      <c r="A1520" t="s">
        <v>2391</v>
      </c>
      <c r="B1520" s="14">
        <v>46240</v>
      </c>
      <c r="C1520" t="s">
        <v>316</v>
      </c>
      <c r="D1520" t="str">
        <f>VLOOKUP(C1520,Customers!A:E,5,FALSE)</f>
        <v>Mass Market</v>
      </c>
      <c r="E1520" t="s">
        <v>174</v>
      </c>
      <c r="F1520" t="str">
        <f>VLOOKUP(Table1[[#This Row],[Product_ID]],Products!A:D,4,FALSE)</f>
        <v>Accessories</v>
      </c>
      <c r="G1520" t="str">
        <f>VLOOKUP(H1520,Stores!A:E,5,FALSE)</f>
        <v>Europe</v>
      </c>
      <c r="H1520" t="s">
        <v>24</v>
      </c>
      <c r="I1520" s="5" t="s">
        <v>14</v>
      </c>
      <c r="J1520" s="7">
        <v>4</v>
      </c>
      <c r="K1520" s="27">
        <v>81.37</v>
      </c>
      <c r="L1520" s="11">
        <v>0.02</v>
      </c>
      <c r="M1520" t="s">
        <v>30</v>
      </c>
      <c r="N1520" s="29">
        <v>54.51</v>
      </c>
      <c r="O1520" s="27">
        <f>Table1[[#This Row],[Unit_Price]]*Table1[[#This Row],[Quantity]]</f>
        <v>325.48</v>
      </c>
      <c r="P1520" s="29">
        <f>Table1[[#This Row],[Revenue]]-Table1[[#This Row],[COGS]]</f>
        <v>107.44000000000003</v>
      </c>
      <c r="Q1520" s="9">
        <f>Table1[[#This Row],[Profit]]/Table1[[#This Row],[Revenue]]</f>
        <v>0.33009708737864085</v>
      </c>
      <c r="R1520" s="31">
        <f>Table1[[#This Row],[Cost Price]]*Table1[[#This Row],[Quantity]]</f>
        <v>218.04</v>
      </c>
    </row>
    <row r="1521" spans="1:18" x14ac:dyDescent="0.25">
      <c r="A1521" t="s">
        <v>2392</v>
      </c>
      <c r="B1521" s="14">
        <v>46044</v>
      </c>
      <c r="C1521" t="s">
        <v>263</v>
      </c>
      <c r="D1521" t="str">
        <f>VLOOKUP(C1521,Customers!A:E,5,FALSE)</f>
        <v>Mass Affluent</v>
      </c>
      <c r="E1521" t="s">
        <v>123</v>
      </c>
      <c r="F1521" t="str">
        <f>VLOOKUP(Table1[[#This Row],[Product_ID]],Products!A:D,4,FALSE)</f>
        <v>Accessories</v>
      </c>
      <c r="G1521" t="str">
        <f>VLOOKUP(H1521,Stores!A:E,5,FALSE)</f>
        <v>oceania</v>
      </c>
      <c r="H1521" t="s">
        <v>48</v>
      </c>
      <c r="I1521" s="5" t="s">
        <v>14</v>
      </c>
      <c r="J1521" s="7">
        <v>5</v>
      </c>
      <c r="K1521" s="27">
        <v>55</v>
      </c>
      <c r="L1521" s="11">
        <v>0</v>
      </c>
      <c r="M1521" t="s">
        <v>30</v>
      </c>
      <c r="N1521" s="29">
        <v>39.049999999999997</v>
      </c>
      <c r="O1521" s="27">
        <f>Table1[[#This Row],[Unit_Price]]*Table1[[#This Row],[Quantity]]</f>
        <v>275</v>
      </c>
      <c r="P1521" s="29">
        <f>Table1[[#This Row],[Revenue]]-Table1[[#This Row],[COGS]]</f>
        <v>79.75</v>
      </c>
      <c r="Q1521" s="9">
        <f>Table1[[#This Row],[Profit]]/Table1[[#This Row],[Revenue]]</f>
        <v>0.28999999999999998</v>
      </c>
      <c r="R1521" s="31">
        <f>Table1[[#This Row],[Cost Price]]*Table1[[#This Row],[Quantity]]</f>
        <v>195.25</v>
      </c>
    </row>
    <row r="1522" spans="1:18" x14ac:dyDescent="0.25">
      <c r="A1522" t="s">
        <v>2393</v>
      </c>
      <c r="B1522" s="14">
        <v>46331</v>
      </c>
      <c r="C1522" t="s">
        <v>953</v>
      </c>
      <c r="D1522" t="str">
        <f>VLOOKUP(C1522,Customers!A:E,5,FALSE)</f>
        <v>Mass Market</v>
      </c>
      <c r="E1522" t="s">
        <v>440</v>
      </c>
      <c r="F1522" t="str">
        <f>VLOOKUP(Table1[[#This Row],[Product_ID]],Products!A:D,4,FALSE)</f>
        <v>Audio</v>
      </c>
      <c r="G1522" t="str">
        <f>VLOOKUP(H1522,Stores!A:E,5,FALSE)</f>
        <v>Asia</v>
      </c>
      <c r="H1522" t="s">
        <v>101</v>
      </c>
      <c r="I1522" s="5" t="s">
        <v>14</v>
      </c>
      <c r="J1522" s="7">
        <v>2</v>
      </c>
      <c r="K1522" s="27">
        <v>144.53</v>
      </c>
      <c r="L1522" s="11">
        <v>0.05</v>
      </c>
      <c r="M1522" t="s">
        <v>35</v>
      </c>
      <c r="N1522" s="29">
        <v>90.89</v>
      </c>
      <c r="O1522" s="27">
        <f>Table1[[#This Row],[Unit_Price]]*Table1[[#This Row],[Quantity]]</f>
        <v>289.06</v>
      </c>
      <c r="P1522" s="29">
        <f>Table1[[#This Row],[Revenue]]-Table1[[#This Row],[COGS]]</f>
        <v>107.28</v>
      </c>
      <c r="Q1522" s="9">
        <f>Table1[[#This Row],[Profit]]/Table1[[#This Row],[Revenue]]</f>
        <v>0.37113402061855671</v>
      </c>
      <c r="R1522" s="31">
        <f>Table1[[#This Row],[Cost Price]]*Table1[[#This Row],[Quantity]]</f>
        <v>181.78</v>
      </c>
    </row>
    <row r="1523" spans="1:18" x14ac:dyDescent="0.25">
      <c r="A1523" t="s">
        <v>2394</v>
      </c>
      <c r="B1523" s="14">
        <v>46358</v>
      </c>
      <c r="C1523" t="s">
        <v>533</v>
      </c>
      <c r="D1523" t="str">
        <f>VLOOKUP(C1523,Customers!A:E,5,FALSE)</f>
        <v>Affluent</v>
      </c>
      <c r="E1523" t="s">
        <v>71</v>
      </c>
      <c r="F1523" t="str">
        <f>VLOOKUP(Table1[[#This Row],[Product_ID]],Products!A:D,4,FALSE)</f>
        <v>Audio</v>
      </c>
      <c r="G1523" t="str">
        <f>VLOOKUP(H1523,Stores!A:E,5,FALSE)</f>
        <v>Asia</v>
      </c>
      <c r="H1523" t="s">
        <v>13</v>
      </c>
      <c r="I1523" s="5" t="s">
        <v>25</v>
      </c>
      <c r="J1523" s="7">
        <v>5</v>
      </c>
      <c r="K1523" s="27">
        <v>116.62</v>
      </c>
      <c r="L1523" s="11">
        <v>0.05</v>
      </c>
      <c r="M1523" t="s">
        <v>20</v>
      </c>
      <c r="N1523" s="29">
        <v>82.11</v>
      </c>
      <c r="O1523" s="27">
        <f>Table1[[#This Row],[Unit_Price]]*Table1[[#This Row],[Quantity]]</f>
        <v>583.1</v>
      </c>
      <c r="P1523" s="29">
        <f>Table1[[#This Row],[Revenue]]-Table1[[#This Row],[COGS]]</f>
        <v>172.55</v>
      </c>
      <c r="Q1523" s="9">
        <f>Table1[[#This Row],[Profit]]/Table1[[#This Row],[Revenue]]</f>
        <v>0.29591836734693877</v>
      </c>
      <c r="R1523" s="31">
        <f>Table1[[#This Row],[Cost Price]]*Table1[[#This Row],[Quantity]]</f>
        <v>410.55</v>
      </c>
    </row>
    <row r="1524" spans="1:18" x14ac:dyDescent="0.25">
      <c r="A1524" t="s">
        <v>2395</v>
      </c>
      <c r="B1524" s="14">
        <v>45913</v>
      </c>
      <c r="C1524" t="s">
        <v>1840</v>
      </c>
      <c r="D1524" t="str">
        <f>VLOOKUP(C1524,Customers!A:E,5,FALSE)</f>
        <v>Mass Market</v>
      </c>
      <c r="E1524" t="s">
        <v>54</v>
      </c>
      <c r="F1524" t="str">
        <f>VLOOKUP(Table1[[#This Row],[Product_ID]],Products!A:D,4,FALSE)</f>
        <v>Accessories</v>
      </c>
      <c r="G1524" t="str">
        <f>VLOOKUP(H1524,Stores!A:E,5,FALSE)</f>
        <v>South America</v>
      </c>
      <c r="H1524" t="s">
        <v>62</v>
      </c>
      <c r="I1524" s="5" t="s">
        <v>14</v>
      </c>
      <c r="J1524" s="7">
        <v>2</v>
      </c>
      <c r="K1524" s="27">
        <v>115.43</v>
      </c>
      <c r="L1524" s="11">
        <v>0.15</v>
      </c>
      <c r="M1524" t="s">
        <v>30</v>
      </c>
      <c r="N1524" s="29">
        <v>85.68</v>
      </c>
      <c r="O1524" s="27">
        <f>Table1[[#This Row],[Unit_Price]]*Table1[[#This Row],[Quantity]]</f>
        <v>230.86</v>
      </c>
      <c r="P1524" s="29">
        <f>Table1[[#This Row],[Revenue]]-Table1[[#This Row],[COGS]]</f>
        <v>59.5</v>
      </c>
      <c r="Q1524" s="9">
        <f>Table1[[#This Row],[Profit]]/Table1[[#This Row],[Revenue]]</f>
        <v>0.25773195876288657</v>
      </c>
      <c r="R1524" s="31">
        <f>Table1[[#This Row],[Cost Price]]*Table1[[#This Row],[Quantity]]</f>
        <v>171.36</v>
      </c>
    </row>
    <row r="1525" spans="1:18" x14ac:dyDescent="0.25">
      <c r="A1525" t="s">
        <v>2396</v>
      </c>
      <c r="B1525" s="14">
        <v>46362</v>
      </c>
      <c r="C1525" t="s">
        <v>1923</v>
      </c>
      <c r="D1525" t="str">
        <f>VLOOKUP(C1525,Customers!A:E,5,FALSE)</f>
        <v>Mass Affluent</v>
      </c>
      <c r="E1525" t="s">
        <v>321</v>
      </c>
      <c r="F1525" t="str">
        <f>VLOOKUP(Table1[[#This Row],[Product_ID]],Products!A:D,4,FALSE)</f>
        <v>Smartphones</v>
      </c>
      <c r="G1525" t="str">
        <f>VLOOKUP(H1525,Stores!A:E,5,FALSE)</f>
        <v>Asia</v>
      </c>
      <c r="H1525" t="s">
        <v>34</v>
      </c>
      <c r="I1525" s="5" t="s">
        <v>14</v>
      </c>
      <c r="J1525" s="7">
        <v>4</v>
      </c>
      <c r="K1525" s="27">
        <v>1412.99</v>
      </c>
      <c r="L1525" s="11">
        <v>0</v>
      </c>
      <c r="M1525" t="s">
        <v>30</v>
      </c>
      <c r="N1525" s="29">
        <v>993.29</v>
      </c>
      <c r="O1525" s="27">
        <f>Table1[[#This Row],[Unit_Price]]*Table1[[#This Row],[Quantity]]</f>
        <v>5651.96</v>
      </c>
      <c r="P1525" s="29">
        <f>Table1[[#This Row],[Revenue]]-Table1[[#This Row],[COGS]]</f>
        <v>1678.8000000000002</v>
      </c>
      <c r="Q1525" s="9">
        <f>Table1[[#This Row],[Profit]]/Table1[[#This Row],[Revenue]]</f>
        <v>0.29702970297029707</v>
      </c>
      <c r="R1525" s="31">
        <f>Table1[[#This Row],[Cost Price]]*Table1[[#This Row],[Quantity]]</f>
        <v>3973.16</v>
      </c>
    </row>
    <row r="1526" spans="1:18" x14ac:dyDescent="0.25">
      <c r="A1526" t="s">
        <v>2397</v>
      </c>
      <c r="B1526" s="14">
        <v>46143</v>
      </c>
      <c r="C1526" t="s">
        <v>934</v>
      </c>
      <c r="D1526" t="str">
        <f>VLOOKUP(C1526,Customers!A:E,5,FALSE)</f>
        <v>Mass Affluent</v>
      </c>
      <c r="E1526" t="s">
        <v>92</v>
      </c>
      <c r="F1526" t="str">
        <f>VLOOKUP(Table1[[#This Row],[Product_ID]],Products!A:D,4,FALSE)</f>
        <v>Audio</v>
      </c>
      <c r="G1526" t="str">
        <f>VLOOKUP(H1526,Stores!A:E,5,FALSE)</f>
        <v>Europe</v>
      </c>
      <c r="H1526" t="s">
        <v>24</v>
      </c>
      <c r="I1526" s="5" t="s">
        <v>14</v>
      </c>
      <c r="J1526" s="7">
        <v>5</v>
      </c>
      <c r="K1526" s="27">
        <v>299</v>
      </c>
      <c r="L1526" s="11">
        <v>0.2</v>
      </c>
      <c r="M1526" t="s">
        <v>20</v>
      </c>
      <c r="N1526" s="29">
        <v>191.36</v>
      </c>
      <c r="O1526" s="27">
        <f>Table1[[#This Row],[Unit_Price]]*Table1[[#This Row],[Quantity]]</f>
        <v>1495</v>
      </c>
      <c r="P1526" s="29">
        <f>Table1[[#This Row],[Revenue]]-Table1[[#This Row],[COGS]]</f>
        <v>538.19999999999993</v>
      </c>
      <c r="Q1526" s="9">
        <f>Table1[[#This Row],[Profit]]/Table1[[#This Row],[Revenue]]</f>
        <v>0.35999999999999993</v>
      </c>
      <c r="R1526" s="31">
        <f>Table1[[#This Row],[Cost Price]]*Table1[[#This Row],[Quantity]]</f>
        <v>956.80000000000007</v>
      </c>
    </row>
    <row r="1527" spans="1:18" x14ac:dyDescent="0.25">
      <c r="A1527" t="s">
        <v>2398</v>
      </c>
      <c r="B1527" s="14">
        <v>45908</v>
      </c>
      <c r="C1527" t="s">
        <v>1109</v>
      </c>
      <c r="D1527" t="str">
        <f>VLOOKUP(C1527,Customers!A:E,5,FALSE)</f>
        <v>Affluent</v>
      </c>
      <c r="E1527" t="s">
        <v>277</v>
      </c>
      <c r="F1527" t="str">
        <f>VLOOKUP(Table1[[#This Row],[Product_ID]],Products!A:D,4,FALSE)</f>
        <v>Televisions</v>
      </c>
      <c r="G1527" t="str">
        <f>VLOOKUP(H1527,Stores!A:E,5,FALSE)</f>
        <v>North America</v>
      </c>
      <c r="H1527" t="s">
        <v>39</v>
      </c>
      <c r="I1527" s="5" t="s">
        <v>25</v>
      </c>
      <c r="J1527" s="7">
        <v>6</v>
      </c>
      <c r="K1527" s="27">
        <v>692.01</v>
      </c>
      <c r="L1527" s="11">
        <v>0.2</v>
      </c>
      <c r="M1527" t="s">
        <v>20</v>
      </c>
      <c r="N1527" s="29">
        <v>433.38</v>
      </c>
      <c r="O1527" s="27">
        <f>Table1[[#This Row],[Unit_Price]]*Table1[[#This Row],[Quantity]]</f>
        <v>4152.0599999999995</v>
      </c>
      <c r="P1527" s="29">
        <f>Table1[[#This Row],[Revenue]]-Table1[[#This Row],[COGS]]</f>
        <v>1551.7799999999997</v>
      </c>
      <c r="Q1527" s="9">
        <f>Table1[[#This Row],[Profit]]/Table1[[#This Row],[Revenue]]</f>
        <v>0.3737373737373737</v>
      </c>
      <c r="R1527" s="31">
        <f>Table1[[#This Row],[Cost Price]]*Table1[[#This Row],[Quantity]]</f>
        <v>2600.2799999999997</v>
      </c>
    </row>
    <row r="1528" spans="1:18" x14ac:dyDescent="0.25">
      <c r="A1528" t="s">
        <v>2400</v>
      </c>
      <c r="B1528" s="14">
        <v>46095</v>
      </c>
      <c r="C1528" t="s">
        <v>713</v>
      </c>
      <c r="D1528" t="str">
        <f>VLOOKUP(C1528,Customers!A:E,5,FALSE)</f>
        <v>Premium</v>
      </c>
      <c r="E1528" t="s">
        <v>51</v>
      </c>
      <c r="F1528" t="str">
        <f>VLOOKUP(Table1[[#This Row],[Product_ID]],Products!A:D,4,FALSE)</f>
        <v>Smartphones</v>
      </c>
      <c r="G1528" t="str">
        <f>VLOOKUP(H1528,Stores!A:E,5,FALSE)</f>
        <v>Asia</v>
      </c>
      <c r="H1528" t="s">
        <v>34</v>
      </c>
      <c r="I1528" s="5" t="s">
        <v>14</v>
      </c>
      <c r="J1528" s="7">
        <v>5</v>
      </c>
      <c r="K1528" s="27">
        <v>1028.97</v>
      </c>
      <c r="L1528" s="11">
        <v>0</v>
      </c>
      <c r="M1528" t="s">
        <v>35</v>
      </c>
      <c r="N1528" s="29">
        <v>609.39</v>
      </c>
      <c r="O1528" s="27">
        <f>Table1[[#This Row],[Unit_Price]]*Table1[[#This Row],[Quantity]]</f>
        <v>5144.8500000000004</v>
      </c>
      <c r="P1528" s="29">
        <f>Table1[[#This Row],[Revenue]]-Table1[[#This Row],[COGS]]</f>
        <v>2097.9000000000005</v>
      </c>
      <c r="Q1528" s="9">
        <f>Table1[[#This Row],[Profit]]/Table1[[#This Row],[Revenue]]</f>
        <v>0.40776699029126223</v>
      </c>
      <c r="R1528" s="31">
        <f>Table1[[#This Row],[Cost Price]]*Table1[[#This Row],[Quantity]]</f>
        <v>3046.95</v>
      </c>
    </row>
    <row r="1529" spans="1:18" x14ac:dyDescent="0.25">
      <c r="A1529" t="s">
        <v>2401</v>
      </c>
      <c r="B1529" s="14">
        <v>46192</v>
      </c>
      <c r="C1529" t="s">
        <v>2402</v>
      </c>
      <c r="D1529" t="str">
        <f>VLOOKUP(C1529,Customers!A:E,5,FALSE)</f>
        <v>Mass Affluent</v>
      </c>
      <c r="E1529" t="s">
        <v>109</v>
      </c>
      <c r="F1529" t="str">
        <f>VLOOKUP(Table1[[#This Row],[Product_ID]],Products!A:D,4,FALSE)</f>
        <v>Televisions</v>
      </c>
      <c r="G1529" t="str">
        <f>VLOOKUP(H1529,Stores!A:E,5,FALSE)</f>
        <v>oceania</v>
      </c>
      <c r="H1529" t="s">
        <v>48</v>
      </c>
      <c r="I1529" s="5" t="s">
        <v>25</v>
      </c>
      <c r="J1529" s="7">
        <v>2</v>
      </c>
      <c r="K1529" s="27">
        <v>1426.98</v>
      </c>
      <c r="L1529" s="11">
        <v>0</v>
      </c>
      <c r="M1529" t="s">
        <v>35</v>
      </c>
      <c r="N1529" s="29">
        <v>1007.28</v>
      </c>
      <c r="O1529" s="27">
        <f>Table1[[#This Row],[Unit_Price]]*Table1[[#This Row],[Quantity]]</f>
        <v>2853.96</v>
      </c>
      <c r="P1529" s="29">
        <f>Table1[[#This Row],[Revenue]]-Table1[[#This Row],[COGS]]</f>
        <v>839.40000000000009</v>
      </c>
      <c r="Q1529" s="9">
        <f>Table1[[#This Row],[Profit]]/Table1[[#This Row],[Revenue]]</f>
        <v>0.29411764705882354</v>
      </c>
      <c r="R1529" s="31">
        <f>Table1[[#This Row],[Cost Price]]*Table1[[#This Row],[Quantity]]</f>
        <v>2014.56</v>
      </c>
    </row>
    <row r="1530" spans="1:18" x14ac:dyDescent="0.25">
      <c r="A1530" t="s">
        <v>2403</v>
      </c>
      <c r="B1530" s="14">
        <v>46220</v>
      </c>
      <c r="C1530" t="s">
        <v>2404</v>
      </c>
      <c r="D1530" t="str">
        <f>VLOOKUP(C1530,Customers!A:E,5,FALSE)</f>
        <v>Mass Market</v>
      </c>
      <c r="E1530" t="s">
        <v>80</v>
      </c>
      <c r="F1530" t="str">
        <f>VLOOKUP(Table1[[#This Row],[Product_ID]],Products!A:D,4,FALSE)</f>
        <v>Accessories</v>
      </c>
      <c r="G1530" t="str">
        <f>VLOOKUP(H1530,Stores!A:E,5,FALSE)</f>
        <v>North America</v>
      </c>
      <c r="H1530" t="s">
        <v>39</v>
      </c>
      <c r="I1530" s="5" t="s">
        <v>14</v>
      </c>
      <c r="J1530" s="7">
        <v>1</v>
      </c>
      <c r="K1530" s="27">
        <v>163.77000000000001</v>
      </c>
      <c r="L1530" s="11">
        <v>0.02</v>
      </c>
      <c r="M1530" t="s">
        <v>30</v>
      </c>
      <c r="N1530" s="29">
        <v>116.07</v>
      </c>
      <c r="O1530" s="27">
        <f>Table1[[#This Row],[Unit_Price]]*Table1[[#This Row],[Quantity]]</f>
        <v>163.77000000000001</v>
      </c>
      <c r="P1530" s="29">
        <f>Table1[[#This Row],[Revenue]]-Table1[[#This Row],[COGS]]</f>
        <v>47.700000000000017</v>
      </c>
      <c r="Q1530" s="9">
        <f>Table1[[#This Row],[Profit]]/Table1[[#This Row],[Revenue]]</f>
        <v>0.29126213592233019</v>
      </c>
      <c r="R1530" s="31">
        <f>Table1[[#This Row],[Cost Price]]*Table1[[#This Row],[Quantity]]</f>
        <v>116.07</v>
      </c>
    </row>
    <row r="1531" spans="1:18" x14ac:dyDescent="0.25">
      <c r="A1531" t="s">
        <v>2405</v>
      </c>
      <c r="B1531" s="14">
        <v>45973</v>
      </c>
      <c r="C1531" t="s">
        <v>1160</v>
      </c>
      <c r="D1531" t="str">
        <f>VLOOKUP(C1531,Customers!A:E,5,FALSE)</f>
        <v>Affluent</v>
      </c>
      <c r="E1531" t="s">
        <v>147</v>
      </c>
      <c r="F1531" t="str">
        <f>VLOOKUP(Table1[[#This Row],[Product_ID]],Products!A:D,4,FALSE)</f>
        <v>Televisions</v>
      </c>
      <c r="G1531" t="str">
        <f>VLOOKUP(H1531,Stores!A:E,5,FALSE)</f>
        <v>Europe</v>
      </c>
      <c r="H1531" t="s">
        <v>64</v>
      </c>
      <c r="I1531" s="5" t="s">
        <v>25</v>
      </c>
      <c r="J1531" s="7">
        <v>3</v>
      </c>
      <c r="K1531" s="27">
        <v>1018.98</v>
      </c>
      <c r="L1531" s="11">
        <v>0.1</v>
      </c>
      <c r="M1531" t="s">
        <v>30</v>
      </c>
      <c r="N1531" s="29">
        <v>679.32</v>
      </c>
      <c r="O1531" s="27">
        <f>Table1[[#This Row],[Unit_Price]]*Table1[[#This Row],[Quantity]]</f>
        <v>3056.94</v>
      </c>
      <c r="P1531" s="29">
        <f>Table1[[#This Row],[Revenue]]-Table1[[#This Row],[COGS]]</f>
        <v>1018.98</v>
      </c>
      <c r="Q1531" s="9">
        <f>Table1[[#This Row],[Profit]]/Table1[[#This Row],[Revenue]]</f>
        <v>0.33333333333333331</v>
      </c>
      <c r="R1531" s="31">
        <f>Table1[[#This Row],[Cost Price]]*Table1[[#This Row],[Quantity]]</f>
        <v>2037.96</v>
      </c>
    </row>
    <row r="1532" spans="1:18" x14ac:dyDescent="0.25">
      <c r="A1532" t="s">
        <v>2406</v>
      </c>
      <c r="B1532" s="14">
        <v>45909</v>
      </c>
      <c r="C1532" t="s">
        <v>552</v>
      </c>
      <c r="D1532" t="str">
        <f>VLOOKUP(C1532,Customers!A:E,5,FALSE)</f>
        <v>Mass Affluent</v>
      </c>
      <c r="E1532" t="s">
        <v>220</v>
      </c>
      <c r="F1532" t="str">
        <f>VLOOKUP(Table1[[#This Row],[Product_ID]],Products!A:D,4,FALSE)</f>
        <v>Laptops</v>
      </c>
      <c r="G1532" t="str">
        <f>VLOOKUP(H1532,Stores!A:E,5,FALSE)</f>
        <v>Africa</v>
      </c>
      <c r="H1532" t="s">
        <v>226</v>
      </c>
      <c r="I1532" s="5" t="s">
        <v>25</v>
      </c>
      <c r="J1532" s="7">
        <v>2</v>
      </c>
      <c r="K1532" s="27">
        <v>1528.98</v>
      </c>
      <c r="L1532" s="11">
        <v>0.1</v>
      </c>
      <c r="M1532" t="s">
        <v>20</v>
      </c>
      <c r="N1532" s="29">
        <v>974.35</v>
      </c>
      <c r="O1532" s="27">
        <f>Table1[[#This Row],[Unit_Price]]*Table1[[#This Row],[Quantity]]</f>
        <v>3057.96</v>
      </c>
      <c r="P1532" s="29">
        <f>Table1[[#This Row],[Revenue]]-Table1[[#This Row],[COGS]]</f>
        <v>1109.26</v>
      </c>
      <c r="Q1532" s="9">
        <f>Table1[[#This Row],[Profit]]/Table1[[#This Row],[Revenue]]</f>
        <v>0.36274509803921567</v>
      </c>
      <c r="R1532" s="31">
        <f>Table1[[#This Row],[Cost Price]]*Table1[[#This Row],[Quantity]]</f>
        <v>1948.7</v>
      </c>
    </row>
    <row r="1533" spans="1:18" x14ac:dyDescent="0.25">
      <c r="A1533" t="s">
        <v>2407</v>
      </c>
      <c r="B1533" s="14">
        <v>46205</v>
      </c>
      <c r="C1533" t="s">
        <v>2177</v>
      </c>
      <c r="D1533" t="str">
        <f>VLOOKUP(C1533,Customers!A:E,5,FALSE)</f>
        <v>Mass Market</v>
      </c>
      <c r="E1533" t="s">
        <v>98</v>
      </c>
      <c r="F1533" t="str">
        <f>VLOOKUP(Table1[[#This Row],[Product_ID]],Products!A:D,4,FALSE)</f>
        <v>Laptops</v>
      </c>
      <c r="G1533" t="str">
        <f>VLOOKUP(H1533,Stores!A:E,5,FALSE)</f>
        <v>Africa</v>
      </c>
      <c r="H1533" t="s">
        <v>19</v>
      </c>
      <c r="I1533" s="5" t="s">
        <v>14</v>
      </c>
      <c r="J1533" s="7">
        <v>5</v>
      </c>
      <c r="K1533" s="27">
        <v>1371.02</v>
      </c>
      <c r="L1533" s="11">
        <v>0</v>
      </c>
      <c r="M1533" t="s">
        <v>30</v>
      </c>
      <c r="N1533" s="29">
        <v>853.39</v>
      </c>
      <c r="O1533" s="27">
        <f>Table1[[#This Row],[Unit_Price]]*Table1[[#This Row],[Quantity]]</f>
        <v>6855.1</v>
      </c>
      <c r="P1533" s="29">
        <f>Table1[[#This Row],[Revenue]]-Table1[[#This Row],[COGS]]</f>
        <v>2588.1500000000005</v>
      </c>
      <c r="Q1533" s="9">
        <f>Table1[[#This Row],[Profit]]/Table1[[#This Row],[Revenue]]</f>
        <v>0.37755102040816335</v>
      </c>
      <c r="R1533" s="31">
        <f>Table1[[#This Row],[Cost Price]]*Table1[[#This Row],[Quantity]]</f>
        <v>4266.95</v>
      </c>
    </row>
    <row r="1534" spans="1:18" x14ac:dyDescent="0.25">
      <c r="A1534" t="s">
        <v>2408</v>
      </c>
      <c r="B1534" s="14">
        <v>46037</v>
      </c>
      <c r="C1534" t="s">
        <v>304</v>
      </c>
      <c r="D1534" t="str">
        <f>VLOOKUP(C1534,Customers!A:E,5,FALSE)</f>
        <v>Mass Market</v>
      </c>
      <c r="E1534" t="s">
        <v>168</v>
      </c>
      <c r="F1534" t="str">
        <f>VLOOKUP(Table1[[#This Row],[Product_ID]],Products!A:D,4,FALSE)</f>
        <v>Accessories</v>
      </c>
      <c r="G1534" t="str">
        <f>VLOOKUP(H1534,Stores!A:E,5,FALSE)</f>
        <v>Europe</v>
      </c>
      <c r="H1534" t="s">
        <v>64</v>
      </c>
      <c r="I1534" s="5" t="s">
        <v>14</v>
      </c>
      <c r="J1534" s="7">
        <v>8</v>
      </c>
      <c r="K1534" s="27">
        <v>86.33</v>
      </c>
      <c r="L1534" s="11">
        <v>0.1</v>
      </c>
      <c r="M1534" t="s">
        <v>20</v>
      </c>
      <c r="N1534" s="29">
        <v>55.18</v>
      </c>
      <c r="O1534" s="27">
        <f>Table1[[#This Row],[Unit_Price]]*Table1[[#This Row],[Quantity]]</f>
        <v>690.64</v>
      </c>
      <c r="P1534" s="29">
        <f>Table1[[#This Row],[Revenue]]-Table1[[#This Row],[COGS]]</f>
        <v>249.2</v>
      </c>
      <c r="Q1534" s="9">
        <f>Table1[[#This Row],[Profit]]/Table1[[#This Row],[Revenue]]</f>
        <v>0.36082474226804123</v>
      </c>
      <c r="R1534" s="31">
        <f>Table1[[#This Row],[Cost Price]]*Table1[[#This Row],[Quantity]]</f>
        <v>441.44</v>
      </c>
    </row>
    <row r="1535" spans="1:18" x14ac:dyDescent="0.25">
      <c r="A1535" t="s">
        <v>2409</v>
      </c>
      <c r="B1535" s="14">
        <v>46020</v>
      </c>
      <c r="C1535" t="s">
        <v>2410</v>
      </c>
      <c r="D1535" t="str">
        <f>VLOOKUP(C1535,Customers!A:E,5,FALSE)</f>
        <v>Premium</v>
      </c>
      <c r="E1535" t="s">
        <v>147</v>
      </c>
      <c r="F1535" t="str">
        <f>VLOOKUP(Table1[[#This Row],[Product_ID]],Products!A:D,4,FALSE)</f>
        <v>Televisions</v>
      </c>
      <c r="G1535" t="str">
        <f>VLOOKUP(H1535,Stores!A:E,5,FALSE)</f>
        <v>Africa</v>
      </c>
      <c r="H1535" t="s">
        <v>196</v>
      </c>
      <c r="I1535" s="5" t="s">
        <v>14</v>
      </c>
      <c r="J1535" s="7">
        <v>1</v>
      </c>
      <c r="K1535" s="27">
        <v>979.02</v>
      </c>
      <c r="L1535" s="11">
        <v>0</v>
      </c>
      <c r="M1535" t="s">
        <v>20</v>
      </c>
      <c r="N1535" s="29">
        <v>679.32</v>
      </c>
      <c r="O1535" s="27">
        <f>Table1[[#This Row],[Unit_Price]]*Table1[[#This Row],[Quantity]]</f>
        <v>979.02</v>
      </c>
      <c r="P1535" s="29">
        <f>Table1[[#This Row],[Revenue]]-Table1[[#This Row],[COGS]]</f>
        <v>299.69999999999993</v>
      </c>
      <c r="Q1535" s="9">
        <f>Table1[[#This Row],[Profit]]/Table1[[#This Row],[Revenue]]</f>
        <v>0.30612244897959179</v>
      </c>
      <c r="R1535" s="31">
        <f>Table1[[#This Row],[Cost Price]]*Table1[[#This Row],[Quantity]]</f>
        <v>679.32</v>
      </c>
    </row>
    <row r="1536" spans="1:18" x14ac:dyDescent="0.25">
      <c r="A1536" t="s">
        <v>2411</v>
      </c>
      <c r="B1536" s="14">
        <v>45883</v>
      </c>
      <c r="C1536" t="s">
        <v>528</v>
      </c>
      <c r="D1536" t="str">
        <f>VLOOKUP(C1536,Customers!A:E,5,FALSE)</f>
        <v>Mass Market</v>
      </c>
      <c r="E1536" t="s">
        <v>254</v>
      </c>
      <c r="F1536" t="str">
        <f>VLOOKUP(Table1[[#This Row],[Product_ID]],Products!A:D,4,FALSE)</f>
        <v>Audio</v>
      </c>
      <c r="G1536" t="str">
        <f>VLOOKUP(H1536,Stores!A:E,5,FALSE)</f>
        <v xml:space="preserve">Asia </v>
      </c>
      <c r="H1536" t="s">
        <v>104</v>
      </c>
      <c r="I1536" s="5" t="s">
        <v>14</v>
      </c>
      <c r="J1536" s="7" t="s">
        <v>592</v>
      </c>
      <c r="K1536" s="27">
        <v>197.01</v>
      </c>
      <c r="L1536" s="11">
        <v>0.1</v>
      </c>
      <c r="M1536" t="s">
        <v>35</v>
      </c>
      <c r="N1536" s="29">
        <v>129.35</v>
      </c>
      <c r="O1536" s="27">
        <f>Table1[[#This Row],[Unit_Price]]*Table1[[#This Row],[Quantity]]</f>
        <v>591.03</v>
      </c>
      <c r="P1536" s="29">
        <f>Table1[[#This Row],[Revenue]]-Table1[[#This Row],[COGS]]</f>
        <v>202.98000000000002</v>
      </c>
      <c r="Q1536" s="9">
        <f>Table1[[#This Row],[Profit]]/Table1[[#This Row],[Revenue]]</f>
        <v>0.34343434343434348</v>
      </c>
      <c r="R1536" s="31">
        <f>Table1[[#This Row],[Cost Price]]*Table1[[#This Row],[Quantity]]</f>
        <v>388.04999999999995</v>
      </c>
    </row>
    <row r="1537" spans="1:18" x14ac:dyDescent="0.25">
      <c r="A1537" t="s">
        <v>2412</v>
      </c>
      <c r="B1537" s="14">
        <v>46297</v>
      </c>
      <c r="C1537" t="s">
        <v>425</v>
      </c>
      <c r="D1537" t="str">
        <f>VLOOKUP(C1537,Customers!A:E,5,FALSE)</f>
        <v>Premium</v>
      </c>
      <c r="E1537" t="s">
        <v>549</v>
      </c>
      <c r="F1537" t="str">
        <f>VLOOKUP(Table1[[#This Row],[Product_ID]],Products!A:D,4,FALSE)</f>
        <v>Televisions</v>
      </c>
      <c r="G1537" t="str">
        <f>VLOOKUP(H1537,Stores!A:E,5,FALSE)</f>
        <v>Africa</v>
      </c>
      <c r="H1537" t="s">
        <v>44</v>
      </c>
      <c r="I1537" s="5" t="s">
        <v>14</v>
      </c>
      <c r="J1537" s="7">
        <v>4</v>
      </c>
      <c r="K1537" s="27">
        <v>1222.98</v>
      </c>
      <c r="L1537" s="11">
        <v>0</v>
      </c>
      <c r="M1537" t="s">
        <v>30</v>
      </c>
      <c r="N1537" s="29">
        <v>767.36</v>
      </c>
      <c r="O1537" s="27">
        <f>Table1[[#This Row],[Unit_Price]]*Table1[[#This Row],[Quantity]]</f>
        <v>4891.92</v>
      </c>
      <c r="P1537" s="29">
        <f>Table1[[#This Row],[Revenue]]-Table1[[#This Row],[COGS]]</f>
        <v>1822.48</v>
      </c>
      <c r="Q1537" s="9">
        <f>Table1[[#This Row],[Profit]]/Table1[[#This Row],[Revenue]]</f>
        <v>0.37254901960784315</v>
      </c>
      <c r="R1537" s="31">
        <f>Table1[[#This Row],[Cost Price]]*Table1[[#This Row],[Quantity]]</f>
        <v>3069.44</v>
      </c>
    </row>
    <row r="1538" spans="1:18" x14ac:dyDescent="0.25">
      <c r="A1538" t="s">
        <v>2413</v>
      </c>
      <c r="B1538" s="14">
        <v>45984</v>
      </c>
      <c r="C1538" t="s">
        <v>338</v>
      </c>
      <c r="D1538" t="str">
        <f>VLOOKUP(C1538,Customers!A:E,5,FALSE)</f>
        <v>Affluent</v>
      </c>
      <c r="E1538" t="s">
        <v>33</v>
      </c>
      <c r="F1538" t="str">
        <f>VLOOKUP(Table1[[#This Row],[Product_ID]],Products!A:D,4,FALSE)</f>
        <v>Laptops</v>
      </c>
      <c r="G1538" t="str">
        <f>VLOOKUP(H1538,Stores!A:E,5,FALSE)</f>
        <v>Oceania</v>
      </c>
      <c r="H1538" t="s">
        <v>112</v>
      </c>
      <c r="I1538" s="5" t="s">
        <v>14</v>
      </c>
      <c r="J1538" s="7">
        <v>3</v>
      </c>
      <c r="K1538" s="27">
        <v>2449.02</v>
      </c>
      <c r="L1538" s="11">
        <v>0</v>
      </c>
      <c r="M1538" t="s">
        <v>20</v>
      </c>
      <c r="N1538" s="29">
        <v>1599.36</v>
      </c>
      <c r="O1538" s="27">
        <f>Table1[[#This Row],[Unit_Price]]*Table1[[#This Row],[Quantity]]</f>
        <v>7347.0599999999995</v>
      </c>
      <c r="P1538" s="29">
        <f>Table1[[#This Row],[Revenue]]-Table1[[#This Row],[COGS]]</f>
        <v>2548.9799999999996</v>
      </c>
      <c r="Q1538" s="9">
        <f>Table1[[#This Row],[Profit]]/Table1[[#This Row],[Revenue]]</f>
        <v>0.34693877551020402</v>
      </c>
      <c r="R1538" s="31">
        <f>Table1[[#This Row],[Cost Price]]*Table1[[#This Row],[Quantity]]</f>
        <v>4798.08</v>
      </c>
    </row>
    <row r="1539" spans="1:18" x14ac:dyDescent="0.25">
      <c r="A1539" t="s">
        <v>2414</v>
      </c>
      <c r="B1539" s="14">
        <v>45896</v>
      </c>
      <c r="C1539" t="s">
        <v>304</v>
      </c>
      <c r="D1539" t="str">
        <f>VLOOKUP(C1539,Customers!A:E,5,FALSE)</f>
        <v>Mass Market</v>
      </c>
      <c r="E1539" t="s">
        <v>177</v>
      </c>
      <c r="F1539" t="str">
        <f>VLOOKUP(Table1[[#This Row],[Product_ID]],Products!A:D,4,FALSE)</f>
        <v>Laptops</v>
      </c>
      <c r="G1539" t="str">
        <f>VLOOKUP(H1539,Stores!A:E,5,FALSE)</f>
        <v>South America</v>
      </c>
      <c r="H1539" t="s">
        <v>120</v>
      </c>
      <c r="I1539" s="5" t="s">
        <v>14</v>
      </c>
      <c r="J1539" s="7">
        <v>2</v>
      </c>
      <c r="K1539" s="27">
        <v>1551.03</v>
      </c>
      <c r="L1539" s="11">
        <v>0.02</v>
      </c>
      <c r="M1539" t="s">
        <v>20</v>
      </c>
      <c r="N1539" s="29">
        <v>991.38</v>
      </c>
      <c r="O1539" s="27">
        <f>Table1[[#This Row],[Unit_Price]]*Table1[[#This Row],[Quantity]]</f>
        <v>3102.06</v>
      </c>
      <c r="P1539" s="29">
        <f>Table1[[#This Row],[Revenue]]-Table1[[#This Row],[COGS]]</f>
        <v>1119.3</v>
      </c>
      <c r="Q1539" s="9">
        <f>Table1[[#This Row],[Profit]]/Table1[[#This Row],[Revenue]]</f>
        <v>0.36082474226804123</v>
      </c>
      <c r="R1539" s="31">
        <f>Table1[[#This Row],[Cost Price]]*Table1[[#This Row],[Quantity]]</f>
        <v>1982.76</v>
      </c>
    </row>
    <row r="1540" spans="1:18" x14ac:dyDescent="0.25">
      <c r="A1540" t="s">
        <v>2415</v>
      </c>
      <c r="B1540" s="14">
        <v>46020</v>
      </c>
      <c r="C1540" t="s">
        <v>114</v>
      </c>
      <c r="D1540" t="str">
        <f>VLOOKUP(C1540,Customers!A:E,5,FALSE)</f>
        <v>Affluent</v>
      </c>
      <c r="E1540" t="s">
        <v>171</v>
      </c>
      <c r="F1540" t="str">
        <f>VLOOKUP(Table1[[#This Row],[Product_ID]],Products!A:D,4,FALSE)</f>
        <v>Smartphones</v>
      </c>
      <c r="G1540" t="str">
        <f>VLOOKUP(H1540,Stores!A:E,5,FALSE)</f>
        <v>Asia</v>
      </c>
      <c r="H1540" t="s">
        <v>13</v>
      </c>
      <c r="I1540" s="5" t="s">
        <v>14</v>
      </c>
      <c r="J1540" s="7">
        <v>1</v>
      </c>
      <c r="K1540" s="27">
        <v>1324.98</v>
      </c>
      <c r="L1540" s="11">
        <v>0.1</v>
      </c>
      <c r="M1540" t="s">
        <v>30</v>
      </c>
      <c r="N1540" s="29">
        <v>883.32</v>
      </c>
      <c r="O1540" s="27">
        <f>Table1[[#This Row],[Unit_Price]]*Table1[[#This Row],[Quantity]]</f>
        <v>1324.98</v>
      </c>
      <c r="P1540" s="29">
        <f>Table1[[#This Row],[Revenue]]-Table1[[#This Row],[COGS]]</f>
        <v>441.65999999999997</v>
      </c>
      <c r="Q1540" s="9">
        <f>Table1[[#This Row],[Profit]]/Table1[[#This Row],[Revenue]]</f>
        <v>0.33333333333333331</v>
      </c>
      <c r="R1540" s="31">
        <f>Table1[[#This Row],[Cost Price]]*Table1[[#This Row],[Quantity]]</f>
        <v>883.32</v>
      </c>
    </row>
    <row r="1541" spans="1:18" x14ac:dyDescent="0.25">
      <c r="A1541" t="s">
        <v>2416</v>
      </c>
      <c r="B1541" s="14">
        <v>46224</v>
      </c>
      <c r="C1541" t="s">
        <v>535</v>
      </c>
      <c r="D1541" t="str">
        <f>VLOOKUP(C1541,Customers!A:E,5,FALSE)</f>
        <v>Mass Market</v>
      </c>
      <c r="E1541" t="s">
        <v>220</v>
      </c>
      <c r="F1541" t="str">
        <f>VLOOKUP(Table1[[#This Row],[Product_ID]],Products!A:D,4,FALSE)</f>
        <v>Laptops</v>
      </c>
      <c r="G1541" t="str">
        <f>VLOOKUP(H1541,Stores!A:E,5,FALSE)</f>
        <v>North America</v>
      </c>
      <c r="H1541" t="s">
        <v>95</v>
      </c>
      <c r="I1541" s="5" t="s">
        <v>14</v>
      </c>
      <c r="J1541" s="7">
        <v>1</v>
      </c>
      <c r="K1541" s="27">
        <v>1543.97</v>
      </c>
      <c r="L1541" s="11">
        <v>0</v>
      </c>
      <c r="M1541" t="s">
        <v>20</v>
      </c>
      <c r="N1541" s="29">
        <v>974.35</v>
      </c>
      <c r="O1541" s="27">
        <f>Table1[[#This Row],[Unit_Price]]*Table1[[#This Row],[Quantity]]</f>
        <v>1543.97</v>
      </c>
      <c r="P1541" s="29">
        <f>Table1[[#This Row],[Revenue]]-Table1[[#This Row],[COGS]]</f>
        <v>569.62</v>
      </c>
      <c r="Q1541" s="9">
        <f>Table1[[#This Row],[Profit]]/Table1[[#This Row],[Revenue]]</f>
        <v>0.36893203883495146</v>
      </c>
      <c r="R1541" s="31">
        <f>Table1[[#This Row],[Cost Price]]*Table1[[#This Row],[Quantity]]</f>
        <v>974.35</v>
      </c>
    </row>
    <row r="1542" spans="1:18" x14ac:dyDescent="0.25">
      <c r="A1542" t="s">
        <v>2417</v>
      </c>
      <c r="B1542" s="14">
        <v>46029</v>
      </c>
      <c r="C1542" t="s">
        <v>1383</v>
      </c>
      <c r="D1542" t="str">
        <f>VLOOKUP(C1542,Customers!A:E,5,FALSE)</f>
        <v>Mass Affluent</v>
      </c>
      <c r="E1542" t="s">
        <v>254</v>
      </c>
      <c r="F1542" t="str">
        <f>VLOOKUP(Table1[[#This Row],[Product_ID]],Products!A:D,4,FALSE)</f>
        <v>Audio</v>
      </c>
      <c r="G1542" t="str">
        <f>VLOOKUP(H1542,Stores!A:E,5,FALSE)</f>
        <v>Asia</v>
      </c>
      <c r="H1542" t="s">
        <v>13</v>
      </c>
      <c r="I1542" s="5" t="s">
        <v>14</v>
      </c>
      <c r="J1542" s="7">
        <v>4</v>
      </c>
      <c r="K1542" s="27">
        <v>204.97</v>
      </c>
      <c r="L1542" s="11">
        <v>0.02</v>
      </c>
      <c r="M1542" t="s">
        <v>20</v>
      </c>
      <c r="N1542" s="29">
        <v>129.35</v>
      </c>
      <c r="O1542" s="27">
        <f>Table1[[#This Row],[Unit_Price]]*Table1[[#This Row],[Quantity]]</f>
        <v>819.88</v>
      </c>
      <c r="P1542" s="29">
        <f>Table1[[#This Row],[Revenue]]-Table1[[#This Row],[COGS]]</f>
        <v>302.48</v>
      </c>
      <c r="Q1542" s="9">
        <f>Table1[[#This Row],[Profit]]/Table1[[#This Row],[Revenue]]</f>
        <v>0.36893203883495146</v>
      </c>
      <c r="R1542" s="31">
        <f>Table1[[#This Row],[Cost Price]]*Table1[[#This Row],[Quantity]]</f>
        <v>517.4</v>
      </c>
    </row>
    <row r="1543" spans="1:18" x14ac:dyDescent="0.25">
      <c r="A1543" t="s">
        <v>2418</v>
      </c>
      <c r="B1543" s="14">
        <v>45757</v>
      </c>
      <c r="C1543" t="s">
        <v>1900</v>
      </c>
      <c r="D1543" t="str">
        <f>VLOOKUP(C1543,Customers!A:E,5,FALSE)</f>
        <v>Premium</v>
      </c>
      <c r="E1543" t="s">
        <v>126</v>
      </c>
      <c r="F1543" t="str">
        <f>VLOOKUP(Table1[[#This Row],[Product_ID]],Products!A:D,4,FALSE)</f>
        <v>Smartphones</v>
      </c>
      <c r="G1543" t="str">
        <f>VLOOKUP(H1543,Stores!A:E,5,FALSE)</f>
        <v>North America</v>
      </c>
      <c r="H1543" t="s">
        <v>95</v>
      </c>
      <c r="I1543" s="5" t="s">
        <v>25</v>
      </c>
      <c r="J1543" s="7">
        <v>3</v>
      </c>
      <c r="K1543" s="27">
        <v>692.01</v>
      </c>
      <c r="L1543" s="11">
        <v>0.05</v>
      </c>
      <c r="M1543" t="s">
        <v>20</v>
      </c>
      <c r="N1543" s="29">
        <v>510.27</v>
      </c>
      <c r="O1543" s="27">
        <f>Table1[[#This Row],[Unit_Price]]*Table1[[#This Row],[Quantity]]</f>
        <v>2076.0299999999997</v>
      </c>
      <c r="P1543" s="29">
        <f>Table1[[#This Row],[Revenue]]-Table1[[#This Row],[COGS]]</f>
        <v>545.2199999999998</v>
      </c>
      <c r="Q1543" s="9">
        <f>Table1[[#This Row],[Profit]]/Table1[[#This Row],[Revenue]]</f>
        <v>0.26262626262626254</v>
      </c>
      <c r="R1543" s="31">
        <f>Table1[[#This Row],[Cost Price]]*Table1[[#This Row],[Quantity]]</f>
        <v>1530.81</v>
      </c>
    </row>
    <row r="1544" spans="1:18" x14ac:dyDescent="0.25">
      <c r="A1544" t="s">
        <v>2419</v>
      </c>
      <c r="B1544" s="14">
        <v>46235</v>
      </c>
      <c r="C1544" t="s">
        <v>742</v>
      </c>
      <c r="D1544" t="str">
        <f>VLOOKUP(C1544,Customers!A:E,5,FALSE)</f>
        <v>Mass Market</v>
      </c>
      <c r="E1544" t="s">
        <v>286</v>
      </c>
      <c r="F1544" t="str">
        <f>VLOOKUP(Table1[[#This Row],[Product_ID]],Products!A:D,4,FALSE)</f>
        <v>Televisions</v>
      </c>
      <c r="G1544" t="str">
        <f>VLOOKUP(H1544,Stores!A:E,5,FALSE)</f>
        <v>North America</v>
      </c>
      <c r="H1544" t="s">
        <v>95</v>
      </c>
      <c r="I1544" s="5" t="s">
        <v>14</v>
      </c>
      <c r="J1544" s="7">
        <v>3</v>
      </c>
      <c r="K1544" s="27">
        <v>1286.01</v>
      </c>
      <c r="L1544" s="11">
        <v>0</v>
      </c>
      <c r="M1544" t="s">
        <v>20</v>
      </c>
      <c r="N1544" s="29">
        <v>948.27</v>
      </c>
      <c r="O1544" s="27">
        <f>Table1[[#This Row],[Unit_Price]]*Table1[[#This Row],[Quantity]]</f>
        <v>3858.0299999999997</v>
      </c>
      <c r="P1544" s="29">
        <f>Table1[[#This Row],[Revenue]]-Table1[[#This Row],[COGS]]</f>
        <v>1013.2199999999998</v>
      </c>
      <c r="Q1544" s="9">
        <f>Table1[[#This Row],[Profit]]/Table1[[#This Row],[Revenue]]</f>
        <v>0.2626262626262626</v>
      </c>
      <c r="R1544" s="31">
        <f>Table1[[#This Row],[Cost Price]]*Table1[[#This Row],[Quantity]]</f>
        <v>2844.81</v>
      </c>
    </row>
    <row r="1545" spans="1:18" x14ac:dyDescent="0.25">
      <c r="A1545" t="s">
        <v>2420</v>
      </c>
      <c r="B1545" s="14">
        <v>46330</v>
      </c>
      <c r="C1545" t="s">
        <v>1483</v>
      </c>
      <c r="D1545" t="str">
        <f>VLOOKUP(C1545,Customers!A:E,5,FALSE)</f>
        <v>Mass Affluent</v>
      </c>
      <c r="E1545" t="s">
        <v>153</v>
      </c>
      <c r="F1545" t="str">
        <f>VLOOKUP(Table1[[#This Row],[Product_ID]],Products!A:D,4,FALSE)</f>
        <v>Accessories</v>
      </c>
      <c r="G1545" t="str">
        <f>VLOOKUP(H1545,Stores!A:E,5,FALSE)</f>
        <v xml:space="preserve">Asia </v>
      </c>
      <c r="H1545" t="s">
        <v>104</v>
      </c>
      <c r="I1545" s="5" t="s">
        <v>25</v>
      </c>
      <c r="J1545" s="7">
        <v>5</v>
      </c>
      <c r="K1545" s="27">
        <v>126.42</v>
      </c>
      <c r="L1545" s="11">
        <v>0</v>
      </c>
      <c r="M1545" t="s">
        <v>35</v>
      </c>
      <c r="N1545" s="29">
        <v>78.69</v>
      </c>
      <c r="O1545" s="27">
        <f>Table1[[#This Row],[Unit_Price]]*Table1[[#This Row],[Quantity]]</f>
        <v>632.1</v>
      </c>
      <c r="P1545" s="29">
        <f>Table1[[#This Row],[Revenue]]-Table1[[#This Row],[COGS]]</f>
        <v>238.65000000000003</v>
      </c>
      <c r="Q1545" s="9">
        <f>Table1[[#This Row],[Profit]]/Table1[[#This Row],[Revenue]]</f>
        <v>0.3775510204081633</v>
      </c>
      <c r="R1545" s="31">
        <f>Table1[[#This Row],[Cost Price]]*Table1[[#This Row],[Quantity]]</f>
        <v>393.45</v>
      </c>
    </row>
    <row r="1546" spans="1:18" x14ac:dyDescent="0.25">
      <c r="A1546" t="s">
        <v>2421</v>
      </c>
      <c r="B1546" s="14">
        <v>45667</v>
      </c>
      <c r="C1546" t="s">
        <v>745</v>
      </c>
      <c r="D1546" t="str">
        <f>VLOOKUP(C1546,Customers!A:E,5,FALSE)</f>
        <v>Mass Affluent</v>
      </c>
      <c r="E1546" t="s">
        <v>51</v>
      </c>
      <c r="F1546" t="str">
        <f>VLOOKUP(Table1[[#This Row],[Product_ID]],Products!A:D,4,FALSE)</f>
        <v>Smartphones</v>
      </c>
      <c r="G1546" t="str">
        <f>VLOOKUP(H1546,Stores!A:E,5,FALSE)</f>
        <v>South America</v>
      </c>
      <c r="H1546" t="s">
        <v>62</v>
      </c>
      <c r="I1546" s="5" t="s">
        <v>14</v>
      </c>
      <c r="J1546" s="7">
        <v>4</v>
      </c>
      <c r="K1546" s="27">
        <v>979.02</v>
      </c>
      <c r="L1546" s="11">
        <v>0</v>
      </c>
      <c r="M1546" t="s">
        <v>30</v>
      </c>
      <c r="N1546" s="29">
        <v>609.39</v>
      </c>
      <c r="O1546" s="27">
        <f>Table1[[#This Row],[Unit_Price]]*Table1[[#This Row],[Quantity]]</f>
        <v>3916.08</v>
      </c>
      <c r="P1546" s="29">
        <f>Table1[[#This Row],[Revenue]]-Table1[[#This Row],[COGS]]</f>
        <v>1478.52</v>
      </c>
      <c r="Q1546" s="9">
        <f>Table1[[#This Row],[Profit]]/Table1[[#This Row],[Revenue]]</f>
        <v>0.37755102040816324</v>
      </c>
      <c r="R1546" s="31">
        <f>Table1[[#This Row],[Cost Price]]*Table1[[#This Row],[Quantity]]</f>
        <v>2437.56</v>
      </c>
    </row>
    <row r="1547" spans="1:18" x14ac:dyDescent="0.25">
      <c r="A1547" t="s">
        <v>2422</v>
      </c>
      <c r="B1547" s="14">
        <v>46268</v>
      </c>
      <c r="C1547" t="s">
        <v>1363</v>
      </c>
      <c r="D1547" t="str">
        <f>VLOOKUP(C1547,Customers!A:E,5,FALSE)</f>
        <v>Mass Affluent</v>
      </c>
      <c r="E1547" t="s">
        <v>223</v>
      </c>
      <c r="F1547" t="str">
        <f>VLOOKUP(Table1[[#This Row],[Product_ID]],Products!A:D,4,FALSE)</f>
        <v>Audio</v>
      </c>
      <c r="G1547" t="str">
        <f>VLOOKUP(H1547,Stores!A:E,5,FALSE)</f>
        <v>Africa</v>
      </c>
      <c r="H1547" t="s">
        <v>196</v>
      </c>
      <c r="I1547" s="5" t="s">
        <v>25</v>
      </c>
      <c r="J1547" s="7">
        <v>1</v>
      </c>
      <c r="K1547" s="27">
        <v>399</v>
      </c>
      <c r="L1547" s="11">
        <v>0.15</v>
      </c>
      <c r="M1547" t="s">
        <v>20</v>
      </c>
      <c r="N1547" s="29">
        <v>263.33999999999997</v>
      </c>
      <c r="O1547" s="27">
        <f>Table1[[#This Row],[Unit_Price]]*Table1[[#This Row],[Quantity]]</f>
        <v>399</v>
      </c>
      <c r="P1547" s="29">
        <f>Table1[[#This Row],[Revenue]]-Table1[[#This Row],[COGS]]</f>
        <v>135.66000000000003</v>
      </c>
      <c r="Q1547" s="9">
        <f>Table1[[#This Row],[Profit]]/Table1[[#This Row],[Revenue]]</f>
        <v>0.34000000000000008</v>
      </c>
      <c r="R1547" s="31">
        <f>Table1[[#This Row],[Cost Price]]*Table1[[#This Row],[Quantity]]</f>
        <v>263.33999999999997</v>
      </c>
    </row>
    <row r="1548" spans="1:18" x14ac:dyDescent="0.25">
      <c r="A1548" t="s">
        <v>2423</v>
      </c>
      <c r="B1548" s="14">
        <v>46051</v>
      </c>
      <c r="C1548" t="s">
        <v>1854</v>
      </c>
      <c r="D1548" t="str">
        <f>VLOOKUP(C1548,Customers!A:E,5,FALSE)</f>
        <v>Mass Market</v>
      </c>
      <c r="E1548" t="s">
        <v>376</v>
      </c>
      <c r="F1548" t="str">
        <f>VLOOKUP(Table1[[#This Row],[Product_ID]],Products!A:D,4,FALSE)</f>
        <v>Laptops</v>
      </c>
      <c r="G1548" t="str">
        <f>VLOOKUP(H1548,Stores!A:E,5,FALSE)</f>
        <v>South America</v>
      </c>
      <c r="H1548" t="s">
        <v>62</v>
      </c>
      <c r="I1548" s="5" t="s">
        <v>25</v>
      </c>
      <c r="J1548" s="7">
        <v>4</v>
      </c>
      <c r="K1548" s="27">
        <v>1732.98</v>
      </c>
      <c r="L1548" s="11">
        <v>0</v>
      </c>
      <c r="M1548" t="s">
        <v>20</v>
      </c>
      <c r="N1548" s="29">
        <v>1240.27</v>
      </c>
      <c r="O1548" s="27">
        <f>Table1[[#This Row],[Unit_Price]]*Table1[[#This Row],[Quantity]]</f>
        <v>6931.92</v>
      </c>
      <c r="P1548" s="29">
        <f>Table1[[#This Row],[Revenue]]-Table1[[#This Row],[COGS]]</f>
        <v>1970.8400000000001</v>
      </c>
      <c r="Q1548" s="9">
        <f>Table1[[#This Row],[Profit]]/Table1[[#This Row],[Revenue]]</f>
        <v>0.28431372549019612</v>
      </c>
      <c r="R1548" s="31">
        <f>Table1[[#This Row],[Cost Price]]*Table1[[#This Row],[Quantity]]</f>
        <v>4961.08</v>
      </c>
    </row>
    <row r="1549" spans="1:18" x14ac:dyDescent="0.25">
      <c r="A1549" t="s">
        <v>2424</v>
      </c>
      <c r="B1549" s="14">
        <v>46042</v>
      </c>
      <c r="C1549" t="s">
        <v>1409</v>
      </c>
      <c r="D1549" t="str">
        <f>VLOOKUP(C1549,Customers!A:E,5,FALSE)</f>
        <v>Mass Market</v>
      </c>
      <c r="E1549" t="s">
        <v>254</v>
      </c>
      <c r="F1549" t="str">
        <f>VLOOKUP(Table1[[#This Row],[Product_ID]],Products!A:D,4,FALSE)</f>
        <v>Audio</v>
      </c>
      <c r="G1549" t="str">
        <f>VLOOKUP(H1549,Stores!A:E,5,FALSE)</f>
        <v>oceania</v>
      </c>
      <c r="H1549" t="s">
        <v>48</v>
      </c>
      <c r="I1549" s="5" t="s">
        <v>25</v>
      </c>
      <c r="J1549" s="7">
        <v>10</v>
      </c>
      <c r="K1549" s="27">
        <v>200.99</v>
      </c>
      <c r="L1549" s="11">
        <v>0</v>
      </c>
      <c r="M1549" t="s">
        <v>30</v>
      </c>
      <c r="N1549" s="29">
        <v>129.35</v>
      </c>
      <c r="O1549" s="27">
        <f>Table1[[#This Row],[Unit_Price]]*Table1[[#This Row],[Quantity]]</f>
        <v>2009.9</v>
      </c>
      <c r="P1549" s="29">
        <f>Table1[[#This Row],[Revenue]]-Table1[[#This Row],[COGS]]</f>
        <v>716.40000000000009</v>
      </c>
      <c r="Q1549" s="9">
        <f>Table1[[#This Row],[Profit]]/Table1[[#This Row],[Revenue]]</f>
        <v>0.35643564356435647</v>
      </c>
      <c r="R1549" s="31">
        <f>Table1[[#This Row],[Cost Price]]*Table1[[#This Row],[Quantity]]</f>
        <v>1293.5</v>
      </c>
    </row>
    <row r="1550" spans="1:18" x14ac:dyDescent="0.25">
      <c r="A1550" t="s">
        <v>2425</v>
      </c>
      <c r="B1550" s="14">
        <v>46051</v>
      </c>
      <c r="C1550" t="s">
        <v>620</v>
      </c>
      <c r="D1550" t="str">
        <f>VLOOKUP(C1550,Customers!A:E,5,FALSE)</f>
        <v>Mass Affluent</v>
      </c>
      <c r="E1550" t="s">
        <v>395</v>
      </c>
      <c r="F1550" t="str">
        <f>VLOOKUP(Table1[[#This Row],[Product_ID]],Products!A:D,4,FALSE)</f>
        <v>Accessories</v>
      </c>
      <c r="G1550" t="str">
        <f>VLOOKUP(H1550,Stores!A:E,5,FALSE)</f>
        <v>North America</v>
      </c>
      <c r="H1550" t="s">
        <v>95</v>
      </c>
      <c r="I1550" s="5" t="s">
        <v>14</v>
      </c>
      <c r="J1550" s="7">
        <v>4</v>
      </c>
      <c r="K1550" s="27">
        <v>144.53</v>
      </c>
      <c r="L1550" s="11">
        <v>0.15</v>
      </c>
      <c r="M1550" t="s">
        <v>20</v>
      </c>
      <c r="N1550" s="29">
        <v>96.85</v>
      </c>
      <c r="O1550" s="27">
        <f>Table1[[#This Row],[Unit_Price]]*Table1[[#This Row],[Quantity]]</f>
        <v>578.12</v>
      </c>
      <c r="P1550" s="29">
        <f>Table1[[#This Row],[Revenue]]-Table1[[#This Row],[COGS]]</f>
        <v>190.72000000000003</v>
      </c>
      <c r="Q1550" s="9">
        <f>Table1[[#This Row],[Profit]]/Table1[[#This Row],[Revenue]]</f>
        <v>0.32989690721649489</v>
      </c>
      <c r="R1550" s="31">
        <f>Table1[[#This Row],[Cost Price]]*Table1[[#This Row],[Quantity]]</f>
        <v>387.4</v>
      </c>
    </row>
    <row r="1551" spans="1:18" x14ac:dyDescent="0.25">
      <c r="A1551" t="s">
        <v>2426</v>
      </c>
      <c r="B1551" s="14">
        <v>46057</v>
      </c>
      <c r="C1551" t="s">
        <v>1994</v>
      </c>
      <c r="D1551" t="str">
        <f>VLOOKUP(C1551,Customers!A:E,5,FALSE)</f>
        <v>Mass Market</v>
      </c>
      <c r="E1551" t="s">
        <v>251</v>
      </c>
      <c r="F1551" t="str">
        <f>VLOOKUP(Table1[[#This Row],[Product_ID]],Products!A:D,4,FALSE)</f>
        <v>Televisions</v>
      </c>
      <c r="G1551" t="str">
        <f>VLOOKUP(H1551,Stores!A:E,5,FALSE)</f>
        <v>Africa</v>
      </c>
      <c r="H1551" t="s">
        <v>196</v>
      </c>
      <c r="I1551" s="5" t="s">
        <v>25</v>
      </c>
      <c r="J1551" s="7">
        <v>1</v>
      </c>
      <c r="K1551" s="27">
        <v>1979.01</v>
      </c>
      <c r="L1551" s="11">
        <v>0</v>
      </c>
      <c r="M1551" t="s">
        <v>20</v>
      </c>
      <c r="N1551" s="29">
        <v>1299.3499999999999</v>
      </c>
      <c r="O1551" s="27">
        <f>Table1[[#This Row],[Unit_Price]]*Table1[[#This Row],[Quantity]]</f>
        <v>1979.01</v>
      </c>
      <c r="P1551" s="29">
        <f>Table1[[#This Row],[Revenue]]-Table1[[#This Row],[COGS]]</f>
        <v>679.66000000000008</v>
      </c>
      <c r="Q1551" s="9">
        <f>Table1[[#This Row],[Profit]]/Table1[[#This Row],[Revenue]]</f>
        <v>0.34343434343434348</v>
      </c>
      <c r="R1551" s="31">
        <f>Table1[[#This Row],[Cost Price]]*Table1[[#This Row],[Quantity]]</f>
        <v>1299.3499999999999</v>
      </c>
    </row>
    <row r="1552" spans="1:18" x14ac:dyDescent="0.25">
      <c r="A1552" t="s">
        <v>2427</v>
      </c>
      <c r="B1552" s="14">
        <v>46173</v>
      </c>
      <c r="C1552" t="s">
        <v>60</v>
      </c>
      <c r="D1552" t="str">
        <f>VLOOKUP(C1552,Customers!A:E,5,FALSE)</f>
        <v>Mass Market</v>
      </c>
      <c r="E1552" t="s">
        <v>12</v>
      </c>
      <c r="F1552" t="str">
        <f>VLOOKUP(Table1[[#This Row],[Product_ID]],Products!A:D,4,FALSE)</f>
        <v>Audio</v>
      </c>
      <c r="G1552" t="str">
        <f>VLOOKUP(H1552,Stores!A:E,5,FALSE)</f>
        <v>North America</v>
      </c>
      <c r="H1552" t="s">
        <v>39</v>
      </c>
      <c r="I1552" s="5" t="s">
        <v>14</v>
      </c>
      <c r="J1552" s="7">
        <v>2</v>
      </c>
      <c r="K1552" s="27">
        <v>503.99</v>
      </c>
      <c r="L1552" s="11">
        <v>0</v>
      </c>
      <c r="M1552" t="s">
        <v>20</v>
      </c>
      <c r="N1552" s="29">
        <v>354.29</v>
      </c>
      <c r="O1552" s="27">
        <f>Table1[[#This Row],[Unit_Price]]*Table1[[#This Row],[Quantity]]</f>
        <v>1007.98</v>
      </c>
      <c r="P1552" s="29">
        <f>Table1[[#This Row],[Revenue]]-Table1[[#This Row],[COGS]]</f>
        <v>299.39999999999998</v>
      </c>
      <c r="Q1552" s="9">
        <f>Table1[[#This Row],[Profit]]/Table1[[#This Row],[Revenue]]</f>
        <v>0.29702970297029702</v>
      </c>
      <c r="R1552" s="31">
        <f>Table1[[#This Row],[Cost Price]]*Table1[[#This Row],[Quantity]]</f>
        <v>708.58</v>
      </c>
    </row>
    <row r="1553" spans="1:18" x14ac:dyDescent="0.25">
      <c r="A1553" t="s">
        <v>2428</v>
      </c>
      <c r="B1553" s="14">
        <v>46171</v>
      </c>
      <c r="C1553" t="s">
        <v>184</v>
      </c>
      <c r="D1553" t="str">
        <f>VLOOKUP(C1553,Customers!A:E,5,FALSE)</f>
        <v>VIP</v>
      </c>
      <c r="E1553" t="s">
        <v>54</v>
      </c>
      <c r="F1553" t="str">
        <f>VLOOKUP(Table1[[#This Row],[Product_ID]],Products!A:D,4,FALSE)</f>
        <v>Accessories</v>
      </c>
      <c r="G1553" t="str">
        <f>VLOOKUP(H1553,Stores!A:E,5,FALSE)</f>
        <v>Africa</v>
      </c>
      <c r="H1553" t="s">
        <v>226</v>
      </c>
      <c r="I1553" s="5" t="s">
        <v>25</v>
      </c>
      <c r="J1553" s="7">
        <v>2</v>
      </c>
      <c r="K1553" s="27">
        <v>119</v>
      </c>
      <c r="L1553" s="11">
        <v>0.1</v>
      </c>
      <c r="M1553" t="s">
        <v>30</v>
      </c>
      <c r="N1553" s="29">
        <v>85.68</v>
      </c>
      <c r="O1553" s="27">
        <f>Table1[[#This Row],[Unit_Price]]*Table1[[#This Row],[Quantity]]</f>
        <v>238</v>
      </c>
      <c r="P1553" s="29">
        <f>Table1[[#This Row],[Revenue]]-Table1[[#This Row],[COGS]]</f>
        <v>66.639999999999986</v>
      </c>
      <c r="Q1553" s="9">
        <f>Table1[[#This Row],[Profit]]/Table1[[#This Row],[Revenue]]</f>
        <v>0.27999999999999992</v>
      </c>
      <c r="R1553" s="31">
        <f>Table1[[#This Row],[Cost Price]]*Table1[[#This Row],[Quantity]]</f>
        <v>171.36</v>
      </c>
    </row>
    <row r="1554" spans="1:18" x14ac:dyDescent="0.25">
      <c r="A1554" t="s">
        <v>2429</v>
      </c>
      <c r="B1554" s="14">
        <v>46158</v>
      </c>
      <c r="C1554" t="s">
        <v>116</v>
      </c>
      <c r="D1554" t="str">
        <f>VLOOKUP(C1554,Customers!A:E,5,FALSE)</f>
        <v>Premium</v>
      </c>
      <c r="E1554" t="s">
        <v>174</v>
      </c>
      <c r="F1554" t="str">
        <f>VLOOKUP(Table1[[#This Row],[Product_ID]],Products!A:D,4,FALSE)</f>
        <v>Accessories</v>
      </c>
      <c r="G1554" t="str">
        <f>VLOOKUP(H1554,Stores!A:E,5,FALSE)</f>
        <v>South America</v>
      </c>
      <c r="H1554" t="s">
        <v>120</v>
      </c>
      <c r="I1554" s="5" t="s">
        <v>14</v>
      </c>
      <c r="J1554" s="7">
        <v>2</v>
      </c>
      <c r="K1554" s="27">
        <v>76.63</v>
      </c>
      <c r="L1554" s="11">
        <v>0.15</v>
      </c>
      <c r="M1554" t="s">
        <v>20</v>
      </c>
      <c r="N1554" s="29">
        <v>54.51</v>
      </c>
      <c r="O1554" s="27">
        <f>Table1[[#This Row],[Unit_Price]]*Table1[[#This Row],[Quantity]]</f>
        <v>153.26</v>
      </c>
      <c r="P1554" s="29">
        <f>Table1[[#This Row],[Revenue]]-Table1[[#This Row],[COGS]]</f>
        <v>44.239999999999995</v>
      </c>
      <c r="Q1554" s="9">
        <f>Table1[[#This Row],[Profit]]/Table1[[#This Row],[Revenue]]</f>
        <v>0.28865979381443296</v>
      </c>
      <c r="R1554" s="31">
        <f>Table1[[#This Row],[Cost Price]]*Table1[[#This Row],[Quantity]]</f>
        <v>109.02</v>
      </c>
    </row>
    <row r="1555" spans="1:18" x14ac:dyDescent="0.25">
      <c r="A1555" t="s">
        <v>2430</v>
      </c>
      <c r="B1555" s="14">
        <v>45961</v>
      </c>
      <c r="C1555" t="s">
        <v>2181</v>
      </c>
      <c r="D1555" t="str">
        <f>VLOOKUP(C1555,Customers!A:E,5,FALSE)</f>
        <v>Mass Affluent</v>
      </c>
      <c r="E1555" t="s">
        <v>549</v>
      </c>
      <c r="F1555" t="str">
        <f>VLOOKUP(Table1[[#This Row],[Product_ID]],Products!A:D,4,FALSE)</f>
        <v>Televisions</v>
      </c>
      <c r="G1555" t="str">
        <f>VLOOKUP(H1555,Stores!A:E,5,FALSE)</f>
        <v xml:space="preserve">Asia </v>
      </c>
      <c r="H1555" t="s">
        <v>104</v>
      </c>
      <c r="I1555" s="5" t="s">
        <v>14</v>
      </c>
      <c r="J1555" s="7">
        <v>3</v>
      </c>
      <c r="K1555" s="27">
        <v>1222.98</v>
      </c>
      <c r="L1555" s="11">
        <v>0.1</v>
      </c>
      <c r="M1555" t="s">
        <v>30</v>
      </c>
      <c r="N1555" s="29">
        <v>767.36</v>
      </c>
      <c r="O1555" s="27">
        <f>Table1[[#This Row],[Unit_Price]]*Table1[[#This Row],[Quantity]]</f>
        <v>3668.94</v>
      </c>
      <c r="P1555" s="29">
        <f>Table1[[#This Row],[Revenue]]-Table1[[#This Row],[COGS]]</f>
        <v>1366.8600000000001</v>
      </c>
      <c r="Q1555" s="9">
        <f>Table1[[#This Row],[Profit]]/Table1[[#This Row],[Revenue]]</f>
        <v>0.37254901960784315</v>
      </c>
      <c r="R1555" s="31">
        <f>Table1[[#This Row],[Cost Price]]*Table1[[#This Row],[Quantity]]</f>
        <v>2302.08</v>
      </c>
    </row>
    <row r="1556" spans="1:18" x14ac:dyDescent="0.25">
      <c r="A1556" t="s">
        <v>2431</v>
      </c>
      <c r="B1556" s="14">
        <v>46047</v>
      </c>
      <c r="C1556" t="s">
        <v>37</v>
      </c>
      <c r="D1556" t="str">
        <f>VLOOKUP(C1556,Customers!A:E,5,FALSE)</f>
        <v>Mass Market</v>
      </c>
      <c r="E1556" t="s">
        <v>38</v>
      </c>
      <c r="F1556" t="str">
        <f>VLOOKUP(Table1[[#This Row],[Product_ID]],Products!A:D,4,FALSE)</f>
        <v>Televisions</v>
      </c>
      <c r="G1556" t="str">
        <f>VLOOKUP(H1556,Stores!A:E,5,FALSE)</f>
        <v>Africa</v>
      </c>
      <c r="H1556" t="s">
        <v>226</v>
      </c>
      <c r="I1556" s="5" t="s">
        <v>14</v>
      </c>
      <c r="J1556" s="7">
        <v>2</v>
      </c>
      <c r="K1556" s="27">
        <v>1861.02</v>
      </c>
      <c r="L1556" s="11">
        <v>0.2</v>
      </c>
      <c r="M1556" t="s">
        <v>35</v>
      </c>
      <c r="N1556" s="29">
        <v>1177.3800000000001</v>
      </c>
      <c r="O1556" s="27">
        <f>Table1[[#This Row],[Unit_Price]]*Table1[[#This Row],[Quantity]]</f>
        <v>3722.04</v>
      </c>
      <c r="P1556" s="29">
        <f>Table1[[#This Row],[Revenue]]-Table1[[#This Row],[COGS]]</f>
        <v>1367.2799999999997</v>
      </c>
      <c r="Q1556" s="9">
        <f>Table1[[#This Row],[Profit]]/Table1[[#This Row],[Revenue]]</f>
        <v>0.36734693877551011</v>
      </c>
      <c r="R1556" s="31">
        <f>Table1[[#This Row],[Cost Price]]*Table1[[#This Row],[Quantity]]</f>
        <v>2354.7600000000002</v>
      </c>
    </row>
    <row r="1557" spans="1:18" x14ac:dyDescent="0.25">
      <c r="A1557" t="s">
        <v>2432</v>
      </c>
      <c r="B1557" s="14">
        <v>45956</v>
      </c>
      <c r="C1557" t="s">
        <v>1561</v>
      </c>
      <c r="D1557" t="str">
        <f>VLOOKUP(C1557,Customers!A:E,5,FALSE)</f>
        <v>Premium</v>
      </c>
      <c r="E1557" t="s">
        <v>395</v>
      </c>
      <c r="F1557" t="str">
        <f>VLOOKUP(Table1[[#This Row],[Product_ID]],Products!A:D,4,FALSE)</f>
        <v>Accessories</v>
      </c>
      <c r="G1557" t="str">
        <f>VLOOKUP(H1557,Stores!A:E,5,FALSE)</f>
        <v>Asia</v>
      </c>
      <c r="H1557" t="s">
        <v>34</v>
      </c>
      <c r="I1557" s="5" t="s">
        <v>25</v>
      </c>
      <c r="J1557" s="7">
        <v>6</v>
      </c>
      <c r="K1557" s="27">
        <v>150.49</v>
      </c>
      <c r="L1557" s="11">
        <v>0.05</v>
      </c>
      <c r="M1557" t="s">
        <v>35</v>
      </c>
      <c r="N1557" s="29">
        <v>96.85</v>
      </c>
      <c r="O1557" s="27">
        <f>Table1[[#This Row],[Unit_Price]]*Table1[[#This Row],[Quantity]]</f>
        <v>902.94</v>
      </c>
      <c r="P1557" s="29">
        <f>Table1[[#This Row],[Revenue]]-Table1[[#This Row],[COGS]]</f>
        <v>321.84000000000015</v>
      </c>
      <c r="Q1557" s="9">
        <f>Table1[[#This Row],[Profit]]/Table1[[#This Row],[Revenue]]</f>
        <v>0.35643564356435659</v>
      </c>
      <c r="R1557" s="31">
        <f>Table1[[#This Row],[Cost Price]]*Table1[[#This Row],[Quantity]]</f>
        <v>581.09999999999991</v>
      </c>
    </row>
    <row r="1558" spans="1:18" x14ac:dyDescent="0.25">
      <c r="A1558" t="s">
        <v>2433</v>
      </c>
      <c r="B1558" s="14">
        <v>45919</v>
      </c>
      <c r="C1558" t="s">
        <v>2434</v>
      </c>
      <c r="D1558" t="str">
        <f>VLOOKUP(C1558,Customers!A:E,5,FALSE)</f>
        <v>Premium</v>
      </c>
      <c r="E1558" t="s">
        <v>57</v>
      </c>
      <c r="F1558" t="str">
        <f>VLOOKUP(Table1[[#This Row],[Product_ID]],Products!A:D,4,FALSE)</f>
        <v>Laptops</v>
      </c>
      <c r="G1558" t="str">
        <f>VLOOKUP(H1558,Stores!A:E,5,FALSE)</f>
        <v>South America</v>
      </c>
      <c r="H1558" t="s">
        <v>120</v>
      </c>
      <c r="I1558" s="5" t="s">
        <v>25</v>
      </c>
      <c r="J1558" s="7">
        <v>1</v>
      </c>
      <c r="K1558" s="27">
        <v>1222.98</v>
      </c>
      <c r="L1558" s="11">
        <v>0</v>
      </c>
      <c r="M1558" t="s">
        <v>20</v>
      </c>
      <c r="N1558" s="29">
        <v>875.27</v>
      </c>
      <c r="O1558" s="27">
        <f>Table1[[#This Row],[Unit_Price]]*Table1[[#This Row],[Quantity]]</f>
        <v>1222.98</v>
      </c>
      <c r="P1558" s="29">
        <f>Table1[[#This Row],[Revenue]]-Table1[[#This Row],[COGS]]</f>
        <v>347.71000000000004</v>
      </c>
      <c r="Q1558" s="9">
        <f>Table1[[#This Row],[Profit]]/Table1[[#This Row],[Revenue]]</f>
        <v>0.28431372549019612</v>
      </c>
      <c r="R1558" s="31">
        <f>Table1[[#This Row],[Cost Price]]*Table1[[#This Row],[Quantity]]</f>
        <v>875.27</v>
      </c>
    </row>
    <row r="1559" spans="1:18" x14ac:dyDescent="0.25">
      <c r="A1559" t="s">
        <v>2435</v>
      </c>
      <c r="B1559" s="14">
        <v>46086</v>
      </c>
      <c r="C1559" t="s">
        <v>2022</v>
      </c>
      <c r="D1559" t="str">
        <f>VLOOKUP(C1559,Customers!A:E,5,FALSE)</f>
        <v>Mass Market</v>
      </c>
      <c r="E1559" t="s">
        <v>277</v>
      </c>
      <c r="F1559" t="str">
        <f>VLOOKUP(Table1[[#This Row],[Product_ID]],Products!A:D,4,FALSE)</f>
        <v>Televisions</v>
      </c>
      <c r="G1559" t="str">
        <f>VLOOKUP(H1559,Stores!A:E,5,FALSE)</f>
        <v>North America</v>
      </c>
      <c r="H1559" t="s">
        <v>187</v>
      </c>
      <c r="I1559" s="5" t="s">
        <v>25</v>
      </c>
      <c r="J1559" s="7">
        <v>0</v>
      </c>
      <c r="K1559" s="27">
        <v>712.98</v>
      </c>
      <c r="L1559" s="11">
        <v>0.05</v>
      </c>
      <c r="M1559" t="s">
        <v>20</v>
      </c>
      <c r="N1559" s="29">
        <v>433.38</v>
      </c>
      <c r="O1559" s="27">
        <f>Table1[[#This Row],[Unit_Price]]*Table1[[#This Row],[Quantity]]</f>
        <v>0</v>
      </c>
      <c r="P1559" s="29">
        <f>Table1[[#This Row],[Revenue]]-Table1[[#This Row],[COGS]]</f>
        <v>0</v>
      </c>
      <c r="Q1559" s="9">
        <v>0</v>
      </c>
      <c r="R1559" s="31">
        <f>Table1[[#This Row],[Cost Price]]*Table1[[#This Row],[Quantity]]</f>
        <v>0</v>
      </c>
    </row>
    <row r="1560" spans="1:18" x14ac:dyDescent="0.25">
      <c r="A1560" t="s">
        <v>2436</v>
      </c>
      <c r="B1560" s="14">
        <v>46206</v>
      </c>
      <c r="C1560" t="s">
        <v>310</v>
      </c>
      <c r="D1560" t="str">
        <f>VLOOKUP(C1560,Customers!A:E,5,FALSE)</f>
        <v>Mass Market</v>
      </c>
      <c r="E1560" t="s">
        <v>220</v>
      </c>
      <c r="F1560" t="str">
        <f>VLOOKUP(Table1[[#This Row],[Product_ID]],Products!A:D,4,FALSE)</f>
        <v>Laptops</v>
      </c>
      <c r="G1560" t="str">
        <f>VLOOKUP(H1560,Stores!A:E,5,FALSE)</f>
        <v>South America</v>
      </c>
      <c r="H1560" t="s">
        <v>120</v>
      </c>
      <c r="I1560" s="5" t="s">
        <v>25</v>
      </c>
      <c r="J1560" s="7">
        <v>4</v>
      </c>
      <c r="K1560" s="27">
        <v>1454.03</v>
      </c>
      <c r="L1560" s="11">
        <v>0.05</v>
      </c>
      <c r="M1560" t="s">
        <v>30</v>
      </c>
      <c r="N1560" s="29">
        <v>974.35</v>
      </c>
      <c r="O1560" s="27">
        <f>Table1[[#This Row],[Unit_Price]]*Table1[[#This Row],[Quantity]]</f>
        <v>5816.12</v>
      </c>
      <c r="P1560" s="29">
        <f>Table1[[#This Row],[Revenue]]-Table1[[#This Row],[COGS]]</f>
        <v>1918.7199999999998</v>
      </c>
      <c r="Q1560" s="9">
        <f>Table1[[#This Row],[Profit]]/Table1[[#This Row],[Revenue]]</f>
        <v>0.32989690721649484</v>
      </c>
      <c r="R1560" s="31">
        <f>Table1[[#This Row],[Cost Price]]*Table1[[#This Row],[Quantity]]</f>
        <v>3897.4</v>
      </c>
    </row>
    <row r="1561" spans="1:18" x14ac:dyDescent="0.25">
      <c r="A1561" t="s">
        <v>2437</v>
      </c>
      <c r="B1561" s="14">
        <v>46231</v>
      </c>
      <c r="C1561" t="s">
        <v>1577</v>
      </c>
      <c r="D1561" t="str">
        <f>VLOOKUP(C1561,Customers!A:E,5,FALSE)</f>
        <v>Mass Affluent</v>
      </c>
      <c r="E1561" t="s">
        <v>220</v>
      </c>
      <c r="F1561" t="str">
        <f>VLOOKUP(Table1[[#This Row],[Product_ID]],Products!A:D,4,FALSE)</f>
        <v>Laptops</v>
      </c>
      <c r="G1561" t="str">
        <f>VLOOKUP(H1561,Stores!A:E,5,FALSE)</f>
        <v>North America</v>
      </c>
      <c r="H1561" t="s">
        <v>95</v>
      </c>
      <c r="I1561" s="5" t="s">
        <v>14</v>
      </c>
      <c r="J1561" s="7">
        <v>2</v>
      </c>
      <c r="K1561" s="27">
        <v>1513.99</v>
      </c>
      <c r="L1561" s="11">
        <v>0</v>
      </c>
      <c r="M1561" t="s">
        <v>20</v>
      </c>
      <c r="N1561" s="29">
        <v>974.35</v>
      </c>
      <c r="O1561" s="27">
        <f>Table1[[#This Row],[Unit_Price]]*Table1[[#This Row],[Quantity]]</f>
        <v>3027.98</v>
      </c>
      <c r="P1561" s="29">
        <f>Table1[[#This Row],[Revenue]]-Table1[[#This Row],[COGS]]</f>
        <v>1079.28</v>
      </c>
      <c r="Q1561" s="9">
        <f>Table1[[#This Row],[Profit]]/Table1[[#This Row],[Revenue]]</f>
        <v>0.35643564356435642</v>
      </c>
      <c r="R1561" s="31">
        <f>Table1[[#This Row],[Cost Price]]*Table1[[#This Row],[Quantity]]</f>
        <v>1948.7</v>
      </c>
    </row>
    <row r="1562" spans="1:18" x14ac:dyDescent="0.25">
      <c r="A1562" t="s">
        <v>2438</v>
      </c>
      <c r="B1562" s="14">
        <v>46272</v>
      </c>
      <c r="C1562" t="s">
        <v>2439</v>
      </c>
      <c r="D1562" t="str">
        <f>VLOOKUP(C1562,Customers!A:E,5,FALSE)</f>
        <v>Mass Market</v>
      </c>
      <c r="E1562" t="s">
        <v>685</v>
      </c>
      <c r="F1562" t="str">
        <f>VLOOKUP(Table1[[#This Row],[Product_ID]],Products!A:D,4,FALSE)</f>
        <v>Smartphones</v>
      </c>
      <c r="G1562" t="str">
        <f>VLOOKUP(H1562,Stores!A:E,5,FALSE)</f>
        <v>Africa</v>
      </c>
      <c r="H1562" t="s">
        <v>19</v>
      </c>
      <c r="I1562" s="5" t="s">
        <v>25</v>
      </c>
      <c r="J1562" s="7">
        <v>4</v>
      </c>
      <c r="K1562" s="27">
        <v>1567.02</v>
      </c>
      <c r="L1562" s="11">
        <v>0.1</v>
      </c>
      <c r="M1562" t="s">
        <v>35</v>
      </c>
      <c r="N1562" s="29">
        <v>1023.36</v>
      </c>
      <c r="O1562" s="27">
        <f>Table1[[#This Row],[Unit_Price]]*Table1[[#This Row],[Quantity]]</f>
        <v>6268.08</v>
      </c>
      <c r="P1562" s="29">
        <f>Table1[[#This Row],[Revenue]]-Table1[[#This Row],[COGS]]</f>
        <v>2174.64</v>
      </c>
      <c r="Q1562" s="9">
        <f>Table1[[#This Row],[Profit]]/Table1[[#This Row],[Revenue]]</f>
        <v>0.34693877551020408</v>
      </c>
      <c r="R1562" s="31">
        <f>Table1[[#This Row],[Cost Price]]*Table1[[#This Row],[Quantity]]</f>
        <v>4093.44</v>
      </c>
    </row>
    <row r="1563" spans="1:18" x14ac:dyDescent="0.25">
      <c r="A1563" t="s">
        <v>2440</v>
      </c>
      <c r="B1563" s="14">
        <v>46129</v>
      </c>
      <c r="C1563" t="s">
        <v>817</v>
      </c>
      <c r="D1563" t="str">
        <f>VLOOKUP(C1563,Customers!A:E,5,FALSE)</f>
        <v>Premium</v>
      </c>
      <c r="E1563" t="s">
        <v>180</v>
      </c>
      <c r="F1563" t="str">
        <f>VLOOKUP(Table1[[#This Row],[Product_ID]],Products!A:D,4,FALSE)</f>
        <v>Smartphones</v>
      </c>
      <c r="G1563" t="str">
        <f>VLOOKUP(H1563,Stores!A:E,5,FALSE)</f>
        <v>North America</v>
      </c>
      <c r="H1563" t="s">
        <v>39</v>
      </c>
      <c r="I1563" s="5" t="s">
        <v>25</v>
      </c>
      <c r="J1563" s="7">
        <v>4</v>
      </c>
      <c r="K1563" s="27">
        <v>874.47</v>
      </c>
      <c r="L1563" s="11">
        <v>0.1</v>
      </c>
      <c r="M1563" t="s">
        <v>30</v>
      </c>
      <c r="N1563" s="29">
        <v>585.80999999999995</v>
      </c>
      <c r="O1563" s="27">
        <f>Table1[[#This Row],[Unit_Price]]*Table1[[#This Row],[Quantity]]</f>
        <v>3497.88</v>
      </c>
      <c r="P1563" s="29">
        <f>Table1[[#This Row],[Revenue]]-Table1[[#This Row],[COGS]]</f>
        <v>1154.6400000000003</v>
      </c>
      <c r="Q1563" s="9">
        <f>Table1[[#This Row],[Profit]]/Table1[[#This Row],[Revenue]]</f>
        <v>0.33009708737864085</v>
      </c>
      <c r="R1563" s="31">
        <f>Table1[[#This Row],[Cost Price]]*Table1[[#This Row],[Quantity]]</f>
        <v>2343.2399999999998</v>
      </c>
    </row>
    <row r="1564" spans="1:18" x14ac:dyDescent="0.25">
      <c r="A1564" t="s">
        <v>2441</v>
      </c>
      <c r="B1564" s="14">
        <v>46091</v>
      </c>
      <c r="C1564" t="s">
        <v>577</v>
      </c>
      <c r="D1564" t="str">
        <f>VLOOKUP(C1564,Customers!A:E,5,FALSE)</f>
        <v>Mass Affluent</v>
      </c>
      <c r="E1564" t="s">
        <v>29</v>
      </c>
      <c r="F1564" t="str">
        <f>VLOOKUP(Table1[[#This Row],[Product_ID]],Products!A:D,4,FALSE)</f>
        <v>Accessories</v>
      </c>
      <c r="G1564" t="str">
        <f>VLOOKUP(H1564,Stores!A:E,5,FALSE)</f>
        <v>South America</v>
      </c>
      <c r="H1564" t="s">
        <v>120</v>
      </c>
      <c r="I1564" s="5" t="s">
        <v>14</v>
      </c>
      <c r="J1564" s="7">
        <v>1</v>
      </c>
      <c r="K1564" s="27">
        <v>112.27</v>
      </c>
      <c r="L1564" s="11">
        <v>0</v>
      </c>
      <c r="M1564" t="s">
        <v>30</v>
      </c>
      <c r="N1564" s="29">
        <v>78.48</v>
      </c>
      <c r="O1564" s="27">
        <f>Table1[[#This Row],[Unit_Price]]*Table1[[#This Row],[Quantity]]</f>
        <v>112.27</v>
      </c>
      <c r="P1564" s="29">
        <f>Table1[[#This Row],[Revenue]]-Table1[[#This Row],[COGS]]</f>
        <v>33.789999999999992</v>
      </c>
      <c r="Q1564" s="9">
        <f>Table1[[#This Row],[Profit]]/Table1[[#This Row],[Revenue]]</f>
        <v>0.30097087378640769</v>
      </c>
      <c r="R1564" s="31">
        <f>Table1[[#This Row],[Cost Price]]*Table1[[#This Row],[Quantity]]</f>
        <v>78.48</v>
      </c>
    </row>
    <row r="1565" spans="1:18" x14ac:dyDescent="0.25">
      <c r="A1565" t="s">
        <v>2443</v>
      </c>
      <c r="B1565" s="14">
        <v>45759</v>
      </c>
      <c r="C1565" t="s">
        <v>2444</v>
      </c>
      <c r="D1565" t="str">
        <f>VLOOKUP(C1565,Customers!A:E,5,FALSE)</f>
        <v>Mass Market</v>
      </c>
      <c r="E1565" t="s">
        <v>61</v>
      </c>
      <c r="F1565" t="str">
        <f>VLOOKUP(Table1[[#This Row],[Product_ID]],Products!A:D,4,FALSE)</f>
        <v>Audio</v>
      </c>
      <c r="G1565" t="str">
        <f>VLOOKUP(H1565,Stores!A:E,5,FALSE)</f>
        <v>EUROPE</v>
      </c>
      <c r="H1565" t="s">
        <v>74</v>
      </c>
      <c r="I1565" s="5" t="s">
        <v>25</v>
      </c>
      <c r="J1565" s="7">
        <v>3</v>
      </c>
      <c r="K1565" s="27">
        <v>253.98</v>
      </c>
      <c r="L1565" s="11">
        <v>0.05</v>
      </c>
      <c r="M1565" t="s">
        <v>20</v>
      </c>
      <c r="N1565" s="29">
        <v>171.81</v>
      </c>
      <c r="O1565" s="27">
        <f>Table1[[#This Row],[Unit_Price]]*Table1[[#This Row],[Quantity]]</f>
        <v>761.93999999999994</v>
      </c>
      <c r="P1565" s="29">
        <f>Table1[[#This Row],[Revenue]]-Table1[[#This Row],[COGS]]</f>
        <v>246.50999999999988</v>
      </c>
      <c r="Q1565" s="9">
        <f>Table1[[#This Row],[Profit]]/Table1[[#This Row],[Revenue]]</f>
        <v>0.32352941176470573</v>
      </c>
      <c r="R1565" s="31">
        <f>Table1[[#This Row],[Cost Price]]*Table1[[#This Row],[Quantity]]</f>
        <v>515.43000000000006</v>
      </c>
    </row>
    <row r="1566" spans="1:18" x14ac:dyDescent="0.25">
      <c r="A1566" t="s">
        <v>2445</v>
      </c>
      <c r="B1566" s="14">
        <v>45947</v>
      </c>
      <c r="C1566" t="s">
        <v>2446</v>
      </c>
      <c r="D1566" t="str">
        <f>VLOOKUP(C1566,Customers!A:E,5,FALSE)</f>
        <v>mass market</v>
      </c>
      <c r="E1566" t="s">
        <v>243</v>
      </c>
      <c r="F1566" t="str">
        <f>VLOOKUP(Table1[[#This Row],[Product_ID]],Products!A:D,4,FALSE)</f>
        <v>Accessories</v>
      </c>
      <c r="G1566" t="str">
        <f>VLOOKUP(H1566,Stores!A:E,5,FALSE)</f>
        <v>Africa</v>
      </c>
      <c r="H1566" t="s">
        <v>196</v>
      </c>
      <c r="I1566" s="5" t="s">
        <v>14</v>
      </c>
      <c r="J1566" s="7">
        <v>2</v>
      </c>
      <c r="K1566" s="27">
        <v>67.62</v>
      </c>
      <c r="L1566" s="11">
        <v>0.02</v>
      </c>
      <c r="M1566" t="s">
        <v>30</v>
      </c>
      <c r="N1566" s="29">
        <v>44.16</v>
      </c>
      <c r="O1566" s="27">
        <f>Table1[[#This Row],[Unit_Price]]*Table1[[#This Row],[Quantity]]</f>
        <v>135.24</v>
      </c>
      <c r="P1566" s="29">
        <f>Table1[[#This Row],[Revenue]]-Table1[[#This Row],[COGS]]</f>
        <v>46.920000000000016</v>
      </c>
      <c r="Q1566" s="9">
        <f>Table1[[#This Row],[Profit]]/Table1[[#This Row],[Revenue]]</f>
        <v>0.34693877551020419</v>
      </c>
      <c r="R1566" s="31">
        <f>Table1[[#This Row],[Cost Price]]*Table1[[#This Row],[Quantity]]</f>
        <v>88.32</v>
      </c>
    </row>
    <row r="1567" spans="1:18" x14ac:dyDescent="0.25">
      <c r="A1567" t="s">
        <v>2447</v>
      </c>
      <c r="B1567" s="14">
        <v>46134</v>
      </c>
      <c r="C1567" t="s">
        <v>2342</v>
      </c>
      <c r="D1567" t="str">
        <f>VLOOKUP(C1567,Customers!A:E,5,FALSE)</f>
        <v>Mass Market</v>
      </c>
      <c r="E1567" t="s">
        <v>71</v>
      </c>
      <c r="F1567" t="str">
        <f>VLOOKUP(Table1[[#This Row],[Product_ID]],Products!A:D,4,FALSE)</f>
        <v>Audio</v>
      </c>
      <c r="G1567" t="str">
        <f>VLOOKUP(H1567,Stores!A:E,5,FALSE)</f>
        <v xml:space="preserve">Asia </v>
      </c>
      <c r="H1567" t="s">
        <v>104</v>
      </c>
      <c r="I1567" s="5" t="s">
        <v>25</v>
      </c>
      <c r="J1567" s="7">
        <v>2</v>
      </c>
      <c r="K1567" s="27">
        <v>119</v>
      </c>
      <c r="L1567" s="11">
        <v>0.2</v>
      </c>
      <c r="M1567" t="s">
        <v>20</v>
      </c>
      <c r="N1567" s="29">
        <v>82.11</v>
      </c>
      <c r="O1567" s="27">
        <f>Table1[[#This Row],[Unit_Price]]*Table1[[#This Row],[Quantity]]</f>
        <v>238</v>
      </c>
      <c r="P1567" s="29">
        <f>Table1[[#This Row],[Revenue]]-Table1[[#This Row],[COGS]]</f>
        <v>73.78</v>
      </c>
      <c r="Q1567" s="9">
        <f>Table1[[#This Row],[Profit]]/Table1[[#This Row],[Revenue]]</f>
        <v>0.31</v>
      </c>
      <c r="R1567" s="31">
        <f>Table1[[#This Row],[Cost Price]]*Table1[[#This Row],[Quantity]]</f>
        <v>164.22</v>
      </c>
    </row>
    <row r="1568" spans="1:18" x14ac:dyDescent="0.25">
      <c r="A1568" t="s">
        <v>2448</v>
      </c>
      <c r="B1568" s="14">
        <v>46271</v>
      </c>
      <c r="C1568" t="s">
        <v>2449</v>
      </c>
      <c r="D1568" t="str">
        <f>VLOOKUP(C1568,Customers!A:E,5,FALSE)</f>
        <v>Mass Market</v>
      </c>
      <c r="E1568" t="s">
        <v>23</v>
      </c>
      <c r="F1568" t="str">
        <f>VLOOKUP(Table1[[#This Row],[Product_ID]],Products!A:D,4,FALSE)</f>
        <v>Audio</v>
      </c>
      <c r="G1568" t="str">
        <f>VLOOKUP(H1568,Stores!A:E,5,FALSE)</f>
        <v>Africa</v>
      </c>
      <c r="H1568" t="s">
        <v>196</v>
      </c>
      <c r="I1568" s="5" t="s">
        <v>25</v>
      </c>
      <c r="J1568" s="7">
        <v>2</v>
      </c>
      <c r="K1568" s="27">
        <v>80.58</v>
      </c>
      <c r="L1568" s="11">
        <v>0.05</v>
      </c>
      <c r="M1568" t="s">
        <v>20</v>
      </c>
      <c r="N1568" s="29">
        <v>57.67</v>
      </c>
      <c r="O1568" s="27">
        <f>Table1[[#This Row],[Unit_Price]]*Table1[[#This Row],[Quantity]]</f>
        <v>161.16</v>
      </c>
      <c r="P1568" s="29">
        <f>Table1[[#This Row],[Revenue]]-Table1[[#This Row],[COGS]]</f>
        <v>45.819999999999993</v>
      </c>
      <c r="Q1568" s="9">
        <f>Table1[[#This Row],[Profit]]/Table1[[#This Row],[Revenue]]</f>
        <v>0.28431372549019607</v>
      </c>
      <c r="R1568" s="31">
        <f>Table1[[#This Row],[Cost Price]]*Table1[[#This Row],[Quantity]]</f>
        <v>115.34</v>
      </c>
    </row>
    <row r="1569" spans="1:18" x14ac:dyDescent="0.25">
      <c r="A1569" t="s">
        <v>2450</v>
      </c>
      <c r="B1569" s="14">
        <v>46328</v>
      </c>
      <c r="C1569" t="s">
        <v>2228</v>
      </c>
      <c r="D1569" t="str">
        <f>VLOOKUP(C1569,Customers!A:E,5,FALSE)</f>
        <v>Premium</v>
      </c>
      <c r="E1569" t="s">
        <v>61</v>
      </c>
      <c r="F1569" t="str">
        <f>VLOOKUP(Table1[[#This Row],[Product_ID]],Products!A:D,4,FALSE)</f>
        <v>Audio</v>
      </c>
      <c r="G1569" t="str">
        <f>VLOOKUP(H1569,Stores!A:E,5,FALSE)</f>
        <v>Asia</v>
      </c>
      <c r="H1569" t="s">
        <v>13</v>
      </c>
      <c r="I1569" s="5" t="s">
        <v>14</v>
      </c>
      <c r="J1569" s="7">
        <v>2</v>
      </c>
      <c r="K1569" s="27">
        <v>241.53</v>
      </c>
      <c r="L1569" s="11">
        <v>0</v>
      </c>
      <c r="M1569" t="s">
        <v>20</v>
      </c>
      <c r="N1569" s="29">
        <v>171.81</v>
      </c>
      <c r="O1569" s="27">
        <f>Table1[[#This Row],[Unit_Price]]*Table1[[#This Row],[Quantity]]</f>
        <v>483.06</v>
      </c>
      <c r="P1569" s="29">
        <f>Table1[[#This Row],[Revenue]]-Table1[[#This Row],[COGS]]</f>
        <v>139.44</v>
      </c>
      <c r="Q1569" s="9">
        <f>Table1[[#This Row],[Profit]]/Table1[[#This Row],[Revenue]]</f>
        <v>0.28865979381443296</v>
      </c>
      <c r="R1569" s="31">
        <f>Table1[[#This Row],[Cost Price]]*Table1[[#This Row],[Quantity]]</f>
        <v>343.62</v>
      </c>
    </row>
    <row r="1570" spans="1:18" x14ac:dyDescent="0.25">
      <c r="A1570" t="s">
        <v>2451</v>
      </c>
      <c r="B1570" s="14">
        <v>45988</v>
      </c>
      <c r="C1570" t="s">
        <v>2384</v>
      </c>
      <c r="D1570" t="str">
        <f>VLOOKUP(C1570,Customers!A:E,5,FALSE)</f>
        <v>Mass Market</v>
      </c>
      <c r="E1570" t="s">
        <v>92</v>
      </c>
      <c r="F1570" t="str">
        <f>VLOOKUP(Table1[[#This Row],[Product_ID]],Products!A:D,4,FALSE)</f>
        <v>Audio</v>
      </c>
      <c r="G1570" t="str">
        <f>VLOOKUP(H1570,Stores!A:E,5,FALSE)</f>
        <v>North America</v>
      </c>
      <c r="H1570" t="s">
        <v>187</v>
      </c>
      <c r="I1570" s="5" t="s">
        <v>14</v>
      </c>
      <c r="J1570" s="7">
        <v>4</v>
      </c>
      <c r="K1570" s="27">
        <v>299</v>
      </c>
      <c r="L1570" s="11">
        <v>0.15</v>
      </c>
      <c r="M1570" t="s">
        <v>20</v>
      </c>
      <c r="N1570" s="29">
        <v>191.36</v>
      </c>
      <c r="O1570" s="27">
        <f>Table1[[#This Row],[Unit_Price]]*Table1[[#This Row],[Quantity]]</f>
        <v>1196</v>
      </c>
      <c r="P1570" s="29">
        <f>Table1[[#This Row],[Revenue]]-Table1[[#This Row],[COGS]]</f>
        <v>430.55999999999995</v>
      </c>
      <c r="Q1570" s="9">
        <f>Table1[[#This Row],[Profit]]/Table1[[#This Row],[Revenue]]</f>
        <v>0.35999999999999993</v>
      </c>
      <c r="R1570" s="31">
        <f>Table1[[#This Row],[Cost Price]]*Table1[[#This Row],[Quantity]]</f>
        <v>765.44</v>
      </c>
    </row>
    <row r="1571" spans="1:18" x14ac:dyDescent="0.25">
      <c r="A1571" t="s">
        <v>2452</v>
      </c>
      <c r="B1571" s="14">
        <v>46052</v>
      </c>
      <c r="C1571" t="s">
        <v>2324</v>
      </c>
      <c r="D1571" t="str">
        <f>VLOOKUP(C1571,Customers!A:E,5,FALSE)</f>
        <v>Mass Market</v>
      </c>
      <c r="E1571" t="s">
        <v>177</v>
      </c>
      <c r="F1571" t="str">
        <f>VLOOKUP(Table1[[#This Row],[Product_ID]],Products!A:D,4,FALSE)</f>
        <v>Laptops</v>
      </c>
      <c r="G1571" t="str">
        <f>VLOOKUP(H1571,Stores!A:E,5,FALSE)</f>
        <v>Asia</v>
      </c>
      <c r="H1571" t="s">
        <v>101</v>
      </c>
      <c r="I1571" s="5" t="s">
        <v>25</v>
      </c>
      <c r="J1571" s="7">
        <v>1</v>
      </c>
      <c r="K1571" s="27">
        <v>1567.02</v>
      </c>
      <c r="L1571" s="11">
        <v>0.05</v>
      </c>
      <c r="M1571" t="s">
        <v>20</v>
      </c>
      <c r="N1571" s="29">
        <v>991.38</v>
      </c>
      <c r="O1571" s="27">
        <f>Table1[[#This Row],[Unit_Price]]*Table1[[#This Row],[Quantity]]</f>
        <v>1567.02</v>
      </c>
      <c r="P1571" s="29">
        <f>Table1[[#This Row],[Revenue]]-Table1[[#This Row],[COGS]]</f>
        <v>575.64</v>
      </c>
      <c r="Q1571" s="9">
        <f>Table1[[#This Row],[Profit]]/Table1[[#This Row],[Revenue]]</f>
        <v>0.36734693877551022</v>
      </c>
      <c r="R1571" s="31">
        <f>Table1[[#This Row],[Cost Price]]*Table1[[#This Row],[Quantity]]</f>
        <v>991.38</v>
      </c>
    </row>
    <row r="1572" spans="1:18" x14ac:dyDescent="0.25">
      <c r="A1572" t="s">
        <v>2454</v>
      </c>
      <c r="B1572" s="14">
        <v>46098</v>
      </c>
      <c r="C1572" t="s">
        <v>711</v>
      </c>
      <c r="D1572" t="str">
        <f>VLOOKUP(C1572,Customers!A:E,5,FALSE)</f>
        <v>Mass Market</v>
      </c>
      <c r="E1572" t="s">
        <v>126</v>
      </c>
      <c r="F1572" t="str">
        <f>VLOOKUP(Table1[[#This Row],[Product_ID]],Products!A:D,4,FALSE)</f>
        <v>Smartphones</v>
      </c>
      <c r="G1572" t="str">
        <f>VLOOKUP(H1572,Stores!A:E,5,FALSE)</f>
        <v>North America</v>
      </c>
      <c r="H1572" t="s">
        <v>95</v>
      </c>
      <c r="I1572" s="5" t="s">
        <v>25</v>
      </c>
      <c r="J1572" s="7">
        <v>1</v>
      </c>
      <c r="K1572" s="27">
        <v>692.01</v>
      </c>
      <c r="L1572" s="11">
        <v>0.1</v>
      </c>
      <c r="M1572" t="s">
        <v>30</v>
      </c>
      <c r="N1572" s="29">
        <v>510.27</v>
      </c>
      <c r="O1572" s="27">
        <f>Table1[[#This Row],[Unit_Price]]*Table1[[#This Row],[Quantity]]</f>
        <v>692.01</v>
      </c>
      <c r="P1572" s="29">
        <f>Table1[[#This Row],[Revenue]]-Table1[[#This Row],[COGS]]</f>
        <v>181.74</v>
      </c>
      <c r="Q1572" s="9">
        <f>Table1[[#This Row],[Profit]]/Table1[[#This Row],[Revenue]]</f>
        <v>0.26262626262626265</v>
      </c>
      <c r="R1572" s="31">
        <f>Table1[[#This Row],[Cost Price]]*Table1[[#This Row],[Quantity]]</f>
        <v>510.27</v>
      </c>
    </row>
    <row r="1573" spans="1:18" x14ac:dyDescent="0.25">
      <c r="A1573" t="s">
        <v>2455</v>
      </c>
      <c r="B1573" s="14">
        <v>46047</v>
      </c>
      <c r="C1573" t="s">
        <v>1144</v>
      </c>
      <c r="D1573" t="str">
        <f>VLOOKUP(C1573,Customers!A:E,5,FALSE)</f>
        <v>Mass Market</v>
      </c>
      <c r="E1573" t="s">
        <v>376</v>
      </c>
      <c r="F1573" t="str">
        <f>VLOOKUP(Table1[[#This Row],[Product_ID]],Products!A:D,4,FALSE)</f>
        <v>Laptops</v>
      </c>
      <c r="G1573" t="str">
        <f>VLOOKUP(H1573,Stores!A:E,5,FALSE)</f>
        <v>Africa</v>
      </c>
      <c r="H1573" t="s">
        <v>44</v>
      </c>
      <c r="I1573" s="5" t="s">
        <v>14</v>
      </c>
      <c r="J1573" s="7">
        <v>5</v>
      </c>
      <c r="K1573" s="27">
        <v>1715.99</v>
      </c>
      <c r="L1573" s="11">
        <v>0.2</v>
      </c>
      <c r="M1573" t="s">
        <v>20</v>
      </c>
      <c r="N1573" s="29">
        <v>1240.27</v>
      </c>
      <c r="O1573" s="27">
        <f>Table1[[#This Row],[Unit_Price]]*Table1[[#This Row],[Quantity]]</f>
        <v>8579.9500000000007</v>
      </c>
      <c r="P1573" s="29">
        <f>Table1[[#This Row],[Revenue]]-Table1[[#This Row],[COGS]]</f>
        <v>2378.6000000000004</v>
      </c>
      <c r="Q1573" s="9">
        <f>Table1[[#This Row],[Profit]]/Table1[[#This Row],[Revenue]]</f>
        <v>0.27722772277227725</v>
      </c>
      <c r="R1573" s="31">
        <f>Table1[[#This Row],[Cost Price]]*Table1[[#This Row],[Quantity]]</f>
        <v>6201.35</v>
      </c>
    </row>
    <row r="1574" spans="1:18" x14ac:dyDescent="0.25">
      <c r="A1574" t="s">
        <v>2456</v>
      </c>
      <c r="B1574" s="14">
        <v>46080</v>
      </c>
      <c r="C1574" t="s">
        <v>361</v>
      </c>
      <c r="D1574" t="str">
        <f>VLOOKUP(C1574,Customers!A:E,5,FALSE)</f>
        <v>Mass Market</v>
      </c>
      <c r="E1574" t="s">
        <v>126</v>
      </c>
      <c r="F1574" t="str">
        <f>VLOOKUP(Table1[[#This Row],[Product_ID]],Products!A:D,4,FALSE)</f>
        <v>Smartphones</v>
      </c>
      <c r="G1574" t="str">
        <f>VLOOKUP(H1574,Stores!A:E,5,FALSE)</f>
        <v>Africa</v>
      </c>
      <c r="H1574" t="s">
        <v>58</v>
      </c>
      <c r="I1574" s="5" t="s">
        <v>14</v>
      </c>
      <c r="J1574" s="7">
        <v>2</v>
      </c>
      <c r="K1574" s="27">
        <v>678.03</v>
      </c>
      <c r="L1574" s="11">
        <v>0.02</v>
      </c>
      <c r="M1574" t="s">
        <v>20</v>
      </c>
      <c r="N1574" s="29">
        <v>510.27</v>
      </c>
      <c r="O1574" s="27">
        <f>Table1[[#This Row],[Unit_Price]]*Table1[[#This Row],[Quantity]]</f>
        <v>1356.06</v>
      </c>
      <c r="P1574" s="29">
        <f>Table1[[#This Row],[Revenue]]-Table1[[#This Row],[COGS]]</f>
        <v>335.52</v>
      </c>
      <c r="Q1574" s="9">
        <f>Table1[[#This Row],[Profit]]/Table1[[#This Row],[Revenue]]</f>
        <v>0.24742268041237114</v>
      </c>
      <c r="R1574" s="31">
        <f>Table1[[#This Row],[Cost Price]]*Table1[[#This Row],[Quantity]]</f>
        <v>1020.54</v>
      </c>
    </row>
    <row r="1575" spans="1:18" x14ac:dyDescent="0.25">
      <c r="A1575" t="s">
        <v>2457</v>
      </c>
      <c r="B1575" s="14">
        <v>45666</v>
      </c>
      <c r="C1575" t="s">
        <v>541</v>
      </c>
      <c r="D1575" t="str">
        <f>VLOOKUP(C1575,Customers!A:E,5,FALSE)</f>
        <v>Mass Market</v>
      </c>
      <c r="E1575" t="s">
        <v>54</v>
      </c>
      <c r="F1575" t="str">
        <f>VLOOKUP(Table1[[#This Row],[Product_ID]],Products!A:D,4,FALSE)</f>
        <v>Accessories</v>
      </c>
      <c r="G1575" t="str">
        <f>VLOOKUP(H1575,Stores!A:E,5,FALSE)</f>
        <v>Europe</v>
      </c>
      <c r="H1575" t="s">
        <v>24</v>
      </c>
      <c r="I1575" s="5" t="s">
        <v>14</v>
      </c>
      <c r="J1575" s="7">
        <v>3</v>
      </c>
      <c r="K1575" s="27">
        <v>116.62</v>
      </c>
      <c r="L1575" s="11">
        <v>0.15</v>
      </c>
      <c r="M1575" t="s">
        <v>20</v>
      </c>
      <c r="N1575" s="29">
        <v>85.68</v>
      </c>
      <c r="O1575" s="27">
        <f>Table1[[#This Row],[Unit_Price]]*Table1[[#This Row],[Quantity]]</f>
        <v>349.86</v>
      </c>
      <c r="P1575" s="29">
        <f>Table1[[#This Row],[Revenue]]-Table1[[#This Row],[COGS]]</f>
        <v>92.82</v>
      </c>
      <c r="Q1575" s="9">
        <f>Table1[[#This Row],[Profit]]/Table1[[#This Row],[Revenue]]</f>
        <v>0.26530612244897955</v>
      </c>
      <c r="R1575" s="31">
        <f>Table1[[#This Row],[Cost Price]]*Table1[[#This Row],[Quantity]]</f>
        <v>257.04000000000002</v>
      </c>
    </row>
    <row r="1576" spans="1:18" x14ac:dyDescent="0.25">
      <c r="A1576" t="s">
        <v>2458</v>
      </c>
      <c r="B1576" s="14">
        <v>46096</v>
      </c>
      <c r="C1576" t="s">
        <v>1591</v>
      </c>
      <c r="D1576" t="str">
        <f>VLOOKUP(C1576,Customers!A:E,5,FALSE)</f>
        <v>Mass Affluent</v>
      </c>
      <c r="E1576" t="s">
        <v>376</v>
      </c>
      <c r="F1576" t="str">
        <f>VLOOKUP(Table1[[#This Row],[Product_ID]],Products!A:D,4,FALSE)</f>
        <v>Laptops</v>
      </c>
      <c r="G1576" t="str">
        <f>VLOOKUP(H1576,Stores!A:E,5,FALSE)</f>
        <v>Asia</v>
      </c>
      <c r="H1576" t="s">
        <v>34</v>
      </c>
      <c r="I1576" s="5" t="s">
        <v>25</v>
      </c>
      <c r="J1576" s="7">
        <v>2</v>
      </c>
      <c r="K1576" s="27">
        <v>1699</v>
      </c>
      <c r="L1576" s="11">
        <v>0.02</v>
      </c>
      <c r="M1576" t="s">
        <v>20</v>
      </c>
      <c r="N1576" s="29">
        <v>1240.27</v>
      </c>
      <c r="O1576" s="27">
        <f>Table1[[#This Row],[Unit_Price]]*Table1[[#This Row],[Quantity]]</f>
        <v>3398</v>
      </c>
      <c r="P1576" s="29">
        <f>Table1[[#This Row],[Revenue]]-Table1[[#This Row],[COGS]]</f>
        <v>917.46</v>
      </c>
      <c r="Q1576" s="9">
        <f>Table1[[#This Row],[Profit]]/Table1[[#This Row],[Revenue]]</f>
        <v>0.27</v>
      </c>
      <c r="R1576" s="31">
        <f>Table1[[#This Row],[Cost Price]]*Table1[[#This Row],[Quantity]]</f>
        <v>2480.54</v>
      </c>
    </row>
    <row r="1577" spans="1:18" x14ac:dyDescent="0.25">
      <c r="A1577" t="s">
        <v>2459</v>
      </c>
      <c r="B1577" s="14">
        <v>46195</v>
      </c>
      <c r="C1577" t="s">
        <v>548</v>
      </c>
      <c r="D1577" t="str">
        <f>VLOOKUP(C1577,Customers!A:E,5,FALSE)</f>
        <v>Affluent</v>
      </c>
      <c r="E1577" t="s">
        <v>77</v>
      </c>
      <c r="F1577" t="str">
        <f>VLOOKUP(Table1[[#This Row],[Product_ID]],Products!A:D,4,FALSE)</f>
        <v>Smartphones</v>
      </c>
      <c r="G1577" t="str">
        <f>VLOOKUP(H1577,Stores!A:E,5,FALSE)</f>
        <v>North America</v>
      </c>
      <c r="H1577" t="s">
        <v>39</v>
      </c>
      <c r="I1577" s="5" t="s">
        <v>14</v>
      </c>
      <c r="J1577" s="7">
        <v>1</v>
      </c>
      <c r="K1577" s="27">
        <v>395.01</v>
      </c>
      <c r="L1577" s="11">
        <v>0</v>
      </c>
      <c r="M1577" t="s">
        <v>20</v>
      </c>
      <c r="N1577" s="29">
        <v>287.27999999999997</v>
      </c>
      <c r="O1577" s="27">
        <f>Table1[[#This Row],[Unit_Price]]*Table1[[#This Row],[Quantity]]</f>
        <v>395.01</v>
      </c>
      <c r="P1577" s="29">
        <f>Table1[[#This Row],[Revenue]]-Table1[[#This Row],[COGS]]</f>
        <v>107.73000000000002</v>
      </c>
      <c r="Q1577" s="9">
        <f>Table1[[#This Row],[Profit]]/Table1[[#This Row],[Revenue]]</f>
        <v>0.27272727272727276</v>
      </c>
      <c r="R1577" s="31">
        <f>Table1[[#This Row],[Cost Price]]*Table1[[#This Row],[Quantity]]</f>
        <v>287.27999999999997</v>
      </c>
    </row>
    <row r="1578" spans="1:18" x14ac:dyDescent="0.25">
      <c r="A1578" t="s">
        <v>2460</v>
      </c>
      <c r="B1578" s="14">
        <v>45975</v>
      </c>
      <c r="C1578" t="s">
        <v>1154</v>
      </c>
      <c r="D1578" t="str">
        <f>VLOOKUP(C1578,Customers!A:E,5,FALSE)</f>
        <v>Mass Market</v>
      </c>
      <c r="E1578" t="s">
        <v>282</v>
      </c>
      <c r="F1578" t="str">
        <f>VLOOKUP(Table1[[#This Row],[Product_ID]],Products!A:D,4,FALSE)</f>
        <v>Audio</v>
      </c>
      <c r="G1578" t="str">
        <f>VLOOKUP(H1578,Stores!A:E,5,FALSE)</f>
        <v>Africa</v>
      </c>
      <c r="H1578" t="s">
        <v>226</v>
      </c>
      <c r="I1578" s="5" t="s">
        <v>14</v>
      </c>
      <c r="J1578" s="7">
        <v>1</v>
      </c>
      <c r="K1578" s="27">
        <v>177.21</v>
      </c>
      <c r="L1578" s="11">
        <v>0</v>
      </c>
      <c r="M1578" t="s">
        <v>30</v>
      </c>
      <c r="N1578" s="29">
        <v>110.98</v>
      </c>
      <c r="O1578" s="27">
        <f>Table1[[#This Row],[Unit_Price]]*Table1[[#This Row],[Quantity]]</f>
        <v>177.21</v>
      </c>
      <c r="P1578" s="29">
        <f>Table1[[#This Row],[Revenue]]-Table1[[#This Row],[COGS]]</f>
        <v>66.23</v>
      </c>
      <c r="Q1578" s="9">
        <f>Table1[[#This Row],[Profit]]/Table1[[#This Row],[Revenue]]</f>
        <v>0.37373737373737376</v>
      </c>
      <c r="R1578" s="31">
        <f>Table1[[#This Row],[Cost Price]]*Table1[[#This Row],[Quantity]]</f>
        <v>110.98</v>
      </c>
    </row>
    <row r="1579" spans="1:18" x14ac:dyDescent="0.25">
      <c r="A1579" t="s">
        <v>2461</v>
      </c>
      <c r="B1579" s="14">
        <v>46328</v>
      </c>
      <c r="C1579" t="s">
        <v>1670</v>
      </c>
      <c r="D1579" t="str">
        <f>VLOOKUP(C1579,Customers!A:E,5,FALSE)</f>
        <v>Mass Affluent</v>
      </c>
      <c r="E1579" t="s">
        <v>54</v>
      </c>
      <c r="F1579" t="str">
        <f>VLOOKUP(Table1[[#This Row],[Product_ID]],Products!A:D,4,FALSE)</f>
        <v>Accessories</v>
      </c>
      <c r="G1579" t="str">
        <f>VLOOKUP(H1579,Stores!A:E,5,FALSE)</f>
        <v>Europe</v>
      </c>
      <c r="H1579" t="s">
        <v>24</v>
      </c>
      <c r="I1579" s="5" t="s">
        <v>14</v>
      </c>
      <c r="J1579" s="7">
        <v>4</v>
      </c>
      <c r="K1579" s="27">
        <v>121.38</v>
      </c>
      <c r="L1579" s="11">
        <v>0</v>
      </c>
      <c r="M1579" t="s">
        <v>30</v>
      </c>
      <c r="N1579" s="29">
        <v>85.68</v>
      </c>
      <c r="O1579" s="27">
        <f>Table1[[#This Row],[Unit_Price]]*Table1[[#This Row],[Quantity]]</f>
        <v>485.52</v>
      </c>
      <c r="P1579" s="29">
        <f>Table1[[#This Row],[Revenue]]-Table1[[#This Row],[COGS]]</f>
        <v>142.79999999999995</v>
      </c>
      <c r="Q1579" s="9">
        <f>Table1[[#This Row],[Profit]]/Table1[[#This Row],[Revenue]]</f>
        <v>0.29411764705882343</v>
      </c>
      <c r="R1579" s="31">
        <f>Table1[[#This Row],[Cost Price]]*Table1[[#This Row],[Quantity]]</f>
        <v>342.72</v>
      </c>
    </row>
    <row r="1580" spans="1:18" x14ac:dyDescent="0.25">
      <c r="A1580" t="s">
        <v>2462</v>
      </c>
      <c r="B1580" s="14">
        <v>46135</v>
      </c>
      <c r="C1580" t="s">
        <v>2344</v>
      </c>
      <c r="D1580" t="str">
        <f>VLOOKUP(C1580,Customers!A:E,5,FALSE)</f>
        <v>Mass Affluent</v>
      </c>
      <c r="E1580" t="s">
        <v>321</v>
      </c>
      <c r="F1580" t="str">
        <f>VLOOKUP(Table1[[#This Row],[Product_ID]],Products!A:D,4,FALSE)</f>
        <v>Smartphones</v>
      </c>
      <c r="G1580" t="str">
        <f>VLOOKUP(H1580,Stores!A:E,5,FALSE)</f>
        <v>South America</v>
      </c>
      <c r="H1580" t="s">
        <v>62</v>
      </c>
      <c r="I1580" s="5" t="s">
        <v>25</v>
      </c>
      <c r="J1580" s="7">
        <v>8</v>
      </c>
      <c r="K1580" s="27">
        <v>1440.97</v>
      </c>
      <c r="L1580" s="11">
        <v>0.15</v>
      </c>
      <c r="M1580" t="s">
        <v>35</v>
      </c>
      <c r="N1580" s="29">
        <v>993.29</v>
      </c>
      <c r="O1580" s="27">
        <f>Table1[[#This Row],[Unit_Price]]*Table1[[#This Row],[Quantity]]</f>
        <v>11527.76</v>
      </c>
      <c r="P1580" s="29">
        <f>Table1[[#This Row],[Revenue]]-Table1[[#This Row],[COGS]]</f>
        <v>3581.4400000000005</v>
      </c>
      <c r="Q1580" s="9">
        <f>Table1[[#This Row],[Profit]]/Table1[[#This Row],[Revenue]]</f>
        <v>0.31067961165048547</v>
      </c>
      <c r="R1580" s="31">
        <f>Table1[[#This Row],[Cost Price]]*Table1[[#This Row],[Quantity]]</f>
        <v>7946.32</v>
      </c>
    </row>
    <row r="1581" spans="1:18" x14ac:dyDescent="0.25">
      <c r="A1581" t="s">
        <v>2463</v>
      </c>
      <c r="B1581" s="14">
        <v>46018</v>
      </c>
      <c r="C1581" t="s">
        <v>2464</v>
      </c>
      <c r="D1581" t="str">
        <f>VLOOKUP(C1581,Customers!A:E,5,FALSE)</f>
        <v>Mass Affluent</v>
      </c>
      <c r="E1581" t="s">
        <v>395</v>
      </c>
      <c r="F1581" t="str">
        <f>VLOOKUP(Table1[[#This Row],[Product_ID]],Products!A:D,4,FALSE)</f>
        <v>Accessories</v>
      </c>
      <c r="G1581" t="str">
        <f>VLOOKUP(H1581,Stores!A:E,5,FALSE)</f>
        <v>Europe</v>
      </c>
      <c r="H1581" t="s">
        <v>64</v>
      </c>
      <c r="I1581" s="5" t="s">
        <v>14</v>
      </c>
      <c r="J1581" s="7">
        <v>2</v>
      </c>
      <c r="K1581" s="27">
        <v>150.49</v>
      </c>
      <c r="L1581" s="11">
        <v>0.02</v>
      </c>
      <c r="M1581" t="s">
        <v>30</v>
      </c>
      <c r="N1581" s="29">
        <v>96.85</v>
      </c>
      <c r="O1581" s="27">
        <f>Table1[[#This Row],[Unit_Price]]*Table1[[#This Row],[Quantity]]</f>
        <v>300.98</v>
      </c>
      <c r="P1581" s="29">
        <f>Table1[[#This Row],[Revenue]]-Table1[[#This Row],[COGS]]</f>
        <v>107.28000000000003</v>
      </c>
      <c r="Q1581" s="9">
        <f>Table1[[#This Row],[Profit]]/Table1[[#This Row],[Revenue]]</f>
        <v>0.35643564356435653</v>
      </c>
      <c r="R1581" s="31">
        <f>Table1[[#This Row],[Cost Price]]*Table1[[#This Row],[Quantity]]</f>
        <v>193.7</v>
      </c>
    </row>
    <row r="1582" spans="1:18" x14ac:dyDescent="0.25">
      <c r="A1582" t="s">
        <v>2465</v>
      </c>
      <c r="B1582" s="14">
        <v>45888</v>
      </c>
      <c r="C1582" t="s">
        <v>136</v>
      </c>
      <c r="D1582" t="str">
        <f>VLOOKUP(C1582,Customers!A:E,5,FALSE)</f>
        <v>Mass Affluent</v>
      </c>
      <c r="E1582" t="s">
        <v>235</v>
      </c>
      <c r="F1582" t="str">
        <f>VLOOKUP(Table1[[#This Row],[Product_ID]],Products!A:D,4,FALSE)</f>
        <v>Accessories</v>
      </c>
      <c r="G1582" t="str">
        <f>VLOOKUP(H1582,Stores!A:E,5,FALSE)</f>
        <v>South America</v>
      </c>
      <c r="H1582" t="s">
        <v>120</v>
      </c>
      <c r="I1582" s="5" t="s">
        <v>25</v>
      </c>
      <c r="J1582" s="7">
        <v>3</v>
      </c>
      <c r="K1582" s="27">
        <v>70.38</v>
      </c>
      <c r="L1582" s="11">
        <v>0.2</v>
      </c>
      <c r="M1582" t="s">
        <v>30</v>
      </c>
      <c r="N1582" s="29">
        <v>44.85</v>
      </c>
      <c r="O1582" s="27">
        <f>Table1[[#This Row],[Unit_Price]]*Table1[[#This Row],[Quantity]]</f>
        <v>211.14</v>
      </c>
      <c r="P1582" s="29">
        <f>Table1[[#This Row],[Revenue]]-Table1[[#This Row],[COGS]]</f>
        <v>76.589999999999975</v>
      </c>
      <c r="Q1582" s="9">
        <f>Table1[[#This Row],[Profit]]/Table1[[#This Row],[Revenue]]</f>
        <v>0.36274509803921562</v>
      </c>
      <c r="R1582" s="31">
        <f>Table1[[#This Row],[Cost Price]]*Table1[[#This Row],[Quantity]]</f>
        <v>134.55000000000001</v>
      </c>
    </row>
    <row r="1583" spans="1:18" x14ac:dyDescent="0.25">
      <c r="A1583" t="s">
        <v>2466</v>
      </c>
      <c r="B1583" s="14">
        <v>45950</v>
      </c>
      <c r="C1583" t="s">
        <v>222</v>
      </c>
      <c r="D1583" t="str">
        <f>VLOOKUP(C1583,Customers!A:E,5,FALSE)</f>
        <v>Mass Market</v>
      </c>
      <c r="E1583" t="s">
        <v>77</v>
      </c>
      <c r="F1583" t="str">
        <f>VLOOKUP(Table1[[#This Row],[Product_ID]],Products!A:D,4,FALSE)</f>
        <v>Smartphones</v>
      </c>
      <c r="G1583" t="str">
        <f>VLOOKUP(H1583,Stores!A:E,5,FALSE)</f>
        <v>Africa</v>
      </c>
      <c r="H1583" t="s">
        <v>58</v>
      </c>
      <c r="I1583" s="5" t="s">
        <v>25</v>
      </c>
      <c r="J1583" s="7">
        <v>3</v>
      </c>
      <c r="K1583" s="27">
        <v>391.02</v>
      </c>
      <c r="L1583" s="11">
        <v>0.02</v>
      </c>
      <c r="M1583" t="s">
        <v>30</v>
      </c>
      <c r="N1583" s="29">
        <v>287.27999999999997</v>
      </c>
      <c r="O1583" s="27">
        <f>Table1[[#This Row],[Unit_Price]]*Table1[[#This Row],[Quantity]]</f>
        <v>1173.06</v>
      </c>
      <c r="P1583" s="29">
        <f>Table1[[#This Row],[Revenue]]-Table1[[#This Row],[COGS]]</f>
        <v>311.22000000000003</v>
      </c>
      <c r="Q1583" s="9">
        <f>Table1[[#This Row],[Profit]]/Table1[[#This Row],[Revenue]]</f>
        <v>0.26530612244897961</v>
      </c>
      <c r="R1583" s="31">
        <f>Table1[[#This Row],[Cost Price]]*Table1[[#This Row],[Quantity]]</f>
        <v>861.83999999999992</v>
      </c>
    </row>
    <row r="1584" spans="1:18" x14ac:dyDescent="0.25">
      <c r="A1584" t="s">
        <v>2468</v>
      </c>
      <c r="B1584" s="14">
        <v>46009</v>
      </c>
      <c r="C1584" t="s">
        <v>486</v>
      </c>
      <c r="D1584" t="str">
        <f>VLOOKUP(C1584,Customers!A:E,5,FALSE)</f>
        <v>VIP</v>
      </c>
      <c r="E1584" t="s">
        <v>83</v>
      </c>
      <c r="F1584" t="str">
        <f>VLOOKUP(Table1[[#This Row],[Product_ID]],Products!A:D,4,FALSE)</f>
        <v>Televisions</v>
      </c>
      <c r="G1584" t="str">
        <f>VLOOKUP(H1584,Stores!A:E,5,FALSE)</f>
        <v>EUROPE</v>
      </c>
      <c r="H1584" t="s">
        <v>74</v>
      </c>
      <c r="I1584" s="5" t="s">
        <v>14</v>
      </c>
      <c r="J1584" s="7">
        <v>1</v>
      </c>
      <c r="K1584" s="27">
        <v>2321.9899999999998</v>
      </c>
      <c r="L1584" s="11">
        <v>0.05</v>
      </c>
      <c r="M1584" t="s">
        <v>30</v>
      </c>
      <c r="N1584" s="29">
        <v>1586.31</v>
      </c>
      <c r="O1584" s="27">
        <f>Table1[[#This Row],[Unit_Price]]*Table1[[#This Row],[Quantity]]</f>
        <v>2321.9899999999998</v>
      </c>
      <c r="P1584" s="29">
        <f>Table1[[#This Row],[Revenue]]-Table1[[#This Row],[COGS]]</f>
        <v>735.67999999999984</v>
      </c>
      <c r="Q1584" s="9">
        <f>Table1[[#This Row],[Profit]]/Table1[[#This Row],[Revenue]]</f>
        <v>0.31683168316831678</v>
      </c>
      <c r="R1584" s="31">
        <f>Table1[[#This Row],[Cost Price]]*Table1[[#This Row],[Quantity]]</f>
        <v>1586.31</v>
      </c>
    </row>
    <row r="1585" spans="1:18" x14ac:dyDescent="0.25">
      <c r="A1585" t="s">
        <v>2469</v>
      </c>
      <c r="B1585" s="14">
        <v>45909</v>
      </c>
      <c r="C1585" t="s">
        <v>411</v>
      </c>
      <c r="D1585" t="str">
        <f>VLOOKUP(C1585,Customers!A:E,5,FALSE)</f>
        <v>mass market</v>
      </c>
      <c r="E1585" t="s">
        <v>33</v>
      </c>
      <c r="F1585" t="str">
        <f>VLOOKUP(Table1[[#This Row],[Product_ID]],Products!A:D,4,FALSE)</f>
        <v>Laptops</v>
      </c>
      <c r="G1585" t="str">
        <f>VLOOKUP(H1585,Stores!A:E,5,FALSE)</f>
        <v>North America</v>
      </c>
      <c r="H1585" t="s">
        <v>95</v>
      </c>
      <c r="I1585" s="5" t="s">
        <v>25</v>
      </c>
      <c r="J1585" s="7">
        <v>1</v>
      </c>
      <c r="K1585" s="27">
        <v>2424.0300000000002</v>
      </c>
      <c r="L1585" s="11">
        <v>0</v>
      </c>
      <c r="M1585" t="s">
        <v>30</v>
      </c>
      <c r="N1585" s="29">
        <v>1599.36</v>
      </c>
      <c r="O1585" s="27">
        <f>Table1[[#This Row],[Unit_Price]]*Table1[[#This Row],[Quantity]]</f>
        <v>2424.0300000000002</v>
      </c>
      <c r="P1585" s="29">
        <f>Table1[[#This Row],[Revenue]]-Table1[[#This Row],[COGS]]</f>
        <v>824.6700000000003</v>
      </c>
      <c r="Q1585" s="9">
        <f>Table1[[#This Row],[Profit]]/Table1[[#This Row],[Revenue]]</f>
        <v>0.34020618556701038</v>
      </c>
      <c r="R1585" s="31">
        <f>Table1[[#This Row],[Cost Price]]*Table1[[#This Row],[Quantity]]</f>
        <v>1599.36</v>
      </c>
    </row>
    <row r="1586" spans="1:18" x14ac:dyDescent="0.25">
      <c r="A1586" t="s">
        <v>2470</v>
      </c>
      <c r="B1586" s="14">
        <v>46171</v>
      </c>
      <c r="C1586" t="s">
        <v>725</v>
      </c>
      <c r="D1586" t="str">
        <f>VLOOKUP(C1586,Customers!A:E,5,FALSE)</f>
        <v>Mass Market</v>
      </c>
      <c r="E1586" t="s">
        <v>416</v>
      </c>
      <c r="F1586" t="str">
        <f>VLOOKUP(Table1[[#This Row],[Product_ID]],Products!A:D,4,FALSE)</f>
        <v>Smartphones</v>
      </c>
      <c r="G1586" t="str">
        <f>VLOOKUP(H1586,Stores!A:E,5,FALSE)</f>
        <v>oceania</v>
      </c>
      <c r="H1586" t="s">
        <v>48</v>
      </c>
      <c r="I1586" s="5" t="s">
        <v>14</v>
      </c>
      <c r="J1586" s="7">
        <v>4</v>
      </c>
      <c r="K1586" s="27">
        <v>253.98</v>
      </c>
      <c r="L1586" s="11">
        <v>0.15</v>
      </c>
      <c r="M1586" t="s">
        <v>20</v>
      </c>
      <c r="N1586" s="29">
        <v>159.36000000000001</v>
      </c>
      <c r="O1586" s="27">
        <f>Table1[[#This Row],[Unit_Price]]*Table1[[#This Row],[Quantity]]</f>
        <v>1015.92</v>
      </c>
      <c r="P1586" s="29">
        <f>Table1[[#This Row],[Revenue]]-Table1[[#This Row],[COGS]]</f>
        <v>378.4799999999999</v>
      </c>
      <c r="Q1586" s="9">
        <f>Table1[[#This Row],[Profit]]/Table1[[#This Row],[Revenue]]</f>
        <v>0.37254901960784303</v>
      </c>
      <c r="R1586" s="31">
        <f>Table1[[#This Row],[Cost Price]]*Table1[[#This Row],[Quantity]]</f>
        <v>637.44000000000005</v>
      </c>
    </row>
    <row r="1587" spans="1:18" x14ac:dyDescent="0.25">
      <c r="A1587" t="s">
        <v>2471</v>
      </c>
      <c r="B1587" s="14">
        <v>45999</v>
      </c>
      <c r="C1587" t="s">
        <v>1307</v>
      </c>
      <c r="D1587" t="str">
        <f>VLOOKUP(C1587,Customers!A:E,5,FALSE)</f>
        <v>VIP</v>
      </c>
      <c r="E1587" t="s">
        <v>180</v>
      </c>
      <c r="F1587" t="str">
        <f>VLOOKUP(Table1[[#This Row],[Product_ID]],Products!A:D,4,FALSE)</f>
        <v>Smartphones</v>
      </c>
      <c r="G1587" t="str">
        <f>VLOOKUP(H1587,Stores!A:E,5,FALSE)</f>
        <v>North America</v>
      </c>
      <c r="H1587" t="s">
        <v>39</v>
      </c>
      <c r="I1587" s="5" t="s">
        <v>25</v>
      </c>
      <c r="J1587" s="7">
        <v>1</v>
      </c>
      <c r="K1587" s="27">
        <v>865.98</v>
      </c>
      <c r="L1587" s="11">
        <v>0.2</v>
      </c>
      <c r="M1587" t="s">
        <v>20</v>
      </c>
      <c r="N1587" s="29">
        <v>585.80999999999995</v>
      </c>
      <c r="O1587" s="27">
        <f>Table1[[#This Row],[Unit_Price]]*Table1[[#This Row],[Quantity]]</f>
        <v>865.98</v>
      </c>
      <c r="P1587" s="29">
        <f>Table1[[#This Row],[Revenue]]-Table1[[#This Row],[COGS]]</f>
        <v>280.17000000000007</v>
      </c>
      <c r="Q1587" s="9">
        <f>Table1[[#This Row],[Profit]]/Table1[[#This Row],[Revenue]]</f>
        <v>0.32352941176470595</v>
      </c>
      <c r="R1587" s="31">
        <f>Table1[[#This Row],[Cost Price]]*Table1[[#This Row],[Quantity]]</f>
        <v>585.80999999999995</v>
      </c>
    </row>
    <row r="1588" spans="1:18" x14ac:dyDescent="0.25">
      <c r="A1588" t="s">
        <v>2472</v>
      </c>
      <c r="B1588" s="14">
        <v>46019</v>
      </c>
      <c r="C1588" t="s">
        <v>215</v>
      </c>
      <c r="D1588" t="str">
        <f>VLOOKUP(C1588,Customers!A:E,5,FALSE)</f>
        <v>Mass Market</v>
      </c>
      <c r="E1588" t="s">
        <v>286</v>
      </c>
      <c r="F1588" t="str">
        <f>VLOOKUP(Table1[[#This Row],[Product_ID]],Products!A:D,4,FALSE)</f>
        <v>Televisions</v>
      </c>
      <c r="G1588" t="str">
        <f>VLOOKUP(H1588,Stores!A:E,5,FALSE)</f>
        <v>Asia</v>
      </c>
      <c r="H1588" t="s">
        <v>13</v>
      </c>
      <c r="I1588" s="5" t="s">
        <v>14</v>
      </c>
      <c r="J1588" s="7">
        <v>3</v>
      </c>
      <c r="K1588" s="27">
        <v>1311.99</v>
      </c>
      <c r="L1588" s="11">
        <v>0.2</v>
      </c>
      <c r="M1588" t="s">
        <v>20</v>
      </c>
      <c r="N1588" s="29">
        <v>948.27</v>
      </c>
      <c r="O1588" s="27">
        <f>Table1[[#This Row],[Unit_Price]]*Table1[[#This Row],[Quantity]]</f>
        <v>3935.9700000000003</v>
      </c>
      <c r="P1588" s="29">
        <f>Table1[[#This Row],[Revenue]]-Table1[[#This Row],[COGS]]</f>
        <v>1091.1600000000003</v>
      </c>
      <c r="Q1588" s="9">
        <f>Table1[[#This Row],[Profit]]/Table1[[#This Row],[Revenue]]</f>
        <v>0.27722772277227731</v>
      </c>
      <c r="R1588" s="31">
        <f>Table1[[#This Row],[Cost Price]]*Table1[[#This Row],[Quantity]]</f>
        <v>2844.81</v>
      </c>
    </row>
    <row r="1589" spans="1:18" x14ac:dyDescent="0.25">
      <c r="A1589" t="s">
        <v>2473</v>
      </c>
      <c r="B1589" s="14">
        <v>46229</v>
      </c>
      <c r="C1589" t="s">
        <v>146</v>
      </c>
      <c r="D1589" t="str">
        <f>VLOOKUP(C1589,Customers!A:E,5,FALSE)</f>
        <v>Mass Market</v>
      </c>
      <c r="E1589" t="s">
        <v>33</v>
      </c>
      <c r="F1589" t="str">
        <f>VLOOKUP(Table1[[#This Row],[Product_ID]],Products!A:D,4,FALSE)</f>
        <v>Laptops</v>
      </c>
      <c r="G1589" t="str">
        <f>VLOOKUP(H1589,Stores!A:E,5,FALSE)</f>
        <v>Asia</v>
      </c>
      <c r="H1589" t="s">
        <v>13</v>
      </c>
      <c r="I1589" s="5" t="s">
        <v>14</v>
      </c>
      <c r="J1589" s="7">
        <v>1</v>
      </c>
      <c r="K1589" s="27">
        <v>2474.0100000000002</v>
      </c>
      <c r="L1589" s="11">
        <v>0.2</v>
      </c>
      <c r="M1589" t="s">
        <v>20</v>
      </c>
      <c r="N1589" s="29">
        <v>1599.36</v>
      </c>
      <c r="O1589" s="27">
        <f>Table1[[#This Row],[Unit_Price]]*Table1[[#This Row],[Quantity]]</f>
        <v>2474.0100000000002</v>
      </c>
      <c r="P1589" s="29">
        <f>Table1[[#This Row],[Revenue]]-Table1[[#This Row],[COGS]]</f>
        <v>874.65000000000032</v>
      </c>
      <c r="Q1589" s="9">
        <f>Table1[[#This Row],[Profit]]/Table1[[#This Row],[Revenue]]</f>
        <v>0.35353535353535365</v>
      </c>
      <c r="R1589" s="31">
        <f>Table1[[#This Row],[Cost Price]]*Table1[[#This Row],[Quantity]]</f>
        <v>1599.36</v>
      </c>
    </row>
    <row r="1590" spans="1:18" x14ac:dyDescent="0.25">
      <c r="A1590" t="s">
        <v>2474</v>
      </c>
      <c r="B1590" s="14">
        <v>46205</v>
      </c>
      <c r="C1590" t="s">
        <v>1600</v>
      </c>
      <c r="D1590" t="str">
        <f>VLOOKUP(C1590,Customers!A:E,5,FALSE)</f>
        <v>Mass Affluent</v>
      </c>
      <c r="E1590" t="s">
        <v>140</v>
      </c>
      <c r="F1590" t="str">
        <f>VLOOKUP(Table1[[#This Row],[Product_ID]],Products!A:D,4,FALSE)</f>
        <v>Laptops</v>
      </c>
      <c r="G1590" t="str">
        <f>VLOOKUP(H1590,Stores!A:E,5,FALSE)</f>
        <v>Africa</v>
      </c>
      <c r="H1590" t="s">
        <v>226</v>
      </c>
      <c r="I1590" s="5" t="s">
        <v>14</v>
      </c>
      <c r="J1590" s="7">
        <v>1</v>
      </c>
      <c r="K1590" s="27">
        <v>969.03</v>
      </c>
      <c r="L1590" s="11">
        <v>0</v>
      </c>
      <c r="M1590" t="s">
        <v>20</v>
      </c>
      <c r="N1590" s="29">
        <v>659.34</v>
      </c>
      <c r="O1590" s="27">
        <f>Table1[[#This Row],[Unit_Price]]*Table1[[#This Row],[Quantity]]</f>
        <v>969.03</v>
      </c>
      <c r="P1590" s="29">
        <f>Table1[[#This Row],[Revenue]]-Table1[[#This Row],[COGS]]</f>
        <v>309.68999999999994</v>
      </c>
      <c r="Q1590" s="9">
        <f>Table1[[#This Row],[Profit]]/Table1[[#This Row],[Revenue]]</f>
        <v>0.31958762886597936</v>
      </c>
      <c r="R1590" s="31">
        <f>Table1[[#This Row],[Cost Price]]*Table1[[#This Row],[Quantity]]</f>
        <v>659.34</v>
      </c>
    </row>
    <row r="1591" spans="1:18" x14ac:dyDescent="0.25">
      <c r="A1591" t="s">
        <v>2475</v>
      </c>
      <c r="B1591" s="14">
        <v>45988</v>
      </c>
      <c r="C1591" t="s">
        <v>629</v>
      </c>
      <c r="D1591" t="str">
        <f>VLOOKUP(C1591,Customers!A:E,5,FALSE)</f>
        <v>Mass Market</v>
      </c>
      <c r="E1591" t="s">
        <v>321</v>
      </c>
      <c r="F1591" t="str">
        <f>VLOOKUP(Table1[[#This Row],[Product_ID]],Products!A:D,4,FALSE)</f>
        <v>Smartphones</v>
      </c>
      <c r="G1591" t="str">
        <f>VLOOKUP(H1591,Stores!A:E,5,FALSE)</f>
        <v>North America</v>
      </c>
      <c r="H1591" t="s">
        <v>187</v>
      </c>
      <c r="I1591" s="5" t="s">
        <v>25</v>
      </c>
      <c r="J1591" s="7">
        <v>3</v>
      </c>
      <c r="K1591" s="27">
        <v>1426.98</v>
      </c>
      <c r="L1591" s="11">
        <v>0.1</v>
      </c>
      <c r="M1591" t="s">
        <v>35</v>
      </c>
      <c r="N1591" s="29">
        <v>993.29</v>
      </c>
      <c r="O1591" s="27">
        <f>Table1[[#This Row],[Unit_Price]]*Table1[[#This Row],[Quantity]]</f>
        <v>4280.9400000000005</v>
      </c>
      <c r="P1591" s="29">
        <f>Table1[[#This Row],[Revenue]]-Table1[[#This Row],[COGS]]</f>
        <v>1301.0700000000006</v>
      </c>
      <c r="Q1591" s="9">
        <f>Table1[[#This Row],[Profit]]/Table1[[#This Row],[Revenue]]</f>
        <v>0.30392156862745107</v>
      </c>
      <c r="R1591" s="31">
        <f>Table1[[#This Row],[Cost Price]]*Table1[[#This Row],[Quantity]]</f>
        <v>2979.87</v>
      </c>
    </row>
    <row r="1592" spans="1:18" x14ac:dyDescent="0.25">
      <c r="A1592" t="s">
        <v>2476</v>
      </c>
      <c r="B1592" s="14">
        <v>46192</v>
      </c>
      <c r="C1592" t="s">
        <v>1131</v>
      </c>
      <c r="D1592" t="str">
        <f>VLOOKUP(C1592,Customers!A:E,5,FALSE)</f>
        <v>Mass Market</v>
      </c>
      <c r="E1592" t="s">
        <v>43</v>
      </c>
      <c r="F1592" t="str">
        <f>VLOOKUP(Table1[[#This Row],[Product_ID]],Products!A:D,4,FALSE)</f>
        <v>Televisions</v>
      </c>
      <c r="G1592" t="str">
        <f>VLOOKUP(H1592,Stores!A:E,5,FALSE)</f>
        <v>South America</v>
      </c>
      <c r="H1592" t="s">
        <v>62</v>
      </c>
      <c r="I1592" s="5" t="s">
        <v>25</v>
      </c>
      <c r="J1592" s="7">
        <v>1</v>
      </c>
      <c r="K1592" s="27">
        <v>1745.03</v>
      </c>
      <c r="L1592" s="11">
        <v>0.2</v>
      </c>
      <c r="M1592" t="s">
        <v>20</v>
      </c>
      <c r="N1592" s="29">
        <v>1097.3900000000001</v>
      </c>
      <c r="O1592" s="27">
        <f>Table1[[#This Row],[Unit_Price]]*Table1[[#This Row],[Quantity]]</f>
        <v>1745.03</v>
      </c>
      <c r="P1592" s="29">
        <f>Table1[[#This Row],[Revenue]]-Table1[[#This Row],[COGS]]</f>
        <v>647.63999999999987</v>
      </c>
      <c r="Q1592" s="9">
        <f>Table1[[#This Row],[Profit]]/Table1[[#This Row],[Revenue]]</f>
        <v>0.37113402061855666</v>
      </c>
      <c r="R1592" s="31">
        <f>Table1[[#This Row],[Cost Price]]*Table1[[#This Row],[Quantity]]</f>
        <v>1097.3900000000001</v>
      </c>
    </row>
    <row r="1593" spans="1:18" x14ac:dyDescent="0.25">
      <c r="A1593" t="s">
        <v>2477</v>
      </c>
      <c r="B1593" s="14">
        <v>45820</v>
      </c>
      <c r="C1593" t="s">
        <v>1131</v>
      </c>
      <c r="D1593" t="str">
        <f>VLOOKUP(C1593,Customers!A:E,5,FALSE)</f>
        <v>Mass Market</v>
      </c>
      <c r="E1593" t="s">
        <v>109</v>
      </c>
      <c r="F1593" t="str">
        <f>VLOOKUP(Table1[[#This Row],[Product_ID]],Products!A:D,4,FALSE)</f>
        <v>Televisions</v>
      </c>
      <c r="G1593" t="str">
        <f>VLOOKUP(H1593,Stores!A:E,5,FALSE)</f>
        <v>EUROPE</v>
      </c>
      <c r="H1593" t="s">
        <v>74</v>
      </c>
      <c r="I1593" s="5" t="s">
        <v>14</v>
      </c>
      <c r="J1593" s="7">
        <v>3</v>
      </c>
      <c r="K1593" s="27">
        <v>1440.97</v>
      </c>
      <c r="L1593" s="11">
        <v>0.02</v>
      </c>
      <c r="M1593" t="s">
        <v>30</v>
      </c>
      <c r="N1593" s="29">
        <v>1007.28</v>
      </c>
      <c r="O1593" s="27">
        <f>Table1[[#This Row],[Unit_Price]]*Table1[[#This Row],[Quantity]]</f>
        <v>4322.91</v>
      </c>
      <c r="P1593" s="29">
        <f>Table1[[#This Row],[Revenue]]-Table1[[#This Row],[COGS]]</f>
        <v>1301.0699999999997</v>
      </c>
      <c r="Q1593" s="9">
        <f>Table1[[#This Row],[Profit]]/Table1[[#This Row],[Revenue]]</f>
        <v>0.30097087378640769</v>
      </c>
      <c r="R1593" s="31">
        <f>Table1[[#This Row],[Cost Price]]*Table1[[#This Row],[Quantity]]</f>
        <v>3021.84</v>
      </c>
    </row>
    <row r="1594" spans="1:18" x14ac:dyDescent="0.25">
      <c r="A1594" t="s">
        <v>2478</v>
      </c>
      <c r="B1594" s="14">
        <v>46299</v>
      </c>
      <c r="C1594" t="s">
        <v>716</v>
      </c>
      <c r="D1594" t="str">
        <f>VLOOKUP(C1594,Customers!A:E,5,FALSE)</f>
        <v>Mass Market</v>
      </c>
      <c r="E1594" t="s">
        <v>98</v>
      </c>
      <c r="F1594" t="str">
        <f>VLOOKUP(Table1[[#This Row],[Product_ID]],Products!A:D,4,FALSE)</f>
        <v>Laptops</v>
      </c>
      <c r="G1594" t="str">
        <f>VLOOKUP(H1594,Stores!A:E,5,FALSE)</f>
        <v>Asia</v>
      </c>
      <c r="H1594" t="s">
        <v>101</v>
      </c>
      <c r="I1594" s="5" t="s">
        <v>14</v>
      </c>
      <c r="J1594" s="7">
        <v>5</v>
      </c>
      <c r="K1594" s="27">
        <v>1371.02</v>
      </c>
      <c r="L1594" s="11">
        <v>0</v>
      </c>
      <c r="M1594" t="s">
        <v>20</v>
      </c>
      <c r="N1594" s="29">
        <v>853.39</v>
      </c>
      <c r="O1594" s="27">
        <f>Table1[[#This Row],[Unit_Price]]*Table1[[#This Row],[Quantity]]</f>
        <v>6855.1</v>
      </c>
      <c r="P1594" s="29">
        <f>Table1[[#This Row],[Revenue]]-Table1[[#This Row],[COGS]]</f>
        <v>2588.1500000000005</v>
      </c>
      <c r="Q1594" s="9">
        <f>Table1[[#This Row],[Profit]]/Table1[[#This Row],[Revenue]]</f>
        <v>0.37755102040816335</v>
      </c>
      <c r="R1594" s="31">
        <f>Table1[[#This Row],[Cost Price]]*Table1[[#This Row],[Quantity]]</f>
        <v>4266.95</v>
      </c>
    </row>
    <row r="1595" spans="1:18" x14ac:dyDescent="0.25">
      <c r="A1595" t="s">
        <v>2479</v>
      </c>
      <c r="B1595" s="14">
        <v>46222</v>
      </c>
      <c r="C1595" t="s">
        <v>338</v>
      </c>
      <c r="D1595" t="str">
        <f>VLOOKUP(C1595,Customers!A:E,5,FALSE)</f>
        <v>Affluent</v>
      </c>
      <c r="E1595" t="s">
        <v>254</v>
      </c>
      <c r="F1595" t="str">
        <f>VLOOKUP(Table1[[#This Row],[Product_ID]],Products!A:D,4,FALSE)</f>
        <v>Audio</v>
      </c>
      <c r="G1595" t="str">
        <f>VLOOKUP(H1595,Stores!A:E,5,FALSE)</f>
        <v>North America</v>
      </c>
      <c r="H1595" t="s">
        <v>95</v>
      </c>
      <c r="I1595" s="5" t="s">
        <v>25</v>
      </c>
      <c r="J1595" s="7">
        <v>2</v>
      </c>
      <c r="K1595" s="27">
        <v>202.98</v>
      </c>
      <c r="L1595" s="11">
        <v>0.02</v>
      </c>
      <c r="M1595" t="s">
        <v>20</v>
      </c>
      <c r="N1595" s="29">
        <v>129.35</v>
      </c>
      <c r="O1595" s="27">
        <f>Table1[[#This Row],[Unit_Price]]*Table1[[#This Row],[Quantity]]</f>
        <v>405.96</v>
      </c>
      <c r="P1595" s="29">
        <f>Table1[[#This Row],[Revenue]]-Table1[[#This Row],[COGS]]</f>
        <v>147.26</v>
      </c>
      <c r="Q1595" s="9">
        <f>Table1[[#This Row],[Profit]]/Table1[[#This Row],[Revenue]]</f>
        <v>0.36274509803921567</v>
      </c>
      <c r="R1595" s="31">
        <f>Table1[[#This Row],[Cost Price]]*Table1[[#This Row],[Quantity]]</f>
        <v>258.7</v>
      </c>
    </row>
    <row r="1596" spans="1:18" x14ac:dyDescent="0.25">
      <c r="A1596" t="s">
        <v>2480</v>
      </c>
      <c r="B1596" s="14">
        <v>46238</v>
      </c>
      <c r="C1596" t="s">
        <v>1074</v>
      </c>
      <c r="D1596" t="str">
        <f>VLOOKUP(C1596,Customers!A:E,5,FALSE)</f>
        <v>Mass Market</v>
      </c>
      <c r="E1596" t="s">
        <v>520</v>
      </c>
      <c r="F1596" t="str">
        <f>VLOOKUP(Table1[[#This Row],[Product_ID]],Products!A:D,4,FALSE)</f>
        <v>Laptops</v>
      </c>
      <c r="G1596" t="str">
        <f>VLOOKUP(H1596,Stores!A:E,5,FALSE)</f>
        <v>Europe</v>
      </c>
      <c r="H1596" t="s">
        <v>24</v>
      </c>
      <c r="I1596" s="5" t="s">
        <v>25</v>
      </c>
      <c r="J1596" s="7">
        <v>2</v>
      </c>
      <c r="K1596" s="27">
        <v>2133.0300000000002</v>
      </c>
      <c r="L1596" s="11">
        <v>0.2</v>
      </c>
      <c r="M1596" t="s">
        <v>20</v>
      </c>
      <c r="N1596" s="29">
        <v>1495.32</v>
      </c>
      <c r="O1596" s="27">
        <f>Table1[[#This Row],[Unit_Price]]*Table1[[#This Row],[Quantity]]</f>
        <v>4266.0600000000004</v>
      </c>
      <c r="P1596" s="29">
        <f>Table1[[#This Row],[Revenue]]-Table1[[#This Row],[COGS]]</f>
        <v>1275.4200000000005</v>
      </c>
      <c r="Q1596" s="9">
        <f>Table1[[#This Row],[Profit]]/Table1[[#This Row],[Revenue]]</f>
        <v>0.29896907216494856</v>
      </c>
      <c r="R1596" s="31">
        <f>Table1[[#This Row],[Cost Price]]*Table1[[#This Row],[Quantity]]</f>
        <v>2990.64</v>
      </c>
    </row>
    <row r="1597" spans="1:18" x14ac:dyDescent="0.25">
      <c r="A1597" t="s">
        <v>2481</v>
      </c>
      <c r="B1597" s="14">
        <v>46361</v>
      </c>
      <c r="C1597" t="s">
        <v>831</v>
      </c>
      <c r="D1597" t="str">
        <f>VLOOKUP(C1597,Customers!A:E,5,FALSE)</f>
        <v>Mass Market</v>
      </c>
      <c r="E1597" t="s">
        <v>440</v>
      </c>
      <c r="F1597" t="str">
        <f>VLOOKUP(Table1[[#This Row],[Product_ID]],Products!A:D,4,FALSE)</f>
        <v>Audio</v>
      </c>
      <c r="G1597" t="str">
        <f>VLOOKUP(H1597,Stores!A:E,5,FALSE)</f>
        <v>Africa</v>
      </c>
      <c r="H1597" t="s">
        <v>19</v>
      </c>
      <c r="I1597" s="5" t="s">
        <v>25</v>
      </c>
      <c r="J1597" s="7">
        <v>2</v>
      </c>
      <c r="K1597" s="27">
        <v>147.51</v>
      </c>
      <c r="L1597" s="11">
        <v>0</v>
      </c>
      <c r="M1597" t="s">
        <v>20</v>
      </c>
      <c r="N1597" s="29">
        <v>90.89</v>
      </c>
      <c r="O1597" s="27">
        <f>Table1[[#This Row],[Unit_Price]]*Table1[[#This Row],[Quantity]]</f>
        <v>295.02</v>
      </c>
      <c r="P1597" s="29">
        <f>Table1[[#This Row],[Revenue]]-Table1[[#This Row],[COGS]]</f>
        <v>113.23999999999998</v>
      </c>
      <c r="Q1597" s="9">
        <f>Table1[[#This Row],[Profit]]/Table1[[#This Row],[Revenue]]</f>
        <v>0.38383838383838381</v>
      </c>
      <c r="R1597" s="31">
        <f>Table1[[#This Row],[Cost Price]]*Table1[[#This Row],[Quantity]]</f>
        <v>181.78</v>
      </c>
    </row>
    <row r="1598" spans="1:18" x14ac:dyDescent="0.25">
      <c r="A1598" t="s">
        <v>2482</v>
      </c>
      <c r="B1598" s="14">
        <v>45787</v>
      </c>
      <c r="C1598" t="s">
        <v>1489</v>
      </c>
      <c r="D1598" t="str">
        <f>VLOOKUP(C1598,Customers!A:E,5,FALSE)</f>
        <v>Mass Market</v>
      </c>
      <c r="E1598" t="s">
        <v>277</v>
      </c>
      <c r="F1598" t="str">
        <f>VLOOKUP(Table1[[#This Row],[Product_ID]],Products!A:D,4,FALSE)</f>
        <v>Televisions</v>
      </c>
      <c r="G1598" t="str">
        <f>VLOOKUP(H1598,Stores!A:E,5,FALSE)</f>
        <v>Africa</v>
      </c>
      <c r="H1598" t="s">
        <v>196</v>
      </c>
      <c r="I1598" s="5" t="s">
        <v>25</v>
      </c>
      <c r="J1598" s="7">
        <v>1</v>
      </c>
      <c r="K1598" s="27">
        <v>719.97</v>
      </c>
      <c r="L1598" s="11">
        <v>0.2</v>
      </c>
      <c r="M1598" t="s">
        <v>30</v>
      </c>
      <c r="N1598" s="29">
        <v>433.38</v>
      </c>
      <c r="O1598" s="27">
        <f>Table1[[#This Row],[Unit_Price]]*Table1[[#This Row],[Quantity]]</f>
        <v>719.97</v>
      </c>
      <c r="P1598" s="29">
        <f>Table1[[#This Row],[Revenue]]-Table1[[#This Row],[COGS]]</f>
        <v>286.59000000000003</v>
      </c>
      <c r="Q1598" s="9">
        <f>Table1[[#This Row],[Profit]]/Table1[[#This Row],[Revenue]]</f>
        <v>0.39805825242718451</v>
      </c>
      <c r="R1598" s="31">
        <f>Table1[[#This Row],[Cost Price]]*Table1[[#This Row],[Quantity]]</f>
        <v>433.38</v>
      </c>
    </row>
    <row r="1599" spans="1:18" x14ac:dyDescent="0.25">
      <c r="A1599" t="s">
        <v>2483</v>
      </c>
      <c r="B1599" s="14">
        <v>45889</v>
      </c>
      <c r="C1599" t="s">
        <v>1065</v>
      </c>
      <c r="D1599" t="str">
        <f>VLOOKUP(C1599,Customers!A:E,5,FALSE)</f>
        <v>Mass Market</v>
      </c>
      <c r="E1599" t="s">
        <v>520</v>
      </c>
      <c r="F1599" t="str">
        <f>VLOOKUP(Table1[[#This Row],[Product_ID]],Products!A:D,4,FALSE)</f>
        <v>Laptops</v>
      </c>
      <c r="G1599" t="str">
        <f>VLOOKUP(H1599,Stores!A:E,5,FALSE)</f>
        <v>Africa</v>
      </c>
      <c r="H1599" t="s">
        <v>196</v>
      </c>
      <c r="I1599" s="5" t="s">
        <v>14</v>
      </c>
      <c r="J1599" s="7">
        <v>1</v>
      </c>
      <c r="K1599" s="27">
        <v>2199</v>
      </c>
      <c r="L1599" s="11">
        <v>0.15</v>
      </c>
      <c r="M1599" t="s">
        <v>20</v>
      </c>
      <c r="N1599" s="29">
        <v>1495.32</v>
      </c>
      <c r="O1599" s="27">
        <f>Table1[[#This Row],[Unit_Price]]*Table1[[#This Row],[Quantity]]</f>
        <v>2199</v>
      </c>
      <c r="P1599" s="29">
        <f>Table1[[#This Row],[Revenue]]-Table1[[#This Row],[COGS]]</f>
        <v>703.68000000000006</v>
      </c>
      <c r="Q1599" s="9">
        <f>Table1[[#This Row],[Profit]]/Table1[[#This Row],[Revenue]]</f>
        <v>0.32</v>
      </c>
      <c r="R1599" s="31">
        <f>Table1[[#This Row],[Cost Price]]*Table1[[#This Row],[Quantity]]</f>
        <v>1495.32</v>
      </c>
    </row>
    <row r="1600" spans="1:18" x14ac:dyDescent="0.25">
      <c r="A1600" t="s">
        <v>2484</v>
      </c>
      <c r="B1600" s="14">
        <v>45785</v>
      </c>
      <c r="C1600" t="s">
        <v>2112</v>
      </c>
      <c r="D1600" t="str">
        <f>VLOOKUP(C1600,Customers!A:E,5,FALSE)</f>
        <v>Mass Affluent</v>
      </c>
      <c r="E1600" t="s">
        <v>83</v>
      </c>
      <c r="F1600" t="str">
        <f>VLOOKUP(Table1[[#This Row],[Product_ID]],Products!A:D,4,FALSE)</f>
        <v>Televisions</v>
      </c>
      <c r="G1600" t="str">
        <f>VLOOKUP(H1600,Stores!A:E,5,FALSE)</f>
        <v>North America</v>
      </c>
      <c r="H1600" t="s">
        <v>95</v>
      </c>
      <c r="I1600" s="5" t="s">
        <v>14</v>
      </c>
      <c r="J1600" s="7">
        <v>4</v>
      </c>
      <c r="K1600" s="27">
        <v>2253.02</v>
      </c>
      <c r="L1600" s="11">
        <v>0.05</v>
      </c>
      <c r="M1600" t="s">
        <v>20</v>
      </c>
      <c r="N1600" s="29">
        <v>1586.31</v>
      </c>
      <c r="O1600" s="27">
        <f>Table1[[#This Row],[Unit_Price]]*Table1[[#This Row],[Quantity]]</f>
        <v>9012.08</v>
      </c>
      <c r="P1600" s="29">
        <f>Table1[[#This Row],[Revenue]]-Table1[[#This Row],[COGS]]</f>
        <v>2666.84</v>
      </c>
      <c r="Q1600" s="9">
        <f>Table1[[#This Row],[Profit]]/Table1[[#This Row],[Revenue]]</f>
        <v>0.29591836734693877</v>
      </c>
      <c r="R1600" s="31">
        <f>Table1[[#This Row],[Cost Price]]*Table1[[#This Row],[Quantity]]</f>
        <v>6345.24</v>
      </c>
    </row>
    <row r="1601" spans="1:18" x14ac:dyDescent="0.25">
      <c r="A1601" t="s">
        <v>2485</v>
      </c>
      <c r="B1601" s="14">
        <v>46035</v>
      </c>
      <c r="C1601" t="s">
        <v>2322</v>
      </c>
      <c r="D1601" t="str">
        <f>VLOOKUP(C1601,Customers!A:E,5,FALSE)</f>
        <v>Affluent</v>
      </c>
      <c r="E1601" t="s">
        <v>153</v>
      </c>
      <c r="F1601" t="str">
        <f>VLOOKUP(Table1[[#This Row],[Product_ID]],Products!A:D,4,FALSE)</f>
        <v>Accessories</v>
      </c>
      <c r="G1601" t="str">
        <f>VLOOKUP(H1601,Stores!A:E,5,FALSE)</f>
        <v>Europe</v>
      </c>
      <c r="H1601" t="s">
        <v>64</v>
      </c>
      <c r="I1601" s="5" t="s">
        <v>25</v>
      </c>
      <c r="J1601" s="7">
        <v>1</v>
      </c>
      <c r="K1601" s="27">
        <v>130.29</v>
      </c>
      <c r="L1601" s="11">
        <v>0.02</v>
      </c>
      <c r="M1601" t="s">
        <v>20</v>
      </c>
      <c r="N1601" s="29">
        <v>78.69</v>
      </c>
      <c r="O1601" s="27">
        <f>Table1[[#This Row],[Unit_Price]]*Table1[[#This Row],[Quantity]]</f>
        <v>130.29</v>
      </c>
      <c r="P1601" s="29">
        <f>Table1[[#This Row],[Revenue]]-Table1[[#This Row],[COGS]]</f>
        <v>51.599999999999994</v>
      </c>
      <c r="Q1601" s="9">
        <f>Table1[[#This Row],[Profit]]/Table1[[#This Row],[Revenue]]</f>
        <v>0.396039603960396</v>
      </c>
      <c r="R1601" s="31">
        <f>Table1[[#This Row],[Cost Price]]*Table1[[#This Row],[Quantity]]</f>
        <v>78.69</v>
      </c>
    </row>
    <row r="1602" spans="1:18" x14ac:dyDescent="0.25">
      <c r="A1602" t="s">
        <v>2486</v>
      </c>
      <c r="B1602" s="14">
        <v>46205</v>
      </c>
      <c r="C1602" t="s">
        <v>477</v>
      </c>
      <c r="D1602" t="str">
        <f>VLOOKUP(C1602,Customers!A:E,5,FALSE)</f>
        <v>Mass Affluent</v>
      </c>
      <c r="E1602" t="s">
        <v>254</v>
      </c>
      <c r="F1602" t="str">
        <f>VLOOKUP(Table1[[#This Row],[Product_ID]],Products!A:D,4,FALSE)</f>
        <v>Audio</v>
      </c>
      <c r="G1602" t="str">
        <f>VLOOKUP(H1602,Stores!A:E,5,FALSE)</f>
        <v>Asia</v>
      </c>
      <c r="H1602" t="s">
        <v>34</v>
      </c>
      <c r="I1602" s="5" t="s">
        <v>14</v>
      </c>
      <c r="J1602" s="7">
        <v>2</v>
      </c>
      <c r="K1602" s="27">
        <v>193.03</v>
      </c>
      <c r="L1602" s="11">
        <v>0.1</v>
      </c>
      <c r="M1602" t="s">
        <v>35</v>
      </c>
      <c r="N1602" s="29">
        <v>129.35</v>
      </c>
      <c r="O1602" s="27">
        <f>Table1[[#This Row],[Unit_Price]]*Table1[[#This Row],[Quantity]]</f>
        <v>386.06</v>
      </c>
      <c r="P1602" s="29">
        <f>Table1[[#This Row],[Revenue]]-Table1[[#This Row],[COGS]]</f>
        <v>127.36000000000001</v>
      </c>
      <c r="Q1602" s="9">
        <f>Table1[[#This Row],[Profit]]/Table1[[#This Row],[Revenue]]</f>
        <v>0.32989690721649489</v>
      </c>
      <c r="R1602" s="31">
        <f>Table1[[#This Row],[Cost Price]]*Table1[[#This Row],[Quantity]]</f>
        <v>258.7</v>
      </c>
    </row>
    <row r="1603" spans="1:18" x14ac:dyDescent="0.25">
      <c r="A1603" t="s">
        <v>2487</v>
      </c>
      <c r="B1603" s="14">
        <v>45954</v>
      </c>
      <c r="C1603" t="s">
        <v>1215</v>
      </c>
      <c r="D1603" t="str">
        <f>VLOOKUP(C1603,Customers!A:E,5,FALSE)</f>
        <v>Mass Market</v>
      </c>
      <c r="E1603" t="s">
        <v>23</v>
      </c>
      <c r="F1603" t="str">
        <f>VLOOKUP(Table1[[#This Row],[Product_ID]],Products!A:D,4,FALSE)</f>
        <v>Audio</v>
      </c>
      <c r="G1603" t="str">
        <f>VLOOKUP(H1603,Stores!A:E,5,FALSE)</f>
        <v>North America</v>
      </c>
      <c r="H1603" t="s">
        <v>187</v>
      </c>
      <c r="I1603" s="5" t="s">
        <v>25</v>
      </c>
      <c r="J1603" s="7">
        <v>2</v>
      </c>
      <c r="K1603" s="27">
        <v>79</v>
      </c>
      <c r="L1603" s="11">
        <v>0</v>
      </c>
      <c r="M1603" t="s">
        <v>35</v>
      </c>
      <c r="N1603" s="29">
        <v>57.67</v>
      </c>
      <c r="O1603" s="27">
        <f>Table1[[#This Row],[Unit_Price]]*Table1[[#This Row],[Quantity]]</f>
        <v>158</v>
      </c>
      <c r="P1603" s="29">
        <f>Table1[[#This Row],[Revenue]]-Table1[[#This Row],[COGS]]</f>
        <v>42.66</v>
      </c>
      <c r="Q1603" s="9">
        <f>Table1[[#This Row],[Profit]]/Table1[[#This Row],[Revenue]]</f>
        <v>0.26999999999999996</v>
      </c>
      <c r="R1603" s="31">
        <f>Table1[[#This Row],[Cost Price]]*Table1[[#This Row],[Quantity]]</f>
        <v>115.34</v>
      </c>
    </row>
    <row r="1604" spans="1:18" x14ac:dyDescent="0.25">
      <c r="A1604" t="s">
        <v>2488</v>
      </c>
      <c r="B1604" s="14">
        <v>46110</v>
      </c>
      <c r="C1604" t="s">
        <v>488</v>
      </c>
      <c r="D1604" t="str">
        <f>VLOOKUP(C1604,Customers!A:E,5,FALSE)</f>
        <v>Affluent</v>
      </c>
      <c r="E1604" t="s">
        <v>277</v>
      </c>
      <c r="F1604" t="str">
        <f>VLOOKUP(Table1[[#This Row],[Product_ID]],Products!A:D,4,FALSE)</f>
        <v>Televisions</v>
      </c>
      <c r="G1604" t="str">
        <f>VLOOKUP(H1604,Stores!A:E,5,FALSE)</f>
        <v>Asia</v>
      </c>
      <c r="H1604" t="s">
        <v>101</v>
      </c>
      <c r="I1604" s="5" t="s">
        <v>25</v>
      </c>
      <c r="J1604" s="7">
        <v>1</v>
      </c>
      <c r="K1604" s="27">
        <v>685.02</v>
      </c>
      <c r="L1604" s="11">
        <v>0</v>
      </c>
      <c r="M1604" t="s">
        <v>20</v>
      </c>
      <c r="N1604" s="29">
        <v>433.38</v>
      </c>
      <c r="O1604" s="27">
        <f>Table1[[#This Row],[Unit_Price]]*Table1[[#This Row],[Quantity]]</f>
        <v>685.02</v>
      </c>
      <c r="P1604" s="29">
        <f>Table1[[#This Row],[Revenue]]-Table1[[#This Row],[COGS]]</f>
        <v>251.64</v>
      </c>
      <c r="Q1604" s="9">
        <f>Table1[[#This Row],[Profit]]/Table1[[#This Row],[Revenue]]</f>
        <v>0.36734693877551017</v>
      </c>
      <c r="R1604" s="31">
        <f>Table1[[#This Row],[Cost Price]]*Table1[[#This Row],[Quantity]]</f>
        <v>433.38</v>
      </c>
    </row>
    <row r="1605" spans="1:18" x14ac:dyDescent="0.25">
      <c r="A1605" t="s">
        <v>2489</v>
      </c>
      <c r="B1605" s="14">
        <v>46104</v>
      </c>
      <c r="C1605" t="s">
        <v>1902</v>
      </c>
      <c r="D1605" t="str">
        <f>VLOOKUP(C1605,Customers!A:E,5,FALSE)</f>
        <v>Mass Market</v>
      </c>
      <c r="E1605" t="s">
        <v>43</v>
      </c>
      <c r="F1605" t="str">
        <f>VLOOKUP(Table1[[#This Row],[Product_ID]],Products!A:D,4,FALSE)</f>
        <v>Televisions</v>
      </c>
      <c r="G1605" t="str">
        <f>VLOOKUP(H1605,Stores!A:E,5,FALSE)</f>
        <v>Africa</v>
      </c>
      <c r="H1605" t="s">
        <v>52</v>
      </c>
      <c r="I1605" s="5" t="s">
        <v>14</v>
      </c>
      <c r="J1605" s="7">
        <v>3</v>
      </c>
      <c r="K1605" s="27">
        <v>1816.99</v>
      </c>
      <c r="L1605" s="11">
        <v>0</v>
      </c>
      <c r="M1605" t="s">
        <v>20</v>
      </c>
      <c r="N1605" s="29">
        <v>1097.3900000000001</v>
      </c>
      <c r="O1605" s="27">
        <f>Table1[[#This Row],[Unit_Price]]*Table1[[#This Row],[Quantity]]</f>
        <v>5450.97</v>
      </c>
      <c r="P1605" s="29">
        <f>Table1[[#This Row],[Revenue]]-Table1[[#This Row],[COGS]]</f>
        <v>2158.8000000000002</v>
      </c>
      <c r="Q1605" s="9">
        <f>Table1[[#This Row],[Profit]]/Table1[[#This Row],[Revenue]]</f>
        <v>0.39603960396039606</v>
      </c>
      <c r="R1605" s="31">
        <f>Table1[[#This Row],[Cost Price]]*Table1[[#This Row],[Quantity]]</f>
        <v>3292.17</v>
      </c>
    </row>
    <row r="1606" spans="1:18" x14ac:dyDescent="0.25">
      <c r="A1606" t="s">
        <v>2490</v>
      </c>
      <c r="B1606" s="14">
        <v>46195</v>
      </c>
      <c r="C1606" t="s">
        <v>2491</v>
      </c>
      <c r="D1606" t="str">
        <f>VLOOKUP(C1606,Customers!A:E,5,FALSE)</f>
        <v>Mass Market</v>
      </c>
      <c r="E1606" t="s">
        <v>153</v>
      </c>
      <c r="F1606" t="str">
        <f>VLOOKUP(Table1[[#This Row],[Product_ID]],Products!A:D,4,FALSE)</f>
        <v>Accessories</v>
      </c>
      <c r="G1606" t="str">
        <f>VLOOKUP(H1606,Stores!A:E,5,FALSE)</f>
        <v>Asia</v>
      </c>
      <c r="H1606" t="s">
        <v>13</v>
      </c>
      <c r="I1606" s="5" t="s">
        <v>14</v>
      </c>
      <c r="J1606" s="7">
        <v>3</v>
      </c>
      <c r="K1606" s="27">
        <v>127.71</v>
      </c>
      <c r="L1606" s="11">
        <v>0.02</v>
      </c>
      <c r="M1606" t="s">
        <v>20</v>
      </c>
      <c r="N1606" s="29">
        <v>78.69</v>
      </c>
      <c r="O1606" s="27">
        <f>Table1[[#This Row],[Unit_Price]]*Table1[[#This Row],[Quantity]]</f>
        <v>383.13</v>
      </c>
      <c r="P1606" s="29">
        <f>Table1[[#This Row],[Revenue]]-Table1[[#This Row],[COGS]]</f>
        <v>147.06</v>
      </c>
      <c r="Q1606" s="9">
        <f>Table1[[#This Row],[Profit]]/Table1[[#This Row],[Revenue]]</f>
        <v>0.38383838383838387</v>
      </c>
      <c r="R1606" s="31">
        <f>Table1[[#This Row],[Cost Price]]*Table1[[#This Row],[Quantity]]</f>
        <v>236.07</v>
      </c>
    </row>
    <row r="1607" spans="1:18" x14ac:dyDescent="0.25">
      <c r="A1607" t="s">
        <v>2492</v>
      </c>
      <c r="B1607" s="14">
        <v>46015</v>
      </c>
      <c r="C1607" t="s">
        <v>122</v>
      </c>
      <c r="D1607" t="str">
        <f>VLOOKUP(C1607,Customers!A:E,5,FALSE)</f>
        <v>Mass Affluent</v>
      </c>
      <c r="E1607" t="s">
        <v>61</v>
      </c>
      <c r="F1607" t="str">
        <f>VLOOKUP(Table1[[#This Row],[Product_ID]],Products!A:D,4,FALSE)</f>
        <v>Audio</v>
      </c>
      <c r="G1607" t="str">
        <f>VLOOKUP(H1607,Stores!A:E,5,FALSE)</f>
        <v>Asia</v>
      </c>
      <c r="H1607" t="s">
        <v>101</v>
      </c>
      <c r="I1607" s="5" t="s">
        <v>14</v>
      </c>
      <c r="J1607" s="7">
        <v>3</v>
      </c>
      <c r="K1607" s="27">
        <v>246.51</v>
      </c>
      <c r="L1607" s="11">
        <v>0.15</v>
      </c>
      <c r="M1607" t="s">
        <v>20</v>
      </c>
      <c r="N1607" s="29">
        <v>171.81</v>
      </c>
      <c r="O1607" s="27">
        <f>Table1[[#This Row],[Unit_Price]]*Table1[[#This Row],[Quantity]]</f>
        <v>739.53</v>
      </c>
      <c r="P1607" s="29">
        <f>Table1[[#This Row],[Revenue]]-Table1[[#This Row],[COGS]]</f>
        <v>224.09999999999991</v>
      </c>
      <c r="Q1607" s="9">
        <f>Table1[[#This Row],[Profit]]/Table1[[#This Row],[Revenue]]</f>
        <v>0.30303030303030293</v>
      </c>
      <c r="R1607" s="31">
        <f>Table1[[#This Row],[Cost Price]]*Table1[[#This Row],[Quantity]]</f>
        <v>515.43000000000006</v>
      </c>
    </row>
    <row r="1608" spans="1:18" x14ac:dyDescent="0.25">
      <c r="A1608" t="s">
        <v>2493</v>
      </c>
      <c r="B1608" s="14">
        <v>46157</v>
      </c>
      <c r="C1608" t="s">
        <v>834</v>
      </c>
      <c r="D1608" t="str">
        <f>VLOOKUP(C1608,Customers!A:E,5,FALSE)</f>
        <v>Mass Market</v>
      </c>
      <c r="E1608" t="s">
        <v>556</v>
      </c>
      <c r="F1608" t="str">
        <f>VLOOKUP(Table1[[#This Row],[Product_ID]],Products!A:D,4,FALSE)</f>
        <v>Audio</v>
      </c>
      <c r="G1608" t="str">
        <f>VLOOKUP(H1608,Stores!A:E,5,FALSE)</f>
        <v xml:space="preserve">Asia </v>
      </c>
      <c r="H1608" t="s">
        <v>104</v>
      </c>
      <c r="I1608" s="5" t="s">
        <v>25</v>
      </c>
      <c r="J1608" s="7">
        <v>3</v>
      </c>
      <c r="K1608" s="27">
        <v>132.87</v>
      </c>
      <c r="L1608" s="11">
        <v>0</v>
      </c>
      <c r="M1608" t="s">
        <v>35</v>
      </c>
      <c r="N1608" s="29">
        <v>87.72</v>
      </c>
      <c r="O1608" s="27">
        <f>Table1[[#This Row],[Unit_Price]]*Table1[[#This Row],[Quantity]]</f>
        <v>398.61</v>
      </c>
      <c r="P1608" s="29">
        <f>Table1[[#This Row],[Revenue]]-Table1[[#This Row],[COGS]]</f>
        <v>135.45000000000005</v>
      </c>
      <c r="Q1608" s="9">
        <f>Table1[[#This Row],[Profit]]/Table1[[#This Row],[Revenue]]</f>
        <v>0.33980582524271857</v>
      </c>
      <c r="R1608" s="31">
        <f>Table1[[#This Row],[Cost Price]]*Table1[[#This Row],[Quantity]]</f>
        <v>263.15999999999997</v>
      </c>
    </row>
    <row r="1609" spans="1:18" x14ac:dyDescent="0.25">
      <c r="A1609" t="s">
        <v>2494</v>
      </c>
      <c r="B1609" s="14">
        <v>46013</v>
      </c>
      <c r="C1609" t="s">
        <v>622</v>
      </c>
      <c r="D1609" t="str">
        <f>VLOOKUP(C1609,Customers!A:E,5,FALSE)</f>
        <v>Mass Market</v>
      </c>
      <c r="E1609" t="s">
        <v>51</v>
      </c>
      <c r="F1609" t="str">
        <f>VLOOKUP(Table1[[#This Row],[Product_ID]],Products!A:D,4,FALSE)</f>
        <v>Smartphones</v>
      </c>
      <c r="G1609" t="str">
        <f>VLOOKUP(H1609,Stores!A:E,5,FALSE)</f>
        <v>Oceania</v>
      </c>
      <c r="H1609" t="s">
        <v>112</v>
      </c>
      <c r="I1609" s="5" t="s">
        <v>25</v>
      </c>
      <c r="J1609" s="7">
        <v>1</v>
      </c>
      <c r="K1609" s="27">
        <v>969.03</v>
      </c>
      <c r="L1609" s="11">
        <v>0.15</v>
      </c>
      <c r="M1609" t="s">
        <v>20</v>
      </c>
      <c r="N1609" s="29">
        <v>609.39</v>
      </c>
      <c r="O1609" s="27">
        <f>Table1[[#This Row],[Unit_Price]]*Table1[[#This Row],[Quantity]]</f>
        <v>969.03</v>
      </c>
      <c r="P1609" s="29">
        <f>Table1[[#This Row],[Revenue]]-Table1[[#This Row],[COGS]]</f>
        <v>359.64</v>
      </c>
      <c r="Q1609" s="9">
        <f>Table1[[#This Row],[Profit]]/Table1[[#This Row],[Revenue]]</f>
        <v>0.37113402061855671</v>
      </c>
      <c r="R1609" s="31">
        <f>Table1[[#This Row],[Cost Price]]*Table1[[#This Row],[Quantity]]</f>
        <v>609.39</v>
      </c>
    </row>
    <row r="1610" spans="1:18" x14ac:dyDescent="0.25">
      <c r="A1610" t="s">
        <v>2495</v>
      </c>
      <c r="B1610" s="14">
        <v>46164</v>
      </c>
      <c r="C1610" t="s">
        <v>2351</v>
      </c>
      <c r="D1610" t="str">
        <f>VLOOKUP(C1610,Customers!A:E,5,FALSE)</f>
        <v>Premium</v>
      </c>
      <c r="E1610" t="s">
        <v>137</v>
      </c>
      <c r="F1610" t="str">
        <f>VLOOKUP(Table1[[#This Row],[Product_ID]],Products!A:D,4,FALSE)</f>
        <v>Accessories</v>
      </c>
      <c r="G1610" t="str">
        <f>VLOOKUP(H1610,Stores!A:E,5,FALSE)</f>
        <v>Oceania</v>
      </c>
      <c r="H1610" t="s">
        <v>112</v>
      </c>
      <c r="I1610" s="5" t="s">
        <v>14</v>
      </c>
      <c r="J1610" s="7">
        <v>6</v>
      </c>
      <c r="K1610" s="27">
        <v>101.97</v>
      </c>
      <c r="L1610" s="11">
        <v>0.2</v>
      </c>
      <c r="M1610" t="s">
        <v>35</v>
      </c>
      <c r="N1610" s="29">
        <v>65.34</v>
      </c>
      <c r="O1610" s="27">
        <f>Table1[[#This Row],[Unit_Price]]*Table1[[#This Row],[Quantity]]</f>
        <v>611.81999999999994</v>
      </c>
      <c r="P1610" s="29">
        <f>Table1[[#This Row],[Revenue]]-Table1[[#This Row],[COGS]]</f>
        <v>219.77999999999992</v>
      </c>
      <c r="Q1610" s="9">
        <f>Table1[[#This Row],[Profit]]/Table1[[#This Row],[Revenue]]</f>
        <v>0.35922330097087368</v>
      </c>
      <c r="R1610" s="31">
        <f>Table1[[#This Row],[Cost Price]]*Table1[[#This Row],[Quantity]]</f>
        <v>392.04</v>
      </c>
    </row>
    <row r="1611" spans="1:18" x14ac:dyDescent="0.25">
      <c r="A1611" t="s">
        <v>2496</v>
      </c>
      <c r="B1611" s="14">
        <v>45956</v>
      </c>
      <c r="C1611" t="s">
        <v>2497</v>
      </c>
      <c r="D1611" t="str">
        <f>VLOOKUP(C1611,Customers!A:E,5,FALSE)</f>
        <v>Mass Market</v>
      </c>
      <c r="E1611" t="s">
        <v>168</v>
      </c>
      <c r="F1611" t="str">
        <f>VLOOKUP(Table1[[#This Row],[Product_ID]],Products!A:D,4,FALSE)</f>
        <v>Accessories</v>
      </c>
      <c r="G1611" t="str">
        <f>VLOOKUP(H1611,Stores!A:E,5,FALSE)</f>
        <v>Asia</v>
      </c>
      <c r="H1611" t="s">
        <v>13</v>
      </c>
      <c r="I1611" s="5" t="s">
        <v>25</v>
      </c>
      <c r="J1611" s="7">
        <v>1</v>
      </c>
      <c r="K1611" s="27">
        <v>90.78</v>
      </c>
      <c r="L1611" s="11">
        <v>0</v>
      </c>
      <c r="M1611" t="s">
        <v>35</v>
      </c>
      <c r="N1611" s="29">
        <v>55.18</v>
      </c>
      <c r="O1611" s="27">
        <f>Table1[[#This Row],[Unit_Price]]*Table1[[#This Row],[Quantity]]</f>
        <v>90.78</v>
      </c>
      <c r="P1611" s="29">
        <f>Table1[[#This Row],[Revenue]]-Table1[[#This Row],[COGS]]</f>
        <v>35.6</v>
      </c>
      <c r="Q1611" s="9">
        <f>Table1[[#This Row],[Profit]]/Table1[[#This Row],[Revenue]]</f>
        <v>0.39215686274509803</v>
      </c>
      <c r="R1611" s="31">
        <f>Table1[[#This Row],[Cost Price]]*Table1[[#This Row],[Quantity]]</f>
        <v>55.18</v>
      </c>
    </row>
    <row r="1612" spans="1:18" x14ac:dyDescent="0.25">
      <c r="A1612" t="s">
        <v>2498</v>
      </c>
      <c r="B1612" s="14">
        <v>45954</v>
      </c>
      <c r="C1612" t="s">
        <v>2499</v>
      </c>
      <c r="D1612" t="str">
        <f>VLOOKUP(C1612,Customers!A:E,5,FALSE)</f>
        <v>Mass Market</v>
      </c>
      <c r="E1612" t="s">
        <v>80</v>
      </c>
      <c r="F1612" t="str">
        <f>VLOOKUP(Table1[[#This Row],[Product_ID]],Products!A:D,4,FALSE)</f>
        <v>Accessories</v>
      </c>
      <c r="G1612" t="str">
        <f>VLOOKUP(H1612,Stores!A:E,5,FALSE)</f>
        <v>Africa</v>
      </c>
      <c r="H1612" t="s">
        <v>58</v>
      </c>
      <c r="I1612" s="5" t="s">
        <v>14</v>
      </c>
      <c r="J1612" s="7">
        <v>1</v>
      </c>
      <c r="K1612" s="27">
        <v>162.18</v>
      </c>
      <c r="L1612" s="11">
        <v>0</v>
      </c>
      <c r="M1612" t="s">
        <v>35</v>
      </c>
      <c r="N1612" s="29">
        <v>116.07</v>
      </c>
      <c r="O1612" s="27">
        <f>Table1[[#This Row],[Unit_Price]]*Table1[[#This Row],[Quantity]]</f>
        <v>162.18</v>
      </c>
      <c r="P1612" s="29">
        <f>Table1[[#This Row],[Revenue]]-Table1[[#This Row],[COGS]]</f>
        <v>46.110000000000014</v>
      </c>
      <c r="Q1612" s="9">
        <f>Table1[[#This Row],[Profit]]/Table1[[#This Row],[Revenue]]</f>
        <v>0.28431372549019612</v>
      </c>
      <c r="R1612" s="31">
        <f>Table1[[#This Row],[Cost Price]]*Table1[[#This Row],[Quantity]]</f>
        <v>116.07</v>
      </c>
    </row>
    <row r="1613" spans="1:18" x14ac:dyDescent="0.25">
      <c r="A1613" t="s">
        <v>2500</v>
      </c>
      <c r="B1613" s="14">
        <v>46131</v>
      </c>
      <c r="C1613" t="s">
        <v>1109</v>
      </c>
      <c r="D1613" t="str">
        <f>VLOOKUP(C1613,Customers!A:E,5,FALSE)</f>
        <v>Affluent</v>
      </c>
      <c r="E1613" t="s">
        <v>87</v>
      </c>
      <c r="F1613" t="str">
        <f>VLOOKUP(Table1[[#This Row],[Product_ID]],Products!A:D,4,FALSE)</f>
        <v>Laptops</v>
      </c>
      <c r="G1613" t="str">
        <f>VLOOKUP(H1613,Stores!A:E,5,FALSE)</f>
        <v>North America</v>
      </c>
      <c r="H1613" t="s">
        <v>187</v>
      </c>
      <c r="I1613" s="5" t="s">
        <v>14</v>
      </c>
      <c r="J1613" s="7">
        <v>2</v>
      </c>
      <c r="K1613" s="27">
        <v>999</v>
      </c>
      <c r="L1613" s="11">
        <v>0</v>
      </c>
      <c r="M1613" t="s">
        <v>35</v>
      </c>
      <c r="N1613" s="29">
        <v>689.31</v>
      </c>
      <c r="O1613" s="27">
        <f>Table1[[#This Row],[Unit_Price]]*Table1[[#This Row],[Quantity]]</f>
        <v>1998</v>
      </c>
      <c r="P1613" s="29">
        <f>Table1[[#This Row],[Revenue]]-Table1[[#This Row],[COGS]]</f>
        <v>619.38000000000011</v>
      </c>
      <c r="Q1613" s="9">
        <f>Table1[[#This Row],[Profit]]/Table1[[#This Row],[Revenue]]</f>
        <v>0.31000000000000005</v>
      </c>
      <c r="R1613" s="31">
        <f>Table1[[#This Row],[Cost Price]]*Table1[[#This Row],[Quantity]]</f>
        <v>1378.62</v>
      </c>
    </row>
    <row r="1614" spans="1:18" x14ac:dyDescent="0.25">
      <c r="A1614" t="s">
        <v>2501</v>
      </c>
      <c r="B1614" s="14">
        <v>46156</v>
      </c>
      <c r="C1614" t="s">
        <v>771</v>
      </c>
      <c r="D1614" t="str">
        <f>VLOOKUP(C1614,Customers!A:E,5,FALSE)</f>
        <v>Mass Affluent</v>
      </c>
      <c r="E1614" t="s">
        <v>132</v>
      </c>
      <c r="F1614" t="str">
        <f>VLOOKUP(Table1[[#This Row],[Product_ID]],Products!A:D,4,FALSE)</f>
        <v>Laptops</v>
      </c>
      <c r="G1614" t="str">
        <f>VLOOKUP(H1614,Stores!A:E,5,FALSE)</f>
        <v>EUROPE</v>
      </c>
      <c r="H1614" t="s">
        <v>74</v>
      </c>
      <c r="I1614" s="5" t="s">
        <v>14</v>
      </c>
      <c r="J1614" s="7">
        <v>2</v>
      </c>
      <c r="K1614" s="27">
        <v>1234.97</v>
      </c>
      <c r="L1614" s="11">
        <v>0.1</v>
      </c>
      <c r="M1614" t="s">
        <v>20</v>
      </c>
      <c r="N1614" s="29">
        <v>791.34</v>
      </c>
      <c r="O1614" s="27">
        <f>Table1[[#This Row],[Unit_Price]]*Table1[[#This Row],[Quantity]]</f>
        <v>2469.94</v>
      </c>
      <c r="P1614" s="29">
        <f>Table1[[#This Row],[Revenue]]-Table1[[#This Row],[COGS]]</f>
        <v>887.26</v>
      </c>
      <c r="Q1614" s="9">
        <f>Table1[[#This Row],[Profit]]/Table1[[#This Row],[Revenue]]</f>
        <v>0.35922330097087379</v>
      </c>
      <c r="R1614" s="31">
        <f>Table1[[#This Row],[Cost Price]]*Table1[[#This Row],[Quantity]]</f>
        <v>1582.68</v>
      </c>
    </row>
    <row r="1615" spans="1:18" x14ac:dyDescent="0.25">
      <c r="A1615" t="s">
        <v>2502</v>
      </c>
      <c r="B1615" s="14">
        <v>45939</v>
      </c>
      <c r="C1615" t="s">
        <v>1311</v>
      </c>
      <c r="D1615" t="str">
        <f>VLOOKUP(C1615,Customers!A:E,5,FALSE)</f>
        <v>Mass Market</v>
      </c>
      <c r="E1615" t="s">
        <v>123</v>
      </c>
      <c r="F1615" t="str">
        <f>VLOOKUP(Table1[[#This Row],[Product_ID]],Products!A:D,4,FALSE)</f>
        <v>Accessories</v>
      </c>
      <c r="G1615" t="str">
        <f>VLOOKUP(H1615,Stores!A:E,5,FALSE)</f>
        <v xml:space="preserve">Asia </v>
      </c>
      <c r="H1615" t="s">
        <v>104</v>
      </c>
      <c r="I1615" s="5" t="s">
        <v>25</v>
      </c>
      <c r="J1615" s="7">
        <v>6</v>
      </c>
      <c r="K1615" s="27">
        <v>54.45</v>
      </c>
      <c r="L1615" s="11">
        <v>0.05</v>
      </c>
      <c r="M1615" t="s">
        <v>35</v>
      </c>
      <c r="N1615" s="29">
        <v>39.049999999999997</v>
      </c>
      <c r="O1615" s="27">
        <f>Table1[[#This Row],[Unit_Price]]*Table1[[#This Row],[Quantity]]</f>
        <v>326.70000000000005</v>
      </c>
      <c r="P1615" s="29">
        <f>Table1[[#This Row],[Revenue]]-Table1[[#This Row],[COGS]]</f>
        <v>92.400000000000063</v>
      </c>
      <c r="Q1615" s="9">
        <f>Table1[[#This Row],[Profit]]/Table1[[#This Row],[Revenue]]</f>
        <v>0.28282828282828298</v>
      </c>
      <c r="R1615" s="31">
        <f>Table1[[#This Row],[Cost Price]]*Table1[[#This Row],[Quantity]]</f>
        <v>234.29999999999998</v>
      </c>
    </row>
    <row r="1616" spans="1:18" x14ac:dyDescent="0.25">
      <c r="A1616" t="s">
        <v>2503</v>
      </c>
      <c r="B1616" s="14">
        <v>46359</v>
      </c>
      <c r="C1616" t="s">
        <v>1194</v>
      </c>
      <c r="D1616" t="str">
        <f>VLOOKUP(C1616,Customers!A:E,5,FALSE)</f>
        <v>Mass Market</v>
      </c>
      <c r="E1616" t="s">
        <v>220</v>
      </c>
      <c r="F1616" t="str">
        <f>VLOOKUP(Table1[[#This Row],[Product_ID]],Products!A:D,4,FALSE)</f>
        <v>Laptops</v>
      </c>
      <c r="G1616" t="str">
        <f>VLOOKUP(H1616,Stores!A:E,5,FALSE)</f>
        <v>North America</v>
      </c>
      <c r="H1616" t="s">
        <v>187</v>
      </c>
      <c r="I1616" s="5" t="s">
        <v>14</v>
      </c>
      <c r="J1616" s="7">
        <v>3</v>
      </c>
      <c r="K1616" s="27">
        <v>1454.03</v>
      </c>
      <c r="L1616" s="11">
        <v>0.15</v>
      </c>
      <c r="M1616" t="s">
        <v>20</v>
      </c>
      <c r="N1616" s="29">
        <v>974.35</v>
      </c>
      <c r="O1616" s="27">
        <f>Table1[[#This Row],[Unit_Price]]*Table1[[#This Row],[Quantity]]</f>
        <v>4362.09</v>
      </c>
      <c r="P1616" s="29">
        <f>Table1[[#This Row],[Revenue]]-Table1[[#This Row],[COGS]]</f>
        <v>1439.04</v>
      </c>
      <c r="Q1616" s="9">
        <f>Table1[[#This Row],[Profit]]/Table1[[#This Row],[Revenue]]</f>
        <v>0.32989690721649484</v>
      </c>
      <c r="R1616" s="31">
        <f>Table1[[#This Row],[Cost Price]]*Table1[[#This Row],[Quantity]]</f>
        <v>2923.05</v>
      </c>
    </row>
    <row r="1617" spans="1:18" x14ac:dyDescent="0.25">
      <c r="A1617" t="s">
        <v>2504</v>
      </c>
      <c r="B1617" s="14">
        <v>45961</v>
      </c>
      <c r="C1617" t="s">
        <v>2505</v>
      </c>
      <c r="D1617" t="str">
        <f>VLOOKUP(C1617,Customers!A:E,5,FALSE)</f>
        <v>Mass Market</v>
      </c>
      <c r="E1617" t="s">
        <v>80</v>
      </c>
      <c r="F1617" t="str">
        <f>VLOOKUP(Table1[[#This Row],[Product_ID]],Products!A:D,4,FALSE)</f>
        <v>Accessories</v>
      </c>
      <c r="G1617" t="str">
        <f>VLOOKUP(H1617,Stores!A:E,5,FALSE)</f>
        <v>Europe</v>
      </c>
      <c r="H1617" t="s">
        <v>64</v>
      </c>
      <c r="I1617" s="5" t="s">
        <v>14</v>
      </c>
      <c r="J1617" s="7">
        <v>4</v>
      </c>
      <c r="K1617" s="27">
        <v>155.82</v>
      </c>
      <c r="L1617" s="11">
        <v>0.1</v>
      </c>
      <c r="M1617" t="s">
        <v>20</v>
      </c>
      <c r="N1617" s="29">
        <v>116.07</v>
      </c>
      <c r="O1617" s="27">
        <f>Table1[[#This Row],[Unit_Price]]*Table1[[#This Row],[Quantity]]</f>
        <v>623.28</v>
      </c>
      <c r="P1617" s="29">
        <f>Table1[[#This Row],[Revenue]]-Table1[[#This Row],[COGS]]</f>
        <v>159</v>
      </c>
      <c r="Q1617" s="9">
        <f>Table1[[#This Row],[Profit]]/Table1[[#This Row],[Revenue]]</f>
        <v>0.25510204081632654</v>
      </c>
      <c r="R1617" s="31">
        <f>Table1[[#This Row],[Cost Price]]*Table1[[#This Row],[Quantity]]</f>
        <v>464.28</v>
      </c>
    </row>
    <row r="1618" spans="1:18" x14ac:dyDescent="0.25">
      <c r="A1618" t="s">
        <v>2506</v>
      </c>
      <c r="B1618" s="14">
        <v>45979</v>
      </c>
      <c r="C1618" t="s">
        <v>2063</v>
      </c>
      <c r="D1618" t="str">
        <f>VLOOKUP(C1618,Customers!A:E,5,FALSE)</f>
        <v>Mass Market</v>
      </c>
      <c r="E1618" t="s">
        <v>57</v>
      </c>
      <c r="F1618" t="str">
        <f>VLOOKUP(Table1[[#This Row],[Product_ID]],Products!A:D,4,FALSE)</f>
        <v>Laptops</v>
      </c>
      <c r="G1618" t="str">
        <f>VLOOKUP(H1618,Stores!A:E,5,FALSE)</f>
        <v xml:space="preserve">Asia </v>
      </c>
      <c r="H1618" t="s">
        <v>104</v>
      </c>
      <c r="I1618" s="5" t="s">
        <v>14</v>
      </c>
      <c r="J1618" s="7">
        <v>2</v>
      </c>
      <c r="K1618" s="27">
        <v>1199</v>
      </c>
      <c r="L1618" s="11">
        <v>0</v>
      </c>
      <c r="M1618" t="s">
        <v>35</v>
      </c>
      <c r="N1618" s="29">
        <v>875.27</v>
      </c>
      <c r="O1618" s="27">
        <f>Table1[[#This Row],[Unit_Price]]*Table1[[#This Row],[Quantity]]</f>
        <v>2398</v>
      </c>
      <c r="P1618" s="29">
        <f>Table1[[#This Row],[Revenue]]-Table1[[#This Row],[COGS]]</f>
        <v>647.46</v>
      </c>
      <c r="Q1618" s="9">
        <f>Table1[[#This Row],[Profit]]/Table1[[#This Row],[Revenue]]</f>
        <v>0.27</v>
      </c>
      <c r="R1618" s="31">
        <f>Table1[[#This Row],[Cost Price]]*Table1[[#This Row],[Quantity]]</f>
        <v>1750.54</v>
      </c>
    </row>
    <row r="1619" spans="1:18" x14ac:dyDescent="0.25">
      <c r="A1619" t="s">
        <v>2507</v>
      </c>
      <c r="B1619" s="14">
        <v>46096</v>
      </c>
      <c r="C1619" t="s">
        <v>201</v>
      </c>
      <c r="D1619" t="str">
        <f>VLOOKUP(C1619,Customers!A:E,5,FALSE)</f>
        <v>Premium</v>
      </c>
      <c r="E1619" t="s">
        <v>199</v>
      </c>
      <c r="F1619" t="str">
        <f>VLOOKUP(Table1[[#This Row],[Product_ID]],Products!A:D,4,FALSE)</f>
        <v>Laptops</v>
      </c>
      <c r="G1619" t="str">
        <f>VLOOKUP(H1619,Stores!A:E,5,FALSE)</f>
        <v xml:space="preserve">Asia </v>
      </c>
      <c r="H1619" t="s">
        <v>104</v>
      </c>
      <c r="I1619" s="5" t="s">
        <v>25</v>
      </c>
      <c r="J1619" s="7">
        <v>3</v>
      </c>
      <c r="K1619" s="27">
        <v>712.98</v>
      </c>
      <c r="L1619" s="11">
        <v>0.1</v>
      </c>
      <c r="M1619" t="s">
        <v>30</v>
      </c>
      <c r="N1619" s="29">
        <v>496.29</v>
      </c>
      <c r="O1619" s="27">
        <f>Table1[[#This Row],[Unit_Price]]*Table1[[#This Row],[Quantity]]</f>
        <v>2138.94</v>
      </c>
      <c r="P1619" s="29">
        <f>Table1[[#This Row],[Revenue]]-Table1[[#This Row],[COGS]]</f>
        <v>650.06999999999994</v>
      </c>
      <c r="Q1619" s="9">
        <f>Table1[[#This Row],[Profit]]/Table1[[#This Row],[Revenue]]</f>
        <v>0.30392156862745096</v>
      </c>
      <c r="R1619" s="31">
        <f>Table1[[#This Row],[Cost Price]]*Table1[[#This Row],[Quantity]]</f>
        <v>1488.8700000000001</v>
      </c>
    </row>
    <row r="1620" spans="1:18" x14ac:dyDescent="0.25">
      <c r="A1620" t="s">
        <v>2508</v>
      </c>
      <c r="B1620" s="14">
        <v>46144</v>
      </c>
      <c r="C1620" t="s">
        <v>2509</v>
      </c>
      <c r="D1620" t="str">
        <f>VLOOKUP(C1620,Customers!A:E,5,FALSE)</f>
        <v>Mass Affluent</v>
      </c>
      <c r="E1620" t="s">
        <v>33</v>
      </c>
      <c r="F1620" t="str">
        <f>VLOOKUP(Table1[[#This Row],[Product_ID]],Products!A:D,4,FALSE)</f>
        <v>Laptops</v>
      </c>
      <c r="G1620" t="str">
        <f>VLOOKUP(H1620,Stores!A:E,5,FALSE)</f>
        <v>Africa</v>
      </c>
      <c r="H1620" t="s">
        <v>58</v>
      </c>
      <c r="I1620" s="5" t="s">
        <v>14</v>
      </c>
      <c r="J1620" s="7">
        <v>1</v>
      </c>
      <c r="K1620" s="27">
        <v>2474.0100000000002</v>
      </c>
      <c r="L1620" s="11">
        <v>0.05</v>
      </c>
      <c r="M1620" t="s">
        <v>20</v>
      </c>
      <c r="N1620" s="29">
        <v>1599.36</v>
      </c>
      <c r="O1620" s="27">
        <f>Table1[[#This Row],[Unit_Price]]*Table1[[#This Row],[Quantity]]</f>
        <v>2474.0100000000002</v>
      </c>
      <c r="P1620" s="29">
        <f>Table1[[#This Row],[Revenue]]-Table1[[#This Row],[COGS]]</f>
        <v>874.65000000000032</v>
      </c>
      <c r="Q1620" s="9">
        <f>Table1[[#This Row],[Profit]]/Table1[[#This Row],[Revenue]]</f>
        <v>0.35353535353535365</v>
      </c>
      <c r="R1620" s="31">
        <f>Table1[[#This Row],[Cost Price]]*Table1[[#This Row],[Quantity]]</f>
        <v>1599.36</v>
      </c>
    </row>
    <row r="1621" spans="1:18" x14ac:dyDescent="0.25">
      <c r="A1621" t="s">
        <v>2510</v>
      </c>
      <c r="B1621" s="14">
        <v>46073</v>
      </c>
      <c r="C1621" t="s">
        <v>464</v>
      </c>
      <c r="D1621" t="str">
        <f>VLOOKUP(C1621,Customers!A:E,5,FALSE)</f>
        <v>Mass Affluent</v>
      </c>
      <c r="E1621" t="s">
        <v>223</v>
      </c>
      <c r="F1621" t="str">
        <f>VLOOKUP(Table1[[#This Row],[Product_ID]],Products!A:D,4,FALSE)</f>
        <v>Audio</v>
      </c>
      <c r="G1621" t="str">
        <f>VLOOKUP(H1621,Stores!A:E,5,FALSE)</f>
        <v>Asia</v>
      </c>
      <c r="H1621" t="s">
        <v>34</v>
      </c>
      <c r="I1621" s="5" t="s">
        <v>14</v>
      </c>
      <c r="J1621" s="7">
        <v>3</v>
      </c>
      <c r="K1621" s="27">
        <v>387.03</v>
      </c>
      <c r="L1621" s="11">
        <v>0</v>
      </c>
      <c r="M1621" t="s">
        <v>20</v>
      </c>
      <c r="N1621" s="29">
        <v>263.33999999999997</v>
      </c>
      <c r="O1621" s="27">
        <f>Table1[[#This Row],[Unit_Price]]*Table1[[#This Row],[Quantity]]</f>
        <v>1161.0899999999999</v>
      </c>
      <c r="P1621" s="29">
        <f>Table1[[#This Row],[Revenue]]-Table1[[#This Row],[COGS]]</f>
        <v>371.06999999999994</v>
      </c>
      <c r="Q1621" s="9">
        <f>Table1[[#This Row],[Profit]]/Table1[[#This Row],[Revenue]]</f>
        <v>0.31958762886597936</v>
      </c>
      <c r="R1621" s="31">
        <f>Table1[[#This Row],[Cost Price]]*Table1[[#This Row],[Quantity]]</f>
        <v>790.02</v>
      </c>
    </row>
    <row r="1622" spans="1:18" x14ac:dyDescent="0.25">
      <c r="A1622" t="s">
        <v>2511</v>
      </c>
      <c r="B1622" s="14">
        <v>46240</v>
      </c>
      <c r="C1622" t="s">
        <v>1483</v>
      </c>
      <c r="D1622" t="str">
        <f>VLOOKUP(C1622,Customers!A:E,5,FALSE)</f>
        <v>Mass Affluent</v>
      </c>
      <c r="E1622" t="s">
        <v>117</v>
      </c>
      <c r="F1622" t="str">
        <f>VLOOKUP(Table1[[#This Row],[Product_ID]],Products!A:D,4,FALSE)</f>
        <v>Laptops</v>
      </c>
      <c r="G1622" t="str">
        <f>VLOOKUP(H1622,Stores!A:E,5,FALSE)</f>
        <v>North America</v>
      </c>
      <c r="H1622" t="s">
        <v>187</v>
      </c>
      <c r="I1622" s="5" t="s">
        <v>25</v>
      </c>
      <c r="J1622" s="7">
        <v>2</v>
      </c>
      <c r="K1622" s="27">
        <v>1852.97</v>
      </c>
      <c r="L1622" s="11">
        <v>0</v>
      </c>
      <c r="M1622" t="s">
        <v>30</v>
      </c>
      <c r="N1622" s="29">
        <v>1295.28</v>
      </c>
      <c r="O1622" s="27">
        <f>Table1[[#This Row],[Unit_Price]]*Table1[[#This Row],[Quantity]]</f>
        <v>3705.94</v>
      </c>
      <c r="P1622" s="29">
        <f>Table1[[#This Row],[Revenue]]-Table1[[#This Row],[COGS]]</f>
        <v>1115.3800000000001</v>
      </c>
      <c r="Q1622" s="9">
        <f>Table1[[#This Row],[Profit]]/Table1[[#This Row],[Revenue]]</f>
        <v>0.3009708737864078</v>
      </c>
      <c r="R1622" s="31">
        <f>Table1[[#This Row],[Cost Price]]*Table1[[#This Row],[Quantity]]</f>
        <v>2590.56</v>
      </c>
    </row>
    <row r="1623" spans="1:18" x14ac:dyDescent="0.25">
      <c r="A1623" t="s">
        <v>2512</v>
      </c>
      <c r="B1623" s="14">
        <v>46175</v>
      </c>
      <c r="C1623" t="s">
        <v>143</v>
      </c>
      <c r="D1623" t="str">
        <f>VLOOKUP(C1623,Customers!A:E,5,FALSE)</f>
        <v>Mass Market</v>
      </c>
      <c r="E1623" t="s">
        <v>18</v>
      </c>
      <c r="F1623" t="str">
        <f>VLOOKUP(Table1[[#This Row],[Product_ID]],Products!A:D,4,FALSE)</f>
        <v>Audio</v>
      </c>
      <c r="G1623" t="str">
        <f>VLOOKUP(H1623,Stores!A:E,5,FALSE)</f>
        <v>Africa</v>
      </c>
      <c r="H1623" t="s">
        <v>44</v>
      </c>
      <c r="I1623" s="5" t="s">
        <v>25</v>
      </c>
      <c r="J1623" s="7">
        <v>5</v>
      </c>
      <c r="K1623" s="27">
        <v>100.98</v>
      </c>
      <c r="L1623" s="11">
        <v>0</v>
      </c>
      <c r="M1623" t="s">
        <v>30</v>
      </c>
      <c r="N1623" s="29">
        <v>71.28</v>
      </c>
      <c r="O1623" s="27">
        <f>Table1[[#This Row],[Unit_Price]]*Table1[[#This Row],[Quantity]]</f>
        <v>504.90000000000003</v>
      </c>
      <c r="P1623" s="29">
        <f>Table1[[#This Row],[Revenue]]-Table1[[#This Row],[COGS]]</f>
        <v>148.50000000000006</v>
      </c>
      <c r="Q1623" s="9">
        <f>Table1[[#This Row],[Profit]]/Table1[[#This Row],[Revenue]]</f>
        <v>0.29411764705882359</v>
      </c>
      <c r="R1623" s="31">
        <f>Table1[[#This Row],[Cost Price]]*Table1[[#This Row],[Quantity]]</f>
        <v>356.4</v>
      </c>
    </row>
    <row r="1624" spans="1:18" x14ac:dyDescent="0.25">
      <c r="A1624" t="s">
        <v>2513</v>
      </c>
      <c r="B1624" s="14">
        <v>46084</v>
      </c>
      <c r="C1624" t="s">
        <v>1577</v>
      </c>
      <c r="D1624" t="str">
        <f>VLOOKUP(C1624,Customers!A:E,5,FALSE)</f>
        <v>Mass Affluent</v>
      </c>
      <c r="E1624" t="s">
        <v>150</v>
      </c>
      <c r="F1624" t="str">
        <f>VLOOKUP(Table1[[#This Row],[Product_ID]],Products!A:D,4,FALSE)</f>
        <v>Televisions</v>
      </c>
      <c r="G1624" t="str">
        <f>VLOOKUP(H1624,Stores!A:E,5,FALSE)</f>
        <v>North America</v>
      </c>
      <c r="H1624" t="s">
        <v>39</v>
      </c>
      <c r="I1624" s="5" t="s">
        <v>25</v>
      </c>
      <c r="J1624" s="7">
        <v>2</v>
      </c>
      <c r="K1624" s="27">
        <v>1528.98</v>
      </c>
      <c r="L1624" s="11">
        <v>0.05</v>
      </c>
      <c r="M1624" t="s">
        <v>35</v>
      </c>
      <c r="N1624" s="29">
        <v>1064.29</v>
      </c>
      <c r="O1624" s="27">
        <f>Table1[[#This Row],[Unit_Price]]*Table1[[#This Row],[Quantity]]</f>
        <v>3057.96</v>
      </c>
      <c r="P1624" s="29">
        <f>Table1[[#This Row],[Revenue]]-Table1[[#This Row],[COGS]]</f>
        <v>929.38000000000011</v>
      </c>
      <c r="Q1624" s="9">
        <f>Table1[[#This Row],[Profit]]/Table1[[#This Row],[Revenue]]</f>
        <v>0.30392156862745101</v>
      </c>
      <c r="R1624" s="31">
        <f>Table1[[#This Row],[Cost Price]]*Table1[[#This Row],[Quantity]]</f>
        <v>2128.58</v>
      </c>
    </row>
    <row r="1625" spans="1:18" x14ac:dyDescent="0.25">
      <c r="A1625" t="s">
        <v>2514</v>
      </c>
      <c r="B1625" s="14">
        <v>46060</v>
      </c>
      <c r="C1625" t="s">
        <v>371</v>
      </c>
      <c r="D1625" t="str">
        <f>VLOOKUP(C1625,Customers!A:E,5,FALSE)</f>
        <v>Mass Market</v>
      </c>
      <c r="E1625" t="s">
        <v>71</v>
      </c>
      <c r="F1625" t="str">
        <f>VLOOKUP(Table1[[#This Row],[Product_ID]],Products!A:D,4,FALSE)</f>
        <v>Audio</v>
      </c>
      <c r="G1625" t="str">
        <f>VLOOKUP(H1625,Stores!A:E,5,FALSE)</f>
        <v>Africa</v>
      </c>
      <c r="H1625" t="s">
        <v>58</v>
      </c>
      <c r="I1625" s="5" t="s">
        <v>14</v>
      </c>
      <c r="J1625" s="7">
        <v>5</v>
      </c>
      <c r="K1625" s="27">
        <v>120.19</v>
      </c>
      <c r="L1625" s="11">
        <v>0.1</v>
      </c>
      <c r="M1625" t="s">
        <v>35</v>
      </c>
      <c r="N1625" s="29">
        <v>82.11</v>
      </c>
      <c r="O1625" s="27">
        <f>Table1[[#This Row],[Unit_Price]]*Table1[[#This Row],[Quantity]]</f>
        <v>600.95000000000005</v>
      </c>
      <c r="P1625" s="29">
        <f>Table1[[#This Row],[Revenue]]-Table1[[#This Row],[COGS]]</f>
        <v>190.40000000000003</v>
      </c>
      <c r="Q1625" s="9">
        <f>Table1[[#This Row],[Profit]]/Table1[[#This Row],[Revenue]]</f>
        <v>0.31683168316831689</v>
      </c>
      <c r="R1625" s="31">
        <f>Table1[[#This Row],[Cost Price]]*Table1[[#This Row],[Quantity]]</f>
        <v>410.55</v>
      </c>
    </row>
    <row r="1626" spans="1:18" x14ac:dyDescent="0.25">
      <c r="A1626" t="s">
        <v>2515</v>
      </c>
      <c r="B1626" s="14">
        <v>46170</v>
      </c>
      <c r="C1626" t="s">
        <v>650</v>
      </c>
      <c r="D1626" t="str">
        <f>VLOOKUP(C1626,Customers!A:E,5,FALSE)</f>
        <v>Affluent</v>
      </c>
      <c r="E1626" t="s">
        <v>321</v>
      </c>
      <c r="F1626" t="str">
        <f>VLOOKUP(Table1[[#This Row],[Product_ID]],Products!A:D,4,FALSE)</f>
        <v>Smartphones</v>
      </c>
      <c r="G1626" t="str">
        <f>VLOOKUP(H1626,Stores!A:E,5,FALSE)</f>
        <v>South America</v>
      </c>
      <c r="H1626" t="s">
        <v>120</v>
      </c>
      <c r="I1626" s="5" t="s">
        <v>25</v>
      </c>
      <c r="J1626" s="7">
        <v>6</v>
      </c>
      <c r="K1626" s="27">
        <v>1385.01</v>
      </c>
      <c r="L1626" s="11">
        <v>0.15</v>
      </c>
      <c r="M1626" t="s">
        <v>20</v>
      </c>
      <c r="N1626" s="29">
        <v>993.29</v>
      </c>
      <c r="O1626" s="27">
        <f>Table1[[#This Row],[Unit_Price]]*Table1[[#This Row],[Quantity]]</f>
        <v>8310.06</v>
      </c>
      <c r="P1626" s="29">
        <f>Table1[[#This Row],[Revenue]]-Table1[[#This Row],[COGS]]</f>
        <v>2350.3199999999997</v>
      </c>
      <c r="Q1626" s="9">
        <f>Table1[[#This Row],[Profit]]/Table1[[#This Row],[Revenue]]</f>
        <v>0.28282828282828282</v>
      </c>
      <c r="R1626" s="31">
        <f>Table1[[#This Row],[Cost Price]]*Table1[[#This Row],[Quantity]]</f>
        <v>5959.74</v>
      </c>
    </row>
    <row r="1627" spans="1:18" x14ac:dyDescent="0.25">
      <c r="A1627" t="s">
        <v>2516</v>
      </c>
      <c r="B1627" s="14">
        <v>46241</v>
      </c>
      <c r="C1627" t="s">
        <v>22</v>
      </c>
      <c r="D1627" t="str">
        <f>VLOOKUP(C1627,Customers!A:E,5,FALSE)</f>
        <v>Mass Affluent</v>
      </c>
      <c r="E1627" t="s">
        <v>150</v>
      </c>
      <c r="F1627" t="str">
        <f>VLOOKUP(Table1[[#This Row],[Product_ID]],Products!A:D,4,FALSE)</f>
        <v>Televisions</v>
      </c>
      <c r="G1627" t="str">
        <f>VLOOKUP(H1627,Stores!A:E,5,FALSE)</f>
        <v>Africa</v>
      </c>
      <c r="H1627" t="s">
        <v>19</v>
      </c>
      <c r="I1627" s="5" t="s">
        <v>25</v>
      </c>
      <c r="J1627" s="7">
        <v>4</v>
      </c>
      <c r="K1627" s="27">
        <v>1484.01</v>
      </c>
      <c r="L1627" s="11">
        <v>0</v>
      </c>
      <c r="M1627" t="s">
        <v>20</v>
      </c>
      <c r="N1627" s="29">
        <v>1064.29</v>
      </c>
      <c r="O1627" s="27">
        <f>Table1[[#This Row],[Unit_Price]]*Table1[[#This Row],[Quantity]]</f>
        <v>5936.04</v>
      </c>
      <c r="P1627" s="29">
        <f>Table1[[#This Row],[Revenue]]-Table1[[#This Row],[COGS]]</f>
        <v>1678.88</v>
      </c>
      <c r="Q1627" s="9">
        <f>Table1[[#This Row],[Profit]]/Table1[[#This Row],[Revenue]]</f>
        <v>0.28282828282828287</v>
      </c>
      <c r="R1627" s="31">
        <f>Table1[[#This Row],[Cost Price]]*Table1[[#This Row],[Quantity]]</f>
        <v>4257.16</v>
      </c>
    </row>
    <row r="1628" spans="1:18" x14ac:dyDescent="0.25">
      <c r="A1628" t="s">
        <v>2517</v>
      </c>
      <c r="B1628" s="14">
        <v>46000</v>
      </c>
      <c r="C1628" t="s">
        <v>2518</v>
      </c>
      <c r="D1628" t="str">
        <f>VLOOKUP(C1628,Customers!A:E,5,FALSE)</f>
        <v>Mass Market</v>
      </c>
      <c r="E1628" t="s">
        <v>220</v>
      </c>
      <c r="F1628" t="str">
        <f>VLOOKUP(Table1[[#This Row],[Product_ID]],Products!A:D,4,FALSE)</f>
        <v>Laptops</v>
      </c>
      <c r="G1628" t="str">
        <f>VLOOKUP(H1628,Stores!A:E,5,FALSE)</f>
        <v>Africa</v>
      </c>
      <c r="H1628" t="s">
        <v>52</v>
      </c>
      <c r="I1628" s="5" t="s">
        <v>14</v>
      </c>
      <c r="J1628" s="7">
        <v>3</v>
      </c>
      <c r="K1628" s="27">
        <v>1454.03</v>
      </c>
      <c r="L1628" s="11">
        <v>0.15</v>
      </c>
      <c r="M1628" t="s">
        <v>35</v>
      </c>
      <c r="N1628" s="29">
        <v>974.35</v>
      </c>
      <c r="O1628" s="27">
        <f>Table1[[#This Row],[Unit_Price]]*Table1[[#This Row],[Quantity]]</f>
        <v>4362.09</v>
      </c>
      <c r="P1628" s="29">
        <f>Table1[[#This Row],[Revenue]]-Table1[[#This Row],[COGS]]</f>
        <v>1439.04</v>
      </c>
      <c r="Q1628" s="9">
        <f>Table1[[#This Row],[Profit]]/Table1[[#This Row],[Revenue]]</f>
        <v>0.32989690721649484</v>
      </c>
      <c r="R1628" s="31">
        <f>Table1[[#This Row],[Cost Price]]*Table1[[#This Row],[Quantity]]</f>
        <v>2923.05</v>
      </c>
    </row>
    <row r="1629" spans="1:18" x14ac:dyDescent="0.25">
      <c r="A1629" t="s">
        <v>2519</v>
      </c>
      <c r="B1629" s="14">
        <v>46195</v>
      </c>
      <c r="C1629" t="s">
        <v>285</v>
      </c>
      <c r="D1629" t="str">
        <f>VLOOKUP(C1629,Customers!A:E,5,FALSE)</f>
        <v>Mass Market</v>
      </c>
      <c r="E1629" t="s">
        <v>123</v>
      </c>
      <c r="F1629" t="str">
        <f>VLOOKUP(Table1[[#This Row],[Product_ID]],Products!A:D,4,FALSE)</f>
        <v>Accessories</v>
      </c>
      <c r="G1629" t="str">
        <f>VLOOKUP(H1629,Stores!A:E,5,FALSE)</f>
        <v>Africa</v>
      </c>
      <c r="H1629" t="s">
        <v>58</v>
      </c>
      <c r="I1629" s="5" t="s">
        <v>14</v>
      </c>
      <c r="J1629" s="7">
        <v>2</v>
      </c>
      <c r="K1629" s="27">
        <v>56.1</v>
      </c>
      <c r="L1629" s="11">
        <v>0.1</v>
      </c>
      <c r="M1629" t="s">
        <v>30</v>
      </c>
      <c r="N1629" s="29">
        <v>39.049999999999997</v>
      </c>
      <c r="O1629" s="27">
        <f>Table1[[#This Row],[Unit_Price]]*Table1[[#This Row],[Quantity]]</f>
        <v>112.2</v>
      </c>
      <c r="P1629" s="29">
        <f>Table1[[#This Row],[Revenue]]-Table1[[#This Row],[COGS]]</f>
        <v>34.100000000000009</v>
      </c>
      <c r="Q1629" s="9">
        <f>Table1[[#This Row],[Profit]]/Table1[[#This Row],[Revenue]]</f>
        <v>0.30392156862745107</v>
      </c>
      <c r="R1629" s="31">
        <f>Table1[[#This Row],[Cost Price]]*Table1[[#This Row],[Quantity]]</f>
        <v>78.099999999999994</v>
      </c>
    </row>
    <row r="1630" spans="1:18" x14ac:dyDescent="0.25">
      <c r="A1630" t="s">
        <v>2520</v>
      </c>
      <c r="B1630" s="14">
        <v>46044</v>
      </c>
      <c r="C1630" t="s">
        <v>134</v>
      </c>
      <c r="D1630" t="str">
        <f>VLOOKUP(C1630,Customers!A:E,5,FALSE)</f>
        <v>Premium</v>
      </c>
      <c r="E1630" t="s">
        <v>268</v>
      </c>
      <c r="F1630" t="str">
        <f>VLOOKUP(Table1[[#This Row],[Product_ID]],Products!A:D,4,FALSE)</f>
        <v>Audio</v>
      </c>
      <c r="G1630" t="str">
        <f>VLOOKUP(H1630,Stores!A:E,5,FALSE)</f>
        <v>Africa</v>
      </c>
      <c r="H1630" t="s">
        <v>19</v>
      </c>
      <c r="I1630" s="5" t="s">
        <v>14</v>
      </c>
      <c r="J1630" s="7">
        <v>1</v>
      </c>
      <c r="K1630" s="27">
        <v>151.97999999999999</v>
      </c>
      <c r="L1630" s="11">
        <v>0</v>
      </c>
      <c r="M1630" t="s">
        <v>35</v>
      </c>
      <c r="N1630" s="29">
        <v>90.89</v>
      </c>
      <c r="O1630" s="27">
        <f>Table1[[#This Row],[Unit_Price]]*Table1[[#This Row],[Quantity]]</f>
        <v>151.97999999999999</v>
      </c>
      <c r="P1630" s="29">
        <f>Table1[[#This Row],[Revenue]]-Table1[[#This Row],[COGS]]</f>
        <v>61.089999999999989</v>
      </c>
      <c r="Q1630" s="9">
        <f>Table1[[#This Row],[Profit]]/Table1[[#This Row],[Revenue]]</f>
        <v>0.40196078431372545</v>
      </c>
      <c r="R1630" s="31">
        <f>Table1[[#This Row],[Cost Price]]*Table1[[#This Row],[Quantity]]</f>
        <v>90.89</v>
      </c>
    </row>
    <row r="1631" spans="1:18" x14ac:dyDescent="0.25">
      <c r="A1631" t="s">
        <v>2521</v>
      </c>
      <c r="B1631" s="14">
        <v>45914</v>
      </c>
      <c r="C1631" t="s">
        <v>2522</v>
      </c>
      <c r="D1631" t="str">
        <f>VLOOKUP(C1631,Customers!A:E,5,FALSE)</f>
        <v>Premium</v>
      </c>
      <c r="E1631" t="s">
        <v>390</v>
      </c>
      <c r="F1631" t="str">
        <f>VLOOKUP(Table1[[#This Row],[Product_ID]],Products!A:D,4,FALSE)</f>
        <v>Smartphones</v>
      </c>
      <c r="G1631" t="str">
        <f>VLOOKUP(H1631,Stores!A:E,5,FALSE)</f>
        <v>Oceania</v>
      </c>
      <c r="H1631" t="s">
        <v>112</v>
      </c>
      <c r="I1631" s="5" t="s">
        <v>25</v>
      </c>
      <c r="J1631" s="7">
        <v>4</v>
      </c>
      <c r="K1631" s="27">
        <v>435.53</v>
      </c>
      <c r="L1631" s="11">
        <v>0</v>
      </c>
      <c r="M1631" t="s">
        <v>35</v>
      </c>
      <c r="N1631" s="29">
        <v>278.38</v>
      </c>
      <c r="O1631" s="27">
        <f>Table1[[#This Row],[Unit_Price]]*Table1[[#This Row],[Quantity]]</f>
        <v>1742.12</v>
      </c>
      <c r="P1631" s="29">
        <f>Table1[[#This Row],[Revenue]]-Table1[[#This Row],[COGS]]</f>
        <v>628.59999999999991</v>
      </c>
      <c r="Q1631" s="9">
        <f>Table1[[#This Row],[Profit]]/Table1[[#This Row],[Revenue]]</f>
        <v>0.36082474226804123</v>
      </c>
      <c r="R1631" s="31">
        <f>Table1[[#This Row],[Cost Price]]*Table1[[#This Row],[Quantity]]</f>
        <v>1113.52</v>
      </c>
    </row>
    <row r="1632" spans="1:18" x14ac:dyDescent="0.25">
      <c r="A1632" t="s">
        <v>2523</v>
      </c>
      <c r="B1632" s="14">
        <v>46196</v>
      </c>
      <c r="C1632" t="s">
        <v>290</v>
      </c>
      <c r="D1632" t="str">
        <f>VLOOKUP(C1632,Customers!A:E,5,FALSE)</f>
        <v>Affluent</v>
      </c>
      <c r="E1632" t="s">
        <v>117</v>
      </c>
      <c r="F1632" t="str">
        <f>VLOOKUP(Table1[[#This Row],[Product_ID]],Products!A:D,4,FALSE)</f>
        <v>Laptops</v>
      </c>
      <c r="G1632" t="str">
        <f>VLOOKUP(H1632,Stores!A:E,5,FALSE)</f>
        <v>Africa</v>
      </c>
      <c r="H1632" t="s">
        <v>19</v>
      </c>
      <c r="I1632" s="5" t="s">
        <v>25</v>
      </c>
      <c r="J1632" s="7">
        <v>2</v>
      </c>
      <c r="K1632" s="27">
        <v>1852.97</v>
      </c>
      <c r="L1632" s="11">
        <v>0.02</v>
      </c>
      <c r="M1632" t="s">
        <v>35</v>
      </c>
      <c r="N1632" s="29">
        <v>1295.28</v>
      </c>
      <c r="O1632" s="27">
        <f>Table1[[#This Row],[Unit_Price]]*Table1[[#This Row],[Quantity]]</f>
        <v>3705.94</v>
      </c>
      <c r="P1632" s="29">
        <f>Table1[[#This Row],[Revenue]]-Table1[[#This Row],[COGS]]</f>
        <v>1115.3800000000001</v>
      </c>
      <c r="Q1632" s="9">
        <f>Table1[[#This Row],[Profit]]/Table1[[#This Row],[Revenue]]</f>
        <v>0.3009708737864078</v>
      </c>
      <c r="R1632" s="31">
        <f>Table1[[#This Row],[Cost Price]]*Table1[[#This Row],[Quantity]]</f>
        <v>2590.56</v>
      </c>
    </row>
    <row r="1633" spans="1:18" x14ac:dyDescent="0.25">
      <c r="A1633" t="s">
        <v>2524</v>
      </c>
      <c r="B1633" s="14">
        <v>46174</v>
      </c>
      <c r="C1633" t="s">
        <v>2525</v>
      </c>
      <c r="D1633" t="str">
        <f>VLOOKUP(C1633,Customers!A:E,5,FALSE)</f>
        <v>Mass Market</v>
      </c>
      <c r="E1633" t="s">
        <v>132</v>
      </c>
      <c r="F1633" t="str">
        <f>VLOOKUP(Table1[[#This Row],[Product_ID]],Products!A:D,4,FALSE)</f>
        <v>Laptops</v>
      </c>
      <c r="G1633" t="str">
        <f>VLOOKUP(H1633,Stores!A:E,5,FALSE)</f>
        <v>Asia</v>
      </c>
      <c r="H1633" t="s">
        <v>101</v>
      </c>
      <c r="I1633" s="5" t="s">
        <v>25</v>
      </c>
      <c r="J1633" s="7">
        <v>2</v>
      </c>
      <c r="K1633" s="27">
        <v>1163.03</v>
      </c>
      <c r="L1633" s="11">
        <v>0.1</v>
      </c>
      <c r="M1633" t="s">
        <v>20</v>
      </c>
      <c r="N1633" s="29">
        <v>791.34</v>
      </c>
      <c r="O1633" s="27">
        <f>Table1[[#This Row],[Unit_Price]]*Table1[[#This Row],[Quantity]]</f>
        <v>2326.06</v>
      </c>
      <c r="P1633" s="29">
        <f>Table1[[#This Row],[Revenue]]-Table1[[#This Row],[COGS]]</f>
        <v>743.37999999999988</v>
      </c>
      <c r="Q1633" s="9">
        <f>Table1[[#This Row],[Profit]]/Table1[[#This Row],[Revenue]]</f>
        <v>0.31958762886597936</v>
      </c>
      <c r="R1633" s="31">
        <f>Table1[[#This Row],[Cost Price]]*Table1[[#This Row],[Quantity]]</f>
        <v>1582.68</v>
      </c>
    </row>
    <row r="1634" spans="1:18" x14ac:dyDescent="0.25">
      <c r="A1634" t="s">
        <v>2526</v>
      </c>
      <c r="B1634" s="14">
        <v>45985</v>
      </c>
      <c r="C1634" t="s">
        <v>247</v>
      </c>
      <c r="D1634" t="str">
        <f>VLOOKUP(C1634,Customers!A:E,5,FALSE)</f>
        <v>Mass Market</v>
      </c>
      <c r="E1634" t="s">
        <v>180</v>
      </c>
      <c r="F1634" t="str">
        <f>VLOOKUP(Table1[[#This Row],[Product_ID]],Products!A:D,4,FALSE)</f>
        <v>Smartphones</v>
      </c>
      <c r="G1634" t="str">
        <f>VLOOKUP(H1634,Stores!A:E,5,FALSE)</f>
        <v xml:space="preserve">Asia </v>
      </c>
      <c r="H1634" t="s">
        <v>104</v>
      </c>
      <c r="I1634" s="5" t="s">
        <v>25</v>
      </c>
      <c r="J1634" s="7">
        <v>8</v>
      </c>
      <c r="K1634" s="27">
        <v>857.49</v>
      </c>
      <c r="L1634" s="11">
        <v>0.05</v>
      </c>
      <c r="M1634" t="s">
        <v>20</v>
      </c>
      <c r="N1634" s="29">
        <v>585.80999999999995</v>
      </c>
      <c r="O1634" s="27">
        <f>Table1[[#This Row],[Unit_Price]]*Table1[[#This Row],[Quantity]]</f>
        <v>6859.92</v>
      </c>
      <c r="P1634" s="29">
        <f>Table1[[#This Row],[Revenue]]-Table1[[#This Row],[COGS]]</f>
        <v>2173.4400000000005</v>
      </c>
      <c r="Q1634" s="9">
        <f>Table1[[#This Row],[Profit]]/Table1[[#This Row],[Revenue]]</f>
        <v>0.31683168316831689</v>
      </c>
      <c r="R1634" s="31">
        <f>Table1[[#This Row],[Cost Price]]*Table1[[#This Row],[Quantity]]</f>
        <v>4686.4799999999996</v>
      </c>
    </row>
    <row r="1635" spans="1:18" x14ac:dyDescent="0.25">
      <c r="A1635" t="s">
        <v>2527</v>
      </c>
      <c r="B1635" s="14">
        <v>46005</v>
      </c>
      <c r="C1635" t="s">
        <v>1381</v>
      </c>
      <c r="D1635" t="str">
        <f>VLOOKUP(C1635,Customers!A:E,5,FALSE)</f>
        <v>Mass Affluent</v>
      </c>
      <c r="E1635" t="s">
        <v>520</v>
      </c>
      <c r="F1635" t="str">
        <f>VLOOKUP(Table1[[#This Row],[Product_ID]],Products!A:D,4,FALSE)</f>
        <v>Laptops</v>
      </c>
      <c r="G1635" t="str">
        <f>VLOOKUP(H1635,Stores!A:E,5,FALSE)</f>
        <v>Europe</v>
      </c>
      <c r="H1635" t="s">
        <v>64</v>
      </c>
      <c r="I1635" s="5" t="s">
        <v>14</v>
      </c>
      <c r="J1635" s="7">
        <v>2</v>
      </c>
      <c r="K1635" s="27">
        <v>2199</v>
      </c>
      <c r="L1635" s="11">
        <v>0.2</v>
      </c>
      <c r="M1635" t="s">
        <v>35</v>
      </c>
      <c r="N1635" s="29">
        <v>1495.32</v>
      </c>
      <c r="O1635" s="27">
        <f>Table1[[#This Row],[Unit_Price]]*Table1[[#This Row],[Quantity]]</f>
        <v>4398</v>
      </c>
      <c r="P1635" s="29">
        <f>Table1[[#This Row],[Revenue]]-Table1[[#This Row],[COGS]]</f>
        <v>1407.3600000000001</v>
      </c>
      <c r="Q1635" s="9">
        <f>Table1[[#This Row],[Profit]]/Table1[[#This Row],[Revenue]]</f>
        <v>0.32</v>
      </c>
      <c r="R1635" s="31">
        <f>Table1[[#This Row],[Cost Price]]*Table1[[#This Row],[Quantity]]</f>
        <v>2990.64</v>
      </c>
    </row>
    <row r="1636" spans="1:18" x14ac:dyDescent="0.25">
      <c r="A1636" t="s">
        <v>2529</v>
      </c>
      <c r="B1636" s="14">
        <v>45888</v>
      </c>
      <c r="C1636" t="s">
        <v>237</v>
      </c>
      <c r="D1636" t="str">
        <f>VLOOKUP(C1636,Customers!A:E,5,FALSE)</f>
        <v>Affluent</v>
      </c>
      <c r="E1636" t="s">
        <v>132</v>
      </c>
      <c r="F1636" t="str">
        <f>VLOOKUP(Table1[[#This Row],[Product_ID]],Products!A:D,4,FALSE)</f>
        <v>Laptops</v>
      </c>
      <c r="G1636" t="str">
        <f>VLOOKUP(H1636,Stores!A:E,5,FALSE)</f>
        <v>Africa</v>
      </c>
      <c r="H1636" t="s">
        <v>44</v>
      </c>
      <c r="I1636" s="5" t="s">
        <v>25</v>
      </c>
      <c r="J1636" s="7">
        <v>10</v>
      </c>
      <c r="K1636" s="27">
        <v>1234.97</v>
      </c>
      <c r="L1636" s="11">
        <v>0.15</v>
      </c>
      <c r="M1636" t="s">
        <v>20</v>
      </c>
      <c r="N1636" s="29">
        <v>791.34</v>
      </c>
      <c r="O1636" s="27">
        <f>Table1[[#This Row],[Unit_Price]]*Table1[[#This Row],[Quantity]]</f>
        <v>12349.7</v>
      </c>
      <c r="P1636" s="29">
        <f>Table1[[#This Row],[Revenue]]-Table1[[#This Row],[COGS]]</f>
        <v>4436.3</v>
      </c>
      <c r="Q1636" s="9">
        <f>Table1[[#This Row],[Profit]]/Table1[[#This Row],[Revenue]]</f>
        <v>0.35922330097087379</v>
      </c>
      <c r="R1636" s="31">
        <f>Table1[[#This Row],[Cost Price]]*Table1[[#This Row],[Quantity]]</f>
        <v>7913.4000000000005</v>
      </c>
    </row>
    <row r="1637" spans="1:18" x14ac:dyDescent="0.25">
      <c r="A1637" t="s">
        <v>2530</v>
      </c>
      <c r="B1637" s="14">
        <v>46200</v>
      </c>
      <c r="C1637" t="s">
        <v>2081</v>
      </c>
      <c r="D1637" t="str">
        <f>VLOOKUP(C1637,Customers!A:E,5,FALSE)</f>
        <v>Mass Market</v>
      </c>
      <c r="E1637" t="s">
        <v>168</v>
      </c>
      <c r="F1637" t="str">
        <f>VLOOKUP(Table1[[#This Row],[Product_ID]],Products!A:D,4,FALSE)</f>
        <v>Accessories</v>
      </c>
      <c r="G1637" t="str">
        <f>VLOOKUP(H1637,Stores!A:E,5,FALSE)</f>
        <v>Asia</v>
      </c>
      <c r="H1637" t="s">
        <v>101</v>
      </c>
      <c r="I1637" s="5" t="s">
        <v>25</v>
      </c>
      <c r="J1637" s="7">
        <v>2</v>
      </c>
      <c r="K1637" s="27">
        <v>89</v>
      </c>
      <c r="L1637" s="11">
        <v>0.05</v>
      </c>
      <c r="M1637" t="s">
        <v>30</v>
      </c>
      <c r="N1637" s="29">
        <v>55.18</v>
      </c>
      <c r="O1637" s="27">
        <f>Table1[[#This Row],[Unit_Price]]*Table1[[#This Row],[Quantity]]</f>
        <v>178</v>
      </c>
      <c r="P1637" s="29">
        <f>Table1[[#This Row],[Revenue]]-Table1[[#This Row],[COGS]]</f>
        <v>67.64</v>
      </c>
      <c r="Q1637" s="9">
        <f>Table1[[#This Row],[Profit]]/Table1[[#This Row],[Revenue]]</f>
        <v>0.38</v>
      </c>
      <c r="R1637" s="31">
        <f>Table1[[#This Row],[Cost Price]]*Table1[[#This Row],[Quantity]]</f>
        <v>110.36</v>
      </c>
    </row>
    <row r="1638" spans="1:18" x14ac:dyDescent="0.25">
      <c r="A1638" t="s">
        <v>2531</v>
      </c>
      <c r="B1638" s="14">
        <v>46132</v>
      </c>
      <c r="C1638" t="s">
        <v>261</v>
      </c>
      <c r="D1638" t="str">
        <f>VLOOKUP(C1638,Customers!A:E,5,FALSE)</f>
        <v>Mass Market</v>
      </c>
      <c r="E1638" t="s">
        <v>332</v>
      </c>
      <c r="F1638" t="str">
        <f>VLOOKUP(Table1[[#This Row],[Product_ID]],Products!A:D,4,FALSE)</f>
        <v>Smartphones</v>
      </c>
      <c r="G1638" t="str">
        <f>VLOOKUP(H1638,Stores!A:E,5,FALSE)</f>
        <v>Asia</v>
      </c>
      <c r="H1638" t="s">
        <v>34</v>
      </c>
      <c r="I1638" s="5" t="s">
        <v>25</v>
      </c>
      <c r="J1638" s="7">
        <v>2</v>
      </c>
      <c r="K1638" s="27">
        <v>771.47</v>
      </c>
      <c r="L1638" s="11">
        <v>0</v>
      </c>
      <c r="M1638" t="s">
        <v>30</v>
      </c>
      <c r="N1638" s="29">
        <v>531.79</v>
      </c>
      <c r="O1638" s="27">
        <f>Table1[[#This Row],[Unit_Price]]*Table1[[#This Row],[Quantity]]</f>
        <v>1542.94</v>
      </c>
      <c r="P1638" s="29">
        <f>Table1[[#This Row],[Revenue]]-Table1[[#This Row],[COGS]]</f>
        <v>479.36000000000013</v>
      </c>
      <c r="Q1638" s="9">
        <f>Table1[[#This Row],[Profit]]/Table1[[#This Row],[Revenue]]</f>
        <v>0.31067961165048552</v>
      </c>
      <c r="R1638" s="31">
        <f>Table1[[#This Row],[Cost Price]]*Table1[[#This Row],[Quantity]]</f>
        <v>1063.58</v>
      </c>
    </row>
    <row r="1639" spans="1:18" x14ac:dyDescent="0.25">
      <c r="A1639" t="s">
        <v>2532</v>
      </c>
      <c r="B1639" s="14">
        <v>46134</v>
      </c>
      <c r="C1639" t="s">
        <v>1921</v>
      </c>
      <c r="D1639" t="str">
        <f>VLOOKUP(C1639,Customers!A:E,5,FALSE)</f>
        <v>Premium</v>
      </c>
      <c r="E1639" t="s">
        <v>282</v>
      </c>
      <c r="F1639" t="str">
        <f>VLOOKUP(Table1[[#This Row],[Product_ID]],Products!A:D,4,FALSE)</f>
        <v>Audio</v>
      </c>
      <c r="G1639" t="str">
        <f>VLOOKUP(H1639,Stores!A:E,5,FALSE)</f>
        <v>Africa</v>
      </c>
      <c r="H1639" t="s">
        <v>196</v>
      </c>
      <c r="I1639" s="5" t="s">
        <v>14</v>
      </c>
      <c r="J1639" s="7">
        <v>1</v>
      </c>
      <c r="K1639" s="27">
        <v>173.63</v>
      </c>
      <c r="L1639" s="11">
        <v>0.1</v>
      </c>
      <c r="M1639" t="s">
        <v>20</v>
      </c>
      <c r="N1639" s="29">
        <v>110.98</v>
      </c>
      <c r="O1639" s="27">
        <f>Table1[[#This Row],[Unit_Price]]*Table1[[#This Row],[Quantity]]</f>
        <v>173.63</v>
      </c>
      <c r="P1639" s="29">
        <f>Table1[[#This Row],[Revenue]]-Table1[[#This Row],[COGS]]</f>
        <v>62.649999999999991</v>
      </c>
      <c r="Q1639" s="9">
        <f>Table1[[#This Row],[Profit]]/Table1[[#This Row],[Revenue]]</f>
        <v>0.36082474226804118</v>
      </c>
      <c r="R1639" s="31">
        <f>Table1[[#This Row],[Cost Price]]*Table1[[#This Row],[Quantity]]</f>
        <v>110.98</v>
      </c>
    </row>
    <row r="1640" spans="1:18" x14ac:dyDescent="0.25">
      <c r="A1640" t="s">
        <v>2533</v>
      </c>
      <c r="B1640" s="14">
        <v>46158</v>
      </c>
      <c r="C1640" t="s">
        <v>1846</v>
      </c>
      <c r="D1640" t="str">
        <f>VLOOKUP(C1640,Customers!A:E,5,FALSE)</f>
        <v>VIP</v>
      </c>
      <c r="E1640" t="s">
        <v>92</v>
      </c>
      <c r="F1640" t="str">
        <f>VLOOKUP(Table1[[#This Row],[Product_ID]],Products!A:D,4,FALSE)</f>
        <v>Audio</v>
      </c>
      <c r="G1640" t="str">
        <f>VLOOKUP(H1640,Stores!A:E,5,FALSE)</f>
        <v>Oceania</v>
      </c>
      <c r="H1640" t="s">
        <v>112</v>
      </c>
      <c r="I1640" s="5" t="s">
        <v>25</v>
      </c>
      <c r="J1640" s="7">
        <v>2</v>
      </c>
      <c r="K1640" s="27">
        <v>304.98</v>
      </c>
      <c r="L1640" s="11">
        <v>0</v>
      </c>
      <c r="M1640" t="s">
        <v>20</v>
      </c>
      <c r="N1640" s="29">
        <v>191.36</v>
      </c>
      <c r="O1640" s="27">
        <f>Table1[[#This Row],[Unit_Price]]*Table1[[#This Row],[Quantity]]</f>
        <v>609.96</v>
      </c>
      <c r="P1640" s="29">
        <f>Table1[[#This Row],[Revenue]]-Table1[[#This Row],[COGS]]</f>
        <v>227.24</v>
      </c>
      <c r="Q1640" s="9">
        <f>Table1[[#This Row],[Profit]]/Table1[[#This Row],[Revenue]]</f>
        <v>0.37254901960784315</v>
      </c>
      <c r="R1640" s="31">
        <f>Table1[[#This Row],[Cost Price]]*Table1[[#This Row],[Quantity]]</f>
        <v>382.72</v>
      </c>
    </row>
    <row r="1641" spans="1:18" x14ac:dyDescent="0.25">
      <c r="A1641" t="s">
        <v>2534</v>
      </c>
      <c r="B1641" s="14">
        <v>45785</v>
      </c>
      <c r="C1641" t="s">
        <v>2190</v>
      </c>
      <c r="D1641" t="str">
        <f>VLOOKUP(C1641,Customers!A:E,5,FALSE)</f>
        <v>Mass Market</v>
      </c>
      <c r="E1641" t="s">
        <v>98</v>
      </c>
      <c r="F1641" t="str">
        <f>VLOOKUP(Table1[[#This Row],[Product_ID]],Products!A:D,4,FALSE)</f>
        <v>Laptops</v>
      </c>
      <c r="G1641" t="str">
        <f>VLOOKUP(H1641,Stores!A:E,5,FALSE)</f>
        <v>North America</v>
      </c>
      <c r="H1641" t="s">
        <v>187</v>
      </c>
      <c r="I1641" s="5" t="s">
        <v>14</v>
      </c>
      <c r="J1641" s="7">
        <v>2</v>
      </c>
      <c r="K1641" s="27">
        <v>1440.97</v>
      </c>
      <c r="L1641" s="11">
        <v>0</v>
      </c>
      <c r="M1641" t="s">
        <v>35</v>
      </c>
      <c r="N1641" s="29">
        <v>853.39</v>
      </c>
      <c r="O1641" s="27">
        <f>Table1[[#This Row],[Unit_Price]]*Table1[[#This Row],[Quantity]]</f>
        <v>2881.94</v>
      </c>
      <c r="P1641" s="29">
        <f>Table1[[#This Row],[Revenue]]-Table1[[#This Row],[COGS]]</f>
        <v>1175.1600000000001</v>
      </c>
      <c r="Q1641" s="9">
        <f>Table1[[#This Row],[Profit]]/Table1[[#This Row],[Revenue]]</f>
        <v>0.40776699029126218</v>
      </c>
      <c r="R1641" s="31">
        <f>Table1[[#This Row],[Cost Price]]*Table1[[#This Row],[Quantity]]</f>
        <v>1706.78</v>
      </c>
    </row>
    <row r="1642" spans="1:18" x14ac:dyDescent="0.25">
      <c r="A1642" t="s">
        <v>2535</v>
      </c>
      <c r="B1642" s="14">
        <v>46053</v>
      </c>
      <c r="C1642" t="s">
        <v>1085</v>
      </c>
      <c r="D1642" t="str">
        <f>VLOOKUP(C1642,Customers!A:E,5,FALSE)</f>
        <v>Affluent</v>
      </c>
      <c r="E1642" t="s">
        <v>38</v>
      </c>
      <c r="F1642" t="str">
        <f>VLOOKUP(Table1[[#This Row],[Product_ID]],Products!A:D,4,FALSE)</f>
        <v>Televisions</v>
      </c>
      <c r="G1642" t="str">
        <f>VLOOKUP(H1642,Stores!A:E,5,FALSE)</f>
        <v>North America</v>
      </c>
      <c r="H1642" t="s">
        <v>39</v>
      </c>
      <c r="I1642" s="5" t="s">
        <v>25</v>
      </c>
      <c r="J1642" s="7">
        <v>4</v>
      </c>
      <c r="K1642" s="27">
        <v>1936.98</v>
      </c>
      <c r="L1642" s="11">
        <v>0.2</v>
      </c>
      <c r="M1642" t="s">
        <v>20</v>
      </c>
      <c r="N1642" s="29">
        <v>1177.3800000000001</v>
      </c>
      <c r="O1642" s="27">
        <f>Table1[[#This Row],[Unit_Price]]*Table1[[#This Row],[Quantity]]</f>
        <v>7747.92</v>
      </c>
      <c r="P1642" s="29">
        <f>Table1[[#This Row],[Revenue]]-Table1[[#This Row],[COGS]]</f>
        <v>3038.3999999999996</v>
      </c>
      <c r="Q1642" s="9">
        <f>Table1[[#This Row],[Profit]]/Table1[[#This Row],[Revenue]]</f>
        <v>0.39215686274509798</v>
      </c>
      <c r="R1642" s="31">
        <f>Table1[[#This Row],[Cost Price]]*Table1[[#This Row],[Quantity]]</f>
        <v>4709.5200000000004</v>
      </c>
    </row>
    <row r="1643" spans="1:18" x14ac:dyDescent="0.25">
      <c r="A1643" t="s">
        <v>2536</v>
      </c>
      <c r="B1643" s="14">
        <v>46103</v>
      </c>
      <c r="C1643" t="s">
        <v>2537</v>
      </c>
      <c r="D1643" t="str">
        <f>VLOOKUP(C1643,Customers!A:E,5,FALSE)</f>
        <v>Affluent</v>
      </c>
      <c r="E1643" t="s">
        <v>268</v>
      </c>
      <c r="F1643" t="str">
        <f>VLOOKUP(Table1[[#This Row],[Product_ID]],Products!A:D,4,FALSE)</f>
        <v>Audio</v>
      </c>
      <c r="G1643" t="str">
        <f>VLOOKUP(H1643,Stores!A:E,5,FALSE)</f>
        <v>North America</v>
      </c>
      <c r="H1643" t="s">
        <v>95</v>
      </c>
      <c r="I1643" s="5" t="s">
        <v>14</v>
      </c>
      <c r="J1643" s="7">
        <v>2</v>
      </c>
      <c r="K1643" s="27">
        <v>153.47</v>
      </c>
      <c r="L1643" s="11">
        <v>0.02</v>
      </c>
      <c r="M1643" t="s">
        <v>20</v>
      </c>
      <c r="N1643" s="29">
        <v>90.89</v>
      </c>
      <c r="O1643" s="27">
        <f>Table1[[#This Row],[Unit_Price]]*Table1[[#This Row],[Quantity]]</f>
        <v>306.94</v>
      </c>
      <c r="P1643" s="29">
        <f>Table1[[#This Row],[Revenue]]-Table1[[#This Row],[COGS]]</f>
        <v>125.16</v>
      </c>
      <c r="Q1643" s="9">
        <f>Table1[[#This Row],[Profit]]/Table1[[#This Row],[Revenue]]</f>
        <v>0.40776699029126212</v>
      </c>
      <c r="R1643" s="31">
        <f>Table1[[#This Row],[Cost Price]]*Table1[[#This Row],[Quantity]]</f>
        <v>181.78</v>
      </c>
    </row>
    <row r="1644" spans="1:18" x14ac:dyDescent="0.25">
      <c r="A1644" t="s">
        <v>2538</v>
      </c>
      <c r="B1644" s="14">
        <v>46236</v>
      </c>
      <c r="C1644" t="s">
        <v>2539</v>
      </c>
      <c r="D1644" t="str">
        <f>VLOOKUP(C1644,Customers!A:E,5,FALSE)</f>
        <v>Mass Market</v>
      </c>
      <c r="E1644" t="s">
        <v>171</v>
      </c>
      <c r="F1644" t="str">
        <f>VLOOKUP(Table1[[#This Row],[Product_ID]],Products!A:D,4,FALSE)</f>
        <v>Smartphones</v>
      </c>
      <c r="G1644" t="str">
        <f>VLOOKUP(H1644,Stores!A:E,5,FALSE)</f>
        <v>North America</v>
      </c>
      <c r="H1644" t="s">
        <v>187</v>
      </c>
      <c r="I1644" s="5" t="s">
        <v>14</v>
      </c>
      <c r="J1644" s="7">
        <v>2</v>
      </c>
      <c r="K1644" s="27">
        <v>1337.97</v>
      </c>
      <c r="L1644" s="11">
        <v>0.02</v>
      </c>
      <c r="M1644" t="s">
        <v>20</v>
      </c>
      <c r="N1644" s="29">
        <v>883.32</v>
      </c>
      <c r="O1644" s="27">
        <f>Table1[[#This Row],[Unit_Price]]*Table1[[#This Row],[Quantity]]</f>
        <v>2675.94</v>
      </c>
      <c r="P1644" s="29">
        <f>Table1[[#This Row],[Revenue]]-Table1[[#This Row],[COGS]]</f>
        <v>909.3</v>
      </c>
      <c r="Q1644" s="9">
        <f>Table1[[#This Row],[Profit]]/Table1[[#This Row],[Revenue]]</f>
        <v>0.33980582524271841</v>
      </c>
      <c r="R1644" s="31">
        <f>Table1[[#This Row],[Cost Price]]*Table1[[#This Row],[Quantity]]</f>
        <v>1766.64</v>
      </c>
    </row>
    <row r="1645" spans="1:18" x14ac:dyDescent="0.25">
      <c r="A1645" t="s">
        <v>2540</v>
      </c>
      <c r="B1645" s="14">
        <v>45925</v>
      </c>
      <c r="C1645" t="s">
        <v>1637</v>
      </c>
      <c r="D1645" t="str">
        <f>VLOOKUP(C1645,Customers!A:E,5,FALSE)</f>
        <v>Affluent</v>
      </c>
      <c r="E1645" t="s">
        <v>87</v>
      </c>
      <c r="F1645" t="str">
        <f>VLOOKUP(Table1[[#This Row],[Product_ID]],Products!A:D,4,FALSE)</f>
        <v>Laptops</v>
      </c>
      <c r="G1645" t="str">
        <f>VLOOKUP(H1645,Stores!A:E,5,FALSE)</f>
        <v>Asia</v>
      </c>
      <c r="H1645" t="s">
        <v>34</v>
      </c>
      <c r="I1645" s="5" t="s">
        <v>14</v>
      </c>
      <c r="J1645" s="7">
        <v>3</v>
      </c>
      <c r="K1645" s="27">
        <v>1018.98</v>
      </c>
      <c r="L1645" s="11">
        <v>0</v>
      </c>
      <c r="M1645" t="s">
        <v>20</v>
      </c>
      <c r="N1645" s="29">
        <v>689.31</v>
      </c>
      <c r="O1645" s="27">
        <f>Table1[[#This Row],[Unit_Price]]*Table1[[#This Row],[Quantity]]</f>
        <v>3056.94</v>
      </c>
      <c r="P1645" s="29">
        <f>Table1[[#This Row],[Revenue]]-Table1[[#This Row],[COGS]]</f>
        <v>989.01000000000022</v>
      </c>
      <c r="Q1645" s="9">
        <f>Table1[[#This Row],[Profit]]/Table1[[#This Row],[Revenue]]</f>
        <v>0.32352941176470595</v>
      </c>
      <c r="R1645" s="31">
        <f>Table1[[#This Row],[Cost Price]]*Table1[[#This Row],[Quantity]]</f>
        <v>2067.9299999999998</v>
      </c>
    </row>
    <row r="1646" spans="1:18" x14ac:dyDescent="0.25">
      <c r="A1646" t="s">
        <v>2541</v>
      </c>
      <c r="B1646" s="14">
        <v>45955</v>
      </c>
      <c r="C1646" t="s">
        <v>640</v>
      </c>
      <c r="D1646" t="str">
        <f>VLOOKUP(C1646,Customers!A:E,5,FALSE)</f>
        <v>Mass Affluent</v>
      </c>
      <c r="E1646" t="s">
        <v>153</v>
      </c>
      <c r="F1646" t="str">
        <f>VLOOKUP(Table1[[#This Row],[Product_ID]],Products!A:D,4,FALSE)</f>
        <v>Accessories</v>
      </c>
      <c r="G1646" t="str">
        <f>VLOOKUP(H1646,Stores!A:E,5,FALSE)</f>
        <v>oceania</v>
      </c>
      <c r="H1646" t="s">
        <v>48</v>
      </c>
      <c r="I1646" s="5" t="s">
        <v>25</v>
      </c>
      <c r="J1646" s="7">
        <v>1</v>
      </c>
      <c r="K1646" s="27">
        <v>126.42</v>
      </c>
      <c r="L1646" s="11">
        <v>0</v>
      </c>
      <c r="M1646" t="s">
        <v>35</v>
      </c>
      <c r="N1646" s="29">
        <v>78.69</v>
      </c>
      <c r="O1646" s="27">
        <f>Table1[[#This Row],[Unit_Price]]*Table1[[#This Row],[Quantity]]</f>
        <v>126.42</v>
      </c>
      <c r="P1646" s="29">
        <f>Table1[[#This Row],[Revenue]]-Table1[[#This Row],[COGS]]</f>
        <v>47.730000000000004</v>
      </c>
      <c r="Q1646" s="9">
        <f>Table1[[#This Row],[Profit]]/Table1[[#This Row],[Revenue]]</f>
        <v>0.3775510204081633</v>
      </c>
      <c r="R1646" s="31">
        <f>Table1[[#This Row],[Cost Price]]*Table1[[#This Row],[Quantity]]</f>
        <v>78.69</v>
      </c>
    </row>
    <row r="1647" spans="1:18" x14ac:dyDescent="0.25">
      <c r="A1647" t="s">
        <v>2542</v>
      </c>
      <c r="B1647" s="14">
        <v>46209</v>
      </c>
      <c r="C1647" t="s">
        <v>1365</v>
      </c>
      <c r="D1647" t="str">
        <f>VLOOKUP(C1647,Customers!A:E,5,FALSE)</f>
        <v>Premium</v>
      </c>
      <c r="E1647" t="s">
        <v>168</v>
      </c>
      <c r="F1647" t="str">
        <f>VLOOKUP(Table1[[#This Row],[Product_ID]],Products!A:D,4,FALSE)</f>
        <v>Accessories</v>
      </c>
      <c r="G1647" t="str">
        <f>VLOOKUP(H1647,Stores!A:E,5,FALSE)</f>
        <v>Africa</v>
      </c>
      <c r="H1647" t="s">
        <v>52</v>
      </c>
      <c r="I1647" s="5" t="s">
        <v>25</v>
      </c>
      <c r="J1647" s="7">
        <v>2</v>
      </c>
      <c r="K1647" s="27">
        <v>89</v>
      </c>
      <c r="L1647" s="11">
        <v>0</v>
      </c>
      <c r="M1647" t="s">
        <v>20</v>
      </c>
      <c r="N1647" s="29">
        <v>55.18</v>
      </c>
      <c r="O1647" s="27">
        <f>Table1[[#This Row],[Unit_Price]]*Table1[[#This Row],[Quantity]]</f>
        <v>178</v>
      </c>
      <c r="P1647" s="29">
        <f>Table1[[#This Row],[Revenue]]-Table1[[#This Row],[COGS]]</f>
        <v>67.64</v>
      </c>
      <c r="Q1647" s="9">
        <f>Table1[[#This Row],[Profit]]/Table1[[#This Row],[Revenue]]</f>
        <v>0.38</v>
      </c>
      <c r="R1647" s="31">
        <f>Table1[[#This Row],[Cost Price]]*Table1[[#This Row],[Quantity]]</f>
        <v>110.36</v>
      </c>
    </row>
    <row r="1648" spans="1:18" x14ac:dyDescent="0.25">
      <c r="A1648" t="s">
        <v>2544</v>
      </c>
      <c r="B1648" s="14">
        <v>46104</v>
      </c>
      <c r="C1648" t="s">
        <v>302</v>
      </c>
      <c r="D1648" t="str">
        <f>VLOOKUP(C1648,Customers!A:E,5,FALSE)</f>
        <v>Mass Market</v>
      </c>
      <c r="E1648" t="s">
        <v>38</v>
      </c>
      <c r="F1648" t="str">
        <f>VLOOKUP(Table1[[#This Row],[Product_ID]],Products!A:D,4,FALSE)</f>
        <v>Televisions</v>
      </c>
      <c r="G1648" t="str">
        <f>VLOOKUP(H1648,Stores!A:E,5,FALSE)</f>
        <v>North America</v>
      </c>
      <c r="H1648" t="s">
        <v>39</v>
      </c>
      <c r="I1648" s="5" t="s">
        <v>25</v>
      </c>
      <c r="J1648" s="7">
        <v>3</v>
      </c>
      <c r="K1648" s="27">
        <v>1861.02</v>
      </c>
      <c r="L1648" s="11">
        <v>0.02</v>
      </c>
      <c r="M1648" t="s">
        <v>35</v>
      </c>
      <c r="N1648" s="29">
        <v>1177.3800000000001</v>
      </c>
      <c r="O1648" s="27">
        <f>Table1[[#This Row],[Unit_Price]]*Table1[[#This Row],[Quantity]]</f>
        <v>5583.0599999999995</v>
      </c>
      <c r="P1648" s="29">
        <f>Table1[[#This Row],[Revenue]]-Table1[[#This Row],[COGS]]</f>
        <v>2050.9199999999992</v>
      </c>
      <c r="Q1648" s="9">
        <f>Table1[[#This Row],[Profit]]/Table1[[#This Row],[Revenue]]</f>
        <v>0.36734693877551011</v>
      </c>
      <c r="R1648" s="31">
        <f>Table1[[#This Row],[Cost Price]]*Table1[[#This Row],[Quantity]]</f>
        <v>3532.1400000000003</v>
      </c>
    </row>
    <row r="1649" spans="1:18" x14ac:dyDescent="0.25">
      <c r="A1649" t="s">
        <v>2545</v>
      </c>
      <c r="B1649" s="14">
        <v>46054</v>
      </c>
      <c r="C1649" t="s">
        <v>2546</v>
      </c>
      <c r="D1649" t="str">
        <f>VLOOKUP(C1649,Customers!A:E,5,FALSE)</f>
        <v>Mass Affluent</v>
      </c>
      <c r="E1649" t="s">
        <v>286</v>
      </c>
      <c r="F1649" t="str">
        <f>VLOOKUP(Table1[[#This Row],[Product_ID]],Products!A:D,4,FALSE)</f>
        <v>Televisions</v>
      </c>
      <c r="G1649" t="str">
        <f>VLOOKUP(H1649,Stores!A:E,5,FALSE)</f>
        <v>Africa</v>
      </c>
      <c r="H1649" t="s">
        <v>196</v>
      </c>
      <c r="I1649" s="5" t="s">
        <v>25</v>
      </c>
      <c r="J1649" s="7">
        <v>5</v>
      </c>
      <c r="K1649" s="27">
        <v>1273.02</v>
      </c>
      <c r="L1649" s="11">
        <v>0.15</v>
      </c>
      <c r="M1649" t="s">
        <v>30</v>
      </c>
      <c r="N1649" s="29">
        <v>948.27</v>
      </c>
      <c r="O1649" s="27">
        <f>Table1[[#This Row],[Unit_Price]]*Table1[[#This Row],[Quantity]]</f>
        <v>6365.1</v>
      </c>
      <c r="P1649" s="29">
        <f>Table1[[#This Row],[Revenue]]-Table1[[#This Row],[COGS]]</f>
        <v>1623.75</v>
      </c>
      <c r="Q1649" s="9">
        <f>Table1[[#This Row],[Profit]]/Table1[[#This Row],[Revenue]]</f>
        <v>0.25510204081632654</v>
      </c>
      <c r="R1649" s="31">
        <f>Table1[[#This Row],[Cost Price]]*Table1[[#This Row],[Quantity]]</f>
        <v>4741.3500000000004</v>
      </c>
    </row>
    <row r="1650" spans="1:18" x14ac:dyDescent="0.25">
      <c r="A1650" t="s">
        <v>2547</v>
      </c>
      <c r="B1650" s="14">
        <v>45759</v>
      </c>
      <c r="C1650" t="s">
        <v>437</v>
      </c>
      <c r="D1650" t="str">
        <f>VLOOKUP(C1650,Customers!A:E,5,FALSE)</f>
        <v>Mass Market</v>
      </c>
      <c r="E1650" t="s">
        <v>12</v>
      </c>
      <c r="F1650" t="str">
        <f>VLOOKUP(Table1[[#This Row],[Product_ID]],Products!A:D,4,FALSE)</f>
        <v>Audio</v>
      </c>
      <c r="G1650" t="str">
        <f>VLOOKUP(H1650,Stores!A:E,5,FALSE)</f>
        <v>South America</v>
      </c>
      <c r="H1650" t="s">
        <v>62</v>
      </c>
      <c r="I1650" s="5" t="s">
        <v>14</v>
      </c>
      <c r="J1650" s="7">
        <v>1</v>
      </c>
      <c r="K1650" s="27">
        <v>494.01</v>
      </c>
      <c r="L1650" s="11">
        <v>0</v>
      </c>
      <c r="M1650" t="s">
        <v>20</v>
      </c>
      <c r="N1650" s="29">
        <v>354.29</v>
      </c>
      <c r="O1650" s="27">
        <f>Table1[[#This Row],[Unit_Price]]*Table1[[#This Row],[Quantity]]</f>
        <v>494.01</v>
      </c>
      <c r="P1650" s="29">
        <f>Table1[[#This Row],[Revenue]]-Table1[[#This Row],[COGS]]</f>
        <v>139.71999999999997</v>
      </c>
      <c r="Q1650" s="9">
        <f>Table1[[#This Row],[Profit]]/Table1[[#This Row],[Revenue]]</f>
        <v>0.28282828282828276</v>
      </c>
      <c r="R1650" s="31">
        <f>Table1[[#This Row],[Cost Price]]*Table1[[#This Row],[Quantity]]</f>
        <v>354.29</v>
      </c>
    </row>
    <row r="1651" spans="1:18" x14ac:dyDescent="0.25">
      <c r="A1651" t="s">
        <v>2549</v>
      </c>
      <c r="B1651" s="14">
        <v>45921</v>
      </c>
      <c r="C1651" t="s">
        <v>956</v>
      </c>
      <c r="D1651" t="str">
        <f>VLOOKUP(C1651,Customers!A:E,5,FALSE)</f>
        <v>Mass Market</v>
      </c>
      <c r="E1651" t="s">
        <v>57</v>
      </c>
      <c r="F1651" t="str">
        <f>VLOOKUP(Table1[[#This Row],[Product_ID]],Products!A:D,4,FALSE)</f>
        <v>Laptops</v>
      </c>
      <c r="G1651" t="str">
        <f>VLOOKUP(H1651,Stores!A:E,5,FALSE)</f>
        <v>EUROPE</v>
      </c>
      <c r="H1651" t="s">
        <v>74</v>
      </c>
      <c r="I1651" s="5" t="s">
        <v>25</v>
      </c>
      <c r="J1651" s="7">
        <v>5</v>
      </c>
      <c r="K1651" s="27">
        <v>1222.98</v>
      </c>
      <c r="L1651" s="11">
        <v>0.15</v>
      </c>
      <c r="M1651" t="s">
        <v>20</v>
      </c>
      <c r="N1651" s="29">
        <v>875.27</v>
      </c>
      <c r="O1651" s="27">
        <f>Table1[[#This Row],[Unit_Price]]*Table1[[#This Row],[Quantity]]</f>
        <v>6114.9</v>
      </c>
      <c r="P1651" s="29">
        <f>Table1[[#This Row],[Revenue]]-Table1[[#This Row],[COGS]]</f>
        <v>1738.5499999999993</v>
      </c>
      <c r="Q1651" s="9">
        <f>Table1[[#This Row],[Profit]]/Table1[[#This Row],[Revenue]]</f>
        <v>0.28431372549019596</v>
      </c>
      <c r="R1651" s="31">
        <f>Table1[[#This Row],[Cost Price]]*Table1[[#This Row],[Quantity]]</f>
        <v>4376.3500000000004</v>
      </c>
    </row>
    <row r="1652" spans="1:18" x14ac:dyDescent="0.25">
      <c r="A1652" t="s">
        <v>2550</v>
      </c>
      <c r="B1652" s="14">
        <v>46231</v>
      </c>
      <c r="C1652" t="s">
        <v>1930</v>
      </c>
      <c r="D1652" t="str">
        <f>VLOOKUP(C1652,Customers!A:E,5,FALSE)</f>
        <v>Mass Market</v>
      </c>
      <c r="E1652" t="s">
        <v>235</v>
      </c>
      <c r="F1652" t="str">
        <f>VLOOKUP(Table1[[#This Row],[Product_ID]],Products!A:D,4,FALSE)</f>
        <v>Accessories</v>
      </c>
      <c r="G1652" t="str">
        <f>VLOOKUP(H1652,Stores!A:E,5,FALSE)</f>
        <v>Africa</v>
      </c>
      <c r="H1652" t="s">
        <v>226</v>
      </c>
      <c r="I1652" s="5" t="s">
        <v>14</v>
      </c>
      <c r="J1652" s="7">
        <v>1</v>
      </c>
      <c r="K1652" s="27">
        <v>68.31</v>
      </c>
      <c r="L1652" s="11">
        <v>0</v>
      </c>
      <c r="M1652" t="s">
        <v>20</v>
      </c>
      <c r="N1652" s="29">
        <v>44.85</v>
      </c>
      <c r="O1652" s="27">
        <f>Table1[[#This Row],[Unit_Price]]*Table1[[#This Row],[Quantity]]</f>
        <v>68.31</v>
      </c>
      <c r="P1652" s="29">
        <f>Table1[[#This Row],[Revenue]]-Table1[[#This Row],[COGS]]</f>
        <v>23.46</v>
      </c>
      <c r="Q1652" s="9">
        <f>Table1[[#This Row],[Profit]]/Table1[[#This Row],[Revenue]]</f>
        <v>0.34343434343434343</v>
      </c>
      <c r="R1652" s="31">
        <f>Table1[[#This Row],[Cost Price]]*Table1[[#This Row],[Quantity]]</f>
        <v>44.85</v>
      </c>
    </row>
    <row r="1653" spans="1:18" x14ac:dyDescent="0.25">
      <c r="A1653" t="s">
        <v>2551</v>
      </c>
      <c r="B1653" s="14">
        <v>46037</v>
      </c>
      <c r="C1653" t="s">
        <v>222</v>
      </c>
      <c r="D1653" t="str">
        <f>VLOOKUP(C1653,Customers!A:E,5,FALSE)</f>
        <v>Mass Market</v>
      </c>
      <c r="E1653" t="s">
        <v>243</v>
      </c>
      <c r="F1653" t="str">
        <f>VLOOKUP(Table1[[#This Row],[Product_ID]],Products!A:D,4,FALSE)</f>
        <v>Accessories</v>
      </c>
      <c r="G1653" t="str">
        <f>VLOOKUP(H1653,Stores!A:E,5,FALSE)</f>
        <v>North America</v>
      </c>
      <c r="H1653" t="s">
        <v>95</v>
      </c>
      <c r="I1653" s="5" t="s">
        <v>14</v>
      </c>
      <c r="J1653" s="7">
        <v>3</v>
      </c>
      <c r="K1653" s="27">
        <v>69</v>
      </c>
      <c r="L1653" s="11">
        <v>0.1</v>
      </c>
      <c r="M1653" t="s">
        <v>20</v>
      </c>
      <c r="N1653" s="29">
        <v>44.16</v>
      </c>
      <c r="O1653" s="27">
        <f>Table1[[#This Row],[Unit_Price]]*Table1[[#This Row],[Quantity]]</f>
        <v>207</v>
      </c>
      <c r="P1653" s="29">
        <f>Table1[[#This Row],[Revenue]]-Table1[[#This Row],[COGS]]</f>
        <v>74.52000000000001</v>
      </c>
      <c r="Q1653" s="9">
        <f>Table1[[#This Row],[Profit]]/Table1[[#This Row],[Revenue]]</f>
        <v>0.36000000000000004</v>
      </c>
      <c r="R1653" s="31">
        <f>Table1[[#This Row],[Cost Price]]*Table1[[#This Row],[Quantity]]</f>
        <v>132.47999999999999</v>
      </c>
    </row>
    <row r="1654" spans="1:18" x14ac:dyDescent="0.25">
      <c r="A1654" t="s">
        <v>2552</v>
      </c>
      <c r="B1654" s="14">
        <v>46272</v>
      </c>
      <c r="C1654" t="s">
        <v>1480</v>
      </c>
      <c r="D1654" t="str">
        <f>VLOOKUP(C1654,Customers!A:E,5,FALSE)</f>
        <v>Affluent</v>
      </c>
      <c r="E1654" t="s">
        <v>61</v>
      </c>
      <c r="F1654" t="str">
        <f>VLOOKUP(Table1[[#This Row],[Product_ID]],Products!A:D,4,FALSE)</f>
        <v>Audio</v>
      </c>
      <c r="G1654" t="str">
        <f>VLOOKUP(H1654,Stores!A:E,5,FALSE)</f>
        <v>Africa</v>
      </c>
      <c r="H1654" t="s">
        <v>58</v>
      </c>
      <c r="I1654" s="5" t="s">
        <v>25</v>
      </c>
      <c r="J1654" s="7">
        <v>5</v>
      </c>
      <c r="K1654" s="27">
        <v>241.53</v>
      </c>
      <c r="L1654" s="11">
        <v>0</v>
      </c>
      <c r="M1654" t="s">
        <v>35</v>
      </c>
      <c r="N1654" s="29">
        <v>171.81</v>
      </c>
      <c r="O1654" s="27">
        <f>Table1[[#This Row],[Unit_Price]]*Table1[[#This Row],[Quantity]]</f>
        <v>1207.6500000000001</v>
      </c>
      <c r="P1654" s="29">
        <f>Table1[[#This Row],[Revenue]]-Table1[[#This Row],[COGS]]</f>
        <v>348.60000000000014</v>
      </c>
      <c r="Q1654" s="9">
        <f>Table1[[#This Row],[Profit]]/Table1[[#This Row],[Revenue]]</f>
        <v>0.28865979381443307</v>
      </c>
      <c r="R1654" s="31">
        <f>Table1[[#This Row],[Cost Price]]*Table1[[#This Row],[Quantity]]</f>
        <v>859.05</v>
      </c>
    </row>
    <row r="1655" spans="1:18" x14ac:dyDescent="0.25">
      <c r="A1655" t="s">
        <v>2553</v>
      </c>
      <c r="B1655" s="14">
        <v>46144</v>
      </c>
      <c r="C1655" t="s">
        <v>1134</v>
      </c>
      <c r="D1655" t="str">
        <f>VLOOKUP(C1655,Customers!A:E,5,FALSE)</f>
        <v>Mass Market</v>
      </c>
      <c r="E1655" t="s">
        <v>171</v>
      </c>
      <c r="F1655" t="str">
        <f>VLOOKUP(Table1[[#This Row],[Product_ID]],Products!A:D,4,FALSE)</f>
        <v>Smartphones</v>
      </c>
      <c r="G1655" t="str">
        <f>VLOOKUP(H1655,Stores!A:E,5,FALSE)</f>
        <v>South America</v>
      </c>
      <c r="H1655" t="s">
        <v>120</v>
      </c>
      <c r="I1655" s="5" t="s">
        <v>25</v>
      </c>
      <c r="J1655" s="7">
        <v>3</v>
      </c>
      <c r="K1655" s="27">
        <v>1299</v>
      </c>
      <c r="L1655" s="11">
        <v>0.35</v>
      </c>
      <c r="M1655" t="s">
        <v>30</v>
      </c>
      <c r="N1655" s="29">
        <v>883.32</v>
      </c>
      <c r="O1655" s="27">
        <f>Table1[[#This Row],[Unit_Price]]*Table1[[#This Row],[Quantity]]</f>
        <v>3897</v>
      </c>
      <c r="P1655" s="29">
        <f>Table1[[#This Row],[Revenue]]-Table1[[#This Row],[COGS]]</f>
        <v>1247.04</v>
      </c>
      <c r="Q1655" s="9">
        <f>Table1[[#This Row],[Profit]]/Table1[[#This Row],[Revenue]]</f>
        <v>0.32</v>
      </c>
      <c r="R1655" s="31">
        <f>Table1[[#This Row],[Cost Price]]*Table1[[#This Row],[Quantity]]</f>
        <v>2649.96</v>
      </c>
    </row>
    <row r="1656" spans="1:18" x14ac:dyDescent="0.25">
      <c r="A1656" t="s">
        <v>2554</v>
      </c>
      <c r="B1656" s="14">
        <v>46200</v>
      </c>
      <c r="C1656" t="s">
        <v>1863</v>
      </c>
      <c r="D1656" t="str">
        <f>VLOOKUP(C1656,Customers!A:E,5,FALSE)</f>
        <v>Affluent</v>
      </c>
      <c r="E1656" t="s">
        <v>251</v>
      </c>
      <c r="F1656" t="str">
        <f>VLOOKUP(Table1[[#This Row],[Product_ID]],Products!A:D,4,FALSE)</f>
        <v>Televisions</v>
      </c>
      <c r="G1656" t="str">
        <f>VLOOKUP(H1656,Stores!A:E,5,FALSE)</f>
        <v>North America</v>
      </c>
      <c r="H1656" t="s">
        <v>187</v>
      </c>
      <c r="I1656" s="5" t="s">
        <v>25</v>
      </c>
      <c r="J1656" s="7">
        <v>1</v>
      </c>
      <c r="K1656" s="27">
        <v>2038.98</v>
      </c>
      <c r="L1656" s="11">
        <v>0.05</v>
      </c>
      <c r="M1656" t="s">
        <v>20</v>
      </c>
      <c r="N1656" s="29">
        <v>1299.3499999999999</v>
      </c>
      <c r="O1656" s="27">
        <f>Table1[[#This Row],[Unit_Price]]*Table1[[#This Row],[Quantity]]</f>
        <v>2038.98</v>
      </c>
      <c r="P1656" s="29">
        <f>Table1[[#This Row],[Revenue]]-Table1[[#This Row],[COGS]]</f>
        <v>739.63000000000011</v>
      </c>
      <c r="Q1656" s="9">
        <f>Table1[[#This Row],[Profit]]/Table1[[#This Row],[Revenue]]</f>
        <v>0.36274509803921573</v>
      </c>
      <c r="R1656" s="31">
        <f>Table1[[#This Row],[Cost Price]]*Table1[[#This Row],[Quantity]]</f>
        <v>1299.3499999999999</v>
      </c>
    </row>
    <row r="1657" spans="1:18" x14ac:dyDescent="0.25">
      <c r="A1657" t="s">
        <v>2555</v>
      </c>
      <c r="B1657" s="14">
        <v>45917</v>
      </c>
      <c r="C1657" t="s">
        <v>546</v>
      </c>
      <c r="D1657" t="str">
        <f>VLOOKUP(C1657,Customers!A:E,5,FALSE)</f>
        <v>Affluent</v>
      </c>
      <c r="E1657" t="s">
        <v>132</v>
      </c>
      <c r="F1657" t="str">
        <f>VLOOKUP(Table1[[#This Row],[Product_ID]],Products!A:D,4,FALSE)</f>
        <v>Laptops</v>
      </c>
      <c r="G1657" t="str">
        <f>VLOOKUP(H1657,Stores!A:E,5,FALSE)</f>
        <v>Africa</v>
      </c>
      <c r="H1657" t="s">
        <v>196</v>
      </c>
      <c r="I1657" s="5" t="s">
        <v>14</v>
      </c>
      <c r="J1657" s="7">
        <v>1</v>
      </c>
      <c r="K1657" s="27">
        <v>1210.99</v>
      </c>
      <c r="L1657" s="11">
        <v>0.05</v>
      </c>
      <c r="M1657" t="s">
        <v>20</v>
      </c>
      <c r="N1657" s="29">
        <v>791.34</v>
      </c>
      <c r="O1657" s="27">
        <f>Table1[[#This Row],[Unit_Price]]*Table1[[#This Row],[Quantity]]</f>
        <v>1210.99</v>
      </c>
      <c r="P1657" s="29">
        <f>Table1[[#This Row],[Revenue]]-Table1[[#This Row],[COGS]]</f>
        <v>419.65</v>
      </c>
      <c r="Q1657" s="9">
        <f>Table1[[#This Row],[Profit]]/Table1[[#This Row],[Revenue]]</f>
        <v>0.34653465346534651</v>
      </c>
      <c r="R1657" s="31">
        <f>Table1[[#This Row],[Cost Price]]*Table1[[#This Row],[Quantity]]</f>
        <v>791.34</v>
      </c>
    </row>
    <row r="1658" spans="1:18" x14ac:dyDescent="0.25">
      <c r="A1658" t="s">
        <v>2556</v>
      </c>
      <c r="B1658" s="14">
        <v>46363</v>
      </c>
      <c r="C1658" t="s">
        <v>991</v>
      </c>
      <c r="D1658" t="str">
        <f>VLOOKUP(C1658,Customers!A:E,5,FALSE)</f>
        <v>Mass Market</v>
      </c>
      <c r="E1658" t="s">
        <v>549</v>
      </c>
      <c r="F1658" t="str">
        <f>VLOOKUP(Table1[[#This Row],[Product_ID]],Products!A:D,4,FALSE)</f>
        <v>Televisions</v>
      </c>
      <c r="G1658" t="str">
        <f>VLOOKUP(H1658,Stores!A:E,5,FALSE)</f>
        <v>Asia</v>
      </c>
      <c r="H1658" t="s">
        <v>34</v>
      </c>
      <c r="I1658" s="5" t="s">
        <v>14</v>
      </c>
      <c r="J1658" s="7">
        <v>1</v>
      </c>
      <c r="K1658" s="27">
        <v>1175.02</v>
      </c>
      <c r="L1658" s="11">
        <v>0.15</v>
      </c>
      <c r="M1658" t="s">
        <v>20</v>
      </c>
      <c r="N1658" s="29">
        <v>767.36</v>
      </c>
      <c r="O1658" s="27">
        <f>Table1[[#This Row],[Unit_Price]]*Table1[[#This Row],[Quantity]]</f>
        <v>1175.02</v>
      </c>
      <c r="P1658" s="29">
        <f>Table1[[#This Row],[Revenue]]-Table1[[#This Row],[COGS]]</f>
        <v>407.65999999999997</v>
      </c>
      <c r="Q1658" s="9">
        <f>Table1[[#This Row],[Profit]]/Table1[[#This Row],[Revenue]]</f>
        <v>0.34693877551020408</v>
      </c>
      <c r="R1658" s="31">
        <f>Table1[[#This Row],[Cost Price]]*Table1[[#This Row],[Quantity]]</f>
        <v>767.36</v>
      </c>
    </row>
    <row r="1659" spans="1:18" x14ac:dyDescent="0.25">
      <c r="A1659" t="s">
        <v>2557</v>
      </c>
      <c r="B1659" s="14">
        <v>45924</v>
      </c>
      <c r="C1659" t="s">
        <v>2558</v>
      </c>
      <c r="D1659" t="str">
        <f>VLOOKUP(C1659,Customers!A:E,5,FALSE)</f>
        <v>Mass Market</v>
      </c>
      <c r="E1659" t="s">
        <v>305</v>
      </c>
      <c r="F1659" t="str">
        <f>VLOOKUP(Table1[[#This Row],[Product_ID]],Products!A:D,4,FALSE)</f>
        <v>Accessories</v>
      </c>
      <c r="G1659" t="str">
        <f>VLOOKUP(H1659,Stores!A:E,5,FALSE)</f>
        <v>Africa</v>
      </c>
      <c r="H1659" t="s">
        <v>19</v>
      </c>
      <c r="I1659" s="5" t="s">
        <v>14</v>
      </c>
      <c r="J1659" s="7">
        <v>3</v>
      </c>
      <c r="K1659" s="27">
        <v>38.22</v>
      </c>
      <c r="L1659" s="11">
        <v>0</v>
      </c>
      <c r="M1659" t="s">
        <v>20</v>
      </c>
      <c r="N1659" s="29">
        <v>26.52</v>
      </c>
      <c r="O1659" s="27">
        <f>Table1[[#This Row],[Unit_Price]]*Table1[[#This Row],[Quantity]]</f>
        <v>114.66</v>
      </c>
      <c r="P1659" s="29">
        <f>Table1[[#This Row],[Revenue]]-Table1[[#This Row],[COGS]]</f>
        <v>35.099999999999994</v>
      </c>
      <c r="Q1659" s="9">
        <f>Table1[[#This Row],[Profit]]/Table1[[#This Row],[Revenue]]</f>
        <v>0.30612244897959179</v>
      </c>
      <c r="R1659" s="31">
        <f>Table1[[#This Row],[Cost Price]]*Table1[[#This Row],[Quantity]]</f>
        <v>79.56</v>
      </c>
    </row>
    <row r="1660" spans="1:18" x14ac:dyDescent="0.25">
      <c r="A1660" t="s">
        <v>2559</v>
      </c>
      <c r="B1660" s="14">
        <v>45846</v>
      </c>
      <c r="C1660" t="s">
        <v>2560</v>
      </c>
      <c r="D1660" t="str">
        <f>VLOOKUP(C1660,Customers!A:E,5,FALSE)</f>
        <v>Mass Affluent</v>
      </c>
      <c r="E1660" t="s">
        <v>390</v>
      </c>
      <c r="F1660" t="str">
        <f>VLOOKUP(Table1[[#This Row],[Product_ID]],Products!A:D,4,FALSE)</f>
        <v>Smartphones</v>
      </c>
      <c r="G1660" t="str">
        <f>VLOOKUP(H1660,Stores!A:E,5,FALSE)</f>
        <v>Africa</v>
      </c>
      <c r="H1660" t="s">
        <v>44</v>
      </c>
      <c r="I1660" s="5" t="s">
        <v>14</v>
      </c>
      <c r="J1660" s="7">
        <v>3</v>
      </c>
      <c r="K1660" s="27">
        <v>435.53</v>
      </c>
      <c r="L1660" s="11">
        <v>0</v>
      </c>
      <c r="M1660" t="s">
        <v>20</v>
      </c>
      <c r="N1660" s="29">
        <v>278.38</v>
      </c>
      <c r="O1660" s="27">
        <f>Table1[[#This Row],[Unit_Price]]*Table1[[#This Row],[Quantity]]</f>
        <v>1306.5899999999999</v>
      </c>
      <c r="P1660" s="29">
        <f>Table1[[#This Row],[Revenue]]-Table1[[#This Row],[COGS]]</f>
        <v>471.44999999999993</v>
      </c>
      <c r="Q1660" s="9">
        <f>Table1[[#This Row],[Profit]]/Table1[[#This Row],[Revenue]]</f>
        <v>0.36082474226804123</v>
      </c>
      <c r="R1660" s="31">
        <f>Table1[[#This Row],[Cost Price]]*Table1[[#This Row],[Quantity]]</f>
        <v>835.14</v>
      </c>
    </row>
    <row r="1661" spans="1:18" x14ac:dyDescent="0.25">
      <c r="A1661" t="s">
        <v>2561</v>
      </c>
      <c r="B1661" s="14">
        <v>46029</v>
      </c>
      <c r="C1661" t="s">
        <v>240</v>
      </c>
      <c r="D1661" t="str">
        <f>VLOOKUP(C1661,Customers!A:E,5,FALSE)</f>
        <v>Mass Affluent</v>
      </c>
      <c r="E1661" t="s">
        <v>376</v>
      </c>
      <c r="F1661" t="str">
        <f>VLOOKUP(Table1[[#This Row],[Product_ID]],Products!A:D,4,FALSE)</f>
        <v>Laptops</v>
      </c>
      <c r="G1661" t="str">
        <f>VLOOKUP(H1661,Stores!A:E,5,FALSE)</f>
        <v>North America</v>
      </c>
      <c r="H1661" t="s">
        <v>95</v>
      </c>
      <c r="I1661" s="5" t="s">
        <v>25</v>
      </c>
      <c r="J1661" s="7">
        <v>2</v>
      </c>
      <c r="K1661" s="27">
        <v>1732.98</v>
      </c>
      <c r="L1661" s="11">
        <v>0.05</v>
      </c>
      <c r="M1661" t="s">
        <v>30</v>
      </c>
      <c r="N1661" s="29">
        <v>1240.27</v>
      </c>
      <c r="O1661" s="27">
        <f>Table1[[#This Row],[Unit_Price]]*Table1[[#This Row],[Quantity]]</f>
        <v>3465.96</v>
      </c>
      <c r="P1661" s="29">
        <f>Table1[[#This Row],[Revenue]]-Table1[[#This Row],[COGS]]</f>
        <v>985.42000000000007</v>
      </c>
      <c r="Q1661" s="9">
        <f>Table1[[#This Row],[Profit]]/Table1[[#This Row],[Revenue]]</f>
        <v>0.28431372549019612</v>
      </c>
      <c r="R1661" s="31">
        <f>Table1[[#This Row],[Cost Price]]*Table1[[#This Row],[Quantity]]</f>
        <v>2480.54</v>
      </c>
    </row>
    <row r="1662" spans="1:18" x14ac:dyDescent="0.25">
      <c r="A1662" t="s">
        <v>2562</v>
      </c>
      <c r="B1662" s="14">
        <v>46179</v>
      </c>
      <c r="C1662" t="s">
        <v>749</v>
      </c>
      <c r="D1662" t="str">
        <f>VLOOKUP(C1662,Customers!A:E,5,FALSE)</f>
        <v>Mass Market</v>
      </c>
      <c r="E1662" t="s">
        <v>33</v>
      </c>
      <c r="F1662" t="str">
        <f>VLOOKUP(Table1[[#This Row],[Product_ID]],Products!A:D,4,FALSE)</f>
        <v>Laptops</v>
      </c>
      <c r="G1662" t="str">
        <f>VLOOKUP(H1662,Stores!A:E,5,FALSE)</f>
        <v>Europe</v>
      </c>
      <c r="H1662" t="s">
        <v>64</v>
      </c>
      <c r="I1662" s="5" t="s">
        <v>14</v>
      </c>
      <c r="J1662" s="7">
        <v>4</v>
      </c>
      <c r="K1662" s="27">
        <v>2424.0300000000002</v>
      </c>
      <c r="L1662" s="11">
        <v>0.1</v>
      </c>
      <c r="M1662" t="s">
        <v>30</v>
      </c>
      <c r="N1662" s="29">
        <v>1599.36</v>
      </c>
      <c r="O1662" s="27">
        <f>Table1[[#This Row],[Unit_Price]]*Table1[[#This Row],[Quantity]]</f>
        <v>9696.1200000000008</v>
      </c>
      <c r="P1662" s="29">
        <f>Table1[[#This Row],[Revenue]]-Table1[[#This Row],[COGS]]</f>
        <v>3298.6800000000012</v>
      </c>
      <c r="Q1662" s="9">
        <f>Table1[[#This Row],[Profit]]/Table1[[#This Row],[Revenue]]</f>
        <v>0.34020618556701038</v>
      </c>
      <c r="R1662" s="31">
        <f>Table1[[#This Row],[Cost Price]]*Table1[[#This Row],[Quantity]]</f>
        <v>6397.44</v>
      </c>
    </row>
    <row r="1663" spans="1:18" x14ac:dyDescent="0.25">
      <c r="A1663" t="s">
        <v>2563</v>
      </c>
      <c r="B1663" s="14">
        <v>45961</v>
      </c>
      <c r="C1663" t="s">
        <v>1065</v>
      </c>
      <c r="D1663" t="str">
        <f>VLOOKUP(C1663,Customers!A:E,5,FALSE)</f>
        <v>Mass Market</v>
      </c>
      <c r="E1663" t="s">
        <v>140</v>
      </c>
      <c r="F1663" t="str">
        <f>VLOOKUP(Table1[[#This Row],[Product_ID]],Products!A:D,4,FALSE)</f>
        <v>Laptops</v>
      </c>
      <c r="G1663" t="str">
        <f>VLOOKUP(H1663,Stores!A:E,5,FALSE)</f>
        <v>EUROPE</v>
      </c>
      <c r="H1663" t="s">
        <v>74</v>
      </c>
      <c r="I1663" s="5" t="s">
        <v>25</v>
      </c>
      <c r="J1663" s="7">
        <v>1</v>
      </c>
      <c r="K1663" s="27">
        <v>979.02</v>
      </c>
      <c r="L1663" s="11">
        <v>0.1</v>
      </c>
      <c r="M1663" t="s">
        <v>20</v>
      </c>
      <c r="N1663" s="29">
        <v>659.34</v>
      </c>
      <c r="O1663" s="27">
        <f>Table1[[#This Row],[Unit_Price]]*Table1[[#This Row],[Quantity]]</f>
        <v>979.02</v>
      </c>
      <c r="P1663" s="29">
        <f>Table1[[#This Row],[Revenue]]-Table1[[#This Row],[COGS]]</f>
        <v>319.67999999999995</v>
      </c>
      <c r="Q1663" s="9">
        <f>Table1[[#This Row],[Profit]]/Table1[[#This Row],[Revenue]]</f>
        <v>0.32653061224489793</v>
      </c>
      <c r="R1663" s="31">
        <f>Table1[[#This Row],[Cost Price]]*Table1[[#This Row],[Quantity]]</f>
        <v>659.34</v>
      </c>
    </row>
    <row r="1664" spans="1:18" x14ac:dyDescent="0.25">
      <c r="A1664" t="s">
        <v>2564</v>
      </c>
      <c r="B1664" s="14">
        <v>45973</v>
      </c>
      <c r="C1664" t="s">
        <v>225</v>
      </c>
      <c r="D1664" t="str">
        <f>VLOOKUP(C1664,Customers!A:E,5,FALSE)</f>
        <v>Mass Market</v>
      </c>
      <c r="E1664" t="s">
        <v>33</v>
      </c>
      <c r="F1664" t="str">
        <f>VLOOKUP(Table1[[#This Row],[Product_ID]],Products!A:D,4,FALSE)</f>
        <v>Laptops</v>
      </c>
      <c r="G1664" t="str">
        <f>VLOOKUP(H1664,Stores!A:E,5,FALSE)</f>
        <v>oceania</v>
      </c>
      <c r="H1664" t="s">
        <v>48</v>
      </c>
      <c r="I1664" s="5" t="s">
        <v>14</v>
      </c>
      <c r="J1664" s="7">
        <v>2</v>
      </c>
      <c r="K1664" s="27">
        <v>2474.0100000000002</v>
      </c>
      <c r="L1664" s="11">
        <v>0.2</v>
      </c>
      <c r="M1664" t="s">
        <v>20</v>
      </c>
      <c r="N1664" s="29">
        <v>1599.36</v>
      </c>
      <c r="O1664" s="27">
        <f>Table1[[#This Row],[Unit_Price]]*Table1[[#This Row],[Quantity]]</f>
        <v>4948.0200000000004</v>
      </c>
      <c r="P1664" s="29">
        <f>Table1[[#This Row],[Revenue]]-Table1[[#This Row],[COGS]]</f>
        <v>1749.3000000000006</v>
      </c>
      <c r="Q1664" s="9">
        <f>Table1[[#This Row],[Profit]]/Table1[[#This Row],[Revenue]]</f>
        <v>0.35353535353535365</v>
      </c>
      <c r="R1664" s="31">
        <f>Table1[[#This Row],[Cost Price]]*Table1[[#This Row],[Quantity]]</f>
        <v>3198.72</v>
      </c>
    </row>
    <row r="1665" spans="1:18" x14ac:dyDescent="0.25">
      <c r="A1665" t="s">
        <v>2565</v>
      </c>
      <c r="B1665" s="14">
        <v>45890</v>
      </c>
      <c r="C1665" t="s">
        <v>457</v>
      </c>
      <c r="D1665" t="str">
        <f>VLOOKUP(C1665,Customers!A:E,5,FALSE)</f>
        <v>Mass Affluent</v>
      </c>
      <c r="E1665" t="s">
        <v>5146</v>
      </c>
      <c r="F1665" t="e">
        <f>VLOOKUP(Table1[[#This Row],[Product_ID]],Products!A:D,4,FALSE)</f>
        <v>#N/A</v>
      </c>
      <c r="G1665" t="str">
        <f>VLOOKUP(H1665,Stores!A:E,5,FALSE)</f>
        <v>North America</v>
      </c>
      <c r="H1665" t="s">
        <v>187</v>
      </c>
      <c r="I1665" s="5" t="s">
        <v>14</v>
      </c>
      <c r="J1665" s="7">
        <v>2</v>
      </c>
      <c r="K1665" s="27">
        <v>471382</v>
      </c>
      <c r="L1665" s="11">
        <v>0.1</v>
      </c>
      <c r="M1665" t="s">
        <v>20</v>
      </c>
      <c r="N1665" s="29">
        <v>0</v>
      </c>
      <c r="O1665" s="27">
        <v>0</v>
      </c>
      <c r="P1665" s="29">
        <f>Table1[[#This Row],[Revenue]]-Table1[[#This Row],[COGS]]</f>
        <v>0</v>
      </c>
      <c r="Q1665" s="9">
        <v>0</v>
      </c>
      <c r="R1665" s="31">
        <f>Table1[[#This Row],[Cost Price]]*Table1[[#This Row],[Quantity]]</f>
        <v>0</v>
      </c>
    </row>
    <row r="1666" spans="1:18" x14ac:dyDescent="0.25">
      <c r="A1666" t="s">
        <v>2566</v>
      </c>
      <c r="B1666" s="14">
        <v>46176</v>
      </c>
      <c r="C1666" t="s">
        <v>927</v>
      </c>
      <c r="D1666" t="str">
        <f>VLOOKUP(C1666,Customers!A:E,5,FALSE)</f>
        <v>Mass Market</v>
      </c>
      <c r="E1666" t="s">
        <v>12</v>
      </c>
      <c r="F1666" t="str">
        <f>VLOOKUP(Table1[[#This Row],[Product_ID]],Products!A:D,4,FALSE)</f>
        <v>Audio</v>
      </c>
      <c r="G1666" t="str">
        <f>VLOOKUP(H1666,Stores!A:E,5,FALSE)</f>
        <v>Asia</v>
      </c>
      <c r="H1666" t="s">
        <v>101</v>
      </c>
      <c r="I1666" s="5" t="s">
        <v>25</v>
      </c>
      <c r="J1666" s="7">
        <v>3</v>
      </c>
      <c r="K1666" s="27">
        <v>494.01</v>
      </c>
      <c r="L1666" s="11">
        <v>0</v>
      </c>
      <c r="M1666" t="s">
        <v>20</v>
      </c>
      <c r="N1666" s="29">
        <v>354.29</v>
      </c>
      <c r="O1666" s="27">
        <f>Table1[[#This Row],[Unit_Price]]*Table1[[#This Row],[Quantity]]</f>
        <v>1482.03</v>
      </c>
      <c r="P1666" s="29">
        <f>Table1[[#This Row],[Revenue]]-Table1[[#This Row],[COGS]]</f>
        <v>419.15999999999985</v>
      </c>
      <c r="Q1666" s="9">
        <f>Table1[[#This Row],[Profit]]/Table1[[#This Row],[Revenue]]</f>
        <v>0.28282828282828276</v>
      </c>
      <c r="R1666" s="31">
        <f>Table1[[#This Row],[Cost Price]]*Table1[[#This Row],[Quantity]]</f>
        <v>1062.8700000000001</v>
      </c>
    </row>
    <row r="1667" spans="1:18" x14ac:dyDescent="0.25">
      <c r="A1667" t="s">
        <v>2567</v>
      </c>
      <c r="B1667" s="14">
        <v>46052</v>
      </c>
      <c r="C1667" t="s">
        <v>2568</v>
      </c>
      <c r="D1667" t="str">
        <f>VLOOKUP(C1667,Customers!A:E,5,FALSE)</f>
        <v>Mass Market</v>
      </c>
      <c r="E1667" t="s">
        <v>147</v>
      </c>
      <c r="F1667" t="str">
        <f>VLOOKUP(Table1[[#This Row],[Product_ID]],Products!A:D,4,FALSE)</f>
        <v>Televisions</v>
      </c>
      <c r="G1667" t="str">
        <f>VLOOKUP(H1667,Stores!A:E,5,FALSE)</f>
        <v>North America</v>
      </c>
      <c r="H1667" t="s">
        <v>39</v>
      </c>
      <c r="I1667" s="5" t="s">
        <v>14</v>
      </c>
      <c r="J1667" s="7">
        <v>2</v>
      </c>
      <c r="K1667" s="27">
        <v>979.02</v>
      </c>
      <c r="L1667" s="11">
        <v>0</v>
      </c>
      <c r="M1667" t="s">
        <v>20</v>
      </c>
      <c r="N1667" s="29">
        <v>679.32</v>
      </c>
      <c r="O1667" s="27">
        <f>Table1[[#This Row],[Unit_Price]]*Table1[[#This Row],[Quantity]]</f>
        <v>1958.04</v>
      </c>
      <c r="P1667" s="29">
        <f>Table1[[#This Row],[Revenue]]-Table1[[#This Row],[COGS]]</f>
        <v>599.39999999999986</v>
      </c>
      <c r="Q1667" s="9">
        <f>Table1[[#This Row],[Profit]]/Table1[[#This Row],[Revenue]]</f>
        <v>0.30612244897959179</v>
      </c>
      <c r="R1667" s="31">
        <f>Table1[[#This Row],[Cost Price]]*Table1[[#This Row],[Quantity]]</f>
        <v>1358.64</v>
      </c>
    </row>
    <row r="1668" spans="1:18" x14ac:dyDescent="0.25">
      <c r="A1668" t="s">
        <v>2571</v>
      </c>
      <c r="B1668" s="14">
        <v>45918</v>
      </c>
      <c r="C1668" t="s">
        <v>272</v>
      </c>
      <c r="D1668" t="str">
        <f>VLOOKUP(C1668,Customers!A:E,5,FALSE)</f>
        <v>Affluent</v>
      </c>
      <c r="E1668" t="s">
        <v>440</v>
      </c>
      <c r="F1668" t="str">
        <f>VLOOKUP(Table1[[#This Row],[Product_ID]],Products!A:D,4,FALSE)</f>
        <v>Audio</v>
      </c>
      <c r="G1668" t="str">
        <f>VLOOKUP(H1668,Stores!A:E,5,FALSE)</f>
        <v>Africa</v>
      </c>
      <c r="H1668" t="s">
        <v>44</v>
      </c>
      <c r="I1668" s="5" t="s">
        <v>14</v>
      </c>
      <c r="J1668" s="7">
        <v>2</v>
      </c>
      <c r="K1668" s="27">
        <v>149</v>
      </c>
      <c r="L1668" s="11">
        <v>0.05</v>
      </c>
      <c r="M1668" t="s">
        <v>20</v>
      </c>
      <c r="N1668" s="29">
        <v>90.89</v>
      </c>
      <c r="O1668" s="27">
        <f>Table1[[#This Row],[Unit_Price]]*Table1[[#This Row],[Quantity]]</f>
        <v>298</v>
      </c>
      <c r="P1668" s="29">
        <f>Table1[[#This Row],[Revenue]]-Table1[[#This Row],[COGS]]</f>
        <v>116.22</v>
      </c>
      <c r="Q1668" s="9">
        <f>Table1[[#This Row],[Profit]]/Table1[[#This Row],[Revenue]]</f>
        <v>0.39</v>
      </c>
      <c r="R1668" s="31">
        <f>Table1[[#This Row],[Cost Price]]*Table1[[#This Row],[Quantity]]</f>
        <v>181.78</v>
      </c>
    </row>
    <row r="1669" spans="1:18" x14ac:dyDescent="0.25">
      <c r="A1669" t="s">
        <v>2572</v>
      </c>
      <c r="B1669" s="14">
        <v>46104</v>
      </c>
      <c r="C1669" t="s">
        <v>2215</v>
      </c>
      <c r="D1669" t="str">
        <f>VLOOKUP(C1669,Customers!A:E,5,FALSE)</f>
        <v>affluent</v>
      </c>
      <c r="E1669" t="s">
        <v>18</v>
      </c>
      <c r="F1669" t="str">
        <f>VLOOKUP(Table1[[#This Row],[Product_ID]],Products!A:D,4,FALSE)</f>
        <v>Audio</v>
      </c>
      <c r="G1669" t="str">
        <f>VLOOKUP(H1669,Stores!A:E,5,FALSE)</f>
        <v>Asia</v>
      </c>
      <c r="H1669" t="s">
        <v>13</v>
      </c>
      <c r="I1669" s="5" t="s">
        <v>14</v>
      </c>
      <c r="J1669" s="7">
        <v>1</v>
      </c>
      <c r="K1669" s="27">
        <v>97.02</v>
      </c>
      <c r="L1669" s="11">
        <v>0.1</v>
      </c>
      <c r="M1669" t="s">
        <v>20</v>
      </c>
      <c r="N1669" s="29">
        <v>71.28</v>
      </c>
      <c r="O1669" s="27">
        <f>Table1[[#This Row],[Unit_Price]]*Table1[[#This Row],[Quantity]]</f>
        <v>97.02</v>
      </c>
      <c r="P1669" s="29">
        <f>Table1[[#This Row],[Revenue]]-Table1[[#This Row],[COGS]]</f>
        <v>25.739999999999995</v>
      </c>
      <c r="Q1669" s="9">
        <f>Table1[[#This Row],[Profit]]/Table1[[#This Row],[Revenue]]</f>
        <v>0.26530612244897955</v>
      </c>
      <c r="R1669" s="31">
        <f>Table1[[#This Row],[Cost Price]]*Table1[[#This Row],[Quantity]]</f>
        <v>71.28</v>
      </c>
    </row>
    <row r="1670" spans="1:18" x14ac:dyDescent="0.25">
      <c r="A1670" t="s">
        <v>2573</v>
      </c>
      <c r="B1670" s="14">
        <v>45889</v>
      </c>
      <c r="C1670" t="s">
        <v>2305</v>
      </c>
      <c r="D1670" t="str">
        <f>VLOOKUP(C1670,Customers!A:E,5,FALSE)</f>
        <v>Affluent</v>
      </c>
      <c r="E1670" t="s">
        <v>254</v>
      </c>
      <c r="F1670" t="str">
        <f>VLOOKUP(Table1[[#This Row],[Product_ID]],Products!A:D,4,FALSE)</f>
        <v>Audio</v>
      </c>
      <c r="G1670" t="str">
        <f>VLOOKUP(H1670,Stores!A:E,5,FALSE)</f>
        <v>Africa</v>
      </c>
      <c r="H1670" t="s">
        <v>226</v>
      </c>
      <c r="I1670" s="5" t="s">
        <v>14</v>
      </c>
      <c r="J1670" s="7">
        <v>3</v>
      </c>
      <c r="K1670" s="27">
        <v>202.98</v>
      </c>
      <c r="L1670" s="11">
        <v>0</v>
      </c>
      <c r="M1670" t="s">
        <v>20</v>
      </c>
      <c r="N1670" s="29">
        <v>129.35</v>
      </c>
      <c r="O1670" s="27">
        <f>Table1[[#This Row],[Unit_Price]]*Table1[[#This Row],[Quantity]]</f>
        <v>608.93999999999994</v>
      </c>
      <c r="P1670" s="29">
        <f>Table1[[#This Row],[Revenue]]-Table1[[#This Row],[COGS]]</f>
        <v>220.89</v>
      </c>
      <c r="Q1670" s="9">
        <f>Table1[[#This Row],[Profit]]/Table1[[#This Row],[Revenue]]</f>
        <v>0.36274509803921567</v>
      </c>
      <c r="R1670" s="31">
        <f>Table1[[#This Row],[Cost Price]]*Table1[[#This Row],[Quantity]]</f>
        <v>388.04999999999995</v>
      </c>
    </row>
    <row r="1671" spans="1:18" x14ac:dyDescent="0.25">
      <c r="A1671" t="s">
        <v>2574</v>
      </c>
      <c r="B1671" s="14">
        <v>46196</v>
      </c>
      <c r="C1671" t="s">
        <v>486</v>
      </c>
      <c r="D1671" t="str">
        <f>VLOOKUP(C1671,Customers!A:E,5,FALSE)</f>
        <v>VIP</v>
      </c>
      <c r="E1671" t="s">
        <v>77</v>
      </c>
      <c r="F1671" t="str">
        <f>VLOOKUP(Table1[[#This Row],[Product_ID]],Products!A:D,4,FALSE)</f>
        <v>Smartphones</v>
      </c>
      <c r="G1671" t="str">
        <f>VLOOKUP(H1671,Stores!A:E,5,FALSE)</f>
        <v>North America</v>
      </c>
      <c r="H1671" t="s">
        <v>95</v>
      </c>
      <c r="I1671" s="5" t="s">
        <v>14</v>
      </c>
      <c r="J1671" s="7">
        <v>1</v>
      </c>
      <c r="K1671" s="27">
        <v>406.98</v>
      </c>
      <c r="L1671" s="11">
        <v>0.05</v>
      </c>
      <c r="M1671" t="s">
        <v>30</v>
      </c>
      <c r="N1671" s="29">
        <v>287.27999999999997</v>
      </c>
      <c r="O1671" s="27">
        <f>Table1[[#This Row],[Unit_Price]]*Table1[[#This Row],[Quantity]]</f>
        <v>406.98</v>
      </c>
      <c r="P1671" s="29">
        <f>Table1[[#This Row],[Revenue]]-Table1[[#This Row],[COGS]]</f>
        <v>119.70000000000005</v>
      </c>
      <c r="Q1671" s="9">
        <f>Table1[[#This Row],[Profit]]/Table1[[#This Row],[Revenue]]</f>
        <v>0.29411764705882365</v>
      </c>
      <c r="R1671" s="31">
        <f>Table1[[#This Row],[Cost Price]]*Table1[[#This Row],[Quantity]]</f>
        <v>287.27999999999997</v>
      </c>
    </row>
    <row r="1672" spans="1:18" x14ac:dyDescent="0.25">
      <c r="A1672" t="s">
        <v>2575</v>
      </c>
      <c r="B1672" s="14">
        <v>46298</v>
      </c>
      <c r="C1672" t="s">
        <v>2439</v>
      </c>
      <c r="D1672" t="str">
        <f>VLOOKUP(C1672,Customers!A:E,5,FALSE)</f>
        <v>Mass Market</v>
      </c>
      <c r="E1672" t="s">
        <v>168</v>
      </c>
      <c r="F1672" t="str">
        <f>VLOOKUP(Table1[[#This Row],[Product_ID]],Products!A:D,4,FALSE)</f>
        <v>Accessories</v>
      </c>
      <c r="G1672" t="str">
        <f>VLOOKUP(H1672,Stores!A:E,5,FALSE)</f>
        <v xml:space="preserve">Asia </v>
      </c>
      <c r="H1672" t="s">
        <v>104</v>
      </c>
      <c r="I1672" s="5" t="s">
        <v>14</v>
      </c>
      <c r="J1672" s="7">
        <v>10</v>
      </c>
      <c r="K1672" s="27">
        <v>88.11</v>
      </c>
      <c r="L1672" s="11">
        <v>0.02</v>
      </c>
      <c r="M1672" t="s">
        <v>30</v>
      </c>
      <c r="N1672" s="29">
        <v>55.18</v>
      </c>
      <c r="O1672" s="27">
        <f>Table1[[#This Row],[Unit_Price]]*Table1[[#This Row],[Quantity]]</f>
        <v>881.1</v>
      </c>
      <c r="P1672" s="29">
        <f>Table1[[#This Row],[Revenue]]-Table1[[#This Row],[COGS]]</f>
        <v>329.30000000000007</v>
      </c>
      <c r="Q1672" s="9">
        <f>Table1[[#This Row],[Profit]]/Table1[[#This Row],[Revenue]]</f>
        <v>0.37373737373737381</v>
      </c>
      <c r="R1672" s="31">
        <f>Table1[[#This Row],[Cost Price]]*Table1[[#This Row],[Quantity]]</f>
        <v>551.79999999999995</v>
      </c>
    </row>
    <row r="1673" spans="1:18" x14ac:dyDescent="0.25">
      <c r="A1673" t="s">
        <v>2576</v>
      </c>
      <c r="B1673" s="14">
        <v>46236</v>
      </c>
      <c r="C1673" t="s">
        <v>206</v>
      </c>
      <c r="D1673" t="str">
        <f>VLOOKUP(C1673,Customers!A:E,5,FALSE)</f>
        <v>Mass Affluent</v>
      </c>
      <c r="E1673" t="s">
        <v>177</v>
      </c>
      <c r="F1673" t="str">
        <f>VLOOKUP(Table1[[#This Row],[Product_ID]],Products!A:D,4,FALSE)</f>
        <v>Laptops</v>
      </c>
      <c r="G1673" t="str">
        <f>VLOOKUP(H1673,Stores!A:E,5,FALSE)</f>
        <v xml:space="preserve">Asia </v>
      </c>
      <c r="H1673" t="s">
        <v>104</v>
      </c>
      <c r="I1673" s="5" t="s">
        <v>14</v>
      </c>
      <c r="J1673" s="7">
        <v>2</v>
      </c>
      <c r="K1673" s="27">
        <v>1583.01</v>
      </c>
      <c r="L1673" s="11">
        <v>0</v>
      </c>
      <c r="M1673" t="s">
        <v>20</v>
      </c>
      <c r="N1673" s="29">
        <v>991.38</v>
      </c>
      <c r="O1673" s="27">
        <f>Table1[[#This Row],[Unit_Price]]*Table1[[#This Row],[Quantity]]</f>
        <v>3166.02</v>
      </c>
      <c r="P1673" s="29">
        <f>Table1[[#This Row],[Revenue]]-Table1[[#This Row],[COGS]]</f>
        <v>1183.26</v>
      </c>
      <c r="Q1673" s="9">
        <f>Table1[[#This Row],[Profit]]/Table1[[#This Row],[Revenue]]</f>
        <v>0.37373737373737376</v>
      </c>
      <c r="R1673" s="31">
        <f>Table1[[#This Row],[Cost Price]]*Table1[[#This Row],[Quantity]]</f>
        <v>1982.76</v>
      </c>
    </row>
    <row r="1674" spans="1:18" x14ac:dyDescent="0.25">
      <c r="A1674" t="s">
        <v>2577</v>
      </c>
      <c r="B1674" s="14">
        <v>46126</v>
      </c>
      <c r="C1674" t="s">
        <v>1667</v>
      </c>
      <c r="D1674" t="str">
        <f>VLOOKUP(C1674,Customers!A:E,5,FALSE)</f>
        <v>Mass Affluent</v>
      </c>
      <c r="E1674" t="s">
        <v>549</v>
      </c>
      <c r="F1674" t="str">
        <f>VLOOKUP(Table1[[#This Row],[Product_ID]],Products!A:D,4,FALSE)</f>
        <v>Televisions</v>
      </c>
      <c r="G1674" t="str">
        <f>VLOOKUP(H1674,Stores!A:E,5,FALSE)</f>
        <v>oceania</v>
      </c>
      <c r="H1674" t="s">
        <v>48</v>
      </c>
      <c r="I1674" s="5" t="s">
        <v>14</v>
      </c>
      <c r="J1674" s="7">
        <v>5</v>
      </c>
      <c r="K1674" s="27">
        <v>1175.02</v>
      </c>
      <c r="L1674" s="11">
        <v>0.05</v>
      </c>
      <c r="M1674" t="s">
        <v>20</v>
      </c>
      <c r="N1674" s="29">
        <v>767.36</v>
      </c>
      <c r="O1674" s="27">
        <f>Table1[[#This Row],[Unit_Price]]*Table1[[#This Row],[Quantity]]</f>
        <v>5875.1</v>
      </c>
      <c r="P1674" s="29">
        <f>Table1[[#This Row],[Revenue]]-Table1[[#This Row],[COGS]]</f>
        <v>2038.3000000000002</v>
      </c>
      <c r="Q1674" s="9">
        <f>Table1[[#This Row],[Profit]]/Table1[[#This Row],[Revenue]]</f>
        <v>0.34693877551020408</v>
      </c>
      <c r="R1674" s="31">
        <f>Table1[[#This Row],[Cost Price]]*Table1[[#This Row],[Quantity]]</f>
        <v>3836.8</v>
      </c>
    </row>
    <row r="1675" spans="1:18" x14ac:dyDescent="0.25">
      <c r="A1675" t="s">
        <v>2578</v>
      </c>
      <c r="B1675" s="14">
        <v>45724</v>
      </c>
      <c r="C1675" t="s">
        <v>67</v>
      </c>
      <c r="D1675" t="str">
        <f>VLOOKUP(C1675,Customers!A:E,5,FALSE)</f>
        <v>Mass Market</v>
      </c>
      <c r="E1675" t="s">
        <v>332</v>
      </c>
      <c r="F1675" t="str">
        <f>VLOOKUP(Table1[[#This Row],[Product_ID]],Products!A:D,4,FALSE)</f>
        <v>Smartphones</v>
      </c>
      <c r="G1675" t="str">
        <f>VLOOKUP(H1675,Stores!A:E,5,FALSE)</f>
        <v>Africa</v>
      </c>
      <c r="H1675" t="s">
        <v>58</v>
      </c>
      <c r="I1675" s="5" t="s">
        <v>14</v>
      </c>
      <c r="J1675" s="7">
        <v>3</v>
      </c>
      <c r="K1675" s="27">
        <v>756.49</v>
      </c>
      <c r="L1675" s="11">
        <v>0.05</v>
      </c>
      <c r="M1675" t="s">
        <v>20</v>
      </c>
      <c r="N1675" s="29">
        <v>531.79</v>
      </c>
      <c r="O1675" s="27">
        <f>Table1[[#This Row],[Unit_Price]]*Table1[[#This Row],[Quantity]]</f>
        <v>2269.4700000000003</v>
      </c>
      <c r="P1675" s="29">
        <f>Table1[[#This Row],[Revenue]]-Table1[[#This Row],[COGS]]</f>
        <v>674.10000000000036</v>
      </c>
      <c r="Q1675" s="9">
        <f>Table1[[#This Row],[Profit]]/Table1[[#This Row],[Revenue]]</f>
        <v>0.29702970297029718</v>
      </c>
      <c r="R1675" s="31">
        <f>Table1[[#This Row],[Cost Price]]*Table1[[#This Row],[Quantity]]</f>
        <v>1595.37</v>
      </c>
    </row>
    <row r="1676" spans="1:18" x14ac:dyDescent="0.25">
      <c r="A1676" t="s">
        <v>2579</v>
      </c>
      <c r="B1676" s="14">
        <v>46106</v>
      </c>
      <c r="C1676" t="s">
        <v>1575</v>
      </c>
      <c r="D1676" t="str">
        <f>VLOOKUP(C1676,Customers!A:E,5,FALSE)</f>
        <v>Mass Market</v>
      </c>
      <c r="E1676" t="s">
        <v>168</v>
      </c>
      <c r="F1676" t="str">
        <f>VLOOKUP(Table1[[#This Row],[Product_ID]],Products!A:D,4,FALSE)</f>
        <v>Accessories</v>
      </c>
      <c r="G1676" t="str">
        <f>VLOOKUP(H1676,Stores!A:E,5,FALSE)</f>
        <v>Europe</v>
      </c>
      <c r="H1676" t="s">
        <v>24</v>
      </c>
      <c r="I1676" s="5" t="s">
        <v>25</v>
      </c>
      <c r="J1676" s="7">
        <v>1</v>
      </c>
      <c r="K1676" s="27">
        <v>89</v>
      </c>
      <c r="L1676" s="11">
        <v>0</v>
      </c>
      <c r="M1676" t="s">
        <v>20</v>
      </c>
      <c r="N1676" s="29">
        <v>55.18</v>
      </c>
      <c r="O1676" s="27">
        <f>Table1[[#This Row],[Unit_Price]]*Table1[[#This Row],[Quantity]]</f>
        <v>89</v>
      </c>
      <c r="P1676" s="29">
        <f>Table1[[#This Row],[Revenue]]-Table1[[#This Row],[COGS]]</f>
        <v>33.82</v>
      </c>
      <c r="Q1676" s="9">
        <f>Table1[[#This Row],[Profit]]/Table1[[#This Row],[Revenue]]</f>
        <v>0.38</v>
      </c>
      <c r="R1676" s="31">
        <f>Table1[[#This Row],[Cost Price]]*Table1[[#This Row],[Quantity]]</f>
        <v>55.18</v>
      </c>
    </row>
    <row r="1677" spans="1:18" x14ac:dyDescent="0.25">
      <c r="A1677" t="s">
        <v>2580</v>
      </c>
      <c r="B1677" s="14">
        <v>45983</v>
      </c>
      <c r="C1677" t="s">
        <v>1206</v>
      </c>
      <c r="D1677" t="str">
        <f>VLOOKUP(C1677,Customers!A:E,5,FALSE)</f>
        <v>Mass Market</v>
      </c>
      <c r="E1677" t="s">
        <v>18</v>
      </c>
      <c r="F1677" t="str">
        <f>VLOOKUP(Table1[[#This Row],[Product_ID]],Products!A:D,4,FALSE)</f>
        <v>Audio</v>
      </c>
      <c r="G1677" t="str">
        <f>VLOOKUP(H1677,Stores!A:E,5,FALSE)</f>
        <v>Asia</v>
      </c>
      <c r="H1677" t="s">
        <v>101</v>
      </c>
      <c r="I1677" s="5" t="s">
        <v>14</v>
      </c>
      <c r="J1677" s="7">
        <v>3</v>
      </c>
      <c r="K1677" s="27">
        <v>99.99</v>
      </c>
      <c r="L1677" s="11">
        <v>0.1</v>
      </c>
      <c r="M1677" t="s">
        <v>20</v>
      </c>
      <c r="N1677" s="29">
        <v>71.28</v>
      </c>
      <c r="O1677" s="27">
        <f>Table1[[#This Row],[Unit_Price]]*Table1[[#This Row],[Quantity]]</f>
        <v>299.96999999999997</v>
      </c>
      <c r="P1677" s="29">
        <f>Table1[[#This Row],[Revenue]]-Table1[[#This Row],[COGS]]</f>
        <v>86.129999999999967</v>
      </c>
      <c r="Q1677" s="9">
        <f>Table1[[#This Row],[Profit]]/Table1[[#This Row],[Revenue]]</f>
        <v>0.28712871287128705</v>
      </c>
      <c r="R1677" s="31">
        <f>Table1[[#This Row],[Cost Price]]*Table1[[#This Row],[Quantity]]</f>
        <v>213.84</v>
      </c>
    </row>
    <row r="1678" spans="1:18" x14ac:dyDescent="0.25">
      <c r="A1678" t="s">
        <v>2581</v>
      </c>
      <c r="B1678" s="14">
        <v>46069</v>
      </c>
      <c r="C1678" t="s">
        <v>912</v>
      </c>
      <c r="D1678" t="str">
        <f>VLOOKUP(C1678,Customers!A:E,5,FALSE)</f>
        <v>Mass Affluent</v>
      </c>
      <c r="E1678" t="s">
        <v>29</v>
      </c>
      <c r="F1678" t="str">
        <f>VLOOKUP(Table1[[#This Row],[Product_ID]],Products!A:D,4,FALSE)</f>
        <v>Accessories</v>
      </c>
      <c r="G1678" t="str">
        <f>VLOOKUP(H1678,Stores!A:E,5,FALSE)</f>
        <v>South America</v>
      </c>
      <c r="H1678" t="s">
        <v>62</v>
      </c>
      <c r="I1678" s="5" t="s">
        <v>25</v>
      </c>
      <c r="J1678" s="7">
        <v>2</v>
      </c>
      <c r="K1678" s="27">
        <v>112.27</v>
      </c>
      <c r="L1678" s="11">
        <v>0.1</v>
      </c>
      <c r="M1678" t="s">
        <v>20</v>
      </c>
      <c r="N1678" s="29">
        <v>78.48</v>
      </c>
      <c r="O1678" s="27">
        <f>Table1[[#This Row],[Unit_Price]]*Table1[[#This Row],[Quantity]]</f>
        <v>224.54</v>
      </c>
      <c r="P1678" s="29">
        <f>Table1[[#This Row],[Revenue]]-Table1[[#This Row],[COGS]]</f>
        <v>67.579999999999984</v>
      </c>
      <c r="Q1678" s="9">
        <f>Table1[[#This Row],[Profit]]/Table1[[#This Row],[Revenue]]</f>
        <v>0.30097087378640769</v>
      </c>
      <c r="R1678" s="31">
        <f>Table1[[#This Row],[Cost Price]]*Table1[[#This Row],[Quantity]]</f>
        <v>156.96</v>
      </c>
    </row>
    <row r="1679" spans="1:18" x14ac:dyDescent="0.25">
      <c r="A1679" t="s">
        <v>2582</v>
      </c>
      <c r="B1679" s="14">
        <v>46097</v>
      </c>
      <c r="C1679" t="s">
        <v>2175</v>
      </c>
      <c r="D1679" t="str">
        <f>VLOOKUP(C1679,Customers!A:E,5,FALSE)</f>
        <v>Mass Market</v>
      </c>
      <c r="E1679" t="s">
        <v>117</v>
      </c>
      <c r="F1679" t="str">
        <f>VLOOKUP(Table1[[#This Row],[Product_ID]],Products!A:D,4,FALSE)</f>
        <v>Laptops</v>
      </c>
      <c r="G1679" t="str">
        <f>VLOOKUP(H1679,Stores!A:E,5,FALSE)</f>
        <v>North America</v>
      </c>
      <c r="H1679" t="s">
        <v>187</v>
      </c>
      <c r="I1679" s="5" t="s">
        <v>25</v>
      </c>
      <c r="J1679" s="7">
        <v>3</v>
      </c>
      <c r="K1679" s="27">
        <v>1834.98</v>
      </c>
      <c r="L1679" s="11">
        <v>0</v>
      </c>
      <c r="M1679" t="s">
        <v>20</v>
      </c>
      <c r="N1679" s="29">
        <v>1295.28</v>
      </c>
      <c r="O1679" s="27">
        <f>Table1[[#This Row],[Unit_Price]]*Table1[[#This Row],[Quantity]]</f>
        <v>5504.9400000000005</v>
      </c>
      <c r="P1679" s="29">
        <f>Table1[[#This Row],[Revenue]]-Table1[[#This Row],[COGS]]</f>
        <v>1619.1000000000004</v>
      </c>
      <c r="Q1679" s="9">
        <f>Table1[[#This Row],[Profit]]/Table1[[#This Row],[Revenue]]</f>
        <v>0.29411764705882359</v>
      </c>
      <c r="R1679" s="31">
        <f>Table1[[#This Row],[Cost Price]]*Table1[[#This Row],[Quantity]]</f>
        <v>3885.84</v>
      </c>
    </row>
    <row r="1680" spans="1:18" x14ac:dyDescent="0.25">
      <c r="A1680" t="s">
        <v>2583</v>
      </c>
      <c r="B1680" s="14">
        <v>45912</v>
      </c>
      <c r="C1680" t="s">
        <v>2584</v>
      </c>
      <c r="D1680" t="str">
        <f>VLOOKUP(C1680,Customers!A:E,5,FALSE)</f>
        <v>Mass Market</v>
      </c>
      <c r="E1680" t="s">
        <v>549</v>
      </c>
      <c r="F1680" t="str">
        <f>VLOOKUP(Table1[[#This Row],[Product_ID]],Products!A:D,4,FALSE)</f>
        <v>Televisions</v>
      </c>
      <c r="G1680" t="str">
        <f>VLOOKUP(H1680,Stores!A:E,5,FALSE)</f>
        <v>Oceania</v>
      </c>
      <c r="H1680" t="s">
        <v>112</v>
      </c>
      <c r="I1680" s="5" t="s">
        <v>25</v>
      </c>
      <c r="J1680" s="7">
        <v>3</v>
      </c>
      <c r="K1680" s="27">
        <v>1175.02</v>
      </c>
      <c r="L1680" s="11">
        <v>0.1</v>
      </c>
      <c r="M1680" t="s">
        <v>30</v>
      </c>
      <c r="N1680" s="29">
        <v>767.36</v>
      </c>
      <c r="O1680" s="27">
        <f>Table1[[#This Row],[Unit_Price]]*Table1[[#This Row],[Quantity]]</f>
        <v>3525.06</v>
      </c>
      <c r="P1680" s="29">
        <f>Table1[[#This Row],[Revenue]]-Table1[[#This Row],[COGS]]</f>
        <v>1222.98</v>
      </c>
      <c r="Q1680" s="9">
        <f>Table1[[#This Row],[Profit]]/Table1[[#This Row],[Revenue]]</f>
        <v>0.34693877551020408</v>
      </c>
      <c r="R1680" s="31">
        <f>Table1[[#This Row],[Cost Price]]*Table1[[#This Row],[Quantity]]</f>
        <v>2302.08</v>
      </c>
    </row>
    <row r="1681" spans="1:18" x14ac:dyDescent="0.25">
      <c r="A1681" t="s">
        <v>2585</v>
      </c>
      <c r="B1681" s="14">
        <v>45976</v>
      </c>
      <c r="C1681" t="s">
        <v>838</v>
      </c>
      <c r="D1681" t="str">
        <f>VLOOKUP(C1681,Customers!A:E,5,FALSE)</f>
        <v>Mass Affluent</v>
      </c>
      <c r="E1681" t="s">
        <v>199</v>
      </c>
      <c r="F1681" t="str">
        <f>VLOOKUP(Table1[[#This Row],[Product_ID]],Products!A:D,4,FALSE)</f>
        <v>Laptops</v>
      </c>
      <c r="G1681" t="str">
        <f>VLOOKUP(H1681,Stores!A:E,5,FALSE)</f>
        <v>Europe</v>
      </c>
      <c r="H1681" t="s">
        <v>64</v>
      </c>
      <c r="I1681" s="5" t="s">
        <v>14</v>
      </c>
      <c r="J1681" s="7">
        <v>2</v>
      </c>
      <c r="K1681" s="27">
        <v>705.99</v>
      </c>
      <c r="L1681" s="11">
        <v>0.1</v>
      </c>
      <c r="M1681" t="s">
        <v>20</v>
      </c>
      <c r="N1681" s="29">
        <v>496.29</v>
      </c>
      <c r="O1681" s="27">
        <f>Table1[[#This Row],[Unit_Price]]*Table1[[#This Row],[Quantity]]</f>
        <v>1411.98</v>
      </c>
      <c r="P1681" s="29">
        <f>Table1[[#This Row],[Revenue]]-Table1[[#This Row],[COGS]]</f>
        <v>419.4</v>
      </c>
      <c r="Q1681" s="9">
        <f>Table1[[#This Row],[Profit]]/Table1[[#This Row],[Revenue]]</f>
        <v>0.29702970297029702</v>
      </c>
      <c r="R1681" s="31">
        <f>Table1[[#This Row],[Cost Price]]*Table1[[#This Row],[Quantity]]</f>
        <v>992.58</v>
      </c>
    </row>
    <row r="1682" spans="1:18" x14ac:dyDescent="0.25">
      <c r="A1682" t="s">
        <v>2586</v>
      </c>
      <c r="B1682" s="14">
        <v>46363</v>
      </c>
      <c r="C1682" t="s">
        <v>533</v>
      </c>
      <c r="D1682" t="str">
        <f>VLOOKUP(C1682,Customers!A:E,5,FALSE)</f>
        <v>Affluent</v>
      </c>
      <c r="E1682" t="s">
        <v>147</v>
      </c>
      <c r="F1682" t="str">
        <f>VLOOKUP(Table1[[#This Row],[Product_ID]],Products!A:D,4,FALSE)</f>
        <v>Televisions</v>
      </c>
      <c r="G1682" t="str">
        <f>VLOOKUP(H1682,Stores!A:E,5,FALSE)</f>
        <v>Africa</v>
      </c>
      <c r="H1682" t="s">
        <v>44</v>
      </c>
      <c r="I1682" s="5" t="s">
        <v>25</v>
      </c>
      <c r="J1682" s="7">
        <v>3</v>
      </c>
      <c r="K1682" s="27">
        <v>969.03</v>
      </c>
      <c r="L1682" s="11">
        <v>0.15</v>
      </c>
      <c r="M1682" t="s">
        <v>20</v>
      </c>
      <c r="N1682" s="29">
        <v>679.32</v>
      </c>
      <c r="O1682" s="27">
        <f>Table1[[#This Row],[Unit_Price]]*Table1[[#This Row],[Quantity]]</f>
        <v>2907.09</v>
      </c>
      <c r="P1682" s="29">
        <f>Table1[[#This Row],[Revenue]]-Table1[[#This Row],[COGS]]</f>
        <v>869.13000000000011</v>
      </c>
      <c r="Q1682" s="9">
        <f>Table1[[#This Row],[Profit]]/Table1[[#This Row],[Revenue]]</f>
        <v>0.2989690721649485</v>
      </c>
      <c r="R1682" s="31">
        <f>Table1[[#This Row],[Cost Price]]*Table1[[#This Row],[Quantity]]</f>
        <v>2037.96</v>
      </c>
    </row>
    <row r="1683" spans="1:18" x14ac:dyDescent="0.25">
      <c r="A1683" t="s">
        <v>2587</v>
      </c>
      <c r="B1683" s="14">
        <v>45999</v>
      </c>
      <c r="C1683" t="s">
        <v>125</v>
      </c>
      <c r="D1683" t="str">
        <f>VLOOKUP(C1683,Customers!A:E,5,FALSE)</f>
        <v>Affluent</v>
      </c>
      <c r="E1683" t="s">
        <v>47</v>
      </c>
      <c r="F1683" t="str">
        <f>VLOOKUP(Table1[[#This Row],[Product_ID]],Products!A:D,4,FALSE)</f>
        <v>Smartphones</v>
      </c>
      <c r="G1683" t="str">
        <f>VLOOKUP(H1683,Stores!A:E,5,FALSE)</f>
        <v>South America</v>
      </c>
      <c r="H1683" t="s">
        <v>62</v>
      </c>
      <c r="I1683" s="5" t="s">
        <v>14</v>
      </c>
      <c r="J1683" s="7">
        <v>10</v>
      </c>
      <c r="K1683" s="27">
        <v>290.02999999999997</v>
      </c>
      <c r="L1683" s="11">
        <v>0</v>
      </c>
      <c r="M1683" t="s">
        <v>20</v>
      </c>
      <c r="N1683" s="29">
        <v>194.35</v>
      </c>
      <c r="O1683" s="27">
        <f>Table1[[#This Row],[Unit_Price]]*Table1[[#This Row],[Quantity]]</f>
        <v>2900.2999999999997</v>
      </c>
      <c r="P1683" s="29">
        <f>Table1[[#This Row],[Revenue]]-Table1[[#This Row],[COGS]]</f>
        <v>956.79999999999973</v>
      </c>
      <c r="Q1683" s="9">
        <f>Table1[[#This Row],[Profit]]/Table1[[#This Row],[Revenue]]</f>
        <v>0.32989690721649478</v>
      </c>
      <c r="R1683" s="31">
        <f>Table1[[#This Row],[Cost Price]]*Table1[[#This Row],[Quantity]]</f>
        <v>1943.5</v>
      </c>
    </row>
    <row r="1684" spans="1:18" x14ac:dyDescent="0.25">
      <c r="A1684" t="s">
        <v>2588</v>
      </c>
      <c r="B1684" s="14">
        <v>45848</v>
      </c>
      <c r="C1684" t="s">
        <v>1105</v>
      </c>
      <c r="D1684" t="str">
        <f>VLOOKUP(C1684,Customers!A:E,5,FALSE)</f>
        <v>Affluent</v>
      </c>
      <c r="E1684" t="s">
        <v>254</v>
      </c>
      <c r="F1684" t="str">
        <f>VLOOKUP(Table1[[#This Row],[Product_ID]],Products!A:D,4,FALSE)</f>
        <v>Audio</v>
      </c>
      <c r="G1684" t="str">
        <f>VLOOKUP(H1684,Stores!A:E,5,FALSE)</f>
        <v>Africa</v>
      </c>
      <c r="H1684" t="s">
        <v>226</v>
      </c>
      <c r="I1684" s="5" t="s">
        <v>25</v>
      </c>
      <c r="J1684" s="7">
        <v>2</v>
      </c>
      <c r="K1684" s="27">
        <v>204.97</v>
      </c>
      <c r="L1684" s="11">
        <v>0.02</v>
      </c>
      <c r="M1684" t="s">
        <v>30</v>
      </c>
      <c r="N1684" s="29">
        <v>129.35</v>
      </c>
      <c r="O1684" s="27">
        <f>Table1[[#This Row],[Unit_Price]]*Table1[[#This Row],[Quantity]]</f>
        <v>409.94</v>
      </c>
      <c r="P1684" s="29">
        <f>Table1[[#This Row],[Revenue]]-Table1[[#This Row],[COGS]]</f>
        <v>151.24</v>
      </c>
      <c r="Q1684" s="9">
        <f>Table1[[#This Row],[Profit]]/Table1[[#This Row],[Revenue]]</f>
        <v>0.36893203883495146</v>
      </c>
      <c r="R1684" s="31">
        <f>Table1[[#This Row],[Cost Price]]*Table1[[#This Row],[Quantity]]</f>
        <v>258.7</v>
      </c>
    </row>
    <row r="1685" spans="1:18" x14ac:dyDescent="0.25">
      <c r="A1685" t="s">
        <v>2589</v>
      </c>
      <c r="B1685" s="14">
        <v>46162</v>
      </c>
      <c r="C1685" t="s">
        <v>389</v>
      </c>
      <c r="D1685" t="str">
        <f>VLOOKUP(C1685,Customers!A:E,5,FALSE)</f>
        <v>Mass Affluent</v>
      </c>
      <c r="E1685" t="s">
        <v>202</v>
      </c>
      <c r="F1685" t="str">
        <f>VLOOKUP(Table1[[#This Row],[Product_ID]],Products!A:D,4,FALSE)</f>
        <v>Televisions</v>
      </c>
      <c r="G1685" t="str">
        <f>VLOOKUP(H1685,Stores!A:E,5,FALSE)</f>
        <v>Africa</v>
      </c>
      <c r="H1685" t="s">
        <v>196</v>
      </c>
      <c r="I1685" s="5" t="s">
        <v>14</v>
      </c>
      <c r="J1685" s="7">
        <v>3</v>
      </c>
      <c r="K1685" s="27">
        <v>2140.98</v>
      </c>
      <c r="L1685" s="11">
        <v>0.1</v>
      </c>
      <c r="M1685" t="s">
        <v>35</v>
      </c>
      <c r="N1685" s="29">
        <v>1427.32</v>
      </c>
      <c r="O1685" s="27">
        <f>Table1[[#This Row],[Unit_Price]]*Table1[[#This Row],[Quantity]]</f>
        <v>6422.9400000000005</v>
      </c>
      <c r="P1685" s="29">
        <f>Table1[[#This Row],[Revenue]]-Table1[[#This Row],[COGS]]</f>
        <v>2140.9800000000005</v>
      </c>
      <c r="Q1685" s="9">
        <f>Table1[[#This Row],[Profit]]/Table1[[#This Row],[Revenue]]</f>
        <v>0.33333333333333337</v>
      </c>
      <c r="R1685" s="31">
        <f>Table1[[#This Row],[Cost Price]]*Table1[[#This Row],[Quantity]]</f>
        <v>4281.96</v>
      </c>
    </row>
    <row r="1686" spans="1:18" x14ac:dyDescent="0.25">
      <c r="A1686" t="s">
        <v>2590</v>
      </c>
      <c r="B1686" s="14">
        <v>46084</v>
      </c>
      <c r="C1686" t="s">
        <v>1575</v>
      </c>
      <c r="D1686" t="str">
        <f>VLOOKUP(C1686,Customers!A:E,5,FALSE)</f>
        <v>Mass Market</v>
      </c>
      <c r="E1686" t="s">
        <v>180</v>
      </c>
      <c r="F1686" t="str">
        <f>VLOOKUP(Table1[[#This Row],[Product_ID]],Products!A:D,4,FALSE)</f>
        <v>Smartphones</v>
      </c>
      <c r="G1686" t="str">
        <f>VLOOKUP(H1686,Stores!A:E,5,FALSE)</f>
        <v>Europe</v>
      </c>
      <c r="H1686" t="s">
        <v>24</v>
      </c>
      <c r="I1686" s="5" t="s">
        <v>14</v>
      </c>
      <c r="J1686" s="7">
        <v>3</v>
      </c>
      <c r="K1686" s="27">
        <v>832.02</v>
      </c>
      <c r="L1686" s="11">
        <v>0.1</v>
      </c>
      <c r="M1686" t="s">
        <v>20</v>
      </c>
      <c r="N1686" s="29">
        <v>585.80999999999995</v>
      </c>
      <c r="O1686" s="27">
        <f>Table1[[#This Row],[Unit_Price]]*Table1[[#This Row],[Quantity]]</f>
        <v>2496.06</v>
      </c>
      <c r="P1686" s="29">
        <f>Table1[[#This Row],[Revenue]]-Table1[[#This Row],[COGS]]</f>
        <v>738.63000000000011</v>
      </c>
      <c r="Q1686" s="9">
        <f>Table1[[#This Row],[Profit]]/Table1[[#This Row],[Revenue]]</f>
        <v>0.29591836734693883</v>
      </c>
      <c r="R1686" s="31">
        <f>Table1[[#This Row],[Cost Price]]*Table1[[#This Row],[Quantity]]</f>
        <v>1757.4299999999998</v>
      </c>
    </row>
    <row r="1687" spans="1:18" x14ac:dyDescent="0.25">
      <c r="A1687" t="s">
        <v>2591</v>
      </c>
      <c r="B1687" s="14">
        <v>46058</v>
      </c>
      <c r="C1687" t="s">
        <v>566</v>
      </c>
      <c r="D1687" t="str">
        <f>VLOOKUP(C1687,Customers!A:E,5,FALSE)</f>
        <v>Mass Market</v>
      </c>
      <c r="E1687" t="s">
        <v>376</v>
      </c>
      <c r="F1687" t="str">
        <f>VLOOKUP(Table1[[#This Row],[Product_ID]],Products!A:D,4,FALSE)</f>
        <v>Laptops</v>
      </c>
      <c r="G1687" t="str">
        <f>VLOOKUP(H1687,Stores!A:E,5,FALSE)</f>
        <v>Asia</v>
      </c>
      <c r="H1687" t="s">
        <v>13</v>
      </c>
      <c r="I1687" s="5" t="s">
        <v>14</v>
      </c>
      <c r="J1687" s="7">
        <v>3</v>
      </c>
      <c r="K1687" s="27">
        <v>1732.98</v>
      </c>
      <c r="L1687" s="11">
        <v>0.2</v>
      </c>
      <c r="M1687" t="s">
        <v>20</v>
      </c>
      <c r="N1687" s="29">
        <v>1240.27</v>
      </c>
      <c r="O1687" s="27">
        <f>Table1[[#This Row],[Unit_Price]]*Table1[[#This Row],[Quantity]]</f>
        <v>5198.9400000000005</v>
      </c>
      <c r="P1687" s="29">
        <f>Table1[[#This Row],[Revenue]]-Table1[[#This Row],[COGS]]</f>
        <v>1478.1300000000006</v>
      </c>
      <c r="Q1687" s="9">
        <f>Table1[[#This Row],[Profit]]/Table1[[#This Row],[Revenue]]</f>
        <v>0.28431372549019618</v>
      </c>
      <c r="R1687" s="31">
        <f>Table1[[#This Row],[Cost Price]]*Table1[[#This Row],[Quantity]]</f>
        <v>3720.81</v>
      </c>
    </row>
    <row r="1688" spans="1:18" x14ac:dyDescent="0.25">
      <c r="A1688" t="s">
        <v>2592</v>
      </c>
      <c r="B1688" s="14">
        <v>46100</v>
      </c>
      <c r="C1688" t="s">
        <v>1011</v>
      </c>
      <c r="D1688" t="str">
        <f>VLOOKUP(C1688,Customers!A:E,5,FALSE)</f>
        <v>Mass Affluent</v>
      </c>
      <c r="E1688" t="s">
        <v>29</v>
      </c>
      <c r="F1688" t="str">
        <f>VLOOKUP(Table1[[#This Row],[Product_ID]],Products!A:D,4,FALSE)</f>
        <v>Accessories</v>
      </c>
      <c r="G1688" t="str">
        <f>VLOOKUP(H1688,Stores!A:E,5,FALSE)</f>
        <v>Africa</v>
      </c>
      <c r="H1688" t="s">
        <v>196</v>
      </c>
      <c r="I1688" s="5" t="s">
        <v>14</v>
      </c>
      <c r="J1688" s="7">
        <v>2</v>
      </c>
      <c r="K1688" s="27">
        <v>112.27</v>
      </c>
      <c r="L1688" s="11">
        <v>0.1</v>
      </c>
      <c r="M1688" t="s">
        <v>20</v>
      </c>
      <c r="N1688" s="29">
        <v>78.48</v>
      </c>
      <c r="O1688" s="27">
        <f>Table1[[#This Row],[Unit_Price]]*Table1[[#This Row],[Quantity]]</f>
        <v>224.54</v>
      </c>
      <c r="P1688" s="29">
        <f>Table1[[#This Row],[Revenue]]-Table1[[#This Row],[COGS]]</f>
        <v>67.579999999999984</v>
      </c>
      <c r="Q1688" s="9">
        <f>Table1[[#This Row],[Profit]]/Table1[[#This Row],[Revenue]]</f>
        <v>0.30097087378640769</v>
      </c>
      <c r="R1688" s="31">
        <f>Table1[[#This Row],[Cost Price]]*Table1[[#This Row],[Quantity]]</f>
        <v>156.96</v>
      </c>
    </row>
    <row r="1689" spans="1:18" x14ac:dyDescent="0.25">
      <c r="A1689" t="s">
        <v>2593</v>
      </c>
      <c r="B1689" s="14">
        <v>46060</v>
      </c>
      <c r="C1689" t="s">
        <v>2518</v>
      </c>
      <c r="D1689" t="str">
        <f>VLOOKUP(C1689,Customers!A:E,5,FALSE)</f>
        <v>Mass Market</v>
      </c>
      <c r="E1689" t="s">
        <v>12</v>
      </c>
      <c r="F1689" t="str">
        <f>VLOOKUP(Table1[[#This Row],[Product_ID]],Products!A:D,4,FALSE)</f>
        <v>Audio</v>
      </c>
      <c r="G1689" t="str">
        <f>VLOOKUP(H1689,Stores!A:E,5,FALSE)</f>
        <v>Africa</v>
      </c>
      <c r="H1689" t="s">
        <v>226</v>
      </c>
      <c r="I1689" s="5" t="s">
        <v>14</v>
      </c>
      <c r="J1689" s="7">
        <v>3</v>
      </c>
      <c r="K1689" s="27">
        <v>499</v>
      </c>
      <c r="L1689" s="11">
        <v>0.15</v>
      </c>
      <c r="M1689" t="s">
        <v>20</v>
      </c>
      <c r="N1689" s="29">
        <v>354.29</v>
      </c>
      <c r="O1689" s="27">
        <f>Table1[[#This Row],[Unit_Price]]*Table1[[#This Row],[Quantity]]</f>
        <v>1497</v>
      </c>
      <c r="P1689" s="29">
        <f>Table1[[#This Row],[Revenue]]-Table1[[#This Row],[COGS]]</f>
        <v>434.12999999999988</v>
      </c>
      <c r="Q1689" s="9">
        <f>Table1[[#This Row],[Profit]]/Table1[[#This Row],[Revenue]]</f>
        <v>0.28999999999999992</v>
      </c>
      <c r="R1689" s="31">
        <f>Table1[[#This Row],[Cost Price]]*Table1[[#This Row],[Quantity]]</f>
        <v>1062.8700000000001</v>
      </c>
    </row>
    <row r="1690" spans="1:18" x14ac:dyDescent="0.25">
      <c r="A1690" t="s">
        <v>2594</v>
      </c>
      <c r="B1690" s="14">
        <v>46080</v>
      </c>
      <c r="C1690" t="s">
        <v>1222</v>
      </c>
      <c r="D1690" t="str">
        <f>VLOOKUP(C1690,Customers!A:E,5,FALSE)</f>
        <v>Mass Affluent</v>
      </c>
      <c r="E1690" t="s">
        <v>282</v>
      </c>
      <c r="F1690" t="str">
        <f>VLOOKUP(Table1[[#This Row],[Product_ID]],Products!A:D,4,FALSE)</f>
        <v>Audio</v>
      </c>
      <c r="G1690" t="str">
        <f>VLOOKUP(H1690,Stores!A:E,5,FALSE)</f>
        <v>Africa</v>
      </c>
      <c r="H1690" t="s">
        <v>58</v>
      </c>
      <c r="I1690" s="5" t="s">
        <v>25</v>
      </c>
      <c r="J1690" s="7">
        <v>1</v>
      </c>
      <c r="K1690" s="27">
        <v>182.58</v>
      </c>
      <c r="L1690" s="11">
        <v>0</v>
      </c>
      <c r="M1690" t="s">
        <v>20</v>
      </c>
      <c r="N1690" s="29">
        <v>110.98</v>
      </c>
      <c r="O1690" s="27">
        <f>Table1[[#This Row],[Unit_Price]]*Table1[[#This Row],[Quantity]]</f>
        <v>182.58</v>
      </c>
      <c r="P1690" s="29">
        <f>Table1[[#This Row],[Revenue]]-Table1[[#This Row],[COGS]]</f>
        <v>71.600000000000009</v>
      </c>
      <c r="Q1690" s="9">
        <f>Table1[[#This Row],[Profit]]/Table1[[#This Row],[Revenue]]</f>
        <v>0.39215686274509803</v>
      </c>
      <c r="R1690" s="31">
        <f>Table1[[#This Row],[Cost Price]]*Table1[[#This Row],[Quantity]]</f>
        <v>110.98</v>
      </c>
    </row>
    <row r="1691" spans="1:18" x14ac:dyDescent="0.25">
      <c r="A1691" t="s">
        <v>2595</v>
      </c>
      <c r="B1691" s="14">
        <v>46162</v>
      </c>
      <c r="C1691" t="s">
        <v>310</v>
      </c>
      <c r="D1691" t="str">
        <f>VLOOKUP(C1691,Customers!A:E,5,FALSE)</f>
        <v>Mass Market</v>
      </c>
      <c r="E1691" t="s">
        <v>98</v>
      </c>
      <c r="F1691" t="str">
        <f>VLOOKUP(Table1[[#This Row],[Product_ID]],Products!A:D,4,FALSE)</f>
        <v>Laptops</v>
      </c>
      <c r="G1691" t="str">
        <f>VLOOKUP(H1691,Stores!A:E,5,FALSE)</f>
        <v>Africa</v>
      </c>
      <c r="H1691" t="s">
        <v>58</v>
      </c>
      <c r="I1691" s="5" t="s">
        <v>14</v>
      </c>
      <c r="J1691" s="7">
        <v>3</v>
      </c>
      <c r="K1691" s="27">
        <v>1385.01</v>
      </c>
      <c r="L1691" s="11">
        <v>0</v>
      </c>
      <c r="M1691" t="s">
        <v>20</v>
      </c>
      <c r="N1691" s="29">
        <v>853.39</v>
      </c>
      <c r="O1691" s="27">
        <f>Table1[[#This Row],[Unit_Price]]*Table1[[#This Row],[Quantity]]</f>
        <v>4155.03</v>
      </c>
      <c r="P1691" s="29">
        <f>Table1[[#This Row],[Revenue]]-Table1[[#This Row],[COGS]]</f>
        <v>1594.8599999999997</v>
      </c>
      <c r="Q1691" s="9">
        <f>Table1[[#This Row],[Profit]]/Table1[[#This Row],[Revenue]]</f>
        <v>0.38383838383838376</v>
      </c>
      <c r="R1691" s="31">
        <f>Table1[[#This Row],[Cost Price]]*Table1[[#This Row],[Quantity]]</f>
        <v>2560.17</v>
      </c>
    </row>
    <row r="1692" spans="1:18" x14ac:dyDescent="0.25">
      <c r="A1692" t="s">
        <v>2596</v>
      </c>
      <c r="B1692" s="14">
        <v>46190</v>
      </c>
      <c r="C1692" t="s">
        <v>453</v>
      </c>
      <c r="D1692" t="str">
        <f>VLOOKUP(C1692,Customers!A:E,5,FALSE)</f>
        <v>Mass Market</v>
      </c>
      <c r="E1692" t="s">
        <v>12</v>
      </c>
      <c r="F1692" t="str">
        <f>VLOOKUP(Table1[[#This Row],[Product_ID]],Products!A:D,4,FALSE)</f>
        <v>Audio</v>
      </c>
      <c r="G1692" t="str">
        <f>VLOOKUP(H1692,Stores!A:E,5,FALSE)</f>
        <v>Africa</v>
      </c>
      <c r="H1692" t="s">
        <v>19</v>
      </c>
      <c r="I1692" s="5" t="s">
        <v>14</v>
      </c>
      <c r="J1692" s="7">
        <v>1</v>
      </c>
      <c r="K1692" s="27">
        <v>499</v>
      </c>
      <c r="L1692" s="11">
        <v>0.15</v>
      </c>
      <c r="M1692" t="s">
        <v>20</v>
      </c>
      <c r="N1692" s="29">
        <v>354.29</v>
      </c>
      <c r="O1692" s="27">
        <f>Table1[[#This Row],[Unit_Price]]*Table1[[#This Row],[Quantity]]</f>
        <v>499</v>
      </c>
      <c r="P1692" s="29">
        <f>Table1[[#This Row],[Revenue]]-Table1[[#This Row],[COGS]]</f>
        <v>144.70999999999998</v>
      </c>
      <c r="Q1692" s="9">
        <f>Table1[[#This Row],[Profit]]/Table1[[#This Row],[Revenue]]</f>
        <v>0.28999999999999998</v>
      </c>
      <c r="R1692" s="31">
        <f>Table1[[#This Row],[Cost Price]]*Table1[[#This Row],[Quantity]]</f>
        <v>354.29</v>
      </c>
    </row>
    <row r="1693" spans="1:18" x14ac:dyDescent="0.25">
      <c r="A1693" t="s">
        <v>2597</v>
      </c>
      <c r="B1693" s="14">
        <v>46131</v>
      </c>
      <c r="C1693" t="s">
        <v>1957</v>
      </c>
      <c r="D1693" t="str">
        <f>VLOOKUP(C1693,Customers!A:E,5,FALSE)</f>
        <v>Mass Market</v>
      </c>
      <c r="E1693" t="s">
        <v>137</v>
      </c>
      <c r="F1693" t="str">
        <f>VLOOKUP(Table1[[#This Row],[Product_ID]],Products!A:D,4,FALSE)</f>
        <v>Accessories</v>
      </c>
      <c r="G1693" t="str">
        <f>VLOOKUP(H1693,Stores!A:E,5,FALSE)</f>
        <v>Africa</v>
      </c>
      <c r="H1693" t="s">
        <v>196</v>
      </c>
      <c r="I1693" s="5" t="s">
        <v>14</v>
      </c>
      <c r="J1693" s="7">
        <v>2</v>
      </c>
      <c r="K1693" s="27">
        <v>99</v>
      </c>
      <c r="L1693" s="11">
        <v>0.02</v>
      </c>
      <c r="M1693" t="s">
        <v>35</v>
      </c>
      <c r="N1693" s="29">
        <v>65.34</v>
      </c>
      <c r="O1693" s="27">
        <f>Table1[[#This Row],[Unit_Price]]*Table1[[#This Row],[Quantity]]</f>
        <v>198</v>
      </c>
      <c r="P1693" s="29">
        <f>Table1[[#This Row],[Revenue]]-Table1[[#This Row],[COGS]]</f>
        <v>67.319999999999993</v>
      </c>
      <c r="Q1693" s="9">
        <f>Table1[[#This Row],[Profit]]/Table1[[#This Row],[Revenue]]</f>
        <v>0.33999999999999997</v>
      </c>
      <c r="R1693" s="31">
        <f>Table1[[#This Row],[Cost Price]]*Table1[[#This Row],[Quantity]]</f>
        <v>130.68</v>
      </c>
    </row>
    <row r="1694" spans="1:18" x14ac:dyDescent="0.25">
      <c r="A1694" t="s">
        <v>2598</v>
      </c>
      <c r="B1694" s="14">
        <v>46111</v>
      </c>
      <c r="C1694" t="s">
        <v>1879</v>
      </c>
      <c r="D1694" t="str">
        <f>VLOOKUP(C1694,Customers!A:E,5,FALSE)</f>
        <v>Premium</v>
      </c>
      <c r="E1694" t="s">
        <v>395</v>
      </c>
      <c r="F1694" t="str">
        <f>VLOOKUP(Table1[[#This Row],[Product_ID]],Products!A:D,4,FALSE)</f>
        <v>Accessories</v>
      </c>
      <c r="G1694" t="str">
        <f>VLOOKUP(H1694,Stores!A:E,5,FALSE)</f>
        <v xml:space="preserve">Asia </v>
      </c>
      <c r="H1694" t="s">
        <v>104</v>
      </c>
      <c r="I1694" s="5" t="s">
        <v>14</v>
      </c>
      <c r="J1694" s="7">
        <v>1</v>
      </c>
      <c r="K1694" s="27">
        <v>150.49</v>
      </c>
      <c r="L1694" s="11">
        <v>0</v>
      </c>
      <c r="M1694" t="s">
        <v>30</v>
      </c>
      <c r="N1694" s="29">
        <v>96.85</v>
      </c>
      <c r="O1694" s="27">
        <f>Table1[[#This Row],[Unit_Price]]*Table1[[#This Row],[Quantity]]</f>
        <v>150.49</v>
      </c>
      <c r="P1694" s="29">
        <f>Table1[[#This Row],[Revenue]]-Table1[[#This Row],[COGS]]</f>
        <v>53.640000000000015</v>
      </c>
      <c r="Q1694" s="9">
        <f>Table1[[#This Row],[Profit]]/Table1[[#This Row],[Revenue]]</f>
        <v>0.35643564356435653</v>
      </c>
      <c r="R1694" s="31">
        <f>Table1[[#This Row],[Cost Price]]*Table1[[#This Row],[Quantity]]</f>
        <v>96.85</v>
      </c>
    </row>
    <row r="1695" spans="1:18" x14ac:dyDescent="0.25">
      <c r="A1695" t="s">
        <v>2599</v>
      </c>
      <c r="B1695" s="14">
        <v>45975</v>
      </c>
      <c r="C1695" t="s">
        <v>367</v>
      </c>
      <c r="D1695" t="str">
        <f>VLOOKUP(C1695,Customers!A:E,5,FALSE)</f>
        <v>Affluent</v>
      </c>
      <c r="E1695" t="s">
        <v>117</v>
      </c>
      <c r="F1695" t="str">
        <f>VLOOKUP(Table1[[#This Row],[Product_ID]],Products!A:D,4,FALSE)</f>
        <v>Laptops</v>
      </c>
      <c r="G1695" t="str">
        <f>VLOOKUP(H1695,Stores!A:E,5,FALSE)</f>
        <v>North America</v>
      </c>
      <c r="H1695" t="s">
        <v>39</v>
      </c>
      <c r="I1695" s="5" t="s">
        <v>25</v>
      </c>
      <c r="J1695" s="7">
        <v>3</v>
      </c>
      <c r="K1695" s="27">
        <v>1745.03</v>
      </c>
      <c r="L1695" s="11">
        <v>0.2</v>
      </c>
      <c r="M1695" t="s">
        <v>35</v>
      </c>
      <c r="N1695" s="29">
        <v>1295.28</v>
      </c>
      <c r="O1695" s="27">
        <f>Table1[[#This Row],[Unit_Price]]*Table1[[#This Row],[Quantity]]</f>
        <v>5235.09</v>
      </c>
      <c r="P1695" s="29">
        <f>Table1[[#This Row],[Revenue]]-Table1[[#This Row],[COGS]]</f>
        <v>1349.25</v>
      </c>
      <c r="Q1695" s="9">
        <f>Table1[[#This Row],[Profit]]/Table1[[#This Row],[Revenue]]</f>
        <v>0.25773195876288657</v>
      </c>
      <c r="R1695" s="31">
        <f>Table1[[#This Row],[Cost Price]]*Table1[[#This Row],[Quantity]]</f>
        <v>3885.84</v>
      </c>
    </row>
    <row r="1696" spans="1:18" x14ac:dyDescent="0.25">
      <c r="A1696" t="s">
        <v>2600</v>
      </c>
      <c r="B1696" s="14">
        <v>45960</v>
      </c>
      <c r="C1696" t="s">
        <v>1331</v>
      </c>
      <c r="D1696" t="str">
        <f>VLOOKUP(C1696,Customers!A:E,5,FALSE)</f>
        <v>Premium</v>
      </c>
      <c r="E1696" t="s">
        <v>33</v>
      </c>
      <c r="F1696" t="str">
        <f>VLOOKUP(Table1[[#This Row],[Product_ID]],Products!A:D,4,FALSE)</f>
        <v>Laptops</v>
      </c>
      <c r="G1696" t="str">
        <f>VLOOKUP(H1696,Stores!A:E,5,FALSE)</f>
        <v>Africa</v>
      </c>
      <c r="H1696" t="s">
        <v>226</v>
      </c>
      <c r="I1696" s="5" t="s">
        <v>14</v>
      </c>
      <c r="J1696" s="7">
        <v>5</v>
      </c>
      <c r="K1696" s="27">
        <v>2548.98</v>
      </c>
      <c r="L1696" s="11">
        <v>0</v>
      </c>
      <c r="M1696" t="s">
        <v>35</v>
      </c>
      <c r="N1696" s="29">
        <v>1599.36</v>
      </c>
      <c r="O1696" s="27">
        <f>Table1[[#This Row],[Unit_Price]]*Table1[[#This Row],[Quantity]]</f>
        <v>12744.9</v>
      </c>
      <c r="P1696" s="29">
        <f>Table1[[#This Row],[Revenue]]-Table1[[#This Row],[COGS]]</f>
        <v>4748.1000000000004</v>
      </c>
      <c r="Q1696" s="9">
        <f>Table1[[#This Row],[Profit]]/Table1[[#This Row],[Revenue]]</f>
        <v>0.3725490196078432</v>
      </c>
      <c r="R1696" s="31">
        <f>Table1[[#This Row],[Cost Price]]*Table1[[#This Row],[Quantity]]</f>
        <v>7996.7999999999993</v>
      </c>
    </row>
    <row r="1697" spans="1:18" x14ac:dyDescent="0.25">
      <c r="A1697" t="s">
        <v>2601</v>
      </c>
      <c r="B1697" s="14">
        <v>46106</v>
      </c>
      <c r="C1697" t="s">
        <v>650</v>
      </c>
      <c r="D1697" t="str">
        <f>VLOOKUP(C1697,Customers!A:E,5,FALSE)</f>
        <v>Affluent</v>
      </c>
      <c r="E1697" t="s">
        <v>323</v>
      </c>
      <c r="F1697" t="str">
        <f>VLOOKUP(Table1[[#This Row],[Product_ID]],Products!A:D,4,FALSE)</f>
        <v>Televisions</v>
      </c>
      <c r="G1697" t="str">
        <f>VLOOKUP(H1697,Stores!A:E,5,FALSE)</f>
        <v>Africa</v>
      </c>
      <c r="H1697" t="s">
        <v>58</v>
      </c>
      <c r="I1697" s="5" t="s">
        <v>25</v>
      </c>
      <c r="J1697" s="7">
        <v>3</v>
      </c>
      <c r="K1697" s="27">
        <v>1454.03</v>
      </c>
      <c r="L1697" s="11">
        <v>0.15</v>
      </c>
      <c r="M1697" t="s">
        <v>20</v>
      </c>
      <c r="N1697" s="29">
        <v>989.34</v>
      </c>
      <c r="O1697" s="27">
        <f>Table1[[#This Row],[Unit_Price]]*Table1[[#This Row],[Quantity]]</f>
        <v>4362.09</v>
      </c>
      <c r="P1697" s="29">
        <f>Table1[[#This Row],[Revenue]]-Table1[[#This Row],[COGS]]</f>
        <v>1394.0700000000002</v>
      </c>
      <c r="Q1697" s="9">
        <f>Table1[[#This Row],[Profit]]/Table1[[#This Row],[Revenue]]</f>
        <v>0.31958762886597941</v>
      </c>
      <c r="R1697" s="31">
        <f>Table1[[#This Row],[Cost Price]]*Table1[[#This Row],[Quantity]]</f>
        <v>2968.02</v>
      </c>
    </row>
    <row r="1698" spans="1:18" x14ac:dyDescent="0.25">
      <c r="A1698" t="s">
        <v>2602</v>
      </c>
      <c r="B1698" s="14">
        <v>46110</v>
      </c>
      <c r="C1698" t="s">
        <v>1122</v>
      </c>
      <c r="D1698" t="str">
        <f>VLOOKUP(C1698,Customers!A:E,5,FALSE)</f>
        <v>Mass Market</v>
      </c>
      <c r="E1698" t="s">
        <v>323</v>
      </c>
      <c r="F1698" t="str">
        <f>VLOOKUP(Table1[[#This Row],[Product_ID]],Products!A:D,4,FALSE)</f>
        <v>Televisions</v>
      </c>
      <c r="G1698" t="str">
        <f>VLOOKUP(H1698,Stores!A:E,5,FALSE)</f>
        <v>North America</v>
      </c>
      <c r="H1698" t="s">
        <v>95</v>
      </c>
      <c r="I1698" s="5" t="s">
        <v>14</v>
      </c>
      <c r="J1698" s="7">
        <v>5</v>
      </c>
      <c r="K1698" s="27">
        <v>1528.98</v>
      </c>
      <c r="L1698" s="11">
        <v>0</v>
      </c>
      <c r="M1698" t="s">
        <v>20</v>
      </c>
      <c r="N1698" s="29">
        <v>989.34</v>
      </c>
      <c r="O1698" s="27">
        <f>Table1[[#This Row],[Unit_Price]]*Table1[[#This Row],[Quantity]]</f>
        <v>7644.9</v>
      </c>
      <c r="P1698" s="29">
        <f>Table1[[#This Row],[Revenue]]-Table1[[#This Row],[COGS]]</f>
        <v>2698.2</v>
      </c>
      <c r="Q1698" s="9">
        <f>Table1[[#This Row],[Profit]]/Table1[[#This Row],[Revenue]]</f>
        <v>0.3529411764705882</v>
      </c>
      <c r="R1698" s="31">
        <f>Table1[[#This Row],[Cost Price]]*Table1[[#This Row],[Quantity]]</f>
        <v>4946.7</v>
      </c>
    </row>
    <row r="1699" spans="1:18" x14ac:dyDescent="0.25">
      <c r="A1699" t="s">
        <v>2603</v>
      </c>
      <c r="B1699" s="14">
        <v>46201</v>
      </c>
      <c r="C1699" t="s">
        <v>146</v>
      </c>
      <c r="D1699" t="str">
        <f>VLOOKUP(C1699,Customers!A:E,5,FALSE)</f>
        <v>Mass Market</v>
      </c>
      <c r="E1699" t="s">
        <v>23</v>
      </c>
      <c r="F1699" t="str">
        <f>VLOOKUP(Table1[[#This Row],[Product_ID]],Products!A:D,4,FALSE)</f>
        <v>Audio</v>
      </c>
      <c r="G1699" t="str">
        <f>VLOOKUP(H1699,Stores!A:E,5,FALSE)</f>
        <v>Africa</v>
      </c>
      <c r="H1699" t="s">
        <v>58</v>
      </c>
      <c r="I1699" s="5" t="s">
        <v>14</v>
      </c>
      <c r="J1699" s="7">
        <v>2</v>
      </c>
      <c r="K1699" s="27">
        <v>79.790000000000006</v>
      </c>
      <c r="L1699" s="11">
        <v>0</v>
      </c>
      <c r="M1699" t="s">
        <v>20</v>
      </c>
      <c r="N1699" s="29">
        <v>57.67</v>
      </c>
      <c r="O1699" s="27">
        <f>Table1[[#This Row],[Unit_Price]]*Table1[[#This Row],[Quantity]]</f>
        <v>159.58000000000001</v>
      </c>
      <c r="P1699" s="29">
        <f>Table1[[#This Row],[Revenue]]-Table1[[#This Row],[COGS]]</f>
        <v>44.240000000000009</v>
      </c>
      <c r="Q1699" s="9">
        <f>Table1[[#This Row],[Profit]]/Table1[[#This Row],[Revenue]]</f>
        <v>0.27722772277227725</v>
      </c>
      <c r="R1699" s="31">
        <f>Table1[[#This Row],[Cost Price]]*Table1[[#This Row],[Quantity]]</f>
        <v>115.34</v>
      </c>
    </row>
    <row r="1700" spans="1:18" x14ac:dyDescent="0.25">
      <c r="A1700" t="s">
        <v>2604</v>
      </c>
      <c r="B1700" s="14">
        <v>46073</v>
      </c>
      <c r="C1700" t="s">
        <v>2605</v>
      </c>
      <c r="D1700" t="str">
        <f>VLOOKUP(C1700,Customers!A:E,5,FALSE)</f>
        <v>Mass Market</v>
      </c>
      <c r="E1700" t="s">
        <v>54</v>
      </c>
      <c r="F1700" t="str">
        <f>VLOOKUP(Table1[[#This Row],[Product_ID]],Products!A:D,4,FALSE)</f>
        <v>Accessories</v>
      </c>
      <c r="G1700" t="str">
        <f>VLOOKUP(H1700,Stores!A:E,5,FALSE)</f>
        <v>Africa</v>
      </c>
      <c r="H1700" t="s">
        <v>52</v>
      </c>
      <c r="I1700" s="5" t="s">
        <v>14</v>
      </c>
      <c r="J1700" s="7">
        <v>2</v>
      </c>
      <c r="K1700" s="27">
        <v>117.81</v>
      </c>
      <c r="L1700" s="11">
        <v>0.2</v>
      </c>
      <c r="M1700" t="s">
        <v>20</v>
      </c>
      <c r="N1700" s="29">
        <v>85.68</v>
      </c>
      <c r="O1700" s="27">
        <f>Table1[[#This Row],[Unit_Price]]*Table1[[#This Row],[Quantity]]</f>
        <v>235.62</v>
      </c>
      <c r="P1700" s="29">
        <f>Table1[[#This Row],[Revenue]]-Table1[[#This Row],[COGS]]</f>
        <v>64.259999999999991</v>
      </c>
      <c r="Q1700" s="9">
        <f>Table1[[#This Row],[Profit]]/Table1[[#This Row],[Revenue]]</f>
        <v>0.27272727272727271</v>
      </c>
      <c r="R1700" s="31">
        <f>Table1[[#This Row],[Cost Price]]*Table1[[#This Row],[Quantity]]</f>
        <v>171.36</v>
      </c>
    </row>
    <row r="1701" spans="1:18" x14ac:dyDescent="0.25">
      <c r="A1701" t="s">
        <v>2606</v>
      </c>
      <c r="B1701" s="14">
        <v>45726</v>
      </c>
      <c r="C1701" t="s">
        <v>1208</v>
      </c>
      <c r="D1701" t="str">
        <f>VLOOKUP(C1701,Customers!A:E,5,FALSE)</f>
        <v xml:space="preserve">Mass Market </v>
      </c>
      <c r="E1701" t="s">
        <v>109</v>
      </c>
      <c r="F1701" t="str">
        <f>VLOOKUP(Table1[[#This Row],[Product_ID]],Products!A:D,4,FALSE)</f>
        <v>Televisions</v>
      </c>
      <c r="G1701" t="str">
        <f>VLOOKUP(H1701,Stores!A:E,5,FALSE)</f>
        <v>Asia</v>
      </c>
      <c r="H1701" t="s">
        <v>34</v>
      </c>
      <c r="I1701" s="5" t="s">
        <v>25</v>
      </c>
      <c r="J1701" s="7">
        <v>4</v>
      </c>
      <c r="K1701" s="27">
        <v>1371.02</v>
      </c>
      <c r="L1701" s="11">
        <v>0.1</v>
      </c>
      <c r="M1701" t="s">
        <v>20</v>
      </c>
      <c r="N1701" s="29">
        <v>1007.28</v>
      </c>
      <c r="O1701" s="27">
        <f>Table1[[#This Row],[Unit_Price]]*Table1[[#This Row],[Quantity]]</f>
        <v>5484.08</v>
      </c>
      <c r="P1701" s="29">
        <f>Table1[[#This Row],[Revenue]]-Table1[[#This Row],[COGS]]</f>
        <v>1454.96</v>
      </c>
      <c r="Q1701" s="9">
        <f>Table1[[#This Row],[Profit]]/Table1[[#This Row],[Revenue]]</f>
        <v>0.26530612244897961</v>
      </c>
      <c r="R1701" s="31">
        <f>Table1[[#This Row],[Cost Price]]*Table1[[#This Row],[Quantity]]</f>
        <v>4029.12</v>
      </c>
    </row>
    <row r="1702" spans="1:18" x14ac:dyDescent="0.25">
      <c r="A1702" t="s">
        <v>2607</v>
      </c>
      <c r="B1702" s="14">
        <v>46088</v>
      </c>
      <c r="C1702" t="s">
        <v>546</v>
      </c>
      <c r="D1702" t="str">
        <f>VLOOKUP(C1702,Customers!A:E,5,FALSE)</f>
        <v>Affluent</v>
      </c>
      <c r="E1702" t="s">
        <v>109</v>
      </c>
      <c r="F1702" t="str">
        <f>VLOOKUP(Table1[[#This Row],[Product_ID]],Products!A:D,4,FALSE)</f>
        <v>Televisions</v>
      </c>
      <c r="G1702" t="str">
        <f>VLOOKUP(H1702,Stores!A:E,5,FALSE)</f>
        <v>Asia</v>
      </c>
      <c r="H1702" t="s">
        <v>13</v>
      </c>
      <c r="I1702" s="5" t="s">
        <v>14</v>
      </c>
      <c r="J1702" s="7">
        <v>1</v>
      </c>
      <c r="K1702" s="27">
        <v>1399</v>
      </c>
      <c r="L1702" s="11">
        <v>0</v>
      </c>
      <c r="M1702" t="s">
        <v>20</v>
      </c>
      <c r="N1702" s="29">
        <v>1007.28</v>
      </c>
      <c r="O1702" s="27">
        <f>Table1[[#This Row],[Unit_Price]]*Table1[[#This Row],[Quantity]]</f>
        <v>1399</v>
      </c>
      <c r="P1702" s="29">
        <f>Table1[[#This Row],[Revenue]]-Table1[[#This Row],[COGS]]</f>
        <v>391.72</v>
      </c>
      <c r="Q1702" s="9">
        <f>Table1[[#This Row],[Profit]]/Table1[[#This Row],[Revenue]]</f>
        <v>0.28000000000000003</v>
      </c>
      <c r="R1702" s="31">
        <f>Table1[[#This Row],[Cost Price]]*Table1[[#This Row],[Quantity]]</f>
        <v>1007.28</v>
      </c>
    </row>
    <row r="1703" spans="1:18" x14ac:dyDescent="0.25">
      <c r="A1703" t="s">
        <v>2608</v>
      </c>
      <c r="B1703" s="14">
        <v>46198</v>
      </c>
      <c r="C1703" t="s">
        <v>288</v>
      </c>
      <c r="D1703" t="str">
        <f>VLOOKUP(C1703,Customers!A:E,5,FALSE)</f>
        <v>Mass Affluent</v>
      </c>
      <c r="E1703" t="s">
        <v>323</v>
      </c>
      <c r="F1703" t="str">
        <f>VLOOKUP(Table1[[#This Row],[Product_ID]],Products!A:D,4,FALSE)</f>
        <v>Televisions</v>
      </c>
      <c r="G1703" t="str">
        <f>VLOOKUP(H1703,Stores!A:E,5,FALSE)</f>
        <v>North America</v>
      </c>
      <c r="H1703" t="s">
        <v>39</v>
      </c>
      <c r="I1703" s="5" t="s">
        <v>14</v>
      </c>
      <c r="J1703" s="7">
        <v>4</v>
      </c>
      <c r="K1703" s="27">
        <v>1499</v>
      </c>
      <c r="L1703" s="11">
        <v>0.05</v>
      </c>
      <c r="M1703" t="s">
        <v>20</v>
      </c>
      <c r="N1703" s="29">
        <v>989.34</v>
      </c>
      <c r="O1703" s="27">
        <f>Table1[[#This Row],[Unit_Price]]*Table1[[#This Row],[Quantity]]</f>
        <v>5996</v>
      </c>
      <c r="P1703" s="29">
        <f>Table1[[#This Row],[Revenue]]-Table1[[#This Row],[COGS]]</f>
        <v>2038.6399999999999</v>
      </c>
      <c r="Q1703" s="9">
        <f>Table1[[#This Row],[Profit]]/Table1[[#This Row],[Revenue]]</f>
        <v>0.33999999999999997</v>
      </c>
      <c r="R1703" s="31">
        <f>Table1[[#This Row],[Cost Price]]*Table1[[#This Row],[Quantity]]</f>
        <v>3957.36</v>
      </c>
    </row>
    <row r="1704" spans="1:18" x14ac:dyDescent="0.25">
      <c r="A1704" t="s">
        <v>2609</v>
      </c>
      <c r="B1704" s="14">
        <v>46021</v>
      </c>
      <c r="C1704" t="s">
        <v>2215</v>
      </c>
      <c r="D1704" t="str">
        <f>VLOOKUP(C1704,Customers!A:E,5,FALSE)</f>
        <v>affluent</v>
      </c>
      <c r="E1704" t="s">
        <v>220</v>
      </c>
      <c r="F1704" t="str">
        <f>VLOOKUP(Table1[[#This Row],[Product_ID]],Products!A:D,4,FALSE)</f>
        <v>Laptops</v>
      </c>
      <c r="G1704" t="str">
        <f>VLOOKUP(H1704,Stores!A:E,5,FALSE)</f>
        <v>Europe</v>
      </c>
      <c r="H1704" t="s">
        <v>24</v>
      </c>
      <c r="I1704" s="5" t="s">
        <v>14</v>
      </c>
      <c r="J1704" s="7">
        <v>3</v>
      </c>
      <c r="K1704" s="27">
        <v>1469.02</v>
      </c>
      <c r="L1704" s="11">
        <v>0.1</v>
      </c>
      <c r="M1704" t="s">
        <v>20</v>
      </c>
      <c r="N1704" s="29">
        <v>974.35</v>
      </c>
      <c r="O1704" s="27">
        <f>Table1[[#This Row],[Unit_Price]]*Table1[[#This Row],[Quantity]]</f>
        <v>4407.0599999999995</v>
      </c>
      <c r="P1704" s="29">
        <f>Table1[[#This Row],[Revenue]]-Table1[[#This Row],[COGS]]</f>
        <v>1484.0099999999993</v>
      </c>
      <c r="Q1704" s="9">
        <f>Table1[[#This Row],[Profit]]/Table1[[#This Row],[Revenue]]</f>
        <v>0.33673469387755089</v>
      </c>
      <c r="R1704" s="31">
        <f>Table1[[#This Row],[Cost Price]]*Table1[[#This Row],[Quantity]]</f>
        <v>2923.05</v>
      </c>
    </row>
    <row r="1705" spans="1:18" x14ac:dyDescent="0.25">
      <c r="A1705" t="s">
        <v>2610</v>
      </c>
      <c r="B1705" s="14">
        <v>45888</v>
      </c>
      <c r="C1705" t="s">
        <v>152</v>
      </c>
      <c r="D1705" t="str">
        <f>VLOOKUP(C1705,Customers!A:E,5,FALSE)</f>
        <v>AFFLUENT</v>
      </c>
      <c r="E1705" t="s">
        <v>251</v>
      </c>
      <c r="F1705" t="str">
        <f>VLOOKUP(Table1[[#This Row],[Product_ID]],Products!A:D,4,FALSE)</f>
        <v>Televisions</v>
      </c>
      <c r="G1705" t="str">
        <f>VLOOKUP(H1705,Stores!A:E,5,FALSE)</f>
        <v>Africa</v>
      </c>
      <c r="H1705" t="s">
        <v>44</v>
      </c>
      <c r="I1705" s="5" t="s">
        <v>14</v>
      </c>
      <c r="J1705" s="7">
        <v>1</v>
      </c>
      <c r="K1705" s="27">
        <v>2018.99</v>
      </c>
      <c r="L1705" s="11">
        <v>0.1</v>
      </c>
      <c r="M1705" t="s">
        <v>20</v>
      </c>
      <c r="N1705" s="29">
        <v>1299.3499999999999</v>
      </c>
      <c r="O1705" s="27">
        <f>Table1[[#This Row],[Unit_Price]]*Table1[[#This Row],[Quantity]]</f>
        <v>2018.99</v>
      </c>
      <c r="P1705" s="29">
        <f>Table1[[#This Row],[Revenue]]-Table1[[#This Row],[COGS]]</f>
        <v>719.6400000000001</v>
      </c>
      <c r="Q1705" s="9">
        <f>Table1[[#This Row],[Profit]]/Table1[[#This Row],[Revenue]]</f>
        <v>0.35643564356435647</v>
      </c>
      <c r="R1705" s="31">
        <f>Table1[[#This Row],[Cost Price]]*Table1[[#This Row],[Quantity]]</f>
        <v>1299.3499999999999</v>
      </c>
    </row>
    <row r="1706" spans="1:18" x14ac:dyDescent="0.25">
      <c r="A1706" t="s">
        <v>2611</v>
      </c>
      <c r="B1706" s="14">
        <v>46055</v>
      </c>
      <c r="C1706" t="s">
        <v>129</v>
      </c>
      <c r="D1706" t="str">
        <f>VLOOKUP(C1706,Customers!A:E,5,FALSE)</f>
        <v>Mass Affluent</v>
      </c>
      <c r="E1706" t="s">
        <v>47</v>
      </c>
      <c r="F1706" t="str">
        <f>VLOOKUP(Table1[[#This Row],[Product_ID]],Products!A:D,4,FALSE)</f>
        <v>Smartphones</v>
      </c>
      <c r="G1706" t="str">
        <f>VLOOKUP(H1706,Stores!A:E,5,FALSE)</f>
        <v>Asia</v>
      </c>
      <c r="H1706" t="s">
        <v>101</v>
      </c>
      <c r="I1706" s="5" t="s">
        <v>25</v>
      </c>
      <c r="J1706" s="7">
        <v>3</v>
      </c>
      <c r="K1706" s="27">
        <v>307.97000000000003</v>
      </c>
      <c r="L1706" s="11">
        <v>0.05</v>
      </c>
      <c r="M1706" t="s">
        <v>20</v>
      </c>
      <c r="N1706" s="29">
        <v>194.35</v>
      </c>
      <c r="O1706" s="27">
        <f>Table1[[#This Row],[Unit_Price]]*Table1[[#This Row],[Quantity]]</f>
        <v>923.91000000000008</v>
      </c>
      <c r="P1706" s="29">
        <f>Table1[[#This Row],[Revenue]]-Table1[[#This Row],[COGS]]</f>
        <v>340.86000000000013</v>
      </c>
      <c r="Q1706" s="9">
        <f>Table1[[#This Row],[Profit]]/Table1[[#This Row],[Revenue]]</f>
        <v>0.36893203883495157</v>
      </c>
      <c r="R1706" s="31">
        <f>Table1[[#This Row],[Cost Price]]*Table1[[#This Row],[Quantity]]</f>
        <v>583.04999999999995</v>
      </c>
    </row>
    <row r="1707" spans="1:18" x14ac:dyDescent="0.25">
      <c r="A1707" t="s">
        <v>2612</v>
      </c>
      <c r="B1707" s="14">
        <v>46095</v>
      </c>
      <c r="C1707" t="s">
        <v>1198</v>
      </c>
      <c r="D1707" t="str">
        <f>VLOOKUP(C1707,Customers!A:E,5,FALSE)</f>
        <v>Mass Market</v>
      </c>
      <c r="E1707" t="s">
        <v>47</v>
      </c>
      <c r="F1707" t="str">
        <f>VLOOKUP(Table1[[#This Row],[Product_ID]],Products!A:D,4,FALSE)</f>
        <v>Smartphones</v>
      </c>
      <c r="G1707" t="str">
        <f>VLOOKUP(H1707,Stores!A:E,5,FALSE)</f>
        <v>Africa</v>
      </c>
      <c r="H1707" t="s">
        <v>44</v>
      </c>
      <c r="I1707" s="5" t="s">
        <v>25</v>
      </c>
      <c r="J1707" s="7">
        <v>1</v>
      </c>
      <c r="K1707" s="27">
        <v>296.01</v>
      </c>
      <c r="L1707" s="11">
        <v>0.05</v>
      </c>
      <c r="M1707" t="s">
        <v>20</v>
      </c>
      <c r="N1707" s="29">
        <v>194.35</v>
      </c>
      <c r="O1707" s="27">
        <f>Table1[[#This Row],[Unit_Price]]*Table1[[#This Row],[Quantity]]</f>
        <v>296.01</v>
      </c>
      <c r="P1707" s="29">
        <f>Table1[[#This Row],[Revenue]]-Table1[[#This Row],[COGS]]</f>
        <v>101.66</v>
      </c>
      <c r="Q1707" s="9">
        <f>Table1[[#This Row],[Profit]]/Table1[[#This Row],[Revenue]]</f>
        <v>0.34343434343434343</v>
      </c>
      <c r="R1707" s="31">
        <f>Table1[[#This Row],[Cost Price]]*Table1[[#This Row],[Quantity]]</f>
        <v>194.35</v>
      </c>
    </row>
    <row r="1708" spans="1:18" x14ac:dyDescent="0.25">
      <c r="A1708" t="s">
        <v>2613</v>
      </c>
      <c r="B1708" s="14">
        <v>45942</v>
      </c>
      <c r="C1708" t="s">
        <v>1116</v>
      </c>
      <c r="D1708" t="str">
        <f>VLOOKUP(C1708,Customers!A:E,5,FALSE)</f>
        <v>Premium</v>
      </c>
      <c r="E1708" t="s">
        <v>213</v>
      </c>
      <c r="F1708" t="str">
        <f>VLOOKUP(Table1[[#This Row],[Product_ID]],Products!A:D,4,FALSE)</f>
        <v>Smartphones</v>
      </c>
      <c r="G1708" t="str">
        <f>VLOOKUP(H1708,Stores!A:E,5,FALSE)</f>
        <v>Africa</v>
      </c>
      <c r="H1708" t="s">
        <v>58</v>
      </c>
      <c r="I1708" s="5" t="s">
        <v>25</v>
      </c>
      <c r="J1708" s="7">
        <v>3</v>
      </c>
      <c r="K1708" s="27">
        <v>559.98</v>
      </c>
      <c r="L1708" s="11">
        <v>0</v>
      </c>
      <c r="M1708" t="s">
        <v>20</v>
      </c>
      <c r="N1708" s="29">
        <v>362.34</v>
      </c>
      <c r="O1708" s="27">
        <f>Table1[[#This Row],[Unit_Price]]*Table1[[#This Row],[Quantity]]</f>
        <v>1679.94</v>
      </c>
      <c r="P1708" s="29">
        <f>Table1[[#This Row],[Revenue]]-Table1[[#This Row],[COGS]]</f>
        <v>592.92000000000007</v>
      </c>
      <c r="Q1708" s="9">
        <f>Table1[[#This Row],[Profit]]/Table1[[#This Row],[Revenue]]</f>
        <v>0.35294117647058826</v>
      </c>
      <c r="R1708" s="31">
        <f>Table1[[#This Row],[Cost Price]]*Table1[[#This Row],[Quantity]]</f>
        <v>1087.02</v>
      </c>
    </row>
    <row r="1709" spans="1:18" x14ac:dyDescent="0.25">
      <c r="A1709" t="s">
        <v>2614</v>
      </c>
      <c r="B1709" s="14">
        <v>45846</v>
      </c>
      <c r="C1709" t="s">
        <v>2616</v>
      </c>
      <c r="D1709" t="str">
        <f>VLOOKUP(C1709,Customers!A:E,5,FALSE)</f>
        <v>Premium</v>
      </c>
      <c r="E1709" t="s">
        <v>321</v>
      </c>
      <c r="F1709" t="str">
        <f>VLOOKUP(Table1[[#This Row],[Product_ID]],Products!A:D,4,FALSE)</f>
        <v>Smartphones</v>
      </c>
      <c r="G1709" t="str">
        <f>VLOOKUP(H1709,Stores!A:E,5,FALSE)</f>
        <v>South America</v>
      </c>
      <c r="H1709" t="s">
        <v>120</v>
      </c>
      <c r="I1709" s="5" t="s">
        <v>14</v>
      </c>
      <c r="J1709" s="7">
        <v>2</v>
      </c>
      <c r="K1709" s="27">
        <v>1399</v>
      </c>
      <c r="L1709" s="11">
        <v>0</v>
      </c>
      <c r="M1709" t="s">
        <v>20</v>
      </c>
      <c r="N1709" s="29">
        <v>993.29</v>
      </c>
      <c r="O1709" s="27">
        <f>Table1[[#This Row],[Unit_Price]]*Table1[[#This Row],[Quantity]]</f>
        <v>2798</v>
      </c>
      <c r="P1709" s="29">
        <f>Table1[[#This Row],[Revenue]]-Table1[[#This Row],[COGS]]</f>
        <v>811.42000000000007</v>
      </c>
      <c r="Q1709" s="9">
        <f>Table1[[#This Row],[Profit]]/Table1[[#This Row],[Revenue]]</f>
        <v>0.29000000000000004</v>
      </c>
      <c r="R1709" s="31">
        <f>Table1[[#This Row],[Cost Price]]*Table1[[#This Row],[Quantity]]</f>
        <v>1986.58</v>
      </c>
    </row>
    <row r="1710" spans="1:18" x14ac:dyDescent="0.25">
      <c r="A1710" t="s">
        <v>2618</v>
      </c>
      <c r="B1710" s="14">
        <v>46199</v>
      </c>
      <c r="C1710" t="s">
        <v>2619</v>
      </c>
      <c r="D1710" t="str">
        <f>VLOOKUP(C1710,Customers!A:E,5,FALSE)</f>
        <v>MASS MARKET</v>
      </c>
      <c r="E1710" t="s">
        <v>61</v>
      </c>
      <c r="F1710" t="str">
        <f>VLOOKUP(Table1[[#This Row],[Product_ID]],Products!A:D,4,FALSE)</f>
        <v>Audio</v>
      </c>
      <c r="G1710" t="str">
        <f>VLOOKUP(H1710,Stores!A:E,5,FALSE)</f>
        <v>South America</v>
      </c>
      <c r="H1710" t="s">
        <v>120</v>
      </c>
      <c r="I1710" s="5" t="s">
        <v>14</v>
      </c>
      <c r="J1710" s="7">
        <v>3</v>
      </c>
      <c r="K1710" s="27">
        <v>246.51</v>
      </c>
      <c r="L1710" s="11">
        <v>0.15</v>
      </c>
      <c r="M1710" t="s">
        <v>20</v>
      </c>
      <c r="N1710" s="29">
        <v>171.81</v>
      </c>
      <c r="O1710" s="27">
        <f>Table1[[#This Row],[Unit_Price]]*Table1[[#This Row],[Quantity]]</f>
        <v>739.53</v>
      </c>
      <c r="P1710" s="29">
        <f>Table1[[#This Row],[Revenue]]-Table1[[#This Row],[COGS]]</f>
        <v>224.09999999999991</v>
      </c>
      <c r="Q1710" s="9">
        <f>Table1[[#This Row],[Profit]]/Table1[[#This Row],[Revenue]]</f>
        <v>0.30303030303030293</v>
      </c>
      <c r="R1710" s="31">
        <f>Table1[[#This Row],[Cost Price]]*Table1[[#This Row],[Quantity]]</f>
        <v>515.43000000000006</v>
      </c>
    </row>
    <row r="1711" spans="1:18" x14ac:dyDescent="0.25">
      <c r="A1711" t="s">
        <v>2620</v>
      </c>
      <c r="B1711" s="14">
        <v>46201</v>
      </c>
      <c r="C1711" t="s">
        <v>700</v>
      </c>
      <c r="D1711" t="str">
        <f>VLOOKUP(C1711,Customers!A:E,5,FALSE)</f>
        <v>Mass Market</v>
      </c>
      <c r="E1711" t="s">
        <v>80</v>
      </c>
      <c r="F1711" t="str">
        <f>VLOOKUP(Table1[[#This Row],[Product_ID]],Products!A:D,4,FALSE)</f>
        <v>Accessories</v>
      </c>
      <c r="G1711" t="str">
        <f>VLOOKUP(H1711,Stores!A:E,5,FALSE)</f>
        <v>South America</v>
      </c>
      <c r="H1711" t="s">
        <v>120</v>
      </c>
      <c r="I1711" s="5" t="s">
        <v>14</v>
      </c>
      <c r="J1711" s="7">
        <v>1</v>
      </c>
      <c r="K1711" s="27">
        <v>162.18</v>
      </c>
      <c r="L1711" s="11">
        <v>0.15</v>
      </c>
      <c r="M1711" t="s">
        <v>30</v>
      </c>
      <c r="N1711" s="29">
        <v>116.07</v>
      </c>
      <c r="O1711" s="27">
        <f>Table1[[#This Row],[Unit_Price]]*Table1[[#This Row],[Quantity]]</f>
        <v>162.18</v>
      </c>
      <c r="P1711" s="29">
        <f>Table1[[#This Row],[Revenue]]-Table1[[#This Row],[COGS]]</f>
        <v>46.110000000000014</v>
      </c>
      <c r="Q1711" s="9">
        <f>Table1[[#This Row],[Profit]]/Table1[[#This Row],[Revenue]]</f>
        <v>0.28431372549019612</v>
      </c>
      <c r="R1711" s="31">
        <f>Table1[[#This Row],[Cost Price]]*Table1[[#This Row],[Quantity]]</f>
        <v>116.07</v>
      </c>
    </row>
    <row r="1712" spans="1:18" x14ac:dyDescent="0.25">
      <c r="A1712" t="s">
        <v>2621</v>
      </c>
      <c r="B1712" s="14">
        <v>46272</v>
      </c>
      <c r="C1712" t="s">
        <v>2622</v>
      </c>
      <c r="D1712" t="str">
        <f>VLOOKUP(C1712,Customers!A:E,5,FALSE)</f>
        <v>Mass Affluent</v>
      </c>
      <c r="E1712" t="s">
        <v>171</v>
      </c>
      <c r="F1712" t="str">
        <f>VLOOKUP(Table1[[#This Row],[Product_ID]],Products!A:D,4,FALSE)</f>
        <v>Smartphones</v>
      </c>
      <c r="G1712" t="str">
        <f>VLOOKUP(Table1[[#This Row],[Customer_ID]],Customers!A:G,7,FALSE)</f>
        <v>Asia</v>
      </c>
      <c r="H1712" t="s">
        <v>5161</v>
      </c>
      <c r="I1712" s="5" t="s">
        <v>14</v>
      </c>
      <c r="J1712" s="7">
        <v>1</v>
      </c>
      <c r="K1712" s="27">
        <v>1299</v>
      </c>
      <c r="L1712" s="11">
        <v>0</v>
      </c>
      <c r="M1712" t="s">
        <v>20</v>
      </c>
      <c r="N1712" s="29">
        <v>883.32</v>
      </c>
      <c r="O1712" s="27">
        <f>Table1[[#This Row],[Unit_Price]]*Table1[[#This Row],[Quantity]]</f>
        <v>1299</v>
      </c>
      <c r="P1712" s="29">
        <f>Table1[[#This Row],[Revenue]]-Table1[[#This Row],[COGS]]</f>
        <v>415.67999999999995</v>
      </c>
      <c r="Q1712" s="9">
        <f>Table1[[#This Row],[Profit]]/Table1[[#This Row],[Revenue]]</f>
        <v>0.31999999999999995</v>
      </c>
      <c r="R1712" s="31">
        <f>Table1[[#This Row],[Cost Price]]*Table1[[#This Row],[Quantity]]</f>
        <v>883.32</v>
      </c>
    </row>
    <row r="1713" spans="1:18" x14ac:dyDescent="0.25">
      <c r="A1713" t="s">
        <v>2623</v>
      </c>
      <c r="B1713" s="14">
        <v>46240</v>
      </c>
      <c r="C1713" t="s">
        <v>443</v>
      </c>
      <c r="D1713" t="str">
        <f>VLOOKUP(C1713,Customers!A:E,5,FALSE)</f>
        <v>Mass Market</v>
      </c>
      <c r="E1713" t="s">
        <v>440</v>
      </c>
      <c r="F1713" t="str">
        <f>VLOOKUP(Table1[[#This Row],[Product_ID]],Products!A:D,4,FALSE)</f>
        <v>Audio</v>
      </c>
      <c r="G1713" t="str">
        <f>VLOOKUP(H1713,Stores!A:E,5,FALSE)</f>
        <v>Africa</v>
      </c>
      <c r="H1713" t="s">
        <v>226</v>
      </c>
      <c r="I1713" s="5" t="s">
        <v>25</v>
      </c>
      <c r="J1713" s="7">
        <v>2</v>
      </c>
      <c r="K1713" s="27">
        <v>153.47</v>
      </c>
      <c r="L1713" s="11">
        <v>0.2</v>
      </c>
      <c r="M1713" t="s">
        <v>20</v>
      </c>
      <c r="N1713" s="29">
        <v>90.89</v>
      </c>
      <c r="O1713" s="27">
        <f>Table1[[#This Row],[Unit_Price]]*Table1[[#This Row],[Quantity]]</f>
        <v>306.94</v>
      </c>
      <c r="P1713" s="29">
        <f>Table1[[#This Row],[Revenue]]-Table1[[#This Row],[COGS]]</f>
        <v>125.16</v>
      </c>
      <c r="Q1713" s="9">
        <f>Table1[[#This Row],[Profit]]/Table1[[#This Row],[Revenue]]</f>
        <v>0.40776699029126212</v>
      </c>
      <c r="R1713" s="31">
        <f>Table1[[#This Row],[Cost Price]]*Table1[[#This Row],[Quantity]]</f>
        <v>181.78</v>
      </c>
    </row>
    <row r="1714" spans="1:18" x14ac:dyDescent="0.25">
      <c r="A1714" t="s">
        <v>2624</v>
      </c>
      <c r="B1714" s="14">
        <v>46196</v>
      </c>
      <c r="C1714" t="s">
        <v>854</v>
      </c>
      <c r="D1714" t="str">
        <f>VLOOKUP(C1714,Customers!A:E,5,FALSE)</f>
        <v>Mass Market</v>
      </c>
      <c r="E1714" t="s">
        <v>123</v>
      </c>
      <c r="F1714" t="str">
        <f>VLOOKUP(Table1[[#This Row],[Product_ID]],Products!A:D,4,FALSE)</f>
        <v>Accessories</v>
      </c>
      <c r="G1714" t="str">
        <f>VLOOKUP(H1714,Stores!A:E,5,FALSE)</f>
        <v>South America</v>
      </c>
      <c r="H1714" t="s">
        <v>120</v>
      </c>
      <c r="I1714" s="5" t="s">
        <v>25</v>
      </c>
      <c r="J1714" s="7">
        <v>4</v>
      </c>
      <c r="K1714" s="27">
        <v>53.35</v>
      </c>
      <c r="L1714" s="11">
        <v>0.1</v>
      </c>
      <c r="M1714" t="s">
        <v>30</v>
      </c>
      <c r="N1714" s="29">
        <v>39.049999999999997</v>
      </c>
      <c r="O1714" s="27">
        <f>Table1[[#This Row],[Unit_Price]]*Table1[[#This Row],[Quantity]]</f>
        <v>213.4</v>
      </c>
      <c r="P1714" s="29">
        <f>Table1[[#This Row],[Revenue]]-Table1[[#This Row],[COGS]]</f>
        <v>57.200000000000017</v>
      </c>
      <c r="Q1714" s="9">
        <f>Table1[[#This Row],[Profit]]/Table1[[#This Row],[Revenue]]</f>
        <v>0.26804123711340211</v>
      </c>
      <c r="R1714" s="31">
        <f>Table1[[#This Row],[Cost Price]]*Table1[[#This Row],[Quantity]]</f>
        <v>156.19999999999999</v>
      </c>
    </row>
    <row r="1715" spans="1:18" x14ac:dyDescent="0.25">
      <c r="A1715" t="s">
        <v>2625</v>
      </c>
      <c r="B1715" s="14">
        <v>46074</v>
      </c>
      <c r="C1715" t="s">
        <v>781</v>
      </c>
      <c r="D1715" t="str">
        <f>VLOOKUP(C1715,Customers!A:E,5,FALSE)</f>
        <v>Affluent</v>
      </c>
      <c r="E1715" t="s">
        <v>43</v>
      </c>
      <c r="F1715" t="str">
        <f>VLOOKUP(Table1[[#This Row],[Product_ID]],Products!A:D,4,FALSE)</f>
        <v>Televisions</v>
      </c>
      <c r="G1715" t="str">
        <f>VLOOKUP(H1715,Stores!A:E,5,FALSE)</f>
        <v>Europe</v>
      </c>
      <c r="H1715" t="s">
        <v>24</v>
      </c>
      <c r="I1715" s="5" t="s">
        <v>25</v>
      </c>
      <c r="J1715" s="7">
        <v>2</v>
      </c>
      <c r="K1715" s="27">
        <v>1852.97</v>
      </c>
      <c r="L1715" s="11">
        <v>0</v>
      </c>
      <c r="M1715" t="s">
        <v>30</v>
      </c>
      <c r="N1715" s="29">
        <v>1097.3900000000001</v>
      </c>
      <c r="O1715" s="27">
        <f>Table1[[#This Row],[Unit_Price]]*Table1[[#This Row],[Quantity]]</f>
        <v>3705.94</v>
      </c>
      <c r="P1715" s="29">
        <f>Table1[[#This Row],[Revenue]]-Table1[[#This Row],[COGS]]</f>
        <v>1511.1599999999999</v>
      </c>
      <c r="Q1715" s="9">
        <f>Table1[[#This Row],[Profit]]/Table1[[#This Row],[Revenue]]</f>
        <v>0.40776699029126207</v>
      </c>
      <c r="R1715" s="31">
        <f>Table1[[#This Row],[Cost Price]]*Table1[[#This Row],[Quantity]]</f>
        <v>2194.7800000000002</v>
      </c>
    </row>
    <row r="1716" spans="1:18" x14ac:dyDescent="0.25">
      <c r="A1716" t="s">
        <v>2626</v>
      </c>
      <c r="B1716" s="14">
        <v>46098</v>
      </c>
      <c r="C1716" t="s">
        <v>2303</v>
      </c>
      <c r="D1716" t="str">
        <f>VLOOKUP(C1716,Customers!A:E,5,FALSE)</f>
        <v>MASS AFFLUENT</v>
      </c>
      <c r="E1716" t="s">
        <v>199</v>
      </c>
      <c r="F1716" t="str">
        <f>VLOOKUP(Table1[[#This Row],[Product_ID]],Products!A:D,4,FALSE)</f>
        <v>Laptops</v>
      </c>
      <c r="G1716" t="str">
        <f>VLOOKUP(H1716,Stores!A:E,5,FALSE)</f>
        <v>Asia</v>
      </c>
      <c r="H1716" t="s">
        <v>13</v>
      </c>
      <c r="I1716" s="5" t="s">
        <v>25</v>
      </c>
      <c r="J1716" s="7">
        <v>2</v>
      </c>
      <c r="K1716" s="27">
        <v>699</v>
      </c>
      <c r="L1716" s="11">
        <v>0</v>
      </c>
      <c r="M1716" t="s">
        <v>35</v>
      </c>
      <c r="N1716" s="29">
        <v>496.29</v>
      </c>
      <c r="O1716" s="27">
        <f>Table1[[#This Row],[Unit_Price]]*Table1[[#This Row],[Quantity]]</f>
        <v>1398</v>
      </c>
      <c r="P1716" s="29">
        <f>Table1[[#This Row],[Revenue]]-Table1[[#This Row],[COGS]]</f>
        <v>405.41999999999996</v>
      </c>
      <c r="Q1716" s="9">
        <f>Table1[[#This Row],[Profit]]/Table1[[#This Row],[Revenue]]</f>
        <v>0.28999999999999998</v>
      </c>
      <c r="R1716" s="31">
        <f>Table1[[#This Row],[Cost Price]]*Table1[[#This Row],[Quantity]]</f>
        <v>992.58</v>
      </c>
    </row>
    <row r="1717" spans="1:18" x14ac:dyDescent="0.25">
      <c r="A1717" t="s">
        <v>2627</v>
      </c>
      <c r="B1717" s="14">
        <v>45986</v>
      </c>
      <c r="C1717" t="s">
        <v>1280</v>
      </c>
      <c r="D1717" t="str">
        <f>VLOOKUP(C1717,Customers!A:E,5,FALSE)</f>
        <v>Mass Market</v>
      </c>
      <c r="E1717" t="s">
        <v>23</v>
      </c>
      <c r="F1717" t="str">
        <f>VLOOKUP(Table1[[#This Row],[Product_ID]],Products!A:D,4,FALSE)</f>
        <v>Audio</v>
      </c>
      <c r="G1717" t="str">
        <f>VLOOKUP(H1717,Stores!A:E,5,FALSE)</f>
        <v>North America</v>
      </c>
      <c r="H1717" t="s">
        <v>39</v>
      </c>
      <c r="I1717" s="5" t="s">
        <v>25</v>
      </c>
      <c r="J1717" s="7">
        <v>1</v>
      </c>
      <c r="K1717" s="27">
        <v>80.58</v>
      </c>
      <c r="L1717" s="11">
        <v>0.05</v>
      </c>
      <c r="M1717" t="s">
        <v>20</v>
      </c>
      <c r="N1717" s="29">
        <v>57.67</v>
      </c>
      <c r="O1717" s="27">
        <f>Table1[[#This Row],[Unit_Price]]*Table1[[#This Row],[Quantity]]</f>
        <v>80.58</v>
      </c>
      <c r="P1717" s="29">
        <f>Table1[[#This Row],[Revenue]]-Table1[[#This Row],[COGS]]</f>
        <v>22.909999999999997</v>
      </c>
      <c r="Q1717" s="9">
        <f>Table1[[#This Row],[Profit]]/Table1[[#This Row],[Revenue]]</f>
        <v>0.28431372549019607</v>
      </c>
      <c r="R1717" s="31">
        <f>Table1[[#This Row],[Cost Price]]*Table1[[#This Row],[Quantity]]</f>
        <v>57.67</v>
      </c>
    </row>
    <row r="1718" spans="1:18" x14ac:dyDescent="0.25">
      <c r="A1718" t="s">
        <v>2628</v>
      </c>
      <c r="B1718" s="14">
        <v>46012</v>
      </c>
      <c r="C1718" t="s">
        <v>336</v>
      </c>
      <c r="D1718" t="str">
        <f>VLOOKUP(C1718,Customers!A:E,5,FALSE)</f>
        <v>Mass Market</v>
      </c>
      <c r="E1718" t="s">
        <v>71</v>
      </c>
      <c r="F1718" t="str">
        <f>VLOOKUP(Table1[[#This Row],[Product_ID]],Products!A:D,4,FALSE)</f>
        <v>Audio</v>
      </c>
      <c r="G1718" t="str">
        <f>VLOOKUP(H1718,Stores!A:E,5,FALSE)</f>
        <v xml:space="preserve">Asia </v>
      </c>
      <c r="H1718" t="s">
        <v>104</v>
      </c>
      <c r="I1718" s="5" t="s">
        <v>25</v>
      </c>
      <c r="J1718" s="7">
        <v>5</v>
      </c>
      <c r="K1718" s="27">
        <v>115.43</v>
      </c>
      <c r="L1718" s="11">
        <v>0</v>
      </c>
      <c r="M1718" t="s">
        <v>20</v>
      </c>
      <c r="N1718" s="29">
        <v>82.11</v>
      </c>
      <c r="O1718" s="27">
        <f>Table1[[#This Row],[Unit_Price]]*Table1[[#This Row],[Quantity]]</f>
        <v>577.15000000000009</v>
      </c>
      <c r="P1718" s="29">
        <f>Table1[[#This Row],[Revenue]]-Table1[[#This Row],[COGS]]</f>
        <v>166.60000000000008</v>
      </c>
      <c r="Q1718" s="9">
        <f>Table1[[#This Row],[Profit]]/Table1[[#This Row],[Revenue]]</f>
        <v>0.28865979381443307</v>
      </c>
      <c r="R1718" s="31">
        <f>Table1[[#This Row],[Cost Price]]*Table1[[#This Row],[Quantity]]</f>
        <v>410.55</v>
      </c>
    </row>
    <row r="1719" spans="1:18" x14ac:dyDescent="0.25">
      <c r="A1719" t="s">
        <v>2629</v>
      </c>
      <c r="B1719" s="14">
        <v>46082</v>
      </c>
      <c r="C1719" t="s">
        <v>1260</v>
      </c>
      <c r="D1719" t="str">
        <f>VLOOKUP(C1719,Customers!A:E,5,FALSE)</f>
        <v>Mass Affluent</v>
      </c>
      <c r="E1719" t="s">
        <v>332</v>
      </c>
      <c r="F1719" t="str">
        <f>VLOOKUP(Table1[[#This Row],[Product_ID]],Products!A:D,4,FALSE)</f>
        <v>Smartphones</v>
      </c>
      <c r="G1719" t="str">
        <f>VLOOKUP(H1719,Stores!A:E,5,FALSE)</f>
        <v>Asia</v>
      </c>
      <c r="H1719" t="s">
        <v>13</v>
      </c>
      <c r="I1719" s="5" t="s">
        <v>25</v>
      </c>
      <c r="J1719" s="7">
        <v>3</v>
      </c>
      <c r="K1719" s="27">
        <v>763.98</v>
      </c>
      <c r="L1719" s="11">
        <v>0.2</v>
      </c>
      <c r="M1719" t="s">
        <v>20</v>
      </c>
      <c r="N1719" s="29">
        <v>531.79</v>
      </c>
      <c r="O1719" s="27">
        <f>Table1[[#This Row],[Unit_Price]]*Table1[[#This Row],[Quantity]]</f>
        <v>2291.94</v>
      </c>
      <c r="P1719" s="29">
        <f>Table1[[#This Row],[Revenue]]-Table1[[#This Row],[COGS]]</f>
        <v>696.57000000000016</v>
      </c>
      <c r="Q1719" s="9">
        <f>Table1[[#This Row],[Profit]]/Table1[[#This Row],[Revenue]]</f>
        <v>0.30392156862745107</v>
      </c>
      <c r="R1719" s="31">
        <f>Table1[[#This Row],[Cost Price]]*Table1[[#This Row],[Quantity]]</f>
        <v>1595.37</v>
      </c>
    </row>
    <row r="1720" spans="1:18" x14ac:dyDescent="0.25">
      <c r="A1720" t="s">
        <v>2630</v>
      </c>
      <c r="B1720" s="14">
        <v>45920</v>
      </c>
      <c r="C1720" t="s">
        <v>319</v>
      </c>
      <c r="D1720" t="str">
        <f>VLOOKUP(C1720,Customers!A:E,5,FALSE)</f>
        <v>Premium</v>
      </c>
      <c r="E1720" t="s">
        <v>153</v>
      </c>
      <c r="F1720" t="str">
        <f>VLOOKUP(Table1[[#This Row],[Product_ID]],Products!A:D,4,FALSE)</f>
        <v>Accessories</v>
      </c>
      <c r="G1720" t="str">
        <f>VLOOKUP(H1720,Stores!A:E,5,FALSE)</f>
        <v>Africa</v>
      </c>
      <c r="H1720" t="s">
        <v>52</v>
      </c>
      <c r="I1720" s="5" t="s">
        <v>14</v>
      </c>
      <c r="J1720" s="7">
        <v>4</v>
      </c>
      <c r="K1720" s="27">
        <v>130.29</v>
      </c>
      <c r="L1720" s="11">
        <v>0</v>
      </c>
      <c r="M1720" t="s">
        <v>35</v>
      </c>
      <c r="N1720" s="29">
        <v>78.69</v>
      </c>
      <c r="O1720" s="27">
        <f>Table1[[#This Row],[Unit_Price]]*Table1[[#This Row],[Quantity]]</f>
        <v>521.16</v>
      </c>
      <c r="P1720" s="29">
        <f>Table1[[#This Row],[Revenue]]-Table1[[#This Row],[COGS]]</f>
        <v>206.39999999999998</v>
      </c>
      <c r="Q1720" s="9">
        <f>Table1[[#This Row],[Profit]]/Table1[[#This Row],[Revenue]]</f>
        <v>0.396039603960396</v>
      </c>
      <c r="R1720" s="31">
        <f>Table1[[#This Row],[Cost Price]]*Table1[[#This Row],[Quantity]]</f>
        <v>314.76</v>
      </c>
    </row>
    <row r="1721" spans="1:18" x14ac:dyDescent="0.25">
      <c r="A1721" t="s">
        <v>2631</v>
      </c>
      <c r="B1721" s="14">
        <v>46057</v>
      </c>
      <c r="C1721" t="s">
        <v>2439</v>
      </c>
      <c r="D1721" t="str">
        <f>VLOOKUP(C1721,Customers!A:E,5,FALSE)</f>
        <v>Mass Market</v>
      </c>
      <c r="E1721" t="s">
        <v>220</v>
      </c>
      <c r="F1721" t="str">
        <f>VLOOKUP(Table1[[#This Row],[Product_ID]],Products!A:D,4,FALSE)</f>
        <v>Laptops</v>
      </c>
      <c r="G1721" t="str">
        <f>VLOOKUP(H1721,Stores!A:E,5,FALSE)</f>
        <v>Africa</v>
      </c>
      <c r="H1721" t="s">
        <v>19</v>
      </c>
      <c r="I1721" s="5" t="s">
        <v>14</v>
      </c>
      <c r="J1721" s="7">
        <v>1</v>
      </c>
      <c r="K1721" s="27">
        <v>1454.03</v>
      </c>
      <c r="L1721" s="11">
        <v>0.02</v>
      </c>
      <c r="M1721" t="s">
        <v>20</v>
      </c>
      <c r="N1721" s="29">
        <v>974.35</v>
      </c>
      <c r="O1721" s="27">
        <f>Table1[[#This Row],[Unit_Price]]*Table1[[#This Row],[Quantity]]</f>
        <v>1454.03</v>
      </c>
      <c r="P1721" s="29">
        <f>Table1[[#This Row],[Revenue]]-Table1[[#This Row],[COGS]]</f>
        <v>479.67999999999995</v>
      </c>
      <c r="Q1721" s="9">
        <f>Table1[[#This Row],[Profit]]/Table1[[#This Row],[Revenue]]</f>
        <v>0.32989690721649484</v>
      </c>
      <c r="R1721" s="31">
        <f>Table1[[#This Row],[Cost Price]]*Table1[[#This Row],[Quantity]]</f>
        <v>974.35</v>
      </c>
    </row>
    <row r="1722" spans="1:18" x14ac:dyDescent="0.25">
      <c r="A1722" t="s">
        <v>2632</v>
      </c>
      <c r="B1722" s="14">
        <v>46207</v>
      </c>
      <c r="C1722" t="s">
        <v>640</v>
      </c>
      <c r="D1722" t="str">
        <f>VLOOKUP(C1722,Customers!A:E,5,FALSE)</f>
        <v>Mass Affluent</v>
      </c>
      <c r="E1722" t="s">
        <v>268</v>
      </c>
      <c r="F1722" t="str">
        <f>VLOOKUP(Table1[[#This Row],[Product_ID]],Products!A:D,4,FALSE)</f>
        <v>Audio</v>
      </c>
      <c r="G1722" t="str">
        <f>VLOOKUP(H1722,Stores!A:E,5,FALSE)</f>
        <v>Africa</v>
      </c>
      <c r="H1722" t="s">
        <v>58</v>
      </c>
      <c r="I1722" s="5" t="s">
        <v>14</v>
      </c>
      <c r="J1722" s="7">
        <v>5</v>
      </c>
      <c r="K1722" s="27">
        <v>144.53</v>
      </c>
      <c r="L1722" s="11">
        <v>0</v>
      </c>
      <c r="M1722" t="s">
        <v>20</v>
      </c>
      <c r="N1722" s="29">
        <v>90.89</v>
      </c>
      <c r="O1722" s="27">
        <f>Table1[[#This Row],[Unit_Price]]*Table1[[#This Row],[Quantity]]</f>
        <v>722.65</v>
      </c>
      <c r="P1722" s="29">
        <f>Table1[[#This Row],[Revenue]]-Table1[[#This Row],[COGS]]</f>
        <v>268.2</v>
      </c>
      <c r="Q1722" s="9">
        <f>Table1[[#This Row],[Profit]]/Table1[[#This Row],[Revenue]]</f>
        <v>0.37113402061855671</v>
      </c>
      <c r="R1722" s="31">
        <f>Table1[[#This Row],[Cost Price]]*Table1[[#This Row],[Quantity]]</f>
        <v>454.45</v>
      </c>
    </row>
    <row r="1723" spans="1:18" x14ac:dyDescent="0.25">
      <c r="A1723" t="s">
        <v>2633</v>
      </c>
      <c r="B1723" s="14">
        <v>46199</v>
      </c>
      <c r="C1723" t="s">
        <v>2022</v>
      </c>
      <c r="D1723" t="str">
        <f>VLOOKUP(C1723,Customers!A:E,5,FALSE)</f>
        <v>Mass Market</v>
      </c>
      <c r="E1723" t="s">
        <v>61</v>
      </c>
      <c r="F1723" t="str">
        <f>VLOOKUP(Table1[[#This Row],[Product_ID]],Products!A:D,4,FALSE)</f>
        <v>Audio</v>
      </c>
      <c r="G1723" t="str">
        <f>VLOOKUP(H1723,Stores!A:E,5,FALSE)</f>
        <v>oceania</v>
      </c>
      <c r="H1723" t="s">
        <v>48</v>
      </c>
      <c r="I1723" s="5" t="s">
        <v>14</v>
      </c>
      <c r="J1723" s="7">
        <v>10</v>
      </c>
      <c r="K1723" s="27">
        <v>249</v>
      </c>
      <c r="L1723" s="11">
        <v>0.05</v>
      </c>
      <c r="M1723" t="s">
        <v>20</v>
      </c>
      <c r="N1723" s="29">
        <v>171.81</v>
      </c>
      <c r="O1723" s="27">
        <f>Table1[[#This Row],[Unit_Price]]*Table1[[#This Row],[Quantity]]</f>
        <v>2490</v>
      </c>
      <c r="P1723" s="29">
        <f>Table1[[#This Row],[Revenue]]-Table1[[#This Row],[COGS]]</f>
        <v>771.90000000000009</v>
      </c>
      <c r="Q1723" s="9">
        <f>Table1[[#This Row],[Profit]]/Table1[[#This Row],[Revenue]]</f>
        <v>0.31000000000000005</v>
      </c>
      <c r="R1723" s="31">
        <f>Table1[[#This Row],[Cost Price]]*Table1[[#This Row],[Quantity]]</f>
        <v>1718.1</v>
      </c>
    </row>
    <row r="1724" spans="1:18" x14ac:dyDescent="0.25">
      <c r="A1724" t="s">
        <v>2634</v>
      </c>
      <c r="B1724" s="14">
        <v>46118</v>
      </c>
      <c r="C1724" t="s">
        <v>2635</v>
      </c>
      <c r="D1724" t="str">
        <f>VLOOKUP(C1724,Customers!A:E,5,FALSE)</f>
        <v>Mass Market</v>
      </c>
      <c r="E1724" t="s">
        <v>520</v>
      </c>
      <c r="F1724" t="str">
        <f>VLOOKUP(Table1[[#This Row],[Product_ID]],Products!A:D,4,FALSE)</f>
        <v>Laptops</v>
      </c>
      <c r="G1724" t="str">
        <f>VLOOKUP(H1724,Stores!A:E,5,FALSE)</f>
        <v>Africa</v>
      </c>
      <c r="H1724" t="s">
        <v>196</v>
      </c>
      <c r="I1724" s="5" t="s">
        <v>14</v>
      </c>
      <c r="J1724" s="7">
        <v>3</v>
      </c>
      <c r="K1724" s="27">
        <v>2133.0300000000002</v>
      </c>
      <c r="L1724" s="11">
        <v>0.05</v>
      </c>
      <c r="M1724" t="s">
        <v>20</v>
      </c>
      <c r="N1724" s="29">
        <v>1495.32</v>
      </c>
      <c r="O1724" s="27">
        <f>Table1[[#This Row],[Unit_Price]]*Table1[[#This Row],[Quantity]]</f>
        <v>6399.09</v>
      </c>
      <c r="P1724" s="29">
        <f>Table1[[#This Row],[Revenue]]-Table1[[#This Row],[COGS]]</f>
        <v>1913.13</v>
      </c>
      <c r="Q1724" s="9">
        <f>Table1[[#This Row],[Profit]]/Table1[[#This Row],[Revenue]]</f>
        <v>0.29896907216494845</v>
      </c>
      <c r="R1724" s="31">
        <f>Table1[[#This Row],[Cost Price]]*Table1[[#This Row],[Quantity]]</f>
        <v>4485.96</v>
      </c>
    </row>
    <row r="1725" spans="1:18" x14ac:dyDescent="0.25">
      <c r="A1725" t="s">
        <v>2636</v>
      </c>
      <c r="B1725" s="14">
        <v>46005</v>
      </c>
      <c r="C1725" t="s">
        <v>1797</v>
      </c>
      <c r="D1725" t="str">
        <f>VLOOKUP(C1725,Customers!A:E,5,FALSE)</f>
        <v>VIP</v>
      </c>
      <c r="E1725" t="s">
        <v>126</v>
      </c>
      <c r="F1725" t="str">
        <f>VLOOKUP(Table1[[#This Row],[Product_ID]],Products!A:D,4,FALSE)</f>
        <v>Smartphones</v>
      </c>
      <c r="G1725" t="str">
        <f>VLOOKUP(H1725,Stores!A:E,5,FALSE)</f>
        <v>Europe</v>
      </c>
      <c r="H1725" t="s">
        <v>24</v>
      </c>
      <c r="I1725" s="5" t="s">
        <v>14</v>
      </c>
      <c r="J1725" s="7">
        <v>3</v>
      </c>
      <c r="K1725" s="27">
        <v>685.02</v>
      </c>
      <c r="L1725" s="11">
        <v>0.05</v>
      </c>
      <c r="M1725" t="s">
        <v>20</v>
      </c>
      <c r="N1725" s="29">
        <v>510.27</v>
      </c>
      <c r="O1725" s="27">
        <f>Table1[[#This Row],[Unit_Price]]*Table1[[#This Row],[Quantity]]</f>
        <v>2055.06</v>
      </c>
      <c r="P1725" s="29">
        <f>Table1[[#This Row],[Revenue]]-Table1[[#This Row],[COGS]]</f>
        <v>524.25</v>
      </c>
      <c r="Q1725" s="9">
        <f>Table1[[#This Row],[Profit]]/Table1[[#This Row],[Revenue]]</f>
        <v>0.25510204081632654</v>
      </c>
      <c r="R1725" s="31">
        <f>Table1[[#This Row],[Cost Price]]*Table1[[#This Row],[Quantity]]</f>
        <v>1530.81</v>
      </c>
    </row>
    <row r="1726" spans="1:18" x14ac:dyDescent="0.25">
      <c r="A1726" t="s">
        <v>2637</v>
      </c>
      <c r="B1726" s="14">
        <v>45927</v>
      </c>
      <c r="C1726" t="s">
        <v>1772</v>
      </c>
      <c r="D1726" t="str">
        <f>VLOOKUP(C1726,Customers!A:E,5,FALSE)</f>
        <v>Mass Market</v>
      </c>
      <c r="E1726" t="s">
        <v>202</v>
      </c>
      <c r="F1726" t="str">
        <f>VLOOKUP(Table1[[#This Row],[Product_ID]],Products!A:D,4,FALSE)</f>
        <v>Televisions</v>
      </c>
      <c r="G1726" t="str">
        <f>VLOOKUP(H1726,Stores!A:E,5,FALSE)</f>
        <v>North America</v>
      </c>
      <c r="H1726" t="s">
        <v>187</v>
      </c>
      <c r="I1726" s="5" t="s">
        <v>25</v>
      </c>
      <c r="J1726" s="7">
        <v>2</v>
      </c>
      <c r="K1726" s="27">
        <v>2140.98</v>
      </c>
      <c r="L1726" s="11">
        <v>0.2</v>
      </c>
      <c r="M1726" t="s">
        <v>20</v>
      </c>
      <c r="N1726" s="29">
        <v>1427.32</v>
      </c>
      <c r="O1726" s="27">
        <f>Table1[[#This Row],[Unit_Price]]*Table1[[#This Row],[Quantity]]</f>
        <v>4281.96</v>
      </c>
      <c r="P1726" s="29">
        <f>Table1[[#This Row],[Revenue]]-Table1[[#This Row],[COGS]]</f>
        <v>1427.3200000000002</v>
      </c>
      <c r="Q1726" s="9">
        <f>Table1[[#This Row],[Profit]]/Table1[[#This Row],[Revenue]]</f>
        <v>0.33333333333333337</v>
      </c>
      <c r="R1726" s="31">
        <f>Table1[[#This Row],[Cost Price]]*Table1[[#This Row],[Quantity]]</f>
        <v>2854.64</v>
      </c>
    </row>
    <row r="1727" spans="1:18" x14ac:dyDescent="0.25">
      <c r="A1727" t="s">
        <v>2639</v>
      </c>
      <c r="B1727" s="14">
        <v>45953</v>
      </c>
      <c r="C1727" t="s">
        <v>70</v>
      </c>
      <c r="D1727" t="str">
        <f>VLOOKUP(C1727,Customers!A:E,5,FALSE)</f>
        <v>Mass Market</v>
      </c>
      <c r="E1727" t="s">
        <v>323</v>
      </c>
      <c r="F1727" t="str">
        <f>VLOOKUP(Table1[[#This Row],[Product_ID]],Products!A:D,4,FALSE)</f>
        <v>Televisions</v>
      </c>
      <c r="G1727" t="str">
        <f>VLOOKUP(H1727,Stores!A:E,5,FALSE)</f>
        <v>North America</v>
      </c>
      <c r="H1727" t="s">
        <v>95</v>
      </c>
      <c r="I1727" s="5" t="s">
        <v>14</v>
      </c>
      <c r="J1727" s="7">
        <v>1</v>
      </c>
      <c r="K1727" s="27">
        <v>1528.98</v>
      </c>
      <c r="L1727" s="11">
        <v>0.2</v>
      </c>
      <c r="M1727" t="s">
        <v>20</v>
      </c>
      <c r="N1727" s="29">
        <v>989.34</v>
      </c>
      <c r="O1727" s="27">
        <f>Table1[[#This Row],[Unit_Price]]*Table1[[#This Row],[Quantity]]</f>
        <v>1528.98</v>
      </c>
      <c r="P1727" s="29">
        <f>Table1[[#This Row],[Revenue]]-Table1[[#This Row],[COGS]]</f>
        <v>539.64</v>
      </c>
      <c r="Q1727" s="9">
        <f>Table1[[#This Row],[Profit]]/Table1[[#This Row],[Revenue]]</f>
        <v>0.3529411764705882</v>
      </c>
      <c r="R1727" s="31">
        <f>Table1[[#This Row],[Cost Price]]*Table1[[#This Row],[Quantity]]</f>
        <v>989.34</v>
      </c>
    </row>
    <row r="1728" spans="1:18" x14ac:dyDescent="0.25">
      <c r="A1728" t="s">
        <v>2640</v>
      </c>
      <c r="B1728" s="14">
        <v>46196</v>
      </c>
      <c r="C1728" t="s">
        <v>361</v>
      </c>
      <c r="D1728" t="str">
        <f>VLOOKUP(C1728,Customers!A:E,5,FALSE)</f>
        <v>Mass Market</v>
      </c>
      <c r="E1728" t="s">
        <v>5147</v>
      </c>
      <c r="F1728" t="e">
        <f>VLOOKUP(Table1[[#This Row],[Product_ID]],Products!A:D,4,FALSE)</f>
        <v>#N/A</v>
      </c>
      <c r="G1728" t="str">
        <f>VLOOKUP(H1728,Stores!A:E,5,FALSE)</f>
        <v>Africa</v>
      </c>
      <c r="H1728" t="s">
        <v>196</v>
      </c>
      <c r="I1728" s="5" t="s">
        <v>25</v>
      </c>
      <c r="J1728" s="7">
        <v>4</v>
      </c>
      <c r="K1728" s="27">
        <v>33241</v>
      </c>
      <c r="L1728" s="11">
        <v>0.02</v>
      </c>
      <c r="M1728" t="s">
        <v>35</v>
      </c>
      <c r="N1728" s="29">
        <v>0</v>
      </c>
      <c r="O1728" s="27">
        <v>0</v>
      </c>
      <c r="P1728" s="29">
        <f>Table1[[#This Row],[Revenue]]-Table1[[#This Row],[COGS]]</f>
        <v>0</v>
      </c>
      <c r="Q1728" s="9">
        <v>0</v>
      </c>
      <c r="R1728" s="31">
        <f>Table1[[#This Row],[Cost Price]]*Table1[[#This Row],[Quantity]]</f>
        <v>0</v>
      </c>
    </row>
    <row r="1729" spans="1:18" x14ac:dyDescent="0.25">
      <c r="A1729" t="s">
        <v>2641</v>
      </c>
      <c r="B1729" s="14">
        <v>46143</v>
      </c>
      <c r="C1729" t="s">
        <v>1095</v>
      </c>
      <c r="D1729" t="str">
        <f>VLOOKUP(C1729,Customers!A:E,5,FALSE)</f>
        <v>Mass Market</v>
      </c>
      <c r="E1729" t="s">
        <v>77</v>
      </c>
      <c r="F1729" t="str">
        <f>VLOOKUP(Table1[[#This Row],[Product_ID]],Products!A:D,4,FALSE)</f>
        <v>Smartphones</v>
      </c>
      <c r="G1729" t="str">
        <f>VLOOKUP(H1729,Stores!A:E,5,FALSE)</f>
        <v>Europe</v>
      </c>
      <c r="H1729" t="s">
        <v>24</v>
      </c>
      <c r="I1729" s="5" t="s">
        <v>14</v>
      </c>
      <c r="J1729" s="7">
        <v>1</v>
      </c>
      <c r="K1729" s="27">
        <v>406.98</v>
      </c>
      <c r="L1729" s="11">
        <v>0.05</v>
      </c>
      <c r="M1729" t="s">
        <v>20</v>
      </c>
      <c r="N1729" s="29">
        <v>287.27999999999997</v>
      </c>
      <c r="O1729" s="27">
        <f>Table1[[#This Row],[Unit_Price]]*Table1[[#This Row],[Quantity]]</f>
        <v>406.98</v>
      </c>
      <c r="P1729" s="29">
        <f>Table1[[#This Row],[Revenue]]-Table1[[#This Row],[COGS]]</f>
        <v>119.70000000000005</v>
      </c>
      <c r="Q1729" s="9">
        <f>Table1[[#This Row],[Profit]]/Table1[[#This Row],[Revenue]]</f>
        <v>0.29411764705882365</v>
      </c>
      <c r="R1729" s="31">
        <f>Table1[[#This Row],[Cost Price]]*Table1[[#This Row],[Quantity]]</f>
        <v>287.27999999999997</v>
      </c>
    </row>
    <row r="1730" spans="1:18" x14ac:dyDescent="0.25">
      <c r="A1730" t="s">
        <v>2642</v>
      </c>
      <c r="B1730" s="14">
        <v>45977</v>
      </c>
      <c r="C1730" t="s">
        <v>2360</v>
      </c>
      <c r="D1730" t="str">
        <f>VLOOKUP(C1730,Customers!A:E,5,FALSE)</f>
        <v>Mass Market</v>
      </c>
      <c r="E1730" t="s">
        <v>12</v>
      </c>
      <c r="F1730" t="str">
        <f>VLOOKUP(Table1[[#This Row],[Product_ID]],Products!A:D,4,FALSE)</f>
        <v>Audio</v>
      </c>
      <c r="G1730" t="str">
        <f>VLOOKUP(H1730,Stores!A:E,5,FALSE)</f>
        <v>Africa</v>
      </c>
      <c r="H1730" t="s">
        <v>44</v>
      </c>
      <c r="I1730" s="5" t="s">
        <v>14</v>
      </c>
      <c r="J1730" s="7">
        <v>1</v>
      </c>
      <c r="K1730" s="27">
        <v>489.02</v>
      </c>
      <c r="L1730" s="11">
        <v>0.15</v>
      </c>
      <c r="M1730" t="s">
        <v>35</v>
      </c>
      <c r="N1730" s="29">
        <v>354.29</v>
      </c>
      <c r="O1730" s="27">
        <f>Table1[[#This Row],[Unit_Price]]*Table1[[#This Row],[Quantity]]</f>
        <v>489.02</v>
      </c>
      <c r="P1730" s="29">
        <f>Table1[[#This Row],[Revenue]]-Table1[[#This Row],[COGS]]</f>
        <v>134.72999999999996</v>
      </c>
      <c r="Q1730" s="9">
        <f>Table1[[#This Row],[Profit]]/Table1[[#This Row],[Revenue]]</f>
        <v>0.27551020408163257</v>
      </c>
      <c r="R1730" s="31">
        <f>Table1[[#This Row],[Cost Price]]*Table1[[#This Row],[Quantity]]</f>
        <v>354.29</v>
      </c>
    </row>
    <row r="1731" spans="1:18" x14ac:dyDescent="0.25">
      <c r="A1731" t="s">
        <v>2643</v>
      </c>
      <c r="B1731" s="14">
        <v>45950</v>
      </c>
      <c r="C1731" t="s">
        <v>1508</v>
      </c>
      <c r="D1731" t="str">
        <f>VLOOKUP(C1731,Customers!A:E,5,FALSE)</f>
        <v>Mass Market</v>
      </c>
      <c r="E1731" t="s">
        <v>92</v>
      </c>
      <c r="F1731" t="str">
        <f>VLOOKUP(Table1[[#This Row],[Product_ID]],Products!A:D,4,FALSE)</f>
        <v>Audio</v>
      </c>
      <c r="G1731" t="str">
        <f>VLOOKUP(H1731,Stores!A:E,5,FALSE)</f>
        <v>Africa</v>
      </c>
      <c r="H1731" t="s">
        <v>196</v>
      </c>
      <c r="I1731" s="5" t="s">
        <v>14</v>
      </c>
      <c r="J1731" s="7">
        <v>6</v>
      </c>
      <c r="K1731" s="27">
        <v>290.02999999999997</v>
      </c>
      <c r="L1731" s="11">
        <v>0.2</v>
      </c>
      <c r="M1731" t="s">
        <v>20</v>
      </c>
      <c r="N1731" s="29">
        <v>191.36</v>
      </c>
      <c r="O1731" s="27">
        <f>Table1[[#This Row],[Unit_Price]]*Table1[[#This Row],[Quantity]]</f>
        <v>1740.1799999999998</v>
      </c>
      <c r="P1731" s="29">
        <f>Table1[[#This Row],[Revenue]]-Table1[[#This Row],[COGS]]</f>
        <v>592.01999999999975</v>
      </c>
      <c r="Q1731" s="9">
        <f>Table1[[#This Row],[Profit]]/Table1[[#This Row],[Revenue]]</f>
        <v>0.34020618556701021</v>
      </c>
      <c r="R1731" s="31">
        <f>Table1[[#This Row],[Cost Price]]*Table1[[#This Row],[Quantity]]</f>
        <v>1148.1600000000001</v>
      </c>
    </row>
    <row r="1732" spans="1:18" x14ac:dyDescent="0.25">
      <c r="A1732" t="s">
        <v>2644</v>
      </c>
      <c r="B1732" s="14">
        <v>46056</v>
      </c>
      <c r="C1732" t="s">
        <v>1154</v>
      </c>
      <c r="D1732" t="str">
        <f>VLOOKUP(C1732,Customers!A:E,5,FALSE)</f>
        <v>Mass Market</v>
      </c>
      <c r="E1732" t="s">
        <v>440</v>
      </c>
      <c r="F1732" t="str">
        <f>VLOOKUP(Table1[[#This Row],[Product_ID]],Products!A:D,4,FALSE)</f>
        <v>Audio</v>
      </c>
      <c r="G1732" t="str">
        <f>VLOOKUP(H1732,Stores!A:E,5,FALSE)</f>
        <v>Asia</v>
      </c>
      <c r="H1732" t="s">
        <v>34</v>
      </c>
      <c r="I1732" s="5" t="s">
        <v>25</v>
      </c>
      <c r="J1732" s="7">
        <v>6</v>
      </c>
      <c r="K1732" s="27">
        <v>146.02000000000001</v>
      </c>
      <c r="L1732" s="11">
        <v>0.2</v>
      </c>
      <c r="M1732" t="s">
        <v>20</v>
      </c>
      <c r="N1732" s="29">
        <v>90.89</v>
      </c>
      <c r="O1732" s="27">
        <f>Table1[[#This Row],[Unit_Price]]*Table1[[#This Row],[Quantity]]</f>
        <v>876.12000000000012</v>
      </c>
      <c r="P1732" s="29">
        <f>Table1[[#This Row],[Revenue]]-Table1[[#This Row],[COGS]]</f>
        <v>330.78000000000009</v>
      </c>
      <c r="Q1732" s="9">
        <f>Table1[[#This Row],[Profit]]/Table1[[#This Row],[Revenue]]</f>
        <v>0.3775510204081633</v>
      </c>
      <c r="R1732" s="31">
        <f>Table1[[#This Row],[Cost Price]]*Table1[[#This Row],[Quantity]]</f>
        <v>545.34</v>
      </c>
    </row>
    <row r="1733" spans="1:18" x14ac:dyDescent="0.25">
      <c r="A1733" t="s">
        <v>2645</v>
      </c>
      <c r="B1733" s="14">
        <v>46175</v>
      </c>
      <c r="C1733" t="s">
        <v>1349</v>
      </c>
      <c r="D1733" t="str">
        <f>VLOOKUP(C1733,Customers!A:E,5,FALSE)</f>
        <v>Mass Affluent</v>
      </c>
      <c r="E1733" t="s">
        <v>77</v>
      </c>
      <c r="F1733" t="str">
        <f>VLOOKUP(Table1[[#This Row],[Product_ID]],Products!A:D,4,FALSE)</f>
        <v>Smartphones</v>
      </c>
      <c r="G1733" t="str">
        <f>VLOOKUP(H1733,Stores!A:E,5,FALSE)</f>
        <v>Europe</v>
      </c>
      <c r="H1733" t="s">
        <v>24</v>
      </c>
      <c r="I1733" s="5" t="s">
        <v>14</v>
      </c>
      <c r="J1733" s="7">
        <v>4</v>
      </c>
      <c r="K1733" s="27">
        <v>406.98</v>
      </c>
      <c r="L1733" s="11">
        <v>0.1</v>
      </c>
      <c r="M1733" t="s">
        <v>20</v>
      </c>
      <c r="N1733" s="29">
        <v>287.27999999999997</v>
      </c>
      <c r="O1733" s="27">
        <f>Table1[[#This Row],[Unit_Price]]*Table1[[#This Row],[Quantity]]</f>
        <v>1627.92</v>
      </c>
      <c r="P1733" s="29">
        <f>Table1[[#This Row],[Revenue]]-Table1[[#This Row],[COGS]]</f>
        <v>478.80000000000018</v>
      </c>
      <c r="Q1733" s="9">
        <f>Table1[[#This Row],[Profit]]/Table1[[#This Row],[Revenue]]</f>
        <v>0.29411764705882365</v>
      </c>
      <c r="R1733" s="31">
        <f>Table1[[#This Row],[Cost Price]]*Table1[[#This Row],[Quantity]]</f>
        <v>1149.1199999999999</v>
      </c>
    </row>
    <row r="1734" spans="1:18" x14ac:dyDescent="0.25">
      <c r="A1734" t="s">
        <v>2646</v>
      </c>
      <c r="B1734" s="14">
        <v>46143</v>
      </c>
      <c r="C1734" t="s">
        <v>1591</v>
      </c>
      <c r="D1734" t="str">
        <f>VLOOKUP(C1734,Customers!A:E,5,FALSE)</f>
        <v>Mass Affluent</v>
      </c>
      <c r="E1734" t="s">
        <v>268</v>
      </c>
      <c r="F1734" t="str">
        <f>VLOOKUP(Table1[[#This Row],[Product_ID]],Products!A:D,4,FALSE)</f>
        <v>Audio</v>
      </c>
      <c r="G1734" t="str">
        <f>VLOOKUP(H1734,Stores!A:E,5,FALSE)</f>
        <v>EUROPE</v>
      </c>
      <c r="H1734" t="s">
        <v>74</v>
      </c>
      <c r="I1734" s="5" t="s">
        <v>14</v>
      </c>
      <c r="J1734" s="7">
        <v>1</v>
      </c>
      <c r="K1734" s="27">
        <v>146.02000000000001</v>
      </c>
      <c r="L1734" s="11">
        <v>0.15</v>
      </c>
      <c r="M1734" t="s">
        <v>30</v>
      </c>
      <c r="N1734" s="29">
        <v>90.89</v>
      </c>
      <c r="O1734" s="27">
        <f>Table1[[#This Row],[Unit_Price]]*Table1[[#This Row],[Quantity]]</f>
        <v>146.02000000000001</v>
      </c>
      <c r="P1734" s="29">
        <f>Table1[[#This Row],[Revenue]]-Table1[[#This Row],[COGS]]</f>
        <v>55.13000000000001</v>
      </c>
      <c r="Q1734" s="9">
        <f>Table1[[#This Row],[Profit]]/Table1[[#This Row],[Revenue]]</f>
        <v>0.3775510204081633</v>
      </c>
      <c r="R1734" s="31">
        <f>Table1[[#This Row],[Cost Price]]*Table1[[#This Row],[Quantity]]</f>
        <v>90.89</v>
      </c>
    </row>
    <row r="1735" spans="1:18" x14ac:dyDescent="0.25">
      <c r="A1735" t="s">
        <v>2647</v>
      </c>
      <c r="B1735" s="14">
        <v>46079</v>
      </c>
      <c r="C1735" t="s">
        <v>365</v>
      </c>
      <c r="D1735" t="str">
        <f>VLOOKUP(C1735,Customers!A:E,5,FALSE)</f>
        <v>Mass Market</v>
      </c>
      <c r="E1735" t="s">
        <v>556</v>
      </c>
      <c r="F1735" t="str">
        <f>VLOOKUP(Table1[[#This Row],[Product_ID]],Products!A:D,4,FALSE)</f>
        <v>Audio</v>
      </c>
      <c r="G1735" t="str">
        <f>VLOOKUP(H1735,Stores!A:E,5,FALSE)</f>
        <v>Africa</v>
      </c>
      <c r="H1735" t="s">
        <v>44</v>
      </c>
      <c r="I1735" s="5" t="s">
        <v>14</v>
      </c>
      <c r="J1735" s="7">
        <v>4</v>
      </c>
      <c r="K1735" s="27">
        <v>126.42</v>
      </c>
      <c r="L1735" s="11">
        <v>0</v>
      </c>
      <c r="M1735" t="s">
        <v>35</v>
      </c>
      <c r="N1735" s="29">
        <v>87.72</v>
      </c>
      <c r="O1735" s="27">
        <f>Table1[[#This Row],[Unit_Price]]*Table1[[#This Row],[Quantity]]</f>
        <v>505.68</v>
      </c>
      <c r="P1735" s="29">
        <f>Table1[[#This Row],[Revenue]]-Table1[[#This Row],[COGS]]</f>
        <v>154.80000000000001</v>
      </c>
      <c r="Q1735" s="9">
        <f>Table1[[#This Row],[Profit]]/Table1[[#This Row],[Revenue]]</f>
        <v>0.30612244897959184</v>
      </c>
      <c r="R1735" s="31">
        <f>Table1[[#This Row],[Cost Price]]*Table1[[#This Row],[Quantity]]</f>
        <v>350.88</v>
      </c>
    </row>
    <row r="1736" spans="1:18" x14ac:dyDescent="0.25">
      <c r="A1736" t="s">
        <v>2648</v>
      </c>
      <c r="B1736" s="14">
        <v>45976</v>
      </c>
      <c r="C1736" t="s">
        <v>2144</v>
      </c>
      <c r="D1736" t="str">
        <f>VLOOKUP(C1736,Customers!A:E,5,FALSE)</f>
        <v>Mass Affluent</v>
      </c>
      <c r="E1736" t="s">
        <v>23</v>
      </c>
      <c r="F1736" t="str">
        <f>VLOOKUP(Table1[[#This Row],[Product_ID]],Products!A:D,4,FALSE)</f>
        <v>Audio</v>
      </c>
      <c r="G1736" t="str">
        <f>VLOOKUP(H1736,Stores!A:E,5,FALSE)</f>
        <v>Asia</v>
      </c>
      <c r="H1736" t="s">
        <v>34</v>
      </c>
      <c r="I1736" s="5" t="s">
        <v>14</v>
      </c>
      <c r="J1736" s="7">
        <v>5</v>
      </c>
      <c r="K1736" s="27">
        <v>80.58</v>
      </c>
      <c r="L1736" s="11">
        <v>0</v>
      </c>
      <c r="M1736" t="s">
        <v>20</v>
      </c>
      <c r="N1736" s="29">
        <v>57.67</v>
      </c>
      <c r="O1736" s="27">
        <f>Table1[[#This Row],[Unit_Price]]*Table1[[#This Row],[Quantity]]</f>
        <v>402.9</v>
      </c>
      <c r="P1736" s="29">
        <f>Table1[[#This Row],[Revenue]]-Table1[[#This Row],[COGS]]</f>
        <v>114.54999999999995</v>
      </c>
      <c r="Q1736" s="9">
        <f>Table1[[#This Row],[Profit]]/Table1[[#This Row],[Revenue]]</f>
        <v>0.28431372549019596</v>
      </c>
      <c r="R1736" s="31">
        <f>Table1[[#This Row],[Cost Price]]*Table1[[#This Row],[Quantity]]</f>
        <v>288.35000000000002</v>
      </c>
    </row>
    <row r="1737" spans="1:18" x14ac:dyDescent="0.25">
      <c r="A1737" t="s">
        <v>2649</v>
      </c>
      <c r="B1737" s="14">
        <v>46206</v>
      </c>
      <c r="C1737" t="s">
        <v>862</v>
      </c>
      <c r="D1737" t="str">
        <f>VLOOKUP(C1737,Customers!A:E,5,FALSE)</f>
        <v>Premium</v>
      </c>
      <c r="E1737" t="s">
        <v>390</v>
      </c>
      <c r="F1737" t="str">
        <f>VLOOKUP(Table1[[#This Row],[Product_ID]],Products!A:D,4,FALSE)</f>
        <v>Smartphones</v>
      </c>
      <c r="G1737" t="str">
        <f>VLOOKUP(H1737,Stores!A:E,5,FALSE)</f>
        <v>South America</v>
      </c>
      <c r="H1737" t="s">
        <v>62</v>
      </c>
      <c r="I1737" s="5" t="s">
        <v>25</v>
      </c>
      <c r="J1737" s="7">
        <v>4</v>
      </c>
      <c r="K1737" s="27">
        <v>444.51</v>
      </c>
      <c r="L1737" s="11">
        <v>0.2</v>
      </c>
      <c r="M1737" t="s">
        <v>20</v>
      </c>
      <c r="N1737" s="29">
        <v>278.38</v>
      </c>
      <c r="O1737" s="27">
        <f>Table1[[#This Row],[Unit_Price]]*Table1[[#This Row],[Quantity]]</f>
        <v>1778.04</v>
      </c>
      <c r="P1737" s="29">
        <f>Table1[[#This Row],[Revenue]]-Table1[[#This Row],[COGS]]</f>
        <v>664.52</v>
      </c>
      <c r="Q1737" s="9">
        <f>Table1[[#This Row],[Profit]]/Table1[[#This Row],[Revenue]]</f>
        <v>0.37373737373737376</v>
      </c>
      <c r="R1737" s="31">
        <f>Table1[[#This Row],[Cost Price]]*Table1[[#This Row],[Quantity]]</f>
        <v>1113.52</v>
      </c>
    </row>
    <row r="1738" spans="1:18" x14ac:dyDescent="0.25">
      <c r="A1738" t="s">
        <v>2650</v>
      </c>
      <c r="B1738" s="14">
        <v>45924</v>
      </c>
      <c r="C1738" t="s">
        <v>679</v>
      </c>
      <c r="D1738" t="str">
        <f>VLOOKUP(C1738,Customers!A:E,5,FALSE)</f>
        <v>Mass Market</v>
      </c>
      <c r="E1738" t="s">
        <v>126</v>
      </c>
      <c r="F1738" t="str">
        <f>VLOOKUP(Table1[[#This Row],[Product_ID]],Products!A:D,4,FALSE)</f>
        <v>Smartphones</v>
      </c>
      <c r="G1738" t="str">
        <f>VLOOKUP(H1738,Stores!A:E,5,FALSE)</f>
        <v>Africa</v>
      </c>
      <c r="H1738" t="s">
        <v>196</v>
      </c>
      <c r="I1738" s="5" t="s">
        <v>14</v>
      </c>
      <c r="J1738" s="7">
        <v>4</v>
      </c>
      <c r="K1738" s="27">
        <v>678.03</v>
      </c>
      <c r="L1738" s="11">
        <v>0.2</v>
      </c>
      <c r="M1738" t="s">
        <v>30</v>
      </c>
      <c r="N1738" s="29">
        <v>510.27</v>
      </c>
      <c r="O1738" s="27">
        <f>Table1[[#This Row],[Unit_Price]]*Table1[[#This Row],[Quantity]]</f>
        <v>2712.12</v>
      </c>
      <c r="P1738" s="29">
        <f>Table1[[#This Row],[Revenue]]-Table1[[#This Row],[COGS]]</f>
        <v>671.04</v>
      </c>
      <c r="Q1738" s="9">
        <f>Table1[[#This Row],[Profit]]/Table1[[#This Row],[Revenue]]</f>
        <v>0.24742268041237114</v>
      </c>
      <c r="R1738" s="31">
        <f>Table1[[#This Row],[Cost Price]]*Table1[[#This Row],[Quantity]]</f>
        <v>2041.08</v>
      </c>
    </row>
    <row r="1739" spans="1:18" x14ac:dyDescent="0.25">
      <c r="A1739" t="s">
        <v>2651</v>
      </c>
      <c r="B1739" s="14">
        <v>46119</v>
      </c>
      <c r="C1739" t="s">
        <v>1473</v>
      </c>
      <c r="D1739" t="str">
        <f>VLOOKUP(C1739,Customers!A:E,5,FALSE)</f>
        <v>Premium</v>
      </c>
      <c r="E1739" t="s">
        <v>223</v>
      </c>
      <c r="F1739" t="str">
        <f>VLOOKUP(Table1[[#This Row],[Product_ID]],Products!A:D,4,FALSE)</f>
        <v>Audio</v>
      </c>
      <c r="G1739" t="str">
        <f>VLOOKUP(H1739,Stores!A:E,5,FALSE)</f>
        <v>North America</v>
      </c>
      <c r="H1739" t="s">
        <v>187</v>
      </c>
      <c r="I1739" s="5" t="s">
        <v>25</v>
      </c>
      <c r="J1739" s="7">
        <v>2</v>
      </c>
      <c r="K1739" s="27">
        <v>387.03</v>
      </c>
      <c r="L1739" s="11">
        <v>0.15</v>
      </c>
      <c r="M1739" t="s">
        <v>30</v>
      </c>
      <c r="N1739" s="29">
        <v>263.33999999999997</v>
      </c>
      <c r="O1739" s="27">
        <f>Table1[[#This Row],[Unit_Price]]*Table1[[#This Row],[Quantity]]</f>
        <v>774.06</v>
      </c>
      <c r="P1739" s="29">
        <f>Table1[[#This Row],[Revenue]]-Table1[[#This Row],[COGS]]</f>
        <v>247.38</v>
      </c>
      <c r="Q1739" s="9">
        <f>Table1[[#This Row],[Profit]]/Table1[[#This Row],[Revenue]]</f>
        <v>0.31958762886597941</v>
      </c>
      <c r="R1739" s="31">
        <f>Table1[[#This Row],[Cost Price]]*Table1[[#This Row],[Quantity]]</f>
        <v>526.67999999999995</v>
      </c>
    </row>
    <row r="1740" spans="1:18" x14ac:dyDescent="0.25">
      <c r="A1740" t="s">
        <v>2652</v>
      </c>
      <c r="B1740" s="14">
        <v>45921</v>
      </c>
      <c r="C1740" t="s">
        <v>675</v>
      </c>
      <c r="D1740" t="str">
        <f>VLOOKUP(C1740,Customers!A:E,5,FALSE)</f>
        <v>Mass Affluent</v>
      </c>
      <c r="E1740" t="s">
        <v>282</v>
      </c>
      <c r="F1740" t="str">
        <f>VLOOKUP(Table1[[#This Row],[Product_ID]],Products!A:D,4,FALSE)</f>
        <v>Audio</v>
      </c>
      <c r="G1740" t="str">
        <f>VLOOKUP(H1740,Stores!A:E,5,FALSE)</f>
        <v>Europe</v>
      </c>
      <c r="H1740" t="s">
        <v>24</v>
      </c>
      <c r="I1740" s="5" t="s">
        <v>14</v>
      </c>
      <c r="J1740" s="7">
        <v>3</v>
      </c>
      <c r="K1740" s="27">
        <v>180.79</v>
      </c>
      <c r="L1740" s="11">
        <v>0.2</v>
      </c>
      <c r="M1740" t="s">
        <v>20</v>
      </c>
      <c r="N1740" s="29">
        <v>110.98</v>
      </c>
      <c r="O1740" s="27">
        <f>Table1[[#This Row],[Unit_Price]]*Table1[[#This Row],[Quantity]]</f>
        <v>542.37</v>
      </c>
      <c r="P1740" s="29">
        <f>Table1[[#This Row],[Revenue]]-Table1[[#This Row],[COGS]]</f>
        <v>209.43</v>
      </c>
      <c r="Q1740" s="9">
        <f>Table1[[#This Row],[Profit]]/Table1[[#This Row],[Revenue]]</f>
        <v>0.38613861386138615</v>
      </c>
      <c r="R1740" s="31">
        <f>Table1[[#This Row],[Cost Price]]*Table1[[#This Row],[Quantity]]</f>
        <v>332.94</v>
      </c>
    </row>
    <row r="1741" spans="1:18" x14ac:dyDescent="0.25">
      <c r="A1741" t="s">
        <v>2653</v>
      </c>
      <c r="B1741" s="14">
        <v>45926</v>
      </c>
      <c r="C1741" t="s">
        <v>453</v>
      </c>
      <c r="D1741" t="str">
        <f>VLOOKUP(C1741,Customers!A:E,5,FALSE)</f>
        <v>Mass Market</v>
      </c>
      <c r="E1741" t="s">
        <v>251</v>
      </c>
      <c r="F1741" t="str">
        <f>VLOOKUP(Table1[[#This Row],[Product_ID]],Products!A:D,4,FALSE)</f>
        <v>Televisions</v>
      </c>
      <c r="G1741" t="str">
        <f>VLOOKUP(H1741,Stores!A:E,5,FALSE)</f>
        <v>Africa</v>
      </c>
      <c r="H1741" t="s">
        <v>19</v>
      </c>
      <c r="I1741" s="5" t="s">
        <v>14</v>
      </c>
      <c r="J1741" s="7">
        <v>8</v>
      </c>
      <c r="K1741" s="27">
        <v>2058.9699999999998</v>
      </c>
      <c r="L1741" s="11">
        <v>0.15</v>
      </c>
      <c r="M1741" t="s">
        <v>35</v>
      </c>
      <c r="N1741" s="29">
        <v>1299.3499999999999</v>
      </c>
      <c r="O1741" s="27">
        <f>Table1[[#This Row],[Unit_Price]]*Table1[[#This Row],[Quantity]]</f>
        <v>16471.759999999998</v>
      </c>
      <c r="P1741" s="29">
        <f>Table1[[#This Row],[Revenue]]-Table1[[#This Row],[COGS]]</f>
        <v>6076.9599999999991</v>
      </c>
      <c r="Q1741" s="9">
        <f>Table1[[#This Row],[Profit]]/Table1[[#This Row],[Revenue]]</f>
        <v>0.36893203883495146</v>
      </c>
      <c r="R1741" s="31">
        <f>Table1[[#This Row],[Cost Price]]*Table1[[#This Row],[Quantity]]</f>
        <v>10394.799999999999</v>
      </c>
    </row>
    <row r="1742" spans="1:18" x14ac:dyDescent="0.25">
      <c r="A1742" t="s">
        <v>2654</v>
      </c>
      <c r="B1742" s="14">
        <v>45947</v>
      </c>
      <c r="C1742" t="s">
        <v>1027</v>
      </c>
      <c r="D1742" t="str">
        <f>VLOOKUP(C1742,Customers!A:E,5,FALSE)</f>
        <v>Mass Market</v>
      </c>
      <c r="E1742" t="s">
        <v>77</v>
      </c>
      <c r="F1742" t="str">
        <f>VLOOKUP(Table1[[#This Row],[Product_ID]],Products!A:D,4,FALSE)</f>
        <v>Smartphones</v>
      </c>
      <c r="G1742" t="str">
        <f>VLOOKUP(H1742,Stores!A:E,5,FALSE)</f>
        <v>Oceania</v>
      </c>
      <c r="H1742" t="s">
        <v>112</v>
      </c>
      <c r="I1742" s="5" t="s">
        <v>25</v>
      </c>
      <c r="J1742" s="7">
        <v>3</v>
      </c>
      <c r="K1742" s="27">
        <v>410.97</v>
      </c>
      <c r="L1742" s="11">
        <v>0.2</v>
      </c>
      <c r="M1742" t="s">
        <v>35</v>
      </c>
      <c r="N1742" s="29">
        <v>287.27999999999997</v>
      </c>
      <c r="O1742" s="27">
        <f>Table1[[#This Row],[Unit_Price]]*Table1[[#This Row],[Quantity]]</f>
        <v>1232.9100000000001</v>
      </c>
      <c r="P1742" s="29">
        <f>Table1[[#This Row],[Revenue]]-Table1[[#This Row],[COGS]]</f>
        <v>371.07000000000016</v>
      </c>
      <c r="Q1742" s="9">
        <f>Table1[[#This Row],[Profit]]/Table1[[#This Row],[Revenue]]</f>
        <v>0.30097087378640786</v>
      </c>
      <c r="R1742" s="31">
        <f>Table1[[#This Row],[Cost Price]]*Table1[[#This Row],[Quantity]]</f>
        <v>861.83999999999992</v>
      </c>
    </row>
    <row r="1743" spans="1:18" x14ac:dyDescent="0.25">
      <c r="A1743" t="s">
        <v>2655</v>
      </c>
      <c r="B1743" s="14">
        <v>46037</v>
      </c>
      <c r="C1743" t="s">
        <v>2656</v>
      </c>
      <c r="D1743" t="str">
        <f>VLOOKUP(C1743,Customers!A:E,5,FALSE)</f>
        <v>Mass Market</v>
      </c>
      <c r="E1743" t="s">
        <v>140</v>
      </c>
      <c r="F1743" t="str">
        <f>VLOOKUP(Table1[[#This Row],[Product_ID]],Products!A:D,4,FALSE)</f>
        <v>Laptops</v>
      </c>
      <c r="G1743" t="str">
        <f>VLOOKUP(H1743,Stores!A:E,5,FALSE)</f>
        <v>Asia</v>
      </c>
      <c r="H1743" t="s">
        <v>34</v>
      </c>
      <c r="I1743" s="5" t="s">
        <v>14</v>
      </c>
      <c r="J1743" s="7">
        <v>3</v>
      </c>
      <c r="K1743" s="27">
        <v>1028.97</v>
      </c>
      <c r="L1743" s="11">
        <v>0</v>
      </c>
      <c r="M1743" t="s">
        <v>30</v>
      </c>
      <c r="N1743" s="29">
        <v>659.34</v>
      </c>
      <c r="O1743" s="27">
        <f>Table1[[#This Row],[Unit_Price]]*Table1[[#This Row],[Quantity]]</f>
        <v>3086.91</v>
      </c>
      <c r="P1743" s="29">
        <f>Table1[[#This Row],[Revenue]]-Table1[[#This Row],[COGS]]</f>
        <v>1108.8899999999999</v>
      </c>
      <c r="Q1743" s="9">
        <f>Table1[[#This Row],[Profit]]/Table1[[#This Row],[Revenue]]</f>
        <v>0.35922330097087374</v>
      </c>
      <c r="R1743" s="31">
        <f>Table1[[#This Row],[Cost Price]]*Table1[[#This Row],[Quantity]]</f>
        <v>1978.02</v>
      </c>
    </row>
    <row r="1744" spans="1:18" x14ac:dyDescent="0.25">
      <c r="A1744" t="s">
        <v>2657</v>
      </c>
      <c r="B1744" s="14">
        <v>46228</v>
      </c>
      <c r="C1744" t="s">
        <v>502</v>
      </c>
      <c r="D1744" t="str">
        <f>VLOOKUP(C1744,Customers!A:E,5,FALSE)</f>
        <v xml:space="preserve">Mass Market </v>
      </c>
      <c r="E1744" t="s">
        <v>71</v>
      </c>
      <c r="F1744" t="str">
        <f>VLOOKUP(Table1[[#This Row],[Product_ID]],Products!A:D,4,FALSE)</f>
        <v>Audio</v>
      </c>
      <c r="G1744" t="str">
        <f>VLOOKUP(H1744,Stores!A:E,5,FALSE)</f>
        <v>Europe</v>
      </c>
      <c r="H1744" t="s">
        <v>24</v>
      </c>
      <c r="I1744" s="5" t="s">
        <v>14</v>
      </c>
      <c r="J1744" s="7">
        <v>5</v>
      </c>
      <c r="K1744" s="27">
        <v>122.57</v>
      </c>
      <c r="L1744" s="11">
        <v>0.2</v>
      </c>
      <c r="M1744" t="s">
        <v>35</v>
      </c>
      <c r="N1744" s="29">
        <v>82.11</v>
      </c>
      <c r="O1744" s="27">
        <f>Table1[[#This Row],[Unit_Price]]*Table1[[#This Row],[Quantity]]</f>
        <v>612.84999999999991</v>
      </c>
      <c r="P1744" s="29">
        <f>Table1[[#This Row],[Revenue]]-Table1[[#This Row],[COGS]]</f>
        <v>202.2999999999999</v>
      </c>
      <c r="Q1744" s="9">
        <f>Table1[[#This Row],[Profit]]/Table1[[#This Row],[Revenue]]</f>
        <v>0.33009708737864069</v>
      </c>
      <c r="R1744" s="31">
        <f>Table1[[#This Row],[Cost Price]]*Table1[[#This Row],[Quantity]]</f>
        <v>410.55</v>
      </c>
    </row>
    <row r="1745" spans="1:18" x14ac:dyDescent="0.25">
      <c r="A1745" t="s">
        <v>2658</v>
      </c>
      <c r="B1745" s="14">
        <v>45727</v>
      </c>
      <c r="C1745" t="s">
        <v>479</v>
      </c>
      <c r="D1745" t="str">
        <f>VLOOKUP(C1745,Customers!A:E,5,FALSE)</f>
        <v>VIP</v>
      </c>
      <c r="E1745" t="s">
        <v>117</v>
      </c>
      <c r="F1745" t="str">
        <f>VLOOKUP(Table1[[#This Row],[Product_ID]],Products!A:D,4,FALSE)</f>
        <v>Laptops</v>
      </c>
      <c r="G1745" t="str">
        <f>VLOOKUP(H1745,Stores!A:E,5,FALSE)</f>
        <v>Asia</v>
      </c>
      <c r="H1745" t="s">
        <v>13</v>
      </c>
      <c r="I1745" s="5" t="s">
        <v>14</v>
      </c>
      <c r="J1745" s="7">
        <v>2</v>
      </c>
      <c r="K1745" s="27">
        <v>1834.98</v>
      </c>
      <c r="L1745" s="11">
        <v>0.02</v>
      </c>
      <c r="M1745" t="s">
        <v>20</v>
      </c>
      <c r="N1745" s="29">
        <v>1295.28</v>
      </c>
      <c r="O1745" s="27">
        <f>Table1[[#This Row],[Unit_Price]]*Table1[[#This Row],[Quantity]]</f>
        <v>3669.96</v>
      </c>
      <c r="P1745" s="29">
        <f>Table1[[#This Row],[Revenue]]-Table1[[#This Row],[COGS]]</f>
        <v>1079.4000000000001</v>
      </c>
      <c r="Q1745" s="9">
        <f>Table1[[#This Row],[Profit]]/Table1[[#This Row],[Revenue]]</f>
        <v>0.29411764705882354</v>
      </c>
      <c r="R1745" s="31">
        <f>Table1[[#This Row],[Cost Price]]*Table1[[#This Row],[Quantity]]</f>
        <v>2590.56</v>
      </c>
    </row>
    <row r="1746" spans="1:18" x14ac:dyDescent="0.25">
      <c r="A1746" t="s">
        <v>2659</v>
      </c>
      <c r="B1746" s="14">
        <v>45912</v>
      </c>
      <c r="C1746" t="s">
        <v>232</v>
      </c>
      <c r="D1746" t="str">
        <f>VLOOKUP(C1746,Customers!A:E,5,FALSE)</f>
        <v>Mass Market</v>
      </c>
      <c r="E1746" t="s">
        <v>71</v>
      </c>
      <c r="F1746" t="str">
        <f>VLOOKUP(Table1[[#This Row],[Product_ID]],Products!A:D,4,FALSE)</f>
        <v>Audio</v>
      </c>
      <c r="G1746" t="str">
        <f>VLOOKUP(H1746,Stores!A:E,5,FALSE)</f>
        <v>Africa</v>
      </c>
      <c r="H1746" t="s">
        <v>58</v>
      </c>
      <c r="I1746" s="5" t="s">
        <v>25</v>
      </c>
      <c r="J1746" s="7">
        <v>1</v>
      </c>
      <c r="K1746" s="27">
        <v>119</v>
      </c>
      <c r="L1746" s="11">
        <v>0.15</v>
      </c>
      <c r="M1746" t="s">
        <v>20</v>
      </c>
      <c r="N1746" s="29">
        <v>82.11</v>
      </c>
      <c r="O1746" s="27">
        <f>Table1[[#This Row],[Unit_Price]]*Table1[[#This Row],[Quantity]]</f>
        <v>119</v>
      </c>
      <c r="P1746" s="29">
        <f>Table1[[#This Row],[Revenue]]-Table1[[#This Row],[COGS]]</f>
        <v>36.89</v>
      </c>
      <c r="Q1746" s="9">
        <f>Table1[[#This Row],[Profit]]/Table1[[#This Row],[Revenue]]</f>
        <v>0.31</v>
      </c>
      <c r="R1746" s="31">
        <f>Table1[[#This Row],[Cost Price]]*Table1[[#This Row],[Quantity]]</f>
        <v>82.11</v>
      </c>
    </row>
    <row r="1747" spans="1:18" x14ac:dyDescent="0.25">
      <c r="A1747" t="s">
        <v>2660</v>
      </c>
      <c r="B1747" s="14">
        <v>46072</v>
      </c>
      <c r="C1747" t="s">
        <v>1749</v>
      </c>
      <c r="D1747" t="str">
        <f>VLOOKUP(C1747,Customers!A:E,5,FALSE)</f>
        <v>Mass Affluent</v>
      </c>
      <c r="E1747" t="s">
        <v>305</v>
      </c>
      <c r="F1747" t="str">
        <f>VLOOKUP(Table1[[#This Row],[Product_ID]],Products!A:D,4,FALSE)</f>
        <v>Accessories</v>
      </c>
      <c r="G1747" t="str">
        <f>VLOOKUP(H1747,Stores!A:E,5,FALSE)</f>
        <v>Africa</v>
      </c>
      <c r="H1747" t="s">
        <v>52</v>
      </c>
      <c r="I1747" s="5" t="s">
        <v>25</v>
      </c>
      <c r="J1747" s="7">
        <v>5</v>
      </c>
      <c r="K1747" s="27">
        <v>39.39</v>
      </c>
      <c r="L1747" s="11">
        <v>0.1</v>
      </c>
      <c r="M1747" t="s">
        <v>30</v>
      </c>
      <c r="N1747" s="29">
        <v>26.52</v>
      </c>
      <c r="O1747" s="27">
        <f>Table1[[#This Row],[Unit_Price]]*Table1[[#This Row],[Quantity]]</f>
        <v>196.95</v>
      </c>
      <c r="P1747" s="29">
        <f>Table1[[#This Row],[Revenue]]-Table1[[#This Row],[COGS]]</f>
        <v>64.349999999999994</v>
      </c>
      <c r="Q1747" s="9">
        <f>Table1[[#This Row],[Profit]]/Table1[[#This Row],[Revenue]]</f>
        <v>0.32673267326732675</v>
      </c>
      <c r="R1747" s="31">
        <f>Table1[[#This Row],[Cost Price]]*Table1[[#This Row],[Quantity]]</f>
        <v>132.6</v>
      </c>
    </row>
    <row r="1748" spans="1:18" x14ac:dyDescent="0.25">
      <c r="A1748" t="s">
        <v>2661</v>
      </c>
      <c r="B1748" s="14">
        <v>46159</v>
      </c>
      <c r="C1748" t="s">
        <v>399</v>
      </c>
      <c r="D1748" t="str">
        <f>VLOOKUP(C1748,Customers!A:E,5,FALSE)</f>
        <v>Mass Market</v>
      </c>
      <c r="E1748" t="s">
        <v>549</v>
      </c>
      <c r="F1748" t="str">
        <f>VLOOKUP(Table1[[#This Row],[Product_ID]],Products!A:D,4,FALSE)</f>
        <v>Televisions</v>
      </c>
      <c r="G1748" t="str">
        <f>VLOOKUP(H1748,Stores!A:E,5,FALSE)</f>
        <v>South America</v>
      </c>
      <c r="H1748" t="s">
        <v>120</v>
      </c>
      <c r="I1748" s="5" t="s">
        <v>14</v>
      </c>
      <c r="J1748" s="7">
        <v>4</v>
      </c>
      <c r="K1748" s="27">
        <v>1234.97</v>
      </c>
      <c r="L1748" s="11">
        <v>0.2</v>
      </c>
      <c r="M1748" t="s">
        <v>20</v>
      </c>
      <c r="N1748" s="29">
        <v>767.36</v>
      </c>
      <c r="O1748" s="27">
        <f>Table1[[#This Row],[Unit_Price]]*Table1[[#This Row],[Quantity]]</f>
        <v>4939.88</v>
      </c>
      <c r="P1748" s="29">
        <f>Table1[[#This Row],[Revenue]]-Table1[[#This Row],[COGS]]</f>
        <v>1870.44</v>
      </c>
      <c r="Q1748" s="9">
        <f>Table1[[#This Row],[Profit]]/Table1[[#This Row],[Revenue]]</f>
        <v>0.37864077669902912</v>
      </c>
      <c r="R1748" s="31">
        <f>Table1[[#This Row],[Cost Price]]*Table1[[#This Row],[Quantity]]</f>
        <v>3069.44</v>
      </c>
    </row>
    <row r="1749" spans="1:18" x14ac:dyDescent="0.25">
      <c r="A1749" t="s">
        <v>2663</v>
      </c>
      <c r="B1749" s="14">
        <v>46164</v>
      </c>
      <c r="C1749" t="s">
        <v>1365</v>
      </c>
      <c r="D1749" t="str">
        <f>VLOOKUP(C1749,Customers!A:E,5,FALSE)</f>
        <v>Premium</v>
      </c>
      <c r="E1749" t="s">
        <v>282</v>
      </c>
      <c r="F1749" t="str">
        <f>VLOOKUP(Table1[[#This Row],[Product_ID]],Products!A:D,4,FALSE)</f>
        <v>Audio</v>
      </c>
      <c r="G1749" t="str">
        <f>VLOOKUP(H1749,Stores!A:E,5,FALSE)</f>
        <v>Africa</v>
      </c>
      <c r="H1749" t="s">
        <v>19</v>
      </c>
      <c r="I1749" s="5" t="s">
        <v>25</v>
      </c>
      <c r="J1749" s="7">
        <v>3</v>
      </c>
      <c r="K1749" s="27">
        <v>184.37</v>
      </c>
      <c r="L1749" s="11">
        <v>0</v>
      </c>
      <c r="M1749" t="s">
        <v>20</v>
      </c>
      <c r="N1749" s="29">
        <v>110.98</v>
      </c>
      <c r="O1749" s="27">
        <f>Table1[[#This Row],[Unit_Price]]*Table1[[#This Row],[Quantity]]</f>
        <v>553.11</v>
      </c>
      <c r="P1749" s="29">
        <f>Table1[[#This Row],[Revenue]]-Table1[[#This Row],[COGS]]</f>
        <v>220.17000000000002</v>
      </c>
      <c r="Q1749" s="9">
        <f>Table1[[#This Row],[Profit]]/Table1[[#This Row],[Revenue]]</f>
        <v>0.39805825242718451</v>
      </c>
      <c r="R1749" s="31">
        <f>Table1[[#This Row],[Cost Price]]*Table1[[#This Row],[Quantity]]</f>
        <v>332.94</v>
      </c>
    </row>
    <row r="1750" spans="1:18" x14ac:dyDescent="0.25">
      <c r="A1750" t="s">
        <v>2664</v>
      </c>
      <c r="B1750" s="14">
        <v>45951</v>
      </c>
      <c r="C1750" t="s">
        <v>850</v>
      </c>
      <c r="D1750" t="str">
        <f>VLOOKUP(C1750,Customers!A:E,5,FALSE)</f>
        <v>Mass Market</v>
      </c>
      <c r="E1750" t="s">
        <v>137</v>
      </c>
      <c r="F1750" t="str">
        <f>VLOOKUP(Table1[[#This Row],[Product_ID]],Products!A:D,4,FALSE)</f>
        <v>Accessories</v>
      </c>
      <c r="G1750" t="str">
        <f>VLOOKUP(H1750,Stores!A:E,5,FALSE)</f>
        <v>Africa</v>
      </c>
      <c r="H1750" t="s">
        <v>19</v>
      </c>
      <c r="I1750" s="5" t="s">
        <v>14</v>
      </c>
      <c r="J1750" s="7">
        <v>3</v>
      </c>
      <c r="K1750" s="27">
        <v>97.02</v>
      </c>
      <c r="L1750" s="11">
        <v>0.02</v>
      </c>
      <c r="M1750" t="s">
        <v>30</v>
      </c>
      <c r="N1750" s="29">
        <v>65.34</v>
      </c>
      <c r="O1750" s="27">
        <f>Table1[[#This Row],[Unit_Price]]*Table1[[#This Row],[Quantity]]</f>
        <v>291.06</v>
      </c>
      <c r="P1750" s="29">
        <f>Table1[[#This Row],[Revenue]]-Table1[[#This Row],[COGS]]</f>
        <v>95.039999999999992</v>
      </c>
      <c r="Q1750" s="9">
        <f>Table1[[#This Row],[Profit]]/Table1[[#This Row],[Revenue]]</f>
        <v>0.32653061224489793</v>
      </c>
      <c r="R1750" s="31">
        <f>Table1[[#This Row],[Cost Price]]*Table1[[#This Row],[Quantity]]</f>
        <v>196.02</v>
      </c>
    </row>
    <row r="1751" spans="1:18" x14ac:dyDescent="0.25">
      <c r="A1751" t="s">
        <v>2665</v>
      </c>
      <c r="B1751" s="14">
        <v>46220</v>
      </c>
      <c r="C1751" t="s">
        <v>2097</v>
      </c>
      <c r="D1751" t="str">
        <f>VLOOKUP(C1751,Customers!A:E,5,FALSE)</f>
        <v>Mass Market</v>
      </c>
      <c r="E1751" t="s">
        <v>243</v>
      </c>
      <c r="F1751" t="str">
        <f>VLOOKUP(Table1[[#This Row],[Product_ID]],Products!A:D,4,FALSE)</f>
        <v>Accessories</v>
      </c>
      <c r="G1751" t="str">
        <f>VLOOKUP(H1751,Stores!A:E,5,FALSE)</f>
        <v>Asia</v>
      </c>
      <c r="H1751" t="s">
        <v>34</v>
      </c>
      <c r="I1751" s="5" t="s">
        <v>14</v>
      </c>
      <c r="J1751" s="7">
        <v>2</v>
      </c>
      <c r="K1751" s="27">
        <v>69</v>
      </c>
      <c r="L1751" s="11">
        <v>0</v>
      </c>
      <c r="M1751" t="s">
        <v>20</v>
      </c>
      <c r="N1751" s="29">
        <v>44.16</v>
      </c>
      <c r="O1751" s="27">
        <f>Table1[[#This Row],[Unit_Price]]*Table1[[#This Row],[Quantity]]</f>
        <v>138</v>
      </c>
      <c r="P1751" s="29">
        <f>Table1[[#This Row],[Revenue]]-Table1[[#This Row],[COGS]]</f>
        <v>49.680000000000007</v>
      </c>
      <c r="Q1751" s="9">
        <f>Table1[[#This Row],[Profit]]/Table1[[#This Row],[Revenue]]</f>
        <v>0.36000000000000004</v>
      </c>
      <c r="R1751" s="31">
        <f>Table1[[#This Row],[Cost Price]]*Table1[[#This Row],[Quantity]]</f>
        <v>88.32</v>
      </c>
    </row>
    <row r="1752" spans="1:18" x14ac:dyDescent="0.25">
      <c r="A1752" t="s">
        <v>2666</v>
      </c>
      <c r="B1752" s="14">
        <v>45847</v>
      </c>
      <c r="C1752" t="s">
        <v>149</v>
      </c>
      <c r="D1752" t="str">
        <f>VLOOKUP(C1752,Customers!A:E,5,FALSE)</f>
        <v>Mass Affluent</v>
      </c>
      <c r="E1752" t="s">
        <v>556</v>
      </c>
      <c r="F1752" t="str">
        <f>VLOOKUP(Table1[[#This Row],[Product_ID]],Products!A:D,4,FALSE)</f>
        <v>Audio</v>
      </c>
      <c r="G1752" t="str">
        <f>VLOOKUP(H1752,Stores!A:E,5,FALSE)</f>
        <v>Oceania</v>
      </c>
      <c r="H1752" t="s">
        <v>112</v>
      </c>
      <c r="I1752" s="5" t="s">
        <v>14</v>
      </c>
      <c r="J1752" s="7">
        <v>2</v>
      </c>
      <c r="K1752" s="27">
        <v>130.29</v>
      </c>
      <c r="L1752" s="11">
        <v>0.15</v>
      </c>
      <c r="M1752" t="s">
        <v>30</v>
      </c>
      <c r="N1752" s="29">
        <v>87.72</v>
      </c>
      <c r="O1752" s="27">
        <f>Table1[[#This Row],[Unit_Price]]*Table1[[#This Row],[Quantity]]</f>
        <v>260.58</v>
      </c>
      <c r="P1752" s="29">
        <f>Table1[[#This Row],[Revenue]]-Table1[[#This Row],[COGS]]</f>
        <v>85.139999999999986</v>
      </c>
      <c r="Q1752" s="9">
        <f>Table1[[#This Row],[Profit]]/Table1[[#This Row],[Revenue]]</f>
        <v>0.32673267326732669</v>
      </c>
      <c r="R1752" s="31">
        <f>Table1[[#This Row],[Cost Price]]*Table1[[#This Row],[Quantity]]</f>
        <v>175.44</v>
      </c>
    </row>
    <row r="1753" spans="1:18" x14ac:dyDescent="0.25">
      <c r="A1753" t="s">
        <v>2667</v>
      </c>
      <c r="B1753" s="14">
        <v>46075</v>
      </c>
      <c r="C1753" t="s">
        <v>1913</v>
      </c>
      <c r="D1753" t="str">
        <f>VLOOKUP(C1753,Customers!A:E,5,FALSE)</f>
        <v>Mass Market</v>
      </c>
      <c r="E1753" t="s">
        <v>47</v>
      </c>
      <c r="F1753" t="str">
        <f>VLOOKUP(Table1[[#This Row],[Product_ID]],Products!A:D,4,FALSE)</f>
        <v>Smartphones</v>
      </c>
      <c r="G1753" t="str">
        <f>VLOOKUP(H1753,Stores!A:E,5,FALSE)</f>
        <v>Africa</v>
      </c>
      <c r="H1753" t="s">
        <v>58</v>
      </c>
      <c r="I1753" s="5" t="s">
        <v>14</v>
      </c>
      <c r="J1753" s="7">
        <v>1</v>
      </c>
      <c r="K1753" s="27">
        <v>304.98</v>
      </c>
      <c r="L1753" s="11">
        <v>0.02</v>
      </c>
      <c r="M1753" t="s">
        <v>20</v>
      </c>
      <c r="N1753" s="29">
        <v>194.35</v>
      </c>
      <c r="O1753" s="27">
        <f>Table1[[#This Row],[Unit_Price]]*Table1[[#This Row],[Quantity]]</f>
        <v>304.98</v>
      </c>
      <c r="P1753" s="29">
        <f>Table1[[#This Row],[Revenue]]-Table1[[#This Row],[COGS]]</f>
        <v>110.63000000000002</v>
      </c>
      <c r="Q1753" s="9">
        <f>Table1[[#This Row],[Profit]]/Table1[[#This Row],[Revenue]]</f>
        <v>0.36274509803921573</v>
      </c>
      <c r="R1753" s="31">
        <f>Table1[[#This Row],[Cost Price]]*Table1[[#This Row],[Quantity]]</f>
        <v>194.35</v>
      </c>
    </row>
    <row r="1754" spans="1:18" x14ac:dyDescent="0.25">
      <c r="A1754" t="s">
        <v>2668</v>
      </c>
      <c r="B1754" s="14">
        <v>46206</v>
      </c>
      <c r="C1754" t="s">
        <v>2141</v>
      </c>
      <c r="D1754" t="str">
        <f>VLOOKUP(C1754,Customers!A:E,5,FALSE)</f>
        <v>Mass Market</v>
      </c>
      <c r="E1754" t="s">
        <v>51</v>
      </c>
      <c r="F1754" t="str">
        <f>VLOOKUP(Table1[[#This Row],[Product_ID]],Products!A:D,4,FALSE)</f>
        <v>Smartphones</v>
      </c>
      <c r="G1754" t="str">
        <f>VLOOKUP(H1754,Stores!A:E,5,FALSE)</f>
        <v>Asia</v>
      </c>
      <c r="H1754" t="s">
        <v>13</v>
      </c>
      <c r="I1754" s="5" t="s">
        <v>14</v>
      </c>
      <c r="J1754" s="7">
        <v>3</v>
      </c>
      <c r="K1754" s="27">
        <v>1018.98</v>
      </c>
      <c r="L1754" s="11">
        <v>0.02</v>
      </c>
      <c r="M1754" t="s">
        <v>20</v>
      </c>
      <c r="N1754" s="29">
        <v>609.39</v>
      </c>
      <c r="O1754" s="27">
        <f>Table1[[#This Row],[Unit_Price]]*Table1[[#This Row],[Quantity]]</f>
        <v>3056.94</v>
      </c>
      <c r="P1754" s="29">
        <f>Table1[[#This Row],[Revenue]]-Table1[[#This Row],[COGS]]</f>
        <v>1228.77</v>
      </c>
      <c r="Q1754" s="9">
        <f>Table1[[#This Row],[Profit]]/Table1[[#This Row],[Revenue]]</f>
        <v>0.40196078431372545</v>
      </c>
      <c r="R1754" s="31">
        <f>Table1[[#This Row],[Cost Price]]*Table1[[#This Row],[Quantity]]</f>
        <v>1828.17</v>
      </c>
    </row>
    <row r="1755" spans="1:18" x14ac:dyDescent="0.25">
      <c r="A1755" t="s">
        <v>2669</v>
      </c>
      <c r="B1755" s="14">
        <v>46051</v>
      </c>
      <c r="C1755" t="s">
        <v>2005</v>
      </c>
      <c r="D1755" t="str">
        <f>VLOOKUP(C1755,Customers!A:E,5,FALSE)</f>
        <v>Mass Affluent</v>
      </c>
      <c r="E1755" t="s">
        <v>80</v>
      </c>
      <c r="F1755" t="str">
        <f>VLOOKUP(Table1[[#This Row],[Product_ID]],Products!A:D,4,FALSE)</f>
        <v>Accessories</v>
      </c>
      <c r="G1755" t="str">
        <f>VLOOKUP(H1755,Stores!A:E,5,FALSE)</f>
        <v>Oceania</v>
      </c>
      <c r="H1755" t="s">
        <v>112</v>
      </c>
      <c r="I1755" s="5" t="s">
        <v>25</v>
      </c>
      <c r="J1755" s="7">
        <v>1</v>
      </c>
      <c r="K1755" s="27">
        <v>160.59</v>
      </c>
      <c r="L1755" s="11">
        <v>0</v>
      </c>
      <c r="M1755" t="s">
        <v>35</v>
      </c>
      <c r="N1755" s="29">
        <v>116.07</v>
      </c>
      <c r="O1755" s="27">
        <f>Table1[[#This Row],[Unit_Price]]*Table1[[#This Row],[Quantity]]</f>
        <v>160.59</v>
      </c>
      <c r="P1755" s="29">
        <f>Table1[[#This Row],[Revenue]]-Table1[[#This Row],[COGS]]</f>
        <v>44.52000000000001</v>
      </c>
      <c r="Q1755" s="9">
        <f>Table1[[#This Row],[Profit]]/Table1[[#This Row],[Revenue]]</f>
        <v>0.27722772277227731</v>
      </c>
      <c r="R1755" s="31">
        <f>Table1[[#This Row],[Cost Price]]*Table1[[#This Row],[Quantity]]</f>
        <v>116.07</v>
      </c>
    </row>
    <row r="1756" spans="1:18" x14ac:dyDescent="0.25">
      <c r="A1756" t="s">
        <v>2670</v>
      </c>
      <c r="B1756" s="14">
        <v>46143</v>
      </c>
      <c r="C1756" t="s">
        <v>2090</v>
      </c>
      <c r="D1756" t="str">
        <f>VLOOKUP(C1756,Customers!A:E,5,FALSE)</f>
        <v>Mass Affluent</v>
      </c>
      <c r="E1756" t="s">
        <v>43</v>
      </c>
      <c r="F1756" t="str">
        <f>VLOOKUP(Table1[[#This Row],[Product_ID]],Products!A:D,4,FALSE)</f>
        <v>Televisions</v>
      </c>
      <c r="G1756" t="str">
        <f>VLOOKUP(H1756,Stores!A:E,5,FALSE)</f>
        <v>Africa</v>
      </c>
      <c r="H1756" t="s">
        <v>58</v>
      </c>
      <c r="I1756" s="5" t="s">
        <v>25</v>
      </c>
      <c r="J1756" s="7">
        <v>4</v>
      </c>
      <c r="K1756" s="27">
        <v>1799</v>
      </c>
      <c r="L1756" s="11">
        <v>0.1</v>
      </c>
      <c r="M1756" t="s">
        <v>30</v>
      </c>
      <c r="N1756" s="29">
        <v>1097.3900000000001</v>
      </c>
      <c r="O1756" s="27">
        <f>Table1[[#This Row],[Unit_Price]]*Table1[[#This Row],[Quantity]]</f>
        <v>7196</v>
      </c>
      <c r="P1756" s="29">
        <f>Table1[[#This Row],[Revenue]]-Table1[[#This Row],[COGS]]</f>
        <v>2806.4399999999996</v>
      </c>
      <c r="Q1756" s="9">
        <f>Table1[[#This Row],[Profit]]/Table1[[#This Row],[Revenue]]</f>
        <v>0.38999999999999996</v>
      </c>
      <c r="R1756" s="31">
        <f>Table1[[#This Row],[Cost Price]]*Table1[[#This Row],[Quantity]]</f>
        <v>4389.5600000000004</v>
      </c>
    </row>
    <row r="1757" spans="1:18" x14ac:dyDescent="0.25">
      <c r="A1757" t="s">
        <v>2671</v>
      </c>
      <c r="B1757" s="14">
        <v>46037</v>
      </c>
      <c r="C1757" t="s">
        <v>2672</v>
      </c>
      <c r="D1757" t="str">
        <f>VLOOKUP(C1757,Customers!A:E,5,FALSE)</f>
        <v>Mass Market</v>
      </c>
      <c r="E1757" t="s">
        <v>29</v>
      </c>
      <c r="F1757" t="str">
        <f>VLOOKUP(Table1[[#This Row],[Product_ID]],Products!A:D,4,FALSE)</f>
        <v>Accessories</v>
      </c>
      <c r="G1757" t="str">
        <f>VLOOKUP(H1757,Stores!A:E,5,FALSE)</f>
        <v>Asia</v>
      </c>
      <c r="H1757" t="s">
        <v>13</v>
      </c>
      <c r="I1757" s="5" t="s">
        <v>25</v>
      </c>
      <c r="J1757" s="7">
        <v>1</v>
      </c>
      <c r="K1757" s="27">
        <v>106.82</v>
      </c>
      <c r="L1757" s="11">
        <v>0</v>
      </c>
      <c r="M1757" t="s">
        <v>20</v>
      </c>
      <c r="N1757" s="29">
        <v>78.48</v>
      </c>
      <c r="O1757" s="27">
        <f>Table1[[#This Row],[Unit_Price]]*Table1[[#This Row],[Quantity]]</f>
        <v>106.82</v>
      </c>
      <c r="P1757" s="29">
        <f>Table1[[#This Row],[Revenue]]-Table1[[#This Row],[COGS]]</f>
        <v>28.339999999999989</v>
      </c>
      <c r="Q1757" s="9">
        <f>Table1[[#This Row],[Profit]]/Table1[[#This Row],[Revenue]]</f>
        <v>0.2653061224489795</v>
      </c>
      <c r="R1757" s="31">
        <f>Table1[[#This Row],[Cost Price]]*Table1[[#This Row],[Quantity]]</f>
        <v>78.48</v>
      </c>
    </row>
    <row r="1758" spans="1:18" x14ac:dyDescent="0.25">
      <c r="A1758" t="s">
        <v>2673</v>
      </c>
      <c r="B1758" s="14">
        <v>46008</v>
      </c>
      <c r="C1758" t="s">
        <v>2674</v>
      </c>
      <c r="D1758" t="str">
        <f>VLOOKUP(C1758,Customers!A:E,5,FALSE)</f>
        <v>Mass Market</v>
      </c>
      <c r="E1758" t="s">
        <v>29</v>
      </c>
      <c r="F1758" t="str">
        <f>VLOOKUP(Table1[[#This Row],[Product_ID]],Products!A:D,4,FALSE)</f>
        <v>Accessories</v>
      </c>
      <c r="G1758" t="str">
        <f>VLOOKUP(H1758,Stores!A:E,5,FALSE)</f>
        <v xml:space="preserve">Asia </v>
      </c>
      <c r="H1758" t="s">
        <v>104</v>
      </c>
      <c r="I1758" s="5" t="s">
        <v>14</v>
      </c>
      <c r="J1758" s="7">
        <v>1</v>
      </c>
      <c r="K1758" s="27">
        <v>105.73</v>
      </c>
      <c r="L1758" s="11">
        <v>0.2</v>
      </c>
      <c r="M1758" t="s">
        <v>30</v>
      </c>
      <c r="N1758" s="29">
        <v>78.48</v>
      </c>
      <c r="O1758" s="27">
        <f>Table1[[#This Row],[Unit_Price]]*Table1[[#This Row],[Quantity]]</f>
        <v>105.73</v>
      </c>
      <c r="P1758" s="29">
        <f>Table1[[#This Row],[Revenue]]-Table1[[#This Row],[COGS]]</f>
        <v>27.25</v>
      </c>
      <c r="Q1758" s="9">
        <f>Table1[[#This Row],[Profit]]/Table1[[#This Row],[Revenue]]</f>
        <v>0.25773195876288657</v>
      </c>
      <c r="R1758" s="31">
        <f>Table1[[#This Row],[Cost Price]]*Table1[[#This Row],[Quantity]]</f>
        <v>78.48</v>
      </c>
    </row>
    <row r="1759" spans="1:18" x14ac:dyDescent="0.25">
      <c r="A1759" t="s">
        <v>2675</v>
      </c>
      <c r="B1759" s="14">
        <v>46267</v>
      </c>
      <c r="C1759" t="s">
        <v>1318</v>
      </c>
      <c r="D1759" t="str">
        <f>VLOOKUP(C1759,Customers!A:E,5,FALSE)</f>
        <v>Mass Market</v>
      </c>
      <c r="E1759" t="s">
        <v>220</v>
      </c>
      <c r="F1759" t="str">
        <f>VLOOKUP(Table1[[#This Row],[Product_ID]],Products!A:D,4,FALSE)</f>
        <v>Laptops</v>
      </c>
      <c r="G1759" t="str">
        <f>VLOOKUP(H1759,Stores!A:E,5,FALSE)</f>
        <v xml:space="preserve">Asia </v>
      </c>
      <c r="H1759" t="s">
        <v>104</v>
      </c>
      <c r="I1759" s="5" t="s">
        <v>14</v>
      </c>
      <c r="J1759" s="7">
        <v>1</v>
      </c>
      <c r="K1759" s="27">
        <v>1454.03</v>
      </c>
      <c r="L1759" s="11">
        <v>0.2</v>
      </c>
      <c r="M1759" t="s">
        <v>20</v>
      </c>
      <c r="N1759" s="29">
        <v>974.35</v>
      </c>
      <c r="O1759" s="27">
        <f>Table1[[#This Row],[Unit_Price]]*Table1[[#This Row],[Quantity]]</f>
        <v>1454.03</v>
      </c>
      <c r="P1759" s="29">
        <f>Table1[[#This Row],[Revenue]]-Table1[[#This Row],[COGS]]</f>
        <v>479.67999999999995</v>
      </c>
      <c r="Q1759" s="9">
        <f>Table1[[#This Row],[Profit]]/Table1[[#This Row],[Revenue]]</f>
        <v>0.32989690721649484</v>
      </c>
      <c r="R1759" s="31">
        <f>Table1[[#This Row],[Cost Price]]*Table1[[#This Row],[Quantity]]</f>
        <v>974.35</v>
      </c>
    </row>
    <row r="1760" spans="1:18" x14ac:dyDescent="0.25">
      <c r="A1760" t="s">
        <v>2676</v>
      </c>
      <c r="B1760" s="14">
        <v>45941</v>
      </c>
      <c r="C1760" t="s">
        <v>611</v>
      </c>
      <c r="D1760" t="str">
        <f>VLOOKUP(C1760,Customers!A:E,5,FALSE)</f>
        <v>Premium</v>
      </c>
      <c r="E1760" t="s">
        <v>54</v>
      </c>
      <c r="F1760" t="str">
        <f>VLOOKUP(Table1[[#This Row],[Product_ID]],Products!A:D,4,FALSE)</f>
        <v>Accessories</v>
      </c>
      <c r="G1760" t="str">
        <f>VLOOKUP(H1760,Stores!A:E,5,FALSE)</f>
        <v>EUROPE</v>
      </c>
      <c r="H1760" t="s">
        <v>74</v>
      </c>
      <c r="I1760" s="5" t="s">
        <v>25</v>
      </c>
      <c r="J1760" s="7">
        <v>1</v>
      </c>
      <c r="K1760" s="27">
        <v>122.57</v>
      </c>
      <c r="L1760" s="11">
        <v>0</v>
      </c>
      <c r="M1760" t="s">
        <v>20</v>
      </c>
      <c r="N1760" s="29">
        <v>85.68</v>
      </c>
      <c r="O1760" s="27">
        <f>Table1[[#This Row],[Unit_Price]]*Table1[[#This Row],[Quantity]]</f>
        <v>122.57</v>
      </c>
      <c r="P1760" s="29">
        <f>Table1[[#This Row],[Revenue]]-Table1[[#This Row],[COGS]]</f>
        <v>36.889999999999986</v>
      </c>
      <c r="Q1760" s="9">
        <f>Table1[[#This Row],[Profit]]/Table1[[#This Row],[Revenue]]</f>
        <v>0.30097087378640769</v>
      </c>
      <c r="R1760" s="31">
        <f>Table1[[#This Row],[Cost Price]]*Table1[[#This Row],[Quantity]]</f>
        <v>85.68</v>
      </c>
    </row>
    <row r="1761" spans="1:18" x14ac:dyDescent="0.25">
      <c r="A1761" t="s">
        <v>2677</v>
      </c>
      <c r="B1761" s="14">
        <v>46166</v>
      </c>
      <c r="C1761" t="s">
        <v>1247</v>
      </c>
      <c r="D1761" t="str">
        <f>VLOOKUP(C1761,Customers!A:E,5,FALSE)</f>
        <v>Affluent</v>
      </c>
      <c r="E1761" t="s">
        <v>199</v>
      </c>
      <c r="F1761" t="str">
        <f>VLOOKUP(Table1[[#This Row],[Product_ID]],Products!A:D,4,FALSE)</f>
        <v>Laptops</v>
      </c>
      <c r="G1761" t="str">
        <f>VLOOKUP(H1761,Stores!A:E,5,FALSE)</f>
        <v>Africa</v>
      </c>
      <c r="H1761" t="s">
        <v>226</v>
      </c>
      <c r="I1761" s="5" t="s">
        <v>25</v>
      </c>
      <c r="J1761" s="7">
        <v>4</v>
      </c>
      <c r="K1761" s="27">
        <v>699</v>
      </c>
      <c r="L1761" s="11">
        <v>0</v>
      </c>
      <c r="M1761" t="s">
        <v>20</v>
      </c>
      <c r="N1761" s="29">
        <v>496.29</v>
      </c>
      <c r="O1761" s="27">
        <f>Table1[[#This Row],[Unit_Price]]*Table1[[#This Row],[Quantity]]</f>
        <v>2796</v>
      </c>
      <c r="P1761" s="29">
        <f>Table1[[#This Row],[Revenue]]-Table1[[#This Row],[COGS]]</f>
        <v>810.83999999999992</v>
      </c>
      <c r="Q1761" s="9">
        <f>Table1[[#This Row],[Profit]]/Table1[[#This Row],[Revenue]]</f>
        <v>0.28999999999999998</v>
      </c>
      <c r="R1761" s="31">
        <f>Table1[[#This Row],[Cost Price]]*Table1[[#This Row],[Quantity]]</f>
        <v>1985.16</v>
      </c>
    </row>
    <row r="1762" spans="1:18" x14ac:dyDescent="0.25">
      <c r="A1762" t="s">
        <v>2678</v>
      </c>
      <c r="B1762" s="14">
        <v>46179</v>
      </c>
      <c r="C1762" t="s">
        <v>2679</v>
      </c>
      <c r="D1762" t="str">
        <f>VLOOKUP(C1762,Customers!A:E,5,FALSE)</f>
        <v xml:space="preserve">Mass Market </v>
      </c>
      <c r="E1762" t="s">
        <v>71</v>
      </c>
      <c r="F1762" t="str">
        <f>VLOOKUP(Table1[[#This Row],[Product_ID]],Products!A:D,4,FALSE)</f>
        <v>Audio</v>
      </c>
      <c r="G1762" t="str">
        <f>VLOOKUP(H1762,Stores!A:E,5,FALSE)</f>
        <v>Europe</v>
      </c>
      <c r="H1762" t="s">
        <v>24</v>
      </c>
      <c r="I1762" s="5" t="s">
        <v>14</v>
      </c>
      <c r="J1762" s="7">
        <v>1</v>
      </c>
      <c r="K1762" s="27">
        <v>119</v>
      </c>
      <c r="L1762" s="11">
        <v>0</v>
      </c>
      <c r="M1762" t="s">
        <v>20</v>
      </c>
      <c r="N1762" s="29">
        <v>82.11</v>
      </c>
      <c r="O1762" s="27">
        <f>Table1[[#This Row],[Unit_Price]]*Table1[[#This Row],[Quantity]]</f>
        <v>119</v>
      </c>
      <c r="P1762" s="29">
        <f>Table1[[#This Row],[Revenue]]-Table1[[#This Row],[COGS]]</f>
        <v>36.89</v>
      </c>
      <c r="Q1762" s="9">
        <f>Table1[[#This Row],[Profit]]/Table1[[#This Row],[Revenue]]</f>
        <v>0.31</v>
      </c>
      <c r="R1762" s="31">
        <f>Table1[[#This Row],[Cost Price]]*Table1[[#This Row],[Quantity]]</f>
        <v>82.11</v>
      </c>
    </row>
    <row r="1763" spans="1:18" x14ac:dyDescent="0.25">
      <c r="A1763" t="s">
        <v>2680</v>
      </c>
      <c r="B1763" s="14">
        <v>46024</v>
      </c>
      <c r="C1763" t="s">
        <v>208</v>
      </c>
      <c r="D1763" t="str">
        <f>VLOOKUP(C1763,Customers!A:E,5,FALSE)</f>
        <v>Mass Market</v>
      </c>
      <c r="E1763" t="s">
        <v>51</v>
      </c>
      <c r="F1763" t="str">
        <f>VLOOKUP(Table1[[#This Row],[Product_ID]],Products!A:D,4,FALSE)</f>
        <v>Smartphones</v>
      </c>
      <c r="G1763" t="str">
        <f>VLOOKUP(H1763,Stores!A:E,5,FALSE)</f>
        <v>South America</v>
      </c>
      <c r="H1763" t="s">
        <v>120</v>
      </c>
      <c r="I1763" s="5" t="s">
        <v>25</v>
      </c>
      <c r="J1763" s="7">
        <v>6</v>
      </c>
      <c r="K1763" s="27">
        <v>969.03</v>
      </c>
      <c r="L1763" s="11">
        <v>0</v>
      </c>
      <c r="M1763" t="s">
        <v>30</v>
      </c>
      <c r="N1763" s="29">
        <v>609.39</v>
      </c>
      <c r="O1763" s="27">
        <f>Table1[[#This Row],[Unit_Price]]*Table1[[#This Row],[Quantity]]</f>
        <v>5814.18</v>
      </c>
      <c r="P1763" s="29">
        <f>Table1[[#This Row],[Revenue]]-Table1[[#This Row],[COGS]]</f>
        <v>2157.84</v>
      </c>
      <c r="Q1763" s="9">
        <f>Table1[[#This Row],[Profit]]/Table1[[#This Row],[Revenue]]</f>
        <v>0.37113402061855671</v>
      </c>
      <c r="R1763" s="31">
        <f>Table1[[#This Row],[Cost Price]]*Table1[[#This Row],[Quantity]]</f>
        <v>3656.34</v>
      </c>
    </row>
    <row r="1764" spans="1:18" x14ac:dyDescent="0.25">
      <c r="A1764" t="s">
        <v>2681</v>
      </c>
      <c r="B1764" s="14">
        <v>46328</v>
      </c>
      <c r="C1764" t="s">
        <v>2682</v>
      </c>
      <c r="D1764" t="str">
        <f>VLOOKUP(C1764,Customers!A:E,5,FALSE)</f>
        <v>Mass Market</v>
      </c>
      <c r="E1764" t="s">
        <v>376</v>
      </c>
      <c r="F1764" t="str">
        <f>VLOOKUP(Table1[[#This Row],[Product_ID]],Products!A:D,4,FALSE)</f>
        <v>Laptops</v>
      </c>
      <c r="G1764" t="str">
        <f>VLOOKUP(H1764,Stores!A:E,5,FALSE)</f>
        <v>Africa</v>
      </c>
      <c r="H1764" t="s">
        <v>226</v>
      </c>
      <c r="I1764" s="5" t="s">
        <v>14</v>
      </c>
      <c r="J1764" s="7">
        <v>2</v>
      </c>
      <c r="K1764" s="27">
        <v>1732.98</v>
      </c>
      <c r="L1764" s="11">
        <v>0.05</v>
      </c>
      <c r="M1764" t="s">
        <v>30</v>
      </c>
      <c r="N1764" s="29">
        <v>1240.27</v>
      </c>
      <c r="O1764" s="27">
        <f>Table1[[#This Row],[Unit_Price]]*Table1[[#This Row],[Quantity]]</f>
        <v>3465.96</v>
      </c>
      <c r="P1764" s="29">
        <f>Table1[[#This Row],[Revenue]]-Table1[[#This Row],[COGS]]</f>
        <v>985.42000000000007</v>
      </c>
      <c r="Q1764" s="9">
        <f>Table1[[#This Row],[Profit]]/Table1[[#This Row],[Revenue]]</f>
        <v>0.28431372549019612</v>
      </c>
      <c r="R1764" s="31">
        <f>Table1[[#This Row],[Cost Price]]*Table1[[#This Row],[Quantity]]</f>
        <v>2480.54</v>
      </c>
    </row>
    <row r="1765" spans="1:18" x14ac:dyDescent="0.25">
      <c r="A1765" t="s">
        <v>2683</v>
      </c>
      <c r="B1765" s="14">
        <v>46329</v>
      </c>
      <c r="C1765" t="s">
        <v>415</v>
      </c>
      <c r="D1765" t="str">
        <f>VLOOKUP(C1765,Customers!A:E,5,FALSE)</f>
        <v>Mass Market</v>
      </c>
      <c r="E1765" t="s">
        <v>77</v>
      </c>
      <c r="F1765" t="str">
        <f>VLOOKUP(Table1[[#This Row],[Product_ID]],Products!A:D,4,FALSE)</f>
        <v>Smartphones</v>
      </c>
      <c r="G1765" t="str">
        <f>VLOOKUP(H1765,Stores!A:E,5,FALSE)</f>
        <v>Asia</v>
      </c>
      <c r="H1765" t="s">
        <v>13</v>
      </c>
      <c r="I1765" s="5" t="s">
        <v>25</v>
      </c>
      <c r="J1765" s="7">
        <v>3</v>
      </c>
      <c r="K1765" s="27">
        <v>410.97</v>
      </c>
      <c r="L1765" s="11">
        <v>0.15</v>
      </c>
      <c r="M1765" t="s">
        <v>20</v>
      </c>
      <c r="N1765" s="29">
        <v>287.27999999999997</v>
      </c>
      <c r="O1765" s="27">
        <f>Table1[[#This Row],[Unit_Price]]*Table1[[#This Row],[Quantity]]</f>
        <v>1232.9100000000001</v>
      </c>
      <c r="P1765" s="29">
        <f>Table1[[#This Row],[Revenue]]-Table1[[#This Row],[COGS]]</f>
        <v>371.07000000000016</v>
      </c>
      <c r="Q1765" s="9">
        <f>Table1[[#This Row],[Profit]]/Table1[[#This Row],[Revenue]]</f>
        <v>0.30097087378640786</v>
      </c>
      <c r="R1765" s="31">
        <f>Table1[[#This Row],[Cost Price]]*Table1[[#This Row],[Quantity]]</f>
        <v>861.83999999999992</v>
      </c>
    </row>
    <row r="1766" spans="1:18" x14ac:dyDescent="0.25">
      <c r="A1766" t="s">
        <v>2684</v>
      </c>
      <c r="B1766" s="14">
        <v>45908</v>
      </c>
      <c r="C1766" t="s">
        <v>755</v>
      </c>
      <c r="D1766" t="str">
        <f>VLOOKUP(C1766,Customers!A:E,5,FALSE)</f>
        <v>Mass Market</v>
      </c>
      <c r="E1766" t="s">
        <v>440</v>
      </c>
      <c r="F1766" t="str">
        <f>VLOOKUP(Table1[[#This Row],[Product_ID]],Products!A:D,4,FALSE)</f>
        <v>Audio</v>
      </c>
      <c r="G1766" t="str">
        <f>VLOOKUP(H1766,Stores!A:E,5,FALSE)</f>
        <v>Europe</v>
      </c>
      <c r="H1766" t="s">
        <v>24</v>
      </c>
      <c r="I1766" s="5" t="s">
        <v>25</v>
      </c>
      <c r="J1766" s="7">
        <v>1</v>
      </c>
      <c r="K1766" s="27">
        <v>144.53</v>
      </c>
      <c r="L1766" s="11">
        <v>0.02</v>
      </c>
      <c r="M1766" t="s">
        <v>35</v>
      </c>
      <c r="N1766" s="29">
        <v>90.89</v>
      </c>
      <c r="O1766" s="27">
        <f>Table1[[#This Row],[Unit_Price]]*Table1[[#This Row],[Quantity]]</f>
        <v>144.53</v>
      </c>
      <c r="P1766" s="29">
        <f>Table1[[#This Row],[Revenue]]-Table1[[#This Row],[COGS]]</f>
        <v>53.64</v>
      </c>
      <c r="Q1766" s="9">
        <f>Table1[[#This Row],[Profit]]/Table1[[#This Row],[Revenue]]</f>
        <v>0.37113402061855671</v>
      </c>
      <c r="R1766" s="31">
        <f>Table1[[#This Row],[Cost Price]]*Table1[[#This Row],[Quantity]]</f>
        <v>90.89</v>
      </c>
    </row>
    <row r="1767" spans="1:18" x14ac:dyDescent="0.25">
      <c r="A1767" t="s">
        <v>2685</v>
      </c>
      <c r="B1767" s="14">
        <v>46159</v>
      </c>
      <c r="C1767" t="s">
        <v>585</v>
      </c>
      <c r="D1767" t="str">
        <f>VLOOKUP(C1767,Customers!A:E,5,FALSE)</f>
        <v>Affluent</v>
      </c>
      <c r="E1767" t="s">
        <v>251</v>
      </c>
      <c r="F1767" t="str">
        <f>VLOOKUP(Table1[[#This Row],[Product_ID]],Products!A:D,4,FALSE)</f>
        <v>Televisions</v>
      </c>
      <c r="G1767" t="str">
        <f>VLOOKUP(H1767,Stores!A:E,5,FALSE)</f>
        <v>South America</v>
      </c>
      <c r="H1767" t="s">
        <v>120</v>
      </c>
      <c r="I1767" s="5" t="s">
        <v>25</v>
      </c>
      <c r="J1767" s="7">
        <v>1</v>
      </c>
      <c r="K1767" s="27">
        <v>2038.98</v>
      </c>
      <c r="L1767" s="11">
        <v>0.2</v>
      </c>
      <c r="M1767" t="s">
        <v>30</v>
      </c>
      <c r="N1767" s="29">
        <v>1299.3499999999999</v>
      </c>
      <c r="O1767" s="27">
        <f>Table1[[#This Row],[Unit_Price]]*Table1[[#This Row],[Quantity]]</f>
        <v>2038.98</v>
      </c>
      <c r="P1767" s="29">
        <f>Table1[[#This Row],[Revenue]]-Table1[[#This Row],[COGS]]</f>
        <v>739.63000000000011</v>
      </c>
      <c r="Q1767" s="9">
        <f>Table1[[#This Row],[Profit]]/Table1[[#This Row],[Revenue]]</f>
        <v>0.36274509803921573</v>
      </c>
      <c r="R1767" s="31">
        <f>Table1[[#This Row],[Cost Price]]*Table1[[#This Row],[Quantity]]</f>
        <v>1299.3499999999999</v>
      </c>
    </row>
    <row r="1768" spans="1:18" x14ac:dyDescent="0.25">
      <c r="A1768" t="s">
        <v>2686</v>
      </c>
      <c r="B1768" s="14">
        <v>45666</v>
      </c>
      <c r="C1768" t="s">
        <v>86</v>
      </c>
      <c r="D1768" t="str">
        <f>VLOOKUP(C1768,Customers!A:E,5,FALSE)</f>
        <v>Mass Market</v>
      </c>
      <c r="E1768" t="s">
        <v>305</v>
      </c>
      <c r="F1768" t="str">
        <f>VLOOKUP(Table1[[#This Row],[Product_ID]],Products!A:D,4,FALSE)</f>
        <v>Accessories</v>
      </c>
      <c r="G1768" t="str">
        <f>VLOOKUP(H1768,Stores!A:E,5,FALSE)</f>
        <v xml:space="preserve">Asia </v>
      </c>
      <c r="H1768" t="s">
        <v>104</v>
      </c>
      <c r="I1768" s="5" t="s">
        <v>14</v>
      </c>
      <c r="J1768" s="7">
        <v>2</v>
      </c>
      <c r="K1768" s="27">
        <v>40.17</v>
      </c>
      <c r="L1768" s="11">
        <v>0.15</v>
      </c>
      <c r="M1768" t="s">
        <v>35</v>
      </c>
      <c r="N1768" s="29">
        <v>26.52</v>
      </c>
      <c r="O1768" s="27">
        <f>Table1[[#This Row],[Unit_Price]]*Table1[[#This Row],[Quantity]]</f>
        <v>80.34</v>
      </c>
      <c r="P1768" s="29">
        <f>Table1[[#This Row],[Revenue]]-Table1[[#This Row],[COGS]]</f>
        <v>27.300000000000004</v>
      </c>
      <c r="Q1768" s="9">
        <f>Table1[[#This Row],[Profit]]/Table1[[#This Row],[Revenue]]</f>
        <v>0.33980582524271846</v>
      </c>
      <c r="R1768" s="31">
        <f>Table1[[#This Row],[Cost Price]]*Table1[[#This Row],[Quantity]]</f>
        <v>53.04</v>
      </c>
    </row>
    <row r="1769" spans="1:18" x14ac:dyDescent="0.25">
      <c r="A1769" t="s">
        <v>2687</v>
      </c>
      <c r="B1769" s="14">
        <v>46084</v>
      </c>
      <c r="C1769" t="s">
        <v>2518</v>
      </c>
      <c r="D1769" t="str">
        <f>VLOOKUP(C1769,Customers!A:E,5,FALSE)</f>
        <v>Mass Market</v>
      </c>
      <c r="E1769" t="s">
        <v>202</v>
      </c>
      <c r="F1769" t="str">
        <f>VLOOKUP(Table1[[#This Row],[Product_ID]],Products!A:D,4,FALSE)</f>
        <v>Televisions</v>
      </c>
      <c r="G1769" t="str">
        <f>VLOOKUP(H1769,Stores!A:E,5,FALSE)</f>
        <v>South America</v>
      </c>
      <c r="H1769" t="s">
        <v>120</v>
      </c>
      <c r="I1769" s="5" t="s">
        <v>25</v>
      </c>
      <c r="J1769" s="7">
        <v>4</v>
      </c>
      <c r="K1769" s="27">
        <v>2036.03</v>
      </c>
      <c r="L1769" s="11">
        <v>0</v>
      </c>
      <c r="M1769" t="s">
        <v>20</v>
      </c>
      <c r="N1769" s="29">
        <v>1427.32</v>
      </c>
      <c r="O1769" s="27">
        <f>Table1[[#This Row],[Unit_Price]]*Table1[[#This Row],[Quantity]]</f>
        <v>8144.12</v>
      </c>
      <c r="P1769" s="29">
        <f>Table1[[#This Row],[Revenue]]-Table1[[#This Row],[COGS]]</f>
        <v>2434.84</v>
      </c>
      <c r="Q1769" s="9">
        <f>Table1[[#This Row],[Profit]]/Table1[[#This Row],[Revenue]]</f>
        <v>0.2989690721649485</v>
      </c>
      <c r="R1769" s="31">
        <f>Table1[[#This Row],[Cost Price]]*Table1[[#This Row],[Quantity]]</f>
        <v>5709.28</v>
      </c>
    </row>
    <row r="1770" spans="1:18" x14ac:dyDescent="0.25">
      <c r="A1770" t="s">
        <v>2688</v>
      </c>
      <c r="B1770" s="14">
        <v>45926</v>
      </c>
      <c r="C1770" t="s">
        <v>2689</v>
      </c>
      <c r="D1770" t="str">
        <f>VLOOKUP(C1770,Customers!A:E,5,FALSE)</f>
        <v>Mass Market</v>
      </c>
      <c r="E1770" t="s">
        <v>147</v>
      </c>
      <c r="F1770" t="str">
        <f>VLOOKUP(Table1[[#This Row],[Product_ID]],Products!A:D,4,FALSE)</f>
        <v>Televisions</v>
      </c>
      <c r="G1770" t="str">
        <f>VLOOKUP(H1770,Stores!A:E,5,FALSE)</f>
        <v>North America</v>
      </c>
      <c r="H1770" t="s">
        <v>187</v>
      </c>
      <c r="I1770" s="5" t="s">
        <v>25</v>
      </c>
      <c r="J1770" s="7">
        <v>2</v>
      </c>
      <c r="K1770" s="27">
        <v>979.02</v>
      </c>
      <c r="L1770" s="11">
        <v>0.1</v>
      </c>
      <c r="M1770" t="s">
        <v>20</v>
      </c>
      <c r="N1770" s="29">
        <v>679.32</v>
      </c>
      <c r="O1770" s="27">
        <f>Table1[[#This Row],[Unit_Price]]*Table1[[#This Row],[Quantity]]</f>
        <v>1958.04</v>
      </c>
      <c r="P1770" s="29">
        <f>Table1[[#This Row],[Revenue]]-Table1[[#This Row],[COGS]]</f>
        <v>599.39999999999986</v>
      </c>
      <c r="Q1770" s="9">
        <f>Table1[[#This Row],[Profit]]/Table1[[#This Row],[Revenue]]</f>
        <v>0.30612244897959179</v>
      </c>
      <c r="R1770" s="31">
        <f>Table1[[#This Row],[Cost Price]]*Table1[[#This Row],[Quantity]]</f>
        <v>1358.64</v>
      </c>
    </row>
    <row r="1771" spans="1:18" x14ac:dyDescent="0.25">
      <c r="A1771" t="s">
        <v>2690</v>
      </c>
      <c r="B1771" s="14">
        <v>46188</v>
      </c>
      <c r="C1771" t="s">
        <v>479</v>
      </c>
      <c r="D1771" t="str">
        <f>VLOOKUP(C1771,Customers!A:E,5,FALSE)</f>
        <v>VIP</v>
      </c>
      <c r="E1771" t="s">
        <v>147</v>
      </c>
      <c r="F1771" t="str">
        <f>VLOOKUP(Table1[[#This Row],[Product_ID]],Products!A:D,4,FALSE)</f>
        <v>Televisions</v>
      </c>
      <c r="G1771" t="str">
        <f>VLOOKUP(H1771,Stores!A:E,5,FALSE)</f>
        <v>Africa</v>
      </c>
      <c r="H1771" t="s">
        <v>58</v>
      </c>
      <c r="I1771" s="5" t="s">
        <v>14</v>
      </c>
      <c r="J1771" s="7">
        <v>1</v>
      </c>
      <c r="K1771" s="27">
        <v>1008.99</v>
      </c>
      <c r="L1771" s="11">
        <v>0.2</v>
      </c>
      <c r="M1771" t="s">
        <v>30</v>
      </c>
      <c r="N1771" s="29">
        <v>679.32</v>
      </c>
      <c r="O1771" s="27">
        <f>Table1[[#This Row],[Unit_Price]]*Table1[[#This Row],[Quantity]]</f>
        <v>1008.99</v>
      </c>
      <c r="P1771" s="29">
        <f>Table1[[#This Row],[Revenue]]-Table1[[#This Row],[COGS]]</f>
        <v>329.66999999999996</v>
      </c>
      <c r="Q1771" s="9">
        <f>Table1[[#This Row],[Profit]]/Table1[[#This Row],[Revenue]]</f>
        <v>0.32673267326732669</v>
      </c>
      <c r="R1771" s="31">
        <f>Table1[[#This Row],[Cost Price]]*Table1[[#This Row],[Quantity]]</f>
        <v>679.32</v>
      </c>
    </row>
    <row r="1772" spans="1:18" x14ac:dyDescent="0.25">
      <c r="A1772" t="s">
        <v>2691</v>
      </c>
      <c r="B1772" s="14">
        <v>45943</v>
      </c>
      <c r="C1772" t="s">
        <v>2692</v>
      </c>
      <c r="D1772" t="str">
        <f>VLOOKUP(C1772,Customers!A:E,5,FALSE)</f>
        <v>Premium</v>
      </c>
      <c r="E1772" t="s">
        <v>549</v>
      </c>
      <c r="F1772" t="str">
        <f>VLOOKUP(Table1[[#This Row],[Product_ID]],Products!A:D,4,FALSE)</f>
        <v>Televisions</v>
      </c>
      <c r="G1772" t="str">
        <f>VLOOKUP(H1772,Stores!A:E,5,FALSE)</f>
        <v>South America</v>
      </c>
      <c r="H1772" t="s">
        <v>62</v>
      </c>
      <c r="I1772" s="5" t="s">
        <v>14</v>
      </c>
      <c r="J1772" s="7">
        <v>4</v>
      </c>
      <c r="K1772" s="27">
        <v>1222.98</v>
      </c>
      <c r="L1772" s="11">
        <v>0</v>
      </c>
      <c r="M1772" t="s">
        <v>35</v>
      </c>
      <c r="N1772" s="29">
        <v>767.36</v>
      </c>
      <c r="O1772" s="27">
        <f>Table1[[#This Row],[Unit_Price]]*Table1[[#This Row],[Quantity]]</f>
        <v>4891.92</v>
      </c>
      <c r="P1772" s="29">
        <f>Table1[[#This Row],[Revenue]]-Table1[[#This Row],[COGS]]</f>
        <v>1822.48</v>
      </c>
      <c r="Q1772" s="9">
        <f>Table1[[#This Row],[Profit]]/Table1[[#This Row],[Revenue]]</f>
        <v>0.37254901960784315</v>
      </c>
      <c r="R1772" s="31">
        <f>Table1[[#This Row],[Cost Price]]*Table1[[#This Row],[Quantity]]</f>
        <v>3069.44</v>
      </c>
    </row>
    <row r="1773" spans="1:18" x14ac:dyDescent="0.25">
      <c r="A1773" t="s">
        <v>2693</v>
      </c>
      <c r="B1773" s="14">
        <v>45921</v>
      </c>
      <c r="C1773" t="s">
        <v>2694</v>
      </c>
      <c r="D1773" t="str">
        <f>VLOOKUP(C1773,Customers!A:E,5,FALSE)</f>
        <v>Mass Market</v>
      </c>
      <c r="E1773" t="s">
        <v>685</v>
      </c>
      <c r="F1773" t="str">
        <f>VLOOKUP(Table1[[#This Row],[Product_ID]],Products!A:D,4,FALSE)</f>
        <v>Smartphones</v>
      </c>
      <c r="G1773" t="str">
        <f>VLOOKUP(H1773,Stores!A:E,5,FALSE)</f>
        <v>Asia</v>
      </c>
      <c r="H1773" t="s">
        <v>13</v>
      </c>
      <c r="I1773" s="5" t="s">
        <v>25</v>
      </c>
      <c r="J1773" s="7">
        <v>2</v>
      </c>
      <c r="K1773" s="27">
        <v>1583.01</v>
      </c>
      <c r="L1773" s="11">
        <v>0</v>
      </c>
      <c r="M1773" t="s">
        <v>30</v>
      </c>
      <c r="N1773" s="29">
        <v>1023.36</v>
      </c>
      <c r="O1773" s="27">
        <f>Table1[[#This Row],[Unit_Price]]*Table1[[#This Row],[Quantity]]</f>
        <v>3166.02</v>
      </c>
      <c r="P1773" s="29">
        <f>Table1[[#This Row],[Revenue]]-Table1[[#This Row],[COGS]]</f>
        <v>1119.3</v>
      </c>
      <c r="Q1773" s="9">
        <f>Table1[[#This Row],[Profit]]/Table1[[#This Row],[Revenue]]</f>
        <v>0.35353535353535354</v>
      </c>
      <c r="R1773" s="31">
        <f>Table1[[#This Row],[Cost Price]]*Table1[[#This Row],[Quantity]]</f>
        <v>2046.72</v>
      </c>
    </row>
    <row r="1774" spans="1:18" x14ac:dyDescent="0.25">
      <c r="A1774" t="s">
        <v>2695</v>
      </c>
      <c r="B1774" s="14">
        <v>46026</v>
      </c>
      <c r="C1774" t="s">
        <v>119</v>
      </c>
      <c r="D1774" t="str">
        <f>VLOOKUP(C1774,Customers!A:E,5,FALSE)</f>
        <v>Mass Affluent</v>
      </c>
      <c r="E1774" t="s">
        <v>98</v>
      </c>
      <c r="F1774" t="str">
        <f>VLOOKUP(Table1[[#This Row],[Product_ID]],Products!A:D,4,FALSE)</f>
        <v>Laptops</v>
      </c>
      <c r="G1774" t="str">
        <f>VLOOKUP(H1774,Stores!A:E,5,FALSE)</f>
        <v>South America</v>
      </c>
      <c r="H1774" t="s">
        <v>62</v>
      </c>
      <c r="I1774" s="5" t="s">
        <v>14</v>
      </c>
      <c r="J1774" s="7">
        <v>1</v>
      </c>
      <c r="K1774" s="27">
        <v>1412.99</v>
      </c>
      <c r="L1774" s="11">
        <v>0</v>
      </c>
      <c r="M1774" t="s">
        <v>20</v>
      </c>
      <c r="N1774" s="29">
        <v>853.39</v>
      </c>
      <c r="O1774" s="27">
        <f>Table1[[#This Row],[Unit_Price]]*Table1[[#This Row],[Quantity]]</f>
        <v>1412.99</v>
      </c>
      <c r="P1774" s="29">
        <f>Table1[[#This Row],[Revenue]]-Table1[[#This Row],[COGS]]</f>
        <v>559.6</v>
      </c>
      <c r="Q1774" s="9">
        <f>Table1[[#This Row],[Profit]]/Table1[[#This Row],[Revenue]]</f>
        <v>0.39603960396039606</v>
      </c>
      <c r="R1774" s="31">
        <f>Table1[[#This Row],[Cost Price]]*Table1[[#This Row],[Quantity]]</f>
        <v>853.39</v>
      </c>
    </row>
    <row r="1775" spans="1:18" x14ac:dyDescent="0.25">
      <c r="A1775" t="s">
        <v>2696</v>
      </c>
      <c r="B1775" s="14">
        <v>46026</v>
      </c>
      <c r="C1775" t="s">
        <v>1433</v>
      </c>
      <c r="D1775" t="str">
        <f>VLOOKUP(C1775,Customers!A:E,5,FALSE)</f>
        <v>Mass Market</v>
      </c>
      <c r="E1775" t="s">
        <v>174</v>
      </c>
      <c r="F1775" t="str">
        <f>VLOOKUP(Table1[[#This Row],[Product_ID]],Products!A:D,4,FALSE)</f>
        <v>Accessories</v>
      </c>
      <c r="G1775" t="str">
        <f>VLOOKUP(H1775,Stores!A:E,5,FALSE)</f>
        <v>Asia</v>
      </c>
      <c r="H1775" t="s">
        <v>34</v>
      </c>
      <c r="I1775" s="5" t="s">
        <v>25</v>
      </c>
      <c r="J1775" s="7">
        <v>2</v>
      </c>
      <c r="K1775" s="27">
        <v>79.790000000000006</v>
      </c>
      <c r="L1775" s="11">
        <v>0.1</v>
      </c>
      <c r="M1775" t="s">
        <v>20</v>
      </c>
      <c r="N1775" s="29">
        <v>54.51</v>
      </c>
      <c r="O1775" s="27">
        <f>Table1[[#This Row],[Unit_Price]]*Table1[[#This Row],[Quantity]]</f>
        <v>159.58000000000001</v>
      </c>
      <c r="P1775" s="29">
        <f>Table1[[#This Row],[Revenue]]-Table1[[#This Row],[COGS]]</f>
        <v>50.560000000000016</v>
      </c>
      <c r="Q1775" s="9">
        <f>Table1[[#This Row],[Profit]]/Table1[[#This Row],[Revenue]]</f>
        <v>0.31683168316831689</v>
      </c>
      <c r="R1775" s="31">
        <f>Table1[[#This Row],[Cost Price]]*Table1[[#This Row],[Quantity]]</f>
        <v>109.02</v>
      </c>
    </row>
    <row r="1776" spans="1:18" x14ac:dyDescent="0.25">
      <c r="A1776" t="s">
        <v>2698</v>
      </c>
      <c r="B1776" s="14">
        <v>45982</v>
      </c>
      <c r="C1776" t="s">
        <v>106</v>
      </c>
      <c r="D1776" t="str">
        <f>VLOOKUP(C1776,Customers!A:E,5,FALSE)</f>
        <v>Mass Market</v>
      </c>
      <c r="E1776" t="s">
        <v>251</v>
      </c>
      <c r="F1776" t="str">
        <f>VLOOKUP(Table1[[#This Row],[Product_ID]],Products!A:D,4,FALSE)</f>
        <v>Televisions</v>
      </c>
      <c r="G1776" t="str">
        <f>VLOOKUP(H1776,Stores!A:E,5,FALSE)</f>
        <v>Africa</v>
      </c>
      <c r="H1776" t="s">
        <v>44</v>
      </c>
      <c r="I1776" s="5" t="s">
        <v>25</v>
      </c>
      <c r="J1776" s="7">
        <v>3</v>
      </c>
      <c r="K1776" s="27">
        <v>2018.99</v>
      </c>
      <c r="L1776" s="11">
        <v>0</v>
      </c>
      <c r="M1776" t="s">
        <v>20</v>
      </c>
      <c r="N1776" s="29">
        <v>1299.3499999999999</v>
      </c>
      <c r="O1776" s="27">
        <f>Table1[[#This Row],[Unit_Price]]*Table1[[#This Row],[Quantity]]</f>
        <v>6056.97</v>
      </c>
      <c r="P1776" s="29">
        <f>Table1[[#This Row],[Revenue]]-Table1[[#This Row],[COGS]]</f>
        <v>2158.9200000000005</v>
      </c>
      <c r="Q1776" s="9">
        <f>Table1[[#This Row],[Profit]]/Table1[[#This Row],[Revenue]]</f>
        <v>0.35643564356435653</v>
      </c>
      <c r="R1776" s="31">
        <f>Table1[[#This Row],[Cost Price]]*Table1[[#This Row],[Quantity]]</f>
        <v>3898.0499999999997</v>
      </c>
    </row>
    <row r="1777" spans="1:18" x14ac:dyDescent="0.25">
      <c r="A1777" t="s">
        <v>2699</v>
      </c>
      <c r="B1777" s="14">
        <v>46014</v>
      </c>
      <c r="C1777" t="s">
        <v>2322</v>
      </c>
      <c r="D1777" t="str">
        <f>VLOOKUP(C1777,Customers!A:E,5,FALSE)</f>
        <v>Affluent</v>
      </c>
      <c r="E1777" t="s">
        <v>43</v>
      </c>
      <c r="F1777" t="str">
        <f>VLOOKUP(Table1[[#This Row],[Product_ID]],Products!A:D,4,FALSE)</f>
        <v>Televisions</v>
      </c>
      <c r="G1777" t="str">
        <f>VLOOKUP(H1777,Stores!A:E,5,FALSE)</f>
        <v>Asia</v>
      </c>
      <c r="H1777" t="s">
        <v>13</v>
      </c>
      <c r="I1777" s="5" t="s">
        <v>25</v>
      </c>
      <c r="J1777" s="7">
        <v>2</v>
      </c>
      <c r="K1777" s="27">
        <v>1852.97</v>
      </c>
      <c r="L1777" s="11">
        <v>0.05</v>
      </c>
      <c r="M1777" t="s">
        <v>20</v>
      </c>
      <c r="N1777" s="29">
        <v>1097.3900000000001</v>
      </c>
      <c r="O1777" s="27">
        <f>Table1[[#This Row],[Unit_Price]]*Table1[[#This Row],[Quantity]]</f>
        <v>3705.94</v>
      </c>
      <c r="P1777" s="29">
        <f>Table1[[#This Row],[Revenue]]-Table1[[#This Row],[COGS]]</f>
        <v>1511.1599999999999</v>
      </c>
      <c r="Q1777" s="9">
        <f>Table1[[#This Row],[Profit]]/Table1[[#This Row],[Revenue]]</f>
        <v>0.40776699029126207</v>
      </c>
      <c r="R1777" s="31">
        <f>Table1[[#This Row],[Cost Price]]*Table1[[#This Row],[Quantity]]</f>
        <v>2194.7800000000002</v>
      </c>
    </row>
    <row r="1778" spans="1:18" x14ac:dyDescent="0.25">
      <c r="A1778" t="s">
        <v>2700</v>
      </c>
      <c r="B1778" s="14">
        <v>46233</v>
      </c>
      <c r="C1778" t="s">
        <v>2701</v>
      </c>
      <c r="D1778" t="str">
        <f>VLOOKUP(C1778,Customers!A:E,5,FALSE)</f>
        <v>Mass Market</v>
      </c>
      <c r="E1778" t="s">
        <v>92</v>
      </c>
      <c r="F1778" t="str">
        <f>VLOOKUP(Table1[[#This Row],[Product_ID]],Products!A:D,4,FALSE)</f>
        <v>Audio</v>
      </c>
      <c r="G1778" t="str">
        <f>VLOOKUP(H1778,Stores!A:E,5,FALSE)</f>
        <v>Oceania</v>
      </c>
      <c r="H1778" t="s">
        <v>112</v>
      </c>
      <c r="I1778" s="5" t="s">
        <v>14</v>
      </c>
      <c r="J1778" s="7">
        <v>4</v>
      </c>
      <c r="K1778" s="27">
        <v>293.02</v>
      </c>
      <c r="L1778" s="11">
        <v>0</v>
      </c>
      <c r="M1778" t="s">
        <v>20</v>
      </c>
      <c r="N1778" s="29">
        <v>191.36</v>
      </c>
      <c r="O1778" s="27">
        <f>Table1[[#This Row],[Unit_Price]]*Table1[[#This Row],[Quantity]]</f>
        <v>1172.08</v>
      </c>
      <c r="P1778" s="29">
        <f>Table1[[#This Row],[Revenue]]-Table1[[#This Row],[COGS]]</f>
        <v>406.63999999999987</v>
      </c>
      <c r="Q1778" s="9">
        <f>Table1[[#This Row],[Profit]]/Table1[[#This Row],[Revenue]]</f>
        <v>0.34693877551020397</v>
      </c>
      <c r="R1778" s="31">
        <f>Table1[[#This Row],[Cost Price]]*Table1[[#This Row],[Quantity]]</f>
        <v>765.44</v>
      </c>
    </row>
    <row r="1779" spans="1:18" x14ac:dyDescent="0.25">
      <c r="A1779" t="s">
        <v>2702</v>
      </c>
      <c r="B1779" s="14">
        <v>46145</v>
      </c>
      <c r="C1779" t="s">
        <v>290</v>
      </c>
      <c r="D1779" t="str">
        <f>VLOOKUP(C1779,Customers!A:E,5,FALSE)</f>
        <v>Affluent</v>
      </c>
      <c r="E1779" t="s">
        <v>92</v>
      </c>
      <c r="F1779" t="str">
        <f>VLOOKUP(Table1[[#This Row],[Product_ID]],Products!A:D,4,FALSE)</f>
        <v>Audio</v>
      </c>
      <c r="G1779" t="str">
        <f>VLOOKUP(H1779,Stores!A:E,5,FALSE)</f>
        <v>Africa</v>
      </c>
      <c r="H1779" t="s">
        <v>44</v>
      </c>
      <c r="I1779" s="5" t="s">
        <v>25</v>
      </c>
      <c r="J1779" s="7">
        <v>4</v>
      </c>
      <c r="K1779" s="27">
        <v>304.98</v>
      </c>
      <c r="L1779" s="11">
        <v>0.15</v>
      </c>
      <c r="M1779" t="s">
        <v>30</v>
      </c>
      <c r="N1779" s="29">
        <v>191.36</v>
      </c>
      <c r="O1779" s="27">
        <f>Table1[[#This Row],[Unit_Price]]*Table1[[#This Row],[Quantity]]</f>
        <v>1219.92</v>
      </c>
      <c r="P1779" s="29">
        <f>Table1[[#This Row],[Revenue]]-Table1[[#This Row],[COGS]]</f>
        <v>454.48</v>
      </c>
      <c r="Q1779" s="9">
        <f>Table1[[#This Row],[Profit]]/Table1[[#This Row],[Revenue]]</f>
        <v>0.37254901960784315</v>
      </c>
      <c r="R1779" s="31">
        <f>Table1[[#This Row],[Cost Price]]*Table1[[#This Row],[Quantity]]</f>
        <v>765.44</v>
      </c>
    </row>
    <row r="1780" spans="1:18" x14ac:dyDescent="0.25">
      <c r="A1780" t="s">
        <v>2703</v>
      </c>
      <c r="B1780" s="14">
        <v>45941</v>
      </c>
      <c r="C1780" t="s">
        <v>149</v>
      </c>
      <c r="D1780" t="str">
        <f>VLOOKUP(C1780,Customers!A:E,5,FALSE)</f>
        <v>Mass Affluent</v>
      </c>
      <c r="E1780" t="s">
        <v>277</v>
      </c>
      <c r="F1780" t="str">
        <f>VLOOKUP(Table1[[#This Row],[Product_ID]],Products!A:D,4,FALSE)</f>
        <v>Televisions</v>
      </c>
      <c r="G1780" t="str">
        <f>VLOOKUP(H1780,Stores!A:E,5,FALSE)</f>
        <v>Africa</v>
      </c>
      <c r="H1780" t="s">
        <v>44</v>
      </c>
      <c r="I1780" s="5" t="s">
        <v>25</v>
      </c>
      <c r="J1780" s="7">
        <v>5</v>
      </c>
      <c r="K1780" s="27">
        <v>719.97</v>
      </c>
      <c r="L1780" s="11">
        <v>0.02</v>
      </c>
      <c r="M1780" t="s">
        <v>35</v>
      </c>
      <c r="N1780" s="29">
        <v>433.38</v>
      </c>
      <c r="O1780" s="27">
        <f>Table1[[#This Row],[Unit_Price]]*Table1[[#This Row],[Quantity]]</f>
        <v>3599.8500000000004</v>
      </c>
      <c r="P1780" s="29">
        <f>Table1[[#This Row],[Revenue]]-Table1[[#This Row],[COGS]]</f>
        <v>1432.9500000000003</v>
      </c>
      <c r="Q1780" s="9">
        <f>Table1[[#This Row],[Profit]]/Table1[[#This Row],[Revenue]]</f>
        <v>0.39805825242718451</v>
      </c>
      <c r="R1780" s="31">
        <f>Table1[[#This Row],[Cost Price]]*Table1[[#This Row],[Quantity]]</f>
        <v>2166.9</v>
      </c>
    </row>
    <row r="1781" spans="1:18" x14ac:dyDescent="0.25">
      <c r="A1781" t="s">
        <v>2704</v>
      </c>
      <c r="B1781" s="14">
        <v>46073</v>
      </c>
      <c r="C1781" t="s">
        <v>513</v>
      </c>
      <c r="D1781" t="str">
        <f>VLOOKUP(C1781,Customers!A:E,5,FALSE)</f>
        <v>Premium</v>
      </c>
      <c r="E1781" t="s">
        <v>277</v>
      </c>
      <c r="F1781" t="str">
        <f>VLOOKUP(Table1[[#This Row],[Product_ID]],Products!A:D,4,FALSE)</f>
        <v>Televisions</v>
      </c>
      <c r="G1781" t="str">
        <f>VLOOKUP(H1781,Stores!A:E,5,FALSE)</f>
        <v>Oceania</v>
      </c>
      <c r="H1781" t="s">
        <v>112</v>
      </c>
      <c r="I1781" s="5" t="s">
        <v>14</v>
      </c>
      <c r="J1781" s="7">
        <v>2</v>
      </c>
      <c r="K1781" s="27">
        <v>719.97</v>
      </c>
      <c r="L1781" s="11">
        <v>0.1</v>
      </c>
      <c r="M1781" t="s">
        <v>35</v>
      </c>
      <c r="N1781" s="29">
        <v>433.38</v>
      </c>
      <c r="O1781" s="27">
        <f>Table1[[#This Row],[Unit_Price]]*Table1[[#This Row],[Quantity]]</f>
        <v>1439.94</v>
      </c>
      <c r="P1781" s="29">
        <f>Table1[[#This Row],[Revenue]]-Table1[[#This Row],[COGS]]</f>
        <v>573.18000000000006</v>
      </c>
      <c r="Q1781" s="9">
        <f>Table1[[#This Row],[Profit]]/Table1[[#This Row],[Revenue]]</f>
        <v>0.39805825242718451</v>
      </c>
      <c r="R1781" s="31">
        <f>Table1[[#This Row],[Cost Price]]*Table1[[#This Row],[Quantity]]</f>
        <v>866.76</v>
      </c>
    </row>
    <row r="1782" spans="1:18" x14ac:dyDescent="0.25">
      <c r="A1782" t="s">
        <v>2705</v>
      </c>
      <c r="B1782" s="14">
        <v>46191</v>
      </c>
      <c r="C1782" t="s">
        <v>367</v>
      </c>
      <c r="D1782" t="str">
        <f>VLOOKUP(C1782,Customers!A:E,5,FALSE)</f>
        <v>Affluent</v>
      </c>
      <c r="E1782" t="s">
        <v>376</v>
      </c>
      <c r="F1782" t="str">
        <f>VLOOKUP(Table1[[#This Row],[Product_ID]],Products!A:D,4,FALSE)</f>
        <v>Laptops</v>
      </c>
      <c r="G1782" t="str">
        <f>VLOOKUP(H1782,Stores!A:E,5,FALSE)</f>
        <v>North America</v>
      </c>
      <c r="H1782" t="s">
        <v>39</v>
      </c>
      <c r="I1782" s="5" t="s">
        <v>25</v>
      </c>
      <c r="J1782" s="7">
        <v>2</v>
      </c>
      <c r="K1782" s="27">
        <v>1749.97</v>
      </c>
      <c r="L1782" s="11">
        <v>0.05</v>
      </c>
      <c r="M1782" t="s">
        <v>20</v>
      </c>
      <c r="N1782" s="29">
        <v>1240.27</v>
      </c>
      <c r="O1782" s="27">
        <f>Table1[[#This Row],[Unit_Price]]*Table1[[#This Row],[Quantity]]</f>
        <v>3499.94</v>
      </c>
      <c r="P1782" s="29">
        <f>Table1[[#This Row],[Revenue]]-Table1[[#This Row],[COGS]]</f>
        <v>1019.4000000000001</v>
      </c>
      <c r="Q1782" s="9">
        <f>Table1[[#This Row],[Profit]]/Table1[[#This Row],[Revenue]]</f>
        <v>0.29126213592233013</v>
      </c>
      <c r="R1782" s="31">
        <f>Table1[[#This Row],[Cost Price]]*Table1[[#This Row],[Quantity]]</f>
        <v>2480.54</v>
      </c>
    </row>
    <row r="1783" spans="1:18" x14ac:dyDescent="0.25">
      <c r="A1783" t="s">
        <v>2706</v>
      </c>
      <c r="B1783" s="14">
        <v>46095</v>
      </c>
      <c r="C1783" t="s">
        <v>742</v>
      </c>
      <c r="D1783" t="str">
        <f>VLOOKUP(C1783,Customers!A:E,5,FALSE)</f>
        <v>Mass Market</v>
      </c>
      <c r="E1783" t="s">
        <v>71</v>
      </c>
      <c r="F1783" t="str">
        <f>VLOOKUP(Table1[[#This Row],[Product_ID]],Products!A:D,4,FALSE)</f>
        <v>Audio</v>
      </c>
      <c r="G1783" t="str">
        <f>VLOOKUP(H1783,Stores!A:E,5,FALSE)</f>
        <v>Asia</v>
      </c>
      <c r="H1783" t="s">
        <v>34</v>
      </c>
      <c r="I1783" s="5" t="s">
        <v>14</v>
      </c>
      <c r="J1783" s="7">
        <v>2</v>
      </c>
      <c r="K1783" s="27">
        <v>120.19</v>
      </c>
      <c r="L1783" s="11">
        <v>0</v>
      </c>
      <c r="M1783" t="s">
        <v>20</v>
      </c>
      <c r="N1783" s="29">
        <v>82.11</v>
      </c>
      <c r="O1783" s="27">
        <f>Table1[[#This Row],[Unit_Price]]*Table1[[#This Row],[Quantity]]</f>
        <v>240.38</v>
      </c>
      <c r="P1783" s="29">
        <f>Table1[[#This Row],[Revenue]]-Table1[[#This Row],[COGS]]</f>
        <v>76.16</v>
      </c>
      <c r="Q1783" s="9">
        <f>Table1[[#This Row],[Profit]]/Table1[[#This Row],[Revenue]]</f>
        <v>0.31683168316831684</v>
      </c>
      <c r="R1783" s="31">
        <f>Table1[[#This Row],[Cost Price]]*Table1[[#This Row],[Quantity]]</f>
        <v>164.22</v>
      </c>
    </row>
    <row r="1784" spans="1:18" x14ac:dyDescent="0.25">
      <c r="A1784" t="s">
        <v>2707</v>
      </c>
      <c r="B1784" s="14">
        <v>46044</v>
      </c>
      <c r="C1784" t="s">
        <v>774</v>
      </c>
      <c r="D1784" t="s">
        <v>5191</v>
      </c>
      <c r="E1784" t="s">
        <v>54</v>
      </c>
      <c r="F1784" t="str">
        <f>VLOOKUP(Table1[[#This Row],[Product_ID]],Products!A:D,4,FALSE)</f>
        <v>Accessories</v>
      </c>
      <c r="G1784" t="str">
        <f>VLOOKUP(H1784,Stores!A:E,5,FALSE)</f>
        <v>South America</v>
      </c>
      <c r="H1784" t="s">
        <v>62</v>
      </c>
      <c r="I1784" s="5" t="s">
        <v>14</v>
      </c>
      <c r="J1784" s="7">
        <v>3</v>
      </c>
      <c r="K1784" s="27">
        <v>120.19</v>
      </c>
      <c r="L1784" s="11">
        <v>0.1</v>
      </c>
      <c r="M1784" t="s">
        <v>20</v>
      </c>
      <c r="N1784" s="29">
        <v>85.68</v>
      </c>
      <c r="O1784" s="27">
        <f>Table1[[#This Row],[Unit_Price]]*Table1[[#This Row],[Quantity]]</f>
        <v>360.57</v>
      </c>
      <c r="P1784" s="29">
        <f>Table1[[#This Row],[Revenue]]-Table1[[#This Row],[COGS]]</f>
        <v>103.52999999999997</v>
      </c>
      <c r="Q1784" s="9">
        <f>Table1[[#This Row],[Profit]]/Table1[[#This Row],[Revenue]]</f>
        <v>0.28712871287128705</v>
      </c>
      <c r="R1784" s="31">
        <f>Table1[[#This Row],[Cost Price]]*Table1[[#This Row],[Quantity]]</f>
        <v>257.04000000000002</v>
      </c>
    </row>
    <row r="1785" spans="1:18" x14ac:dyDescent="0.25">
      <c r="A1785" t="s">
        <v>2708</v>
      </c>
      <c r="B1785" s="14">
        <v>46004</v>
      </c>
      <c r="C1785" t="s">
        <v>2709</v>
      </c>
      <c r="D1785" t="str">
        <f>VLOOKUP(C1785,Customers!A:E,5,FALSE)</f>
        <v>mass market</v>
      </c>
      <c r="E1785" t="s">
        <v>168</v>
      </c>
      <c r="F1785" t="str">
        <f>VLOOKUP(Table1[[#This Row],[Product_ID]],Products!A:D,4,FALSE)</f>
        <v>Accessories</v>
      </c>
      <c r="G1785" t="str">
        <f>VLOOKUP(H1785,Stores!A:E,5,FALSE)</f>
        <v>Europe</v>
      </c>
      <c r="H1785" t="s">
        <v>64</v>
      </c>
      <c r="I1785" s="5" t="s">
        <v>14</v>
      </c>
      <c r="J1785" s="7">
        <v>3</v>
      </c>
      <c r="K1785" s="27">
        <v>87.22</v>
      </c>
      <c r="L1785" s="11">
        <v>0</v>
      </c>
      <c r="M1785" t="s">
        <v>30</v>
      </c>
      <c r="N1785" s="29">
        <v>55.18</v>
      </c>
      <c r="O1785" s="27">
        <f>Table1[[#This Row],[Unit_Price]]*Table1[[#This Row],[Quantity]]</f>
        <v>261.65999999999997</v>
      </c>
      <c r="P1785" s="29">
        <f>Table1[[#This Row],[Revenue]]-Table1[[#This Row],[COGS]]</f>
        <v>96.119999999999976</v>
      </c>
      <c r="Q1785" s="9">
        <f>Table1[[#This Row],[Profit]]/Table1[[#This Row],[Revenue]]</f>
        <v>0.36734693877551017</v>
      </c>
      <c r="R1785" s="31">
        <f>Table1[[#This Row],[Cost Price]]*Table1[[#This Row],[Quantity]]</f>
        <v>165.54</v>
      </c>
    </row>
    <row r="1786" spans="1:18" x14ac:dyDescent="0.25">
      <c r="A1786" t="s">
        <v>2710</v>
      </c>
      <c r="B1786" s="14">
        <v>45986</v>
      </c>
      <c r="C1786" t="s">
        <v>740</v>
      </c>
      <c r="D1786" t="str">
        <f>VLOOKUP(C1786,Customers!A:E,5,FALSE)</f>
        <v>Mass Market</v>
      </c>
      <c r="E1786" t="s">
        <v>123</v>
      </c>
      <c r="F1786" t="str">
        <f>VLOOKUP(Table1[[#This Row],[Product_ID]],Products!A:D,4,FALSE)</f>
        <v>Accessories</v>
      </c>
      <c r="G1786" t="str">
        <f>VLOOKUP(H1786,Stores!A:E,5,FALSE)</f>
        <v>Africa</v>
      </c>
      <c r="H1786" t="s">
        <v>226</v>
      </c>
      <c r="I1786" s="5" t="s">
        <v>25</v>
      </c>
      <c r="J1786" s="7">
        <v>3</v>
      </c>
      <c r="K1786" s="27">
        <v>53.35</v>
      </c>
      <c r="L1786" s="11">
        <v>0.05</v>
      </c>
      <c r="M1786" t="s">
        <v>35</v>
      </c>
      <c r="N1786" s="29">
        <v>39.049999999999997</v>
      </c>
      <c r="O1786" s="27">
        <f>Table1[[#This Row],[Unit_Price]]*Table1[[#This Row],[Quantity]]</f>
        <v>160.05000000000001</v>
      </c>
      <c r="P1786" s="29">
        <f>Table1[[#This Row],[Revenue]]-Table1[[#This Row],[COGS]]</f>
        <v>42.90000000000002</v>
      </c>
      <c r="Q1786" s="9">
        <f>Table1[[#This Row],[Profit]]/Table1[[#This Row],[Revenue]]</f>
        <v>0.26804123711340216</v>
      </c>
      <c r="R1786" s="31">
        <f>Table1[[#This Row],[Cost Price]]*Table1[[#This Row],[Quantity]]</f>
        <v>117.14999999999999</v>
      </c>
    </row>
    <row r="1787" spans="1:18" x14ac:dyDescent="0.25">
      <c r="A1787" t="s">
        <v>2711</v>
      </c>
      <c r="B1787" s="14">
        <v>46047</v>
      </c>
      <c r="C1787" t="s">
        <v>2546</v>
      </c>
      <c r="D1787" t="str">
        <f>VLOOKUP(C1787,Customers!A:E,5,FALSE)</f>
        <v>Mass Affluent</v>
      </c>
      <c r="E1787" t="s">
        <v>220</v>
      </c>
      <c r="F1787" t="str">
        <f>VLOOKUP(Table1[[#This Row],[Product_ID]],Products!A:D,4,FALSE)</f>
        <v>Laptops</v>
      </c>
      <c r="G1787" t="str">
        <f>VLOOKUP(H1787,Stores!A:E,5,FALSE)</f>
        <v>North America</v>
      </c>
      <c r="H1787" t="s">
        <v>95</v>
      </c>
      <c r="I1787" s="5" t="s">
        <v>25</v>
      </c>
      <c r="J1787" s="7">
        <v>6</v>
      </c>
      <c r="K1787" s="27">
        <v>1543.97</v>
      </c>
      <c r="L1787" s="11">
        <v>0</v>
      </c>
      <c r="M1787" t="s">
        <v>20</v>
      </c>
      <c r="N1787" s="29">
        <v>974.35</v>
      </c>
      <c r="O1787" s="27">
        <f>Table1[[#This Row],[Unit_Price]]*Table1[[#This Row],[Quantity]]</f>
        <v>9263.82</v>
      </c>
      <c r="P1787" s="29">
        <f>Table1[[#This Row],[Revenue]]-Table1[[#This Row],[COGS]]</f>
        <v>3417.7199999999993</v>
      </c>
      <c r="Q1787" s="9">
        <f>Table1[[#This Row],[Profit]]/Table1[[#This Row],[Revenue]]</f>
        <v>0.3689320388349514</v>
      </c>
      <c r="R1787" s="31">
        <f>Table1[[#This Row],[Cost Price]]*Table1[[#This Row],[Quantity]]</f>
        <v>5846.1</v>
      </c>
    </row>
    <row r="1788" spans="1:18" x14ac:dyDescent="0.25">
      <c r="A1788" t="s">
        <v>2712</v>
      </c>
      <c r="B1788" s="14">
        <v>46131</v>
      </c>
      <c r="C1788" t="s">
        <v>2022</v>
      </c>
      <c r="D1788" t="str">
        <f>VLOOKUP(C1788,Customers!A:E,5,FALSE)</f>
        <v>Mass Market</v>
      </c>
      <c r="E1788" t="s">
        <v>109</v>
      </c>
      <c r="F1788" t="str">
        <f>VLOOKUP(Table1[[#This Row],[Product_ID]],Products!A:D,4,FALSE)</f>
        <v>Televisions</v>
      </c>
      <c r="G1788" t="str">
        <f>VLOOKUP(H1788,Stores!A:E,5,FALSE)</f>
        <v>Asia</v>
      </c>
      <c r="H1788" t="s">
        <v>13</v>
      </c>
      <c r="I1788" s="5" t="s">
        <v>25</v>
      </c>
      <c r="J1788" s="7">
        <v>1</v>
      </c>
      <c r="K1788" s="27">
        <v>1371.02</v>
      </c>
      <c r="L1788" s="11">
        <v>0.1</v>
      </c>
      <c r="M1788" t="s">
        <v>20</v>
      </c>
      <c r="N1788" s="29">
        <v>1007.28</v>
      </c>
      <c r="O1788" s="27">
        <f>Table1[[#This Row],[Unit_Price]]*Table1[[#This Row],[Quantity]]</f>
        <v>1371.02</v>
      </c>
      <c r="P1788" s="29">
        <f>Table1[[#This Row],[Revenue]]-Table1[[#This Row],[COGS]]</f>
        <v>363.74</v>
      </c>
      <c r="Q1788" s="9">
        <f>Table1[[#This Row],[Profit]]/Table1[[#This Row],[Revenue]]</f>
        <v>0.26530612244897961</v>
      </c>
      <c r="R1788" s="31">
        <f>Table1[[#This Row],[Cost Price]]*Table1[[#This Row],[Quantity]]</f>
        <v>1007.28</v>
      </c>
    </row>
    <row r="1789" spans="1:18" x14ac:dyDescent="0.25">
      <c r="A1789" t="s">
        <v>2713</v>
      </c>
      <c r="B1789" s="14">
        <v>46118</v>
      </c>
      <c r="C1789" t="s">
        <v>1154</v>
      </c>
      <c r="D1789" t="str">
        <f>VLOOKUP(C1789,Customers!A:E,5,FALSE)</f>
        <v>Mass Market</v>
      </c>
      <c r="E1789" t="s">
        <v>109</v>
      </c>
      <c r="F1789" t="str">
        <f>VLOOKUP(Table1[[#This Row],[Product_ID]],Products!A:D,4,FALSE)</f>
        <v>Televisions</v>
      </c>
      <c r="G1789" t="str">
        <f>VLOOKUP(H1789,Stores!A:E,5,FALSE)</f>
        <v>Oceania</v>
      </c>
      <c r="H1789" t="s">
        <v>112</v>
      </c>
      <c r="I1789" s="5" t="s">
        <v>25</v>
      </c>
      <c r="J1789" s="7">
        <v>4</v>
      </c>
      <c r="K1789" s="27">
        <v>1357.03</v>
      </c>
      <c r="L1789" s="11">
        <v>0.1</v>
      </c>
      <c r="M1789" t="s">
        <v>20</v>
      </c>
      <c r="N1789" s="29">
        <v>1007.28</v>
      </c>
      <c r="O1789" s="27">
        <f>Table1[[#This Row],[Unit_Price]]*Table1[[#This Row],[Quantity]]</f>
        <v>5428.12</v>
      </c>
      <c r="P1789" s="29">
        <f>Table1[[#This Row],[Revenue]]-Table1[[#This Row],[COGS]]</f>
        <v>1399</v>
      </c>
      <c r="Q1789" s="9">
        <f>Table1[[#This Row],[Profit]]/Table1[[#This Row],[Revenue]]</f>
        <v>0.25773195876288663</v>
      </c>
      <c r="R1789" s="31">
        <f>Table1[[#This Row],[Cost Price]]*Table1[[#This Row],[Quantity]]</f>
        <v>4029.12</v>
      </c>
    </row>
    <row r="1790" spans="1:18" x14ac:dyDescent="0.25">
      <c r="A1790" t="s">
        <v>2714</v>
      </c>
      <c r="B1790" s="14">
        <v>45987</v>
      </c>
      <c r="C1790" t="s">
        <v>288</v>
      </c>
      <c r="D1790" t="str">
        <f>VLOOKUP(C1790,Customers!A:E,5,FALSE)</f>
        <v>Mass Affluent</v>
      </c>
      <c r="E1790" t="s">
        <v>199</v>
      </c>
      <c r="F1790" t="str">
        <f>VLOOKUP(Table1[[#This Row],[Product_ID]],Products!A:D,4,FALSE)</f>
        <v>Laptops</v>
      </c>
      <c r="G1790" t="str">
        <f>VLOOKUP(H1790,Stores!A:E,5,FALSE)</f>
        <v>Africa</v>
      </c>
      <c r="H1790" t="s">
        <v>196</v>
      </c>
      <c r="I1790" s="5" t="s">
        <v>14</v>
      </c>
      <c r="J1790" s="7">
        <v>1</v>
      </c>
      <c r="K1790" s="27">
        <v>699</v>
      </c>
      <c r="L1790" s="11">
        <v>0</v>
      </c>
      <c r="M1790" t="s">
        <v>20</v>
      </c>
      <c r="N1790" s="29">
        <v>496.29</v>
      </c>
      <c r="O1790" s="27">
        <f>Table1[[#This Row],[Unit_Price]]*Table1[[#This Row],[Quantity]]</f>
        <v>699</v>
      </c>
      <c r="P1790" s="29">
        <f>Table1[[#This Row],[Revenue]]-Table1[[#This Row],[COGS]]</f>
        <v>202.70999999999998</v>
      </c>
      <c r="Q1790" s="9">
        <f>Table1[[#This Row],[Profit]]/Table1[[#This Row],[Revenue]]</f>
        <v>0.28999999999999998</v>
      </c>
      <c r="R1790" s="31">
        <f>Table1[[#This Row],[Cost Price]]*Table1[[#This Row],[Quantity]]</f>
        <v>496.29</v>
      </c>
    </row>
    <row r="1791" spans="1:18" x14ac:dyDescent="0.25">
      <c r="A1791" t="s">
        <v>2715</v>
      </c>
      <c r="B1791" s="14">
        <v>45985</v>
      </c>
      <c r="C1791" t="s">
        <v>125</v>
      </c>
      <c r="D1791" t="str">
        <f>VLOOKUP(C1791,Customers!A:E,5,FALSE)</f>
        <v>Affluent</v>
      </c>
      <c r="E1791" t="s">
        <v>23</v>
      </c>
      <c r="F1791" t="str">
        <f>VLOOKUP(Table1[[#This Row],[Product_ID]],Products!A:D,4,FALSE)</f>
        <v>Audio</v>
      </c>
      <c r="G1791" t="str">
        <f>VLOOKUP(H1791,Stores!A:E,5,FALSE)</f>
        <v>Africa</v>
      </c>
      <c r="H1791" t="s">
        <v>44</v>
      </c>
      <c r="I1791" s="5" t="s">
        <v>14</v>
      </c>
      <c r="J1791" s="7">
        <v>5</v>
      </c>
      <c r="K1791" s="27">
        <v>80.58</v>
      </c>
      <c r="L1791" s="11">
        <v>0.05</v>
      </c>
      <c r="M1791" t="s">
        <v>30</v>
      </c>
      <c r="N1791" s="29">
        <v>57.67</v>
      </c>
      <c r="O1791" s="27">
        <f>Table1[[#This Row],[Unit_Price]]*Table1[[#This Row],[Quantity]]</f>
        <v>402.9</v>
      </c>
      <c r="P1791" s="29">
        <f>Table1[[#This Row],[Revenue]]-Table1[[#This Row],[COGS]]</f>
        <v>114.54999999999995</v>
      </c>
      <c r="Q1791" s="9">
        <f>Table1[[#This Row],[Profit]]/Table1[[#This Row],[Revenue]]</f>
        <v>0.28431372549019596</v>
      </c>
      <c r="R1791" s="31">
        <f>Table1[[#This Row],[Cost Price]]*Table1[[#This Row],[Quantity]]</f>
        <v>288.35000000000002</v>
      </c>
    </row>
    <row r="1792" spans="1:18" x14ac:dyDescent="0.25">
      <c r="A1792" t="s">
        <v>2716</v>
      </c>
      <c r="B1792" s="14">
        <v>46075</v>
      </c>
      <c r="C1792" t="s">
        <v>2112</v>
      </c>
      <c r="D1792" t="str">
        <f>VLOOKUP(C1792,Customers!A:E,5,FALSE)</f>
        <v>Mass Affluent</v>
      </c>
      <c r="E1792" t="s">
        <v>2717</v>
      </c>
      <c r="F1792" t="e">
        <f>VLOOKUP(Table1[[#This Row],[Product_ID]],Products!A:D,4,FALSE)</f>
        <v>#N/A</v>
      </c>
      <c r="G1792" t="str">
        <f>VLOOKUP(H1792,Stores!A:E,5,FALSE)</f>
        <v>South America</v>
      </c>
      <c r="H1792" t="s">
        <v>120</v>
      </c>
      <c r="I1792" s="5" t="s">
        <v>14</v>
      </c>
      <c r="J1792" s="7">
        <v>5</v>
      </c>
      <c r="K1792" s="27">
        <v>1175.02</v>
      </c>
      <c r="L1792" s="11">
        <v>0.2</v>
      </c>
      <c r="M1792" t="s">
        <v>20</v>
      </c>
      <c r="N1792" s="29">
        <v>0</v>
      </c>
      <c r="O1792" s="27">
        <v>0</v>
      </c>
      <c r="P1792" s="29">
        <f>Table1[[#This Row],[Revenue]]-Table1[[#This Row],[COGS]]</f>
        <v>0</v>
      </c>
      <c r="Q1792" s="9">
        <v>0</v>
      </c>
      <c r="R1792" s="31">
        <f>Table1[[#This Row],[Cost Price]]*Table1[[#This Row],[Quantity]]</f>
        <v>0</v>
      </c>
    </row>
    <row r="1793" spans="1:18" x14ac:dyDescent="0.25">
      <c r="A1793" t="s">
        <v>2718</v>
      </c>
      <c r="B1793" s="14">
        <v>45910</v>
      </c>
      <c r="C1793" t="s">
        <v>815</v>
      </c>
      <c r="D1793" t="str">
        <f>VLOOKUP(C1793,Customers!A:E,5,FALSE)</f>
        <v>Mass Market</v>
      </c>
      <c r="E1793" t="s">
        <v>77</v>
      </c>
      <c r="F1793" t="str">
        <f>VLOOKUP(Table1[[#This Row],[Product_ID]],Products!A:D,4,FALSE)</f>
        <v>Smartphones</v>
      </c>
      <c r="G1793" t="str">
        <f>VLOOKUP(H1793,Stores!A:E,5,FALSE)</f>
        <v>Africa</v>
      </c>
      <c r="H1793" t="s">
        <v>58</v>
      </c>
      <c r="I1793" s="5" t="s">
        <v>25</v>
      </c>
      <c r="J1793" s="7">
        <v>2</v>
      </c>
      <c r="K1793" s="27">
        <v>387.03</v>
      </c>
      <c r="L1793" s="11">
        <v>0.05</v>
      </c>
      <c r="M1793" t="s">
        <v>35</v>
      </c>
      <c r="N1793" s="29">
        <v>287.27999999999997</v>
      </c>
      <c r="O1793" s="27">
        <f>Table1[[#This Row],[Unit_Price]]*Table1[[#This Row],[Quantity]]</f>
        <v>774.06</v>
      </c>
      <c r="P1793" s="29">
        <f>Table1[[#This Row],[Revenue]]-Table1[[#This Row],[COGS]]</f>
        <v>199.5</v>
      </c>
      <c r="Q1793" s="9">
        <f>Table1[[#This Row],[Profit]]/Table1[[#This Row],[Revenue]]</f>
        <v>0.25773195876288663</v>
      </c>
      <c r="R1793" s="31">
        <f>Table1[[#This Row],[Cost Price]]*Table1[[#This Row],[Quantity]]</f>
        <v>574.55999999999995</v>
      </c>
    </row>
    <row r="1794" spans="1:18" x14ac:dyDescent="0.25">
      <c r="A1794" t="s">
        <v>2719</v>
      </c>
      <c r="B1794" s="14">
        <v>46301</v>
      </c>
      <c r="C1794" t="s">
        <v>2282</v>
      </c>
      <c r="D1794" t="str">
        <f>VLOOKUP(C1794,Customers!A:E,5,FALSE)</f>
        <v>Mass Market</v>
      </c>
      <c r="E1794" t="s">
        <v>323</v>
      </c>
      <c r="F1794" t="str">
        <f>VLOOKUP(Table1[[#This Row],[Product_ID]],Products!A:D,4,FALSE)</f>
        <v>Televisions</v>
      </c>
      <c r="G1794" t="str">
        <f>VLOOKUP(H1794,Stores!A:E,5,FALSE)</f>
        <v>Africa</v>
      </c>
      <c r="H1794" t="s">
        <v>52</v>
      </c>
      <c r="I1794" s="5" t="s">
        <v>14</v>
      </c>
      <c r="J1794" s="7">
        <v>1</v>
      </c>
      <c r="K1794" s="27">
        <v>1499</v>
      </c>
      <c r="L1794" s="11">
        <v>0.2</v>
      </c>
      <c r="M1794" t="s">
        <v>35</v>
      </c>
      <c r="N1794" s="29">
        <v>989.34</v>
      </c>
      <c r="O1794" s="27">
        <f>Table1[[#This Row],[Unit_Price]]*Table1[[#This Row],[Quantity]]</f>
        <v>1499</v>
      </c>
      <c r="P1794" s="29">
        <f>Table1[[#This Row],[Revenue]]-Table1[[#This Row],[COGS]]</f>
        <v>509.65999999999997</v>
      </c>
      <c r="Q1794" s="9">
        <f>Table1[[#This Row],[Profit]]/Table1[[#This Row],[Revenue]]</f>
        <v>0.33999999999999997</v>
      </c>
      <c r="R1794" s="31">
        <f>Table1[[#This Row],[Cost Price]]*Table1[[#This Row],[Quantity]]</f>
        <v>989.34</v>
      </c>
    </row>
    <row r="1795" spans="1:18" x14ac:dyDescent="0.25">
      <c r="A1795" t="s">
        <v>2720</v>
      </c>
      <c r="B1795" s="14">
        <v>45728</v>
      </c>
      <c r="C1795" t="s">
        <v>725</v>
      </c>
      <c r="D1795" t="str">
        <f>VLOOKUP(C1795,Customers!A:E,5,FALSE)</f>
        <v>Mass Market</v>
      </c>
      <c r="E1795" t="s">
        <v>168</v>
      </c>
      <c r="F1795" t="str">
        <f>VLOOKUP(Table1[[#This Row],[Product_ID]],Products!A:D,4,FALSE)</f>
        <v>Accessories</v>
      </c>
      <c r="G1795" t="str">
        <f>VLOOKUP(H1795,Stores!A:E,5,FALSE)</f>
        <v>Africa</v>
      </c>
      <c r="H1795" t="s">
        <v>196</v>
      </c>
      <c r="I1795" s="5" t="s">
        <v>14</v>
      </c>
      <c r="J1795" s="7">
        <v>2</v>
      </c>
      <c r="K1795" s="27">
        <v>89</v>
      </c>
      <c r="L1795" s="11">
        <v>0.02</v>
      </c>
      <c r="M1795" t="s">
        <v>35</v>
      </c>
      <c r="N1795" s="29">
        <v>55.18</v>
      </c>
      <c r="O1795" s="27">
        <f>Table1[[#This Row],[Unit_Price]]*Table1[[#This Row],[Quantity]]</f>
        <v>178</v>
      </c>
      <c r="P1795" s="29">
        <f>Table1[[#This Row],[Revenue]]-Table1[[#This Row],[COGS]]</f>
        <v>67.64</v>
      </c>
      <c r="Q1795" s="9">
        <f>Table1[[#This Row],[Profit]]/Table1[[#This Row],[Revenue]]</f>
        <v>0.38</v>
      </c>
      <c r="R1795" s="31">
        <f>Table1[[#This Row],[Cost Price]]*Table1[[#This Row],[Quantity]]</f>
        <v>110.36</v>
      </c>
    </row>
    <row r="1796" spans="1:18" x14ac:dyDescent="0.25">
      <c r="A1796" t="s">
        <v>2722</v>
      </c>
      <c r="B1796" s="14">
        <v>46049</v>
      </c>
      <c r="C1796" t="s">
        <v>2723</v>
      </c>
      <c r="D1796" t="str">
        <f>VLOOKUP(C1796,Customers!A:E,5,FALSE)</f>
        <v>Mass Market</v>
      </c>
      <c r="E1796" t="s">
        <v>2724</v>
      </c>
      <c r="F1796" t="e">
        <f>VLOOKUP(Table1[[#This Row],[Product_ID]],Products!A:D,4,FALSE)</f>
        <v>#N/A</v>
      </c>
      <c r="G1796" t="str">
        <f>VLOOKUP(H1796,Stores!A:E,5,FALSE)</f>
        <v>Asia</v>
      </c>
      <c r="H1796" t="s">
        <v>34</v>
      </c>
      <c r="I1796" s="5" t="s">
        <v>25</v>
      </c>
      <c r="J1796" s="7">
        <v>5</v>
      </c>
      <c r="K1796" s="27">
        <v>549</v>
      </c>
      <c r="L1796" s="11">
        <v>0</v>
      </c>
      <c r="M1796" t="s">
        <v>20</v>
      </c>
      <c r="N1796" s="29">
        <v>0</v>
      </c>
      <c r="O1796" s="27">
        <v>0</v>
      </c>
      <c r="P1796" s="29">
        <f>Table1[[#This Row],[Revenue]]-Table1[[#This Row],[COGS]]</f>
        <v>0</v>
      </c>
      <c r="Q1796" s="9">
        <v>0</v>
      </c>
      <c r="R1796" s="31">
        <f>Table1[[#This Row],[Cost Price]]*Table1[[#This Row],[Quantity]]</f>
        <v>0</v>
      </c>
    </row>
    <row r="1797" spans="1:18" x14ac:dyDescent="0.25">
      <c r="A1797" t="s">
        <v>2725</v>
      </c>
      <c r="B1797" s="14">
        <v>46214</v>
      </c>
      <c r="C1797" t="s">
        <v>2175</v>
      </c>
      <c r="D1797" t="str">
        <f>VLOOKUP(C1797,Customers!A:E,5,FALSE)</f>
        <v>Mass Market</v>
      </c>
      <c r="E1797" t="s">
        <v>332</v>
      </c>
      <c r="F1797" t="str">
        <f>VLOOKUP(Table1[[#This Row],[Product_ID]],Products!A:D,4,FALSE)</f>
        <v>Smartphones</v>
      </c>
      <c r="G1797" t="str">
        <f>VLOOKUP(H1797,Stores!A:E,5,FALSE)</f>
        <v>North America</v>
      </c>
      <c r="H1797" t="s">
        <v>39</v>
      </c>
      <c r="I1797" s="5" t="s">
        <v>25</v>
      </c>
      <c r="J1797" s="7">
        <v>3</v>
      </c>
      <c r="K1797" s="27">
        <v>771.47</v>
      </c>
      <c r="L1797" s="11">
        <v>0.1</v>
      </c>
      <c r="M1797" t="s">
        <v>30</v>
      </c>
      <c r="N1797" s="29">
        <v>531.79</v>
      </c>
      <c r="O1797" s="27">
        <f>Table1[[#This Row],[Unit_Price]]*Table1[[#This Row],[Quantity]]</f>
        <v>2314.41</v>
      </c>
      <c r="P1797" s="29">
        <f>Table1[[#This Row],[Revenue]]-Table1[[#This Row],[COGS]]</f>
        <v>719.04</v>
      </c>
      <c r="Q1797" s="9">
        <f>Table1[[#This Row],[Profit]]/Table1[[#This Row],[Revenue]]</f>
        <v>0.31067961165048547</v>
      </c>
      <c r="R1797" s="31">
        <f>Table1[[#This Row],[Cost Price]]*Table1[[#This Row],[Quantity]]</f>
        <v>1595.37</v>
      </c>
    </row>
    <row r="1798" spans="1:18" x14ac:dyDescent="0.25">
      <c r="A1798" t="s">
        <v>2727</v>
      </c>
      <c r="B1798" s="14">
        <v>46196</v>
      </c>
      <c r="C1798" t="s">
        <v>742</v>
      </c>
      <c r="D1798" t="str">
        <f>VLOOKUP(C1798,Customers!A:E,5,FALSE)</f>
        <v>Mass Market</v>
      </c>
      <c r="E1798" t="s">
        <v>199</v>
      </c>
      <c r="F1798" t="str">
        <f>VLOOKUP(Table1[[#This Row],[Product_ID]],Products!A:D,4,FALSE)</f>
        <v>Laptops</v>
      </c>
      <c r="G1798" t="str">
        <f>VLOOKUP(H1798,Stores!A:E,5,FALSE)</f>
        <v>Asia</v>
      </c>
      <c r="H1798" t="s">
        <v>101</v>
      </c>
      <c r="I1798" s="5" t="s">
        <v>25</v>
      </c>
      <c r="J1798" s="7">
        <v>4</v>
      </c>
      <c r="K1798" s="27">
        <v>685.02</v>
      </c>
      <c r="L1798" s="11">
        <v>0.2</v>
      </c>
      <c r="M1798" t="s">
        <v>35</v>
      </c>
      <c r="N1798" s="29">
        <v>496.29</v>
      </c>
      <c r="O1798" s="27">
        <f>Table1[[#This Row],[Unit_Price]]*Table1[[#This Row],[Quantity]]</f>
        <v>2740.08</v>
      </c>
      <c r="P1798" s="29">
        <f>Table1[[#This Row],[Revenue]]-Table1[[#This Row],[COGS]]</f>
        <v>754.91999999999985</v>
      </c>
      <c r="Q1798" s="9">
        <f>Table1[[#This Row],[Profit]]/Table1[[#This Row],[Revenue]]</f>
        <v>0.27551020408163263</v>
      </c>
      <c r="R1798" s="31">
        <f>Table1[[#This Row],[Cost Price]]*Table1[[#This Row],[Quantity]]</f>
        <v>1985.16</v>
      </c>
    </row>
    <row r="1799" spans="1:18" x14ac:dyDescent="0.25">
      <c r="A1799" t="s">
        <v>2728</v>
      </c>
      <c r="B1799" s="14">
        <v>46149</v>
      </c>
      <c r="C1799" t="s">
        <v>998</v>
      </c>
      <c r="D1799" t="str">
        <f>VLOOKUP(C1799,Customers!A:E,5,FALSE)</f>
        <v>Mass Market</v>
      </c>
      <c r="E1799" t="s">
        <v>77</v>
      </c>
      <c r="F1799" t="str">
        <f>VLOOKUP(Table1[[#This Row],[Product_ID]],Products!A:D,4,FALSE)</f>
        <v>Smartphones</v>
      </c>
      <c r="G1799" t="str">
        <f>VLOOKUP(H1799,Stores!A:E,5,FALSE)</f>
        <v>Africa</v>
      </c>
      <c r="H1799" t="s">
        <v>226</v>
      </c>
      <c r="I1799" s="5" t="s">
        <v>14</v>
      </c>
      <c r="J1799" s="7">
        <v>1</v>
      </c>
      <c r="K1799" s="27">
        <v>399</v>
      </c>
      <c r="L1799" s="11">
        <v>0.1</v>
      </c>
      <c r="M1799" t="s">
        <v>20</v>
      </c>
      <c r="N1799" s="29">
        <v>287.27999999999997</v>
      </c>
      <c r="O1799" s="27">
        <f>Table1[[#This Row],[Unit_Price]]*Table1[[#This Row],[Quantity]]</f>
        <v>399</v>
      </c>
      <c r="P1799" s="29">
        <f>Table1[[#This Row],[Revenue]]-Table1[[#This Row],[COGS]]</f>
        <v>111.72000000000003</v>
      </c>
      <c r="Q1799" s="9">
        <f>Table1[[#This Row],[Profit]]/Table1[[#This Row],[Revenue]]</f>
        <v>0.28000000000000008</v>
      </c>
      <c r="R1799" s="31">
        <f>Table1[[#This Row],[Cost Price]]*Table1[[#This Row],[Quantity]]</f>
        <v>287.27999999999997</v>
      </c>
    </row>
    <row r="1800" spans="1:18" x14ac:dyDescent="0.25">
      <c r="A1800" t="s">
        <v>2729</v>
      </c>
      <c r="B1800" s="14">
        <v>45890</v>
      </c>
      <c r="C1800" t="s">
        <v>300</v>
      </c>
      <c r="D1800" t="str">
        <f>VLOOKUP(C1800,Customers!A:E,5,FALSE)</f>
        <v>Mass Affluent</v>
      </c>
      <c r="E1800" t="s">
        <v>123</v>
      </c>
      <c r="F1800" t="str">
        <f>VLOOKUP(Table1[[#This Row],[Product_ID]],Products!A:D,4,FALSE)</f>
        <v>Accessories</v>
      </c>
      <c r="G1800" t="str">
        <f>VLOOKUP(H1800,Stores!A:E,5,FALSE)</f>
        <v>Asia</v>
      </c>
      <c r="H1800" t="s">
        <v>34</v>
      </c>
      <c r="I1800" s="5" t="s">
        <v>25</v>
      </c>
      <c r="J1800" s="7">
        <v>3</v>
      </c>
      <c r="K1800" s="27">
        <v>53.35</v>
      </c>
      <c r="L1800" s="11">
        <v>0.15</v>
      </c>
      <c r="M1800" t="s">
        <v>20</v>
      </c>
      <c r="N1800" s="29">
        <v>39.049999999999997</v>
      </c>
      <c r="O1800" s="27">
        <f>Table1[[#This Row],[Unit_Price]]*Table1[[#This Row],[Quantity]]</f>
        <v>160.05000000000001</v>
      </c>
      <c r="P1800" s="29">
        <f>Table1[[#This Row],[Revenue]]-Table1[[#This Row],[COGS]]</f>
        <v>42.90000000000002</v>
      </c>
      <c r="Q1800" s="9">
        <f>Table1[[#This Row],[Profit]]/Table1[[#This Row],[Revenue]]</f>
        <v>0.26804123711340216</v>
      </c>
      <c r="R1800" s="31">
        <f>Table1[[#This Row],[Cost Price]]*Table1[[#This Row],[Quantity]]</f>
        <v>117.14999999999999</v>
      </c>
    </row>
    <row r="1801" spans="1:18" x14ac:dyDescent="0.25">
      <c r="A1801" t="s">
        <v>2731</v>
      </c>
      <c r="B1801" s="14">
        <v>45956</v>
      </c>
      <c r="C1801" t="s">
        <v>2024</v>
      </c>
      <c r="D1801" t="str">
        <f>VLOOKUP(C1801,Customers!A:E,5,FALSE)</f>
        <v>Mass Market</v>
      </c>
      <c r="E1801" t="s">
        <v>223</v>
      </c>
      <c r="F1801" t="str">
        <f>VLOOKUP(Table1[[#This Row],[Product_ID]],Products!A:D,4,FALSE)</f>
        <v>Audio</v>
      </c>
      <c r="G1801" t="str">
        <f>VLOOKUP(H1801,Stores!A:E,5,FALSE)</f>
        <v>North America</v>
      </c>
      <c r="H1801" t="s">
        <v>187</v>
      </c>
      <c r="I1801" s="5" t="s">
        <v>14</v>
      </c>
      <c r="J1801" s="7">
        <v>1</v>
      </c>
      <c r="K1801" s="27">
        <v>391.02</v>
      </c>
      <c r="L1801" s="11">
        <v>0</v>
      </c>
      <c r="M1801" t="s">
        <v>30</v>
      </c>
      <c r="N1801" s="29">
        <v>263.33999999999997</v>
      </c>
      <c r="O1801" s="27">
        <f>Table1[[#This Row],[Unit_Price]]*Table1[[#This Row],[Quantity]]</f>
        <v>391.02</v>
      </c>
      <c r="P1801" s="29">
        <f>Table1[[#This Row],[Revenue]]-Table1[[#This Row],[COGS]]</f>
        <v>127.68</v>
      </c>
      <c r="Q1801" s="9">
        <f>Table1[[#This Row],[Profit]]/Table1[[#This Row],[Revenue]]</f>
        <v>0.32653061224489799</v>
      </c>
      <c r="R1801" s="31">
        <f>Table1[[#This Row],[Cost Price]]*Table1[[#This Row],[Quantity]]</f>
        <v>263.33999999999997</v>
      </c>
    </row>
    <row r="1802" spans="1:18" x14ac:dyDescent="0.25">
      <c r="A1802" t="s">
        <v>2732</v>
      </c>
      <c r="B1802" s="14">
        <v>46148</v>
      </c>
      <c r="C1802" t="s">
        <v>1575</v>
      </c>
      <c r="D1802" t="str">
        <f>VLOOKUP(C1802,Customers!A:E,5,FALSE)</f>
        <v>Mass Market</v>
      </c>
      <c r="E1802" t="s">
        <v>80</v>
      </c>
      <c r="F1802" t="str">
        <f>VLOOKUP(Table1[[#This Row],[Product_ID]],Products!A:D,4,FALSE)</f>
        <v>Accessories</v>
      </c>
      <c r="G1802" t="str">
        <f>VLOOKUP(H1802,Stores!A:E,5,FALSE)</f>
        <v>Europe</v>
      </c>
      <c r="H1802" t="s">
        <v>64</v>
      </c>
      <c r="I1802" s="5" t="s">
        <v>25</v>
      </c>
      <c r="J1802" s="7">
        <v>5</v>
      </c>
      <c r="K1802" s="27">
        <v>163.77000000000001</v>
      </c>
      <c r="L1802" s="11">
        <v>0.2</v>
      </c>
      <c r="M1802" t="s">
        <v>20</v>
      </c>
      <c r="N1802" s="29">
        <v>116.07</v>
      </c>
      <c r="O1802" s="27">
        <f>Table1[[#This Row],[Unit_Price]]*Table1[[#This Row],[Quantity]]</f>
        <v>818.85</v>
      </c>
      <c r="P1802" s="29">
        <f>Table1[[#This Row],[Revenue]]-Table1[[#This Row],[COGS]]</f>
        <v>238.50000000000011</v>
      </c>
      <c r="Q1802" s="9">
        <f>Table1[[#This Row],[Profit]]/Table1[[#This Row],[Revenue]]</f>
        <v>0.29126213592233025</v>
      </c>
      <c r="R1802" s="31">
        <f>Table1[[#This Row],[Cost Price]]*Table1[[#This Row],[Quantity]]</f>
        <v>580.34999999999991</v>
      </c>
    </row>
    <row r="1803" spans="1:18" x14ac:dyDescent="0.25">
      <c r="A1803" t="s">
        <v>2733</v>
      </c>
      <c r="B1803" s="14">
        <v>46115</v>
      </c>
      <c r="C1803" t="s">
        <v>2188</v>
      </c>
      <c r="D1803" t="str">
        <f>VLOOKUP(C1803,Customers!A:E,5,FALSE)</f>
        <v>mass affluent</v>
      </c>
      <c r="E1803" t="s">
        <v>282</v>
      </c>
      <c r="F1803" t="str">
        <f>VLOOKUP(Table1[[#This Row],[Product_ID]],Products!A:D,4,FALSE)</f>
        <v>Audio</v>
      </c>
      <c r="G1803" t="str">
        <f>VLOOKUP(H1803,Stores!A:E,5,FALSE)</f>
        <v>Africa</v>
      </c>
      <c r="H1803" t="s">
        <v>226</v>
      </c>
      <c r="I1803" s="5" t="s">
        <v>14</v>
      </c>
      <c r="J1803" s="7">
        <v>5</v>
      </c>
      <c r="K1803" s="27">
        <v>184.37</v>
      </c>
      <c r="L1803" s="11">
        <v>0.05</v>
      </c>
      <c r="M1803" t="s">
        <v>20</v>
      </c>
      <c r="N1803" s="29">
        <v>110.98</v>
      </c>
      <c r="O1803" s="27">
        <f>Table1[[#This Row],[Unit_Price]]*Table1[[#This Row],[Quantity]]</f>
        <v>921.85</v>
      </c>
      <c r="P1803" s="29">
        <f>Table1[[#This Row],[Revenue]]-Table1[[#This Row],[COGS]]</f>
        <v>366.95000000000005</v>
      </c>
      <c r="Q1803" s="9">
        <f>Table1[[#This Row],[Profit]]/Table1[[#This Row],[Revenue]]</f>
        <v>0.39805825242718451</v>
      </c>
      <c r="R1803" s="31">
        <f>Table1[[#This Row],[Cost Price]]*Table1[[#This Row],[Quantity]]</f>
        <v>554.9</v>
      </c>
    </row>
    <row r="1804" spans="1:18" x14ac:dyDescent="0.25">
      <c r="A1804" t="s">
        <v>2734</v>
      </c>
      <c r="B1804" s="14">
        <v>46197</v>
      </c>
      <c r="C1804" t="s">
        <v>1303</v>
      </c>
      <c r="D1804" t="str">
        <f>VLOOKUP(C1804,Customers!A:E,5,FALSE)</f>
        <v>Mass Market</v>
      </c>
      <c r="E1804" t="s">
        <v>171</v>
      </c>
      <c r="F1804" t="str">
        <f>VLOOKUP(Table1[[#This Row],[Product_ID]],Products!A:D,4,FALSE)</f>
        <v>Smartphones</v>
      </c>
      <c r="G1804" t="str">
        <f>VLOOKUP(H1804,Stores!A:E,5,FALSE)</f>
        <v>North America</v>
      </c>
      <c r="H1804" t="s">
        <v>95</v>
      </c>
      <c r="I1804" s="5" t="s">
        <v>14</v>
      </c>
      <c r="J1804" s="7">
        <v>8</v>
      </c>
      <c r="K1804" s="27">
        <v>1337.97</v>
      </c>
      <c r="L1804" s="11">
        <v>0</v>
      </c>
      <c r="M1804" t="s">
        <v>30</v>
      </c>
      <c r="N1804" s="29">
        <v>883.32</v>
      </c>
      <c r="O1804" s="27">
        <f>Table1[[#This Row],[Unit_Price]]*Table1[[#This Row],[Quantity]]</f>
        <v>10703.76</v>
      </c>
      <c r="P1804" s="29">
        <f>Table1[[#This Row],[Revenue]]-Table1[[#This Row],[COGS]]</f>
        <v>3637.2</v>
      </c>
      <c r="Q1804" s="9">
        <f>Table1[[#This Row],[Profit]]/Table1[[#This Row],[Revenue]]</f>
        <v>0.33980582524271841</v>
      </c>
      <c r="R1804" s="31">
        <f>Table1[[#This Row],[Cost Price]]*Table1[[#This Row],[Quantity]]</f>
        <v>7066.56</v>
      </c>
    </row>
    <row r="1805" spans="1:18" x14ac:dyDescent="0.25">
      <c r="A1805" t="s">
        <v>2735</v>
      </c>
      <c r="B1805" s="14">
        <v>45921</v>
      </c>
      <c r="C1805" t="s">
        <v>129</v>
      </c>
      <c r="D1805" t="str">
        <f>VLOOKUP(C1805,Customers!A:E,5,FALSE)</f>
        <v>Mass Affluent</v>
      </c>
      <c r="E1805" t="s">
        <v>305</v>
      </c>
      <c r="F1805" t="str">
        <f>VLOOKUP(Table1[[#This Row],[Product_ID]],Products!A:D,4,FALSE)</f>
        <v>Accessories</v>
      </c>
      <c r="G1805" t="str">
        <f>VLOOKUP(H1805,Stores!A:E,5,FALSE)</f>
        <v>North America</v>
      </c>
      <c r="H1805" t="s">
        <v>187</v>
      </c>
      <c r="I1805" s="5" t="s">
        <v>25</v>
      </c>
      <c r="J1805" s="7">
        <v>3</v>
      </c>
      <c r="K1805" s="27">
        <v>37.83</v>
      </c>
      <c r="L1805" s="11">
        <v>0.02</v>
      </c>
      <c r="M1805" t="s">
        <v>20</v>
      </c>
      <c r="N1805" s="29">
        <v>26.52</v>
      </c>
      <c r="O1805" s="27">
        <f>Table1[[#This Row],[Unit_Price]]*Table1[[#This Row],[Quantity]]</f>
        <v>113.49</v>
      </c>
      <c r="P1805" s="29">
        <f>Table1[[#This Row],[Revenue]]-Table1[[#This Row],[COGS]]</f>
        <v>33.929999999999993</v>
      </c>
      <c r="Q1805" s="9">
        <f>Table1[[#This Row],[Profit]]/Table1[[#This Row],[Revenue]]</f>
        <v>0.29896907216494839</v>
      </c>
      <c r="R1805" s="31">
        <f>Table1[[#This Row],[Cost Price]]*Table1[[#This Row],[Quantity]]</f>
        <v>79.56</v>
      </c>
    </row>
    <row r="1806" spans="1:18" x14ac:dyDescent="0.25">
      <c r="A1806" t="s">
        <v>2736</v>
      </c>
      <c r="B1806" s="14">
        <v>46329</v>
      </c>
      <c r="C1806" t="s">
        <v>1267</v>
      </c>
      <c r="D1806" t="str">
        <f>VLOOKUP(C1806,Customers!A:E,5,FALSE)</f>
        <v>Mass Affluent</v>
      </c>
      <c r="E1806" t="s">
        <v>180</v>
      </c>
      <c r="F1806" t="str">
        <f>VLOOKUP(Table1[[#This Row],[Product_ID]],Products!A:D,4,FALSE)</f>
        <v>Smartphones</v>
      </c>
      <c r="G1806" t="str">
        <f>VLOOKUP(H1806,Stores!A:E,5,FALSE)</f>
        <v>Africa</v>
      </c>
      <c r="H1806" t="s">
        <v>226</v>
      </c>
      <c r="I1806" s="5" t="s">
        <v>14</v>
      </c>
      <c r="J1806" s="7">
        <v>3</v>
      </c>
      <c r="K1806" s="27">
        <v>849</v>
      </c>
      <c r="L1806" s="11">
        <v>0.15</v>
      </c>
      <c r="M1806" t="s">
        <v>20</v>
      </c>
      <c r="N1806" s="29">
        <v>585.80999999999995</v>
      </c>
      <c r="O1806" s="27">
        <f>Table1[[#This Row],[Unit_Price]]*Table1[[#This Row],[Quantity]]</f>
        <v>2547</v>
      </c>
      <c r="P1806" s="29">
        <f>Table1[[#This Row],[Revenue]]-Table1[[#This Row],[COGS]]</f>
        <v>789.57000000000016</v>
      </c>
      <c r="Q1806" s="9">
        <f>Table1[[#This Row],[Profit]]/Table1[[#This Row],[Revenue]]</f>
        <v>0.31000000000000005</v>
      </c>
      <c r="R1806" s="31">
        <f>Table1[[#This Row],[Cost Price]]*Table1[[#This Row],[Quantity]]</f>
        <v>1757.4299999999998</v>
      </c>
    </row>
    <row r="1807" spans="1:18" x14ac:dyDescent="0.25">
      <c r="A1807" t="s">
        <v>2737</v>
      </c>
      <c r="B1807" s="14">
        <v>46135</v>
      </c>
      <c r="C1807" t="s">
        <v>1039</v>
      </c>
      <c r="D1807" t="str">
        <f>VLOOKUP(C1807,Customers!A:E,5,FALSE)</f>
        <v>Mass Affluent</v>
      </c>
      <c r="E1807" t="s">
        <v>132</v>
      </c>
      <c r="F1807" t="str">
        <f>VLOOKUP(Table1[[#This Row],[Product_ID]],Products!A:D,4,FALSE)</f>
        <v>Laptops</v>
      </c>
      <c r="G1807" t="str">
        <f>VLOOKUP(H1807,Stores!A:E,5,FALSE)</f>
        <v>Africa</v>
      </c>
      <c r="H1807" t="s">
        <v>52</v>
      </c>
      <c r="I1807" s="5" t="s">
        <v>25</v>
      </c>
      <c r="J1807" s="7">
        <v>3</v>
      </c>
      <c r="K1807" s="27">
        <v>1163.03</v>
      </c>
      <c r="L1807" s="11">
        <v>0</v>
      </c>
      <c r="M1807" t="s">
        <v>20</v>
      </c>
      <c r="N1807" s="29">
        <v>791.34</v>
      </c>
      <c r="O1807" s="27">
        <f>Table1[[#This Row],[Unit_Price]]*Table1[[#This Row],[Quantity]]</f>
        <v>3489.09</v>
      </c>
      <c r="P1807" s="29">
        <f>Table1[[#This Row],[Revenue]]-Table1[[#This Row],[COGS]]</f>
        <v>1115.0700000000002</v>
      </c>
      <c r="Q1807" s="9">
        <f>Table1[[#This Row],[Profit]]/Table1[[#This Row],[Revenue]]</f>
        <v>0.31958762886597941</v>
      </c>
      <c r="R1807" s="31">
        <f>Table1[[#This Row],[Cost Price]]*Table1[[#This Row],[Quantity]]</f>
        <v>2374.02</v>
      </c>
    </row>
    <row r="1808" spans="1:18" x14ac:dyDescent="0.25">
      <c r="A1808" t="s">
        <v>2738</v>
      </c>
      <c r="B1808" s="14">
        <v>45918</v>
      </c>
      <c r="C1808" t="s">
        <v>742</v>
      </c>
      <c r="D1808" t="str">
        <f>VLOOKUP(C1808,Customers!A:E,5,FALSE)</f>
        <v>Mass Market</v>
      </c>
      <c r="E1808" t="s">
        <v>235</v>
      </c>
      <c r="F1808" t="str">
        <f>VLOOKUP(Table1[[#This Row],[Product_ID]],Products!A:D,4,FALSE)</f>
        <v>Accessories</v>
      </c>
      <c r="G1808" t="str">
        <f>VLOOKUP(H1808,Stores!A:E,5,FALSE)</f>
        <v>Asia</v>
      </c>
      <c r="H1808" t="s">
        <v>13</v>
      </c>
      <c r="I1808" s="5" t="s">
        <v>14</v>
      </c>
      <c r="J1808" s="7">
        <v>3</v>
      </c>
      <c r="K1808" s="27">
        <v>69</v>
      </c>
      <c r="L1808" s="11">
        <v>0.15</v>
      </c>
      <c r="M1808" t="s">
        <v>20</v>
      </c>
      <c r="N1808" s="29">
        <v>44.85</v>
      </c>
      <c r="O1808" s="27">
        <f>Table1[[#This Row],[Unit_Price]]*Table1[[#This Row],[Quantity]]</f>
        <v>207</v>
      </c>
      <c r="P1808" s="29">
        <f>Table1[[#This Row],[Revenue]]-Table1[[#This Row],[COGS]]</f>
        <v>72.449999999999989</v>
      </c>
      <c r="Q1808" s="9">
        <f>Table1[[#This Row],[Profit]]/Table1[[#This Row],[Revenue]]</f>
        <v>0.34999999999999992</v>
      </c>
      <c r="R1808" s="31">
        <f>Table1[[#This Row],[Cost Price]]*Table1[[#This Row],[Quantity]]</f>
        <v>134.55000000000001</v>
      </c>
    </row>
    <row r="1809" spans="1:18" x14ac:dyDescent="0.25">
      <c r="A1809" t="s">
        <v>2739</v>
      </c>
      <c r="B1809" s="14">
        <v>45890</v>
      </c>
      <c r="C1809" t="s">
        <v>2740</v>
      </c>
      <c r="D1809" t="str">
        <f>VLOOKUP(C1809,Customers!A:E,5,FALSE)</f>
        <v xml:space="preserve">Mass Affluent </v>
      </c>
      <c r="E1809" t="s">
        <v>556</v>
      </c>
      <c r="F1809" t="str">
        <f>VLOOKUP(Table1[[#This Row],[Product_ID]],Products!A:D,4,FALSE)</f>
        <v>Audio</v>
      </c>
      <c r="G1809" t="str">
        <f>VLOOKUP(H1809,Stores!A:E,5,FALSE)</f>
        <v>North America</v>
      </c>
      <c r="H1809" t="s">
        <v>39</v>
      </c>
      <c r="I1809" s="5" t="s">
        <v>14</v>
      </c>
      <c r="J1809" s="7">
        <v>3</v>
      </c>
      <c r="K1809" s="27">
        <v>127.71</v>
      </c>
      <c r="L1809" s="11">
        <v>0</v>
      </c>
      <c r="M1809" t="s">
        <v>20</v>
      </c>
      <c r="N1809" s="29">
        <v>87.72</v>
      </c>
      <c r="O1809" s="27">
        <f>Table1[[#This Row],[Unit_Price]]*Table1[[#This Row],[Quantity]]</f>
        <v>383.13</v>
      </c>
      <c r="P1809" s="29">
        <f>Table1[[#This Row],[Revenue]]-Table1[[#This Row],[COGS]]</f>
        <v>119.97000000000003</v>
      </c>
      <c r="Q1809" s="9">
        <f>Table1[[#This Row],[Profit]]/Table1[[#This Row],[Revenue]]</f>
        <v>0.3131313131313132</v>
      </c>
      <c r="R1809" s="31">
        <f>Table1[[#This Row],[Cost Price]]*Table1[[#This Row],[Quantity]]</f>
        <v>263.15999999999997</v>
      </c>
    </row>
    <row r="1810" spans="1:18" x14ac:dyDescent="0.25">
      <c r="A1810" t="s">
        <v>2741</v>
      </c>
      <c r="B1810" s="14">
        <v>46191</v>
      </c>
      <c r="C1810" t="s">
        <v>270</v>
      </c>
      <c r="D1810" t="str">
        <f>VLOOKUP(C1810,Customers!A:E,5,FALSE)</f>
        <v>Mass Market</v>
      </c>
      <c r="E1810" t="s">
        <v>54</v>
      </c>
      <c r="F1810" t="str">
        <f>VLOOKUP(Table1[[#This Row],[Product_ID]],Products!A:D,4,FALSE)</f>
        <v>Accessories</v>
      </c>
      <c r="G1810" t="str">
        <f>VLOOKUP(H1810,Stores!A:E,5,FALSE)</f>
        <v>North America</v>
      </c>
      <c r="H1810" t="s">
        <v>95</v>
      </c>
      <c r="I1810" s="5" t="s">
        <v>25</v>
      </c>
      <c r="J1810" s="7">
        <v>1</v>
      </c>
      <c r="K1810" s="27">
        <v>122.57</v>
      </c>
      <c r="L1810" s="11">
        <v>0</v>
      </c>
      <c r="M1810" t="s">
        <v>30</v>
      </c>
      <c r="N1810" s="29">
        <v>85.68</v>
      </c>
      <c r="O1810" s="27">
        <f>Table1[[#This Row],[Unit_Price]]*Table1[[#This Row],[Quantity]]</f>
        <v>122.57</v>
      </c>
      <c r="P1810" s="29">
        <f>Table1[[#This Row],[Revenue]]-Table1[[#This Row],[COGS]]</f>
        <v>36.889999999999986</v>
      </c>
      <c r="Q1810" s="9">
        <f>Table1[[#This Row],[Profit]]/Table1[[#This Row],[Revenue]]</f>
        <v>0.30097087378640769</v>
      </c>
      <c r="R1810" s="31">
        <f>Table1[[#This Row],[Cost Price]]*Table1[[#This Row],[Quantity]]</f>
        <v>85.68</v>
      </c>
    </row>
    <row r="1811" spans="1:18" x14ac:dyDescent="0.25">
      <c r="A1811" t="s">
        <v>2742</v>
      </c>
      <c r="B1811" s="14">
        <v>46192</v>
      </c>
      <c r="C1811" t="s">
        <v>2743</v>
      </c>
      <c r="D1811" t="str">
        <f>VLOOKUP(C1811,Customers!A:E,5,FALSE)</f>
        <v>Mass Affluent</v>
      </c>
      <c r="E1811" t="s">
        <v>43</v>
      </c>
      <c r="F1811" t="str">
        <f>VLOOKUP(Table1[[#This Row],[Product_ID]],Products!A:D,4,FALSE)</f>
        <v>Televisions</v>
      </c>
      <c r="G1811" t="str">
        <f>VLOOKUP(H1811,Stores!A:E,5,FALSE)</f>
        <v>Asia</v>
      </c>
      <c r="H1811" t="s">
        <v>101</v>
      </c>
      <c r="I1811" s="5" t="s">
        <v>14</v>
      </c>
      <c r="J1811" s="7">
        <v>4</v>
      </c>
      <c r="K1811" s="27">
        <v>1852.97</v>
      </c>
      <c r="L1811" s="11">
        <v>0.2</v>
      </c>
      <c r="M1811" t="s">
        <v>20</v>
      </c>
      <c r="N1811" s="29">
        <v>1097.3900000000001</v>
      </c>
      <c r="O1811" s="27">
        <f>Table1[[#This Row],[Unit_Price]]*Table1[[#This Row],[Quantity]]</f>
        <v>7411.88</v>
      </c>
      <c r="P1811" s="29">
        <f>Table1[[#This Row],[Revenue]]-Table1[[#This Row],[COGS]]</f>
        <v>3022.3199999999997</v>
      </c>
      <c r="Q1811" s="9">
        <f>Table1[[#This Row],[Profit]]/Table1[[#This Row],[Revenue]]</f>
        <v>0.40776699029126207</v>
      </c>
      <c r="R1811" s="31">
        <f>Table1[[#This Row],[Cost Price]]*Table1[[#This Row],[Quantity]]</f>
        <v>4389.5600000000004</v>
      </c>
    </row>
    <row r="1812" spans="1:18" x14ac:dyDescent="0.25">
      <c r="A1812" t="s">
        <v>2744</v>
      </c>
      <c r="B1812" s="14">
        <v>46053</v>
      </c>
      <c r="C1812" t="s">
        <v>803</v>
      </c>
      <c r="D1812" t="str">
        <f>VLOOKUP(C1812,Customers!A:E,5,FALSE)</f>
        <v>Mass Market</v>
      </c>
      <c r="E1812" t="s">
        <v>685</v>
      </c>
      <c r="F1812" t="str">
        <f>VLOOKUP(Table1[[#This Row],[Product_ID]],Products!A:D,4,FALSE)</f>
        <v>Smartphones</v>
      </c>
      <c r="G1812" t="str">
        <f>VLOOKUP(H1812,Stores!A:E,5,FALSE)</f>
        <v>Europe</v>
      </c>
      <c r="H1812" t="s">
        <v>64</v>
      </c>
      <c r="I1812" s="5" t="s">
        <v>25</v>
      </c>
      <c r="J1812" s="7">
        <v>2</v>
      </c>
      <c r="K1812" s="27">
        <v>1630.98</v>
      </c>
      <c r="L1812" s="11">
        <v>0</v>
      </c>
      <c r="M1812" t="s">
        <v>20</v>
      </c>
      <c r="N1812" s="29">
        <v>1023.36</v>
      </c>
      <c r="O1812" s="27">
        <f>Table1[[#This Row],[Unit_Price]]*Table1[[#This Row],[Quantity]]</f>
        <v>3261.96</v>
      </c>
      <c r="P1812" s="29">
        <f>Table1[[#This Row],[Revenue]]-Table1[[#This Row],[COGS]]</f>
        <v>1215.24</v>
      </c>
      <c r="Q1812" s="9">
        <f>Table1[[#This Row],[Profit]]/Table1[[#This Row],[Revenue]]</f>
        <v>0.37254901960784315</v>
      </c>
      <c r="R1812" s="31">
        <f>Table1[[#This Row],[Cost Price]]*Table1[[#This Row],[Quantity]]</f>
        <v>2046.72</v>
      </c>
    </row>
    <row r="1813" spans="1:18" x14ac:dyDescent="0.25">
      <c r="A1813" t="s">
        <v>2745</v>
      </c>
      <c r="B1813" s="14">
        <v>46104</v>
      </c>
      <c r="C1813" t="s">
        <v>1180</v>
      </c>
      <c r="D1813" t="str">
        <f>VLOOKUP(C1813,Customers!A:E,5,FALSE)</f>
        <v>Mass Market</v>
      </c>
      <c r="E1813" t="s">
        <v>282</v>
      </c>
      <c r="F1813" t="str">
        <f>VLOOKUP(Table1[[#This Row],[Product_ID]],Products!A:D,4,FALSE)</f>
        <v>Audio</v>
      </c>
      <c r="G1813" t="str">
        <f>VLOOKUP(H1813,Stores!A:E,5,FALSE)</f>
        <v>Asia</v>
      </c>
      <c r="H1813" t="s">
        <v>34</v>
      </c>
      <c r="I1813" s="5" t="s">
        <v>25</v>
      </c>
      <c r="J1813" s="7" t="s">
        <v>957</v>
      </c>
      <c r="K1813" s="27">
        <v>182.58</v>
      </c>
      <c r="L1813" s="11">
        <v>0.1</v>
      </c>
      <c r="M1813" t="s">
        <v>20</v>
      </c>
      <c r="N1813" s="29">
        <v>110.98</v>
      </c>
      <c r="O1813" s="27">
        <f>Table1[[#This Row],[Unit_Price]]*Table1[[#This Row],[Quantity]]</f>
        <v>365.16</v>
      </c>
      <c r="P1813" s="29">
        <f>Table1[[#This Row],[Revenue]]-Table1[[#This Row],[COGS]]</f>
        <v>143.20000000000002</v>
      </c>
      <c r="Q1813" s="9">
        <f>Table1[[#This Row],[Profit]]/Table1[[#This Row],[Revenue]]</f>
        <v>0.39215686274509803</v>
      </c>
      <c r="R1813" s="31">
        <f>Table1[[#This Row],[Cost Price]]*Table1[[#This Row],[Quantity]]</f>
        <v>221.96</v>
      </c>
    </row>
    <row r="1814" spans="1:18" x14ac:dyDescent="0.25">
      <c r="A1814" t="s">
        <v>2746</v>
      </c>
      <c r="B1814" s="14">
        <v>46048</v>
      </c>
      <c r="C1814" t="s">
        <v>473</v>
      </c>
      <c r="D1814" t="str">
        <f>VLOOKUP(C1814,Customers!A:E,5,FALSE)</f>
        <v>Mass Market</v>
      </c>
      <c r="E1814" t="s">
        <v>243</v>
      </c>
      <c r="F1814" t="str">
        <f>VLOOKUP(Table1[[#This Row],[Product_ID]],Products!A:D,4,FALSE)</f>
        <v>Accessories</v>
      </c>
      <c r="G1814" t="str">
        <f>VLOOKUP(H1814,Stores!A:E,5,FALSE)</f>
        <v>Africa</v>
      </c>
      <c r="H1814" t="s">
        <v>196</v>
      </c>
      <c r="I1814" s="5" t="s">
        <v>14</v>
      </c>
      <c r="J1814" s="7">
        <v>5</v>
      </c>
      <c r="K1814" s="27">
        <v>66.930000000000007</v>
      </c>
      <c r="L1814" s="11">
        <v>0.1</v>
      </c>
      <c r="M1814" t="s">
        <v>20</v>
      </c>
      <c r="N1814" s="29">
        <v>44.16</v>
      </c>
      <c r="O1814" s="27">
        <f>Table1[[#This Row],[Unit_Price]]*Table1[[#This Row],[Quantity]]</f>
        <v>334.65000000000003</v>
      </c>
      <c r="P1814" s="29">
        <f>Table1[[#This Row],[Revenue]]-Table1[[#This Row],[COGS]]</f>
        <v>113.85000000000005</v>
      </c>
      <c r="Q1814" s="9">
        <f>Table1[[#This Row],[Profit]]/Table1[[#This Row],[Revenue]]</f>
        <v>0.34020618556701043</v>
      </c>
      <c r="R1814" s="31">
        <f>Table1[[#This Row],[Cost Price]]*Table1[[#This Row],[Quantity]]</f>
        <v>220.79999999999998</v>
      </c>
    </row>
    <row r="1815" spans="1:18" x14ac:dyDescent="0.25">
      <c r="A1815" t="s">
        <v>2747</v>
      </c>
      <c r="B1815" s="14">
        <v>46362</v>
      </c>
      <c r="C1815" t="s">
        <v>2748</v>
      </c>
      <c r="D1815" t="str">
        <f>VLOOKUP(C1815,Customers!A:E,5,FALSE)</f>
        <v>Mass Market</v>
      </c>
      <c r="E1815" t="s">
        <v>71</v>
      </c>
      <c r="F1815" t="str">
        <f>VLOOKUP(Table1[[#This Row],[Product_ID]],Products!A:D,4,FALSE)</f>
        <v>Audio</v>
      </c>
      <c r="G1815" t="str">
        <f>VLOOKUP(H1815,Stores!A:E,5,FALSE)</f>
        <v>Asia</v>
      </c>
      <c r="H1815" t="s">
        <v>13</v>
      </c>
      <c r="I1815" s="5" t="s">
        <v>14</v>
      </c>
      <c r="J1815" s="7">
        <v>4</v>
      </c>
      <c r="K1815" s="27">
        <v>122.57</v>
      </c>
      <c r="L1815" s="11">
        <v>0</v>
      </c>
      <c r="M1815" t="s">
        <v>30</v>
      </c>
      <c r="N1815" s="29">
        <v>82.11</v>
      </c>
      <c r="O1815" s="27">
        <f>Table1[[#This Row],[Unit_Price]]*Table1[[#This Row],[Quantity]]</f>
        <v>490.28</v>
      </c>
      <c r="P1815" s="29">
        <f>Table1[[#This Row],[Revenue]]-Table1[[#This Row],[COGS]]</f>
        <v>161.83999999999997</v>
      </c>
      <c r="Q1815" s="9">
        <f>Table1[[#This Row],[Profit]]/Table1[[#This Row],[Revenue]]</f>
        <v>0.33009708737864074</v>
      </c>
      <c r="R1815" s="31">
        <f>Table1[[#This Row],[Cost Price]]*Table1[[#This Row],[Quantity]]</f>
        <v>328.44</v>
      </c>
    </row>
    <row r="1816" spans="1:18" x14ac:dyDescent="0.25">
      <c r="A1816" t="s">
        <v>2749</v>
      </c>
      <c r="B1816" s="14">
        <v>46197</v>
      </c>
      <c r="C1816" t="s">
        <v>1107</v>
      </c>
      <c r="D1816" t="str">
        <f>VLOOKUP(C1816,Customers!A:E,5,FALSE)</f>
        <v>Premium</v>
      </c>
      <c r="E1816" t="s">
        <v>390</v>
      </c>
      <c r="F1816" t="str">
        <f>VLOOKUP(Table1[[#This Row],[Product_ID]],Products!A:D,4,FALSE)</f>
        <v>Smartphones</v>
      </c>
      <c r="G1816" t="str">
        <f>VLOOKUP(H1816,Stores!A:E,5,FALSE)</f>
        <v>oceania</v>
      </c>
      <c r="H1816" t="s">
        <v>48</v>
      </c>
      <c r="I1816" s="5" t="s">
        <v>14</v>
      </c>
      <c r="J1816" s="7">
        <v>3</v>
      </c>
      <c r="K1816" s="27">
        <v>462.47</v>
      </c>
      <c r="L1816" s="11">
        <v>0.15</v>
      </c>
      <c r="M1816" t="s">
        <v>35</v>
      </c>
      <c r="N1816" s="29">
        <v>278.38</v>
      </c>
      <c r="O1816" s="27">
        <f>Table1[[#This Row],[Unit_Price]]*Table1[[#This Row],[Quantity]]</f>
        <v>1387.41</v>
      </c>
      <c r="P1816" s="29">
        <f>Table1[[#This Row],[Revenue]]-Table1[[#This Row],[COGS]]</f>
        <v>552.2700000000001</v>
      </c>
      <c r="Q1816" s="9">
        <f>Table1[[#This Row],[Profit]]/Table1[[#This Row],[Revenue]]</f>
        <v>0.39805825242718451</v>
      </c>
      <c r="R1816" s="31">
        <f>Table1[[#This Row],[Cost Price]]*Table1[[#This Row],[Quantity]]</f>
        <v>835.14</v>
      </c>
    </row>
    <row r="1817" spans="1:18" x14ac:dyDescent="0.25">
      <c r="A1817" t="s">
        <v>2750</v>
      </c>
      <c r="B1817" s="14">
        <v>46005</v>
      </c>
      <c r="C1817" t="s">
        <v>813</v>
      </c>
      <c r="D1817" t="str">
        <f>VLOOKUP(C1817,Customers!A:E,5,FALSE)</f>
        <v>Affluent</v>
      </c>
      <c r="E1817" t="s">
        <v>520</v>
      </c>
      <c r="F1817" t="str">
        <f>VLOOKUP(Table1[[#This Row],[Product_ID]],Products!A:D,4,FALSE)</f>
        <v>Laptops</v>
      </c>
      <c r="G1817" t="str">
        <f>VLOOKUP(H1817,Stores!A:E,5,FALSE)</f>
        <v>Europe</v>
      </c>
      <c r="H1817" t="s">
        <v>64</v>
      </c>
      <c r="I1817" s="5" t="s">
        <v>14</v>
      </c>
      <c r="J1817" s="7">
        <v>4</v>
      </c>
      <c r="K1817" s="27">
        <v>2220.9899999999998</v>
      </c>
      <c r="L1817" s="11">
        <v>0.1</v>
      </c>
      <c r="M1817" t="s">
        <v>35</v>
      </c>
      <c r="N1817" s="29">
        <v>1495.32</v>
      </c>
      <c r="O1817" s="27">
        <f>Table1[[#This Row],[Unit_Price]]*Table1[[#This Row],[Quantity]]</f>
        <v>8883.9599999999991</v>
      </c>
      <c r="P1817" s="29">
        <f>Table1[[#This Row],[Revenue]]-Table1[[#This Row],[COGS]]</f>
        <v>2902.6799999999994</v>
      </c>
      <c r="Q1817" s="9">
        <f>Table1[[#This Row],[Profit]]/Table1[[#This Row],[Revenue]]</f>
        <v>0.32673267326732669</v>
      </c>
      <c r="R1817" s="31">
        <f>Table1[[#This Row],[Cost Price]]*Table1[[#This Row],[Quantity]]</f>
        <v>5981.28</v>
      </c>
    </row>
    <row r="1818" spans="1:18" x14ac:dyDescent="0.25">
      <c r="A1818" t="s">
        <v>2751</v>
      </c>
      <c r="B1818" s="14">
        <v>45956</v>
      </c>
      <c r="C1818" t="s">
        <v>513</v>
      </c>
      <c r="D1818" t="str">
        <f>VLOOKUP(C1818,Customers!A:E,5,FALSE)</f>
        <v>Premium</v>
      </c>
      <c r="E1818" t="s">
        <v>147</v>
      </c>
      <c r="F1818" t="str">
        <f>VLOOKUP(Table1[[#This Row],[Product_ID]],Products!A:D,4,FALSE)</f>
        <v>Televisions</v>
      </c>
      <c r="G1818" t="str">
        <f>VLOOKUP(H1818,Stores!A:E,5,FALSE)</f>
        <v>Africa</v>
      </c>
      <c r="H1818" t="s">
        <v>226</v>
      </c>
      <c r="I1818" s="5" t="s">
        <v>25</v>
      </c>
      <c r="J1818" s="7">
        <v>3</v>
      </c>
      <c r="K1818" s="27">
        <v>1008.99</v>
      </c>
      <c r="L1818" s="11">
        <v>0.05</v>
      </c>
      <c r="M1818" t="s">
        <v>20</v>
      </c>
      <c r="N1818" s="29">
        <v>679.32</v>
      </c>
      <c r="O1818" s="27">
        <f>Table1[[#This Row],[Unit_Price]]*Table1[[#This Row],[Quantity]]</f>
        <v>3026.9700000000003</v>
      </c>
      <c r="P1818" s="29">
        <f>Table1[[#This Row],[Revenue]]-Table1[[#This Row],[COGS]]</f>
        <v>989.01000000000022</v>
      </c>
      <c r="Q1818" s="9">
        <f>Table1[[#This Row],[Profit]]/Table1[[#This Row],[Revenue]]</f>
        <v>0.3267326732673268</v>
      </c>
      <c r="R1818" s="31">
        <f>Table1[[#This Row],[Cost Price]]*Table1[[#This Row],[Quantity]]</f>
        <v>2037.96</v>
      </c>
    </row>
    <row r="1819" spans="1:18" x14ac:dyDescent="0.25">
      <c r="A1819" t="s">
        <v>2752</v>
      </c>
      <c r="B1819" s="14">
        <v>46086</v>
      </c>
      <c r="C1819" t="s">
        <v>622</v>
      </c>
      <c r="D1819" t="str">
        <f>VLOOKUP(C1819,Customers!A:E,5,FALSE)</f>
        <v>Mass Market</v>
      </c>
      <c r="E1819" t="s">
        <v>376</v>
      </c>
      <c r="F1819" t="str">
        <f>VLOOKUP(Table1[[#This Row],[Product_ID]],Products!A:D,4,FALSE)</f>
        <v>Laptops</v>
      </c>
      <c r="G1819" t="str">
        <f>VLOOKUP(H1819,Stores!A:E,5,FALSE)</f>
        <v>oceania</v>
      </c>
      <c r="H1819" t="s">
        <v>48</v>
      </c>
      <c r="I1819" s="5" t="s">
        <v>25</v>
      </c>
      <c r="J1819" s="7">
        <v>1</v>
      </c>
      <c r="K1819" s="27">
        <v>1749.97</v>
      </c>
      <c r="L1819" s="11">
        <v>0</v>
      </c>
      <c r="M1819" t="s">
        <v>20</v>
      </c>
      <c r="N1819" s="29">
        <v>1240.27</v>
      </c>
      <c r="O1819" s="27">
        <f>Table1[[#This Row],[Unit_Price]]*Table1[[#This Row],[Quantity]]</f>
        <v>1749.97</v>
      </c>
      <c r="P1819" s="29">
        <f>Table1[[#This Row],[Revenue]]-Table1[[#This Row],[COGS]]</f>
        <v>509.70000000000005</v>
      </c>
      <c r="Q1819" s="9">
        <f>Table1[[#This Row],[Profit]]/Table1[[#This Row],[Revenue]]</f>
        <v>0.29126213592233013</v>
      </c>
      <c r="R1819" s="31">
        <f>Table1[[#This Row],[Cost Price]]*Table1[[#This Row],[Quantity]]</f>
        <v>1240.27</v>
      </c>
    </row>
    <row r="1820" spans="1:18" x14ac:dyDescent="0.25">
      <c r="A1820" t="s">
        <v>2753</v>
      </c>
      <c r="B1820" s="14">
        <v>46180</v>
      </c>
      <c r="C1820" t="s">
        <v>1092</v>
      </c>
      <c r="D1820" t="str">
        <f>VLOOKUP(C1820,Customers!A:E,5,FALSE)</f>
        <v>Mass Affluent</v>
      </c>
      <c r="E1820" t="s">
        <v>137</v>
      </c>
      <c r="F1820" t="str">
        <f>VLOOKUP(Table1[[#This Row],[Product_ID]],Products!A:D,4,FALSE)</f>
        <v>Accessories</v>
      </c>
      <c r="G1820" t="str">
        <f>VLOOKUP(H1820,Stores!A:E,5,FALSE)</f>
        <v>Asia</v>
      </c>
      <c r="H1820" t="s">
        <v>34</v>
      </c>
      <c r="I1820" s="5" t="s">
        <v>25</v>
      </c>
      <c r="J1820" s="7">
        <v>4</v>
      </c>
      <c r="K1820" s="27">
        <v>99.99</v>
      </c>
      <c r="L1820" s="11">
        <v>0.1</v>
      </c>
      <c r="M1820" t="s">
        <v>20</v>
      </c>
      <c r="N1820" s="29">
        <v>65.34</v>
      </c>
      <c r="O1820" s="27">
        <f>Table1[[#This Row],[Unit_Price]]*Table1[[#This Row],[Quantity]]</f>
        <v>399.96</v>
      </c>
      <c r="P1820" s="29">
        <f>Table1[[#This Row],[Revenue]]-Table1[[#This Row],[COGS]]</f>
        <v>138.59999999999997</v>
      </c>
      <c r="Q1820" s="9">
        <f>Table1[[#This Row],[Profit]]/Table1[[#This Row],[Revenue]]</f>
        <v>0.34653465346534645</v>
      </c>
      <c r="R1820" s="31">
        <f>Table1[[#This Row],[Cost Price]]*Table1[[#This Row],[Quantity]]</f>
        <v>261.36</v>
      </c>
    </row>
    <row r="1821" spans="1:18" x14ac:dyDescent="0.25">
      <c r="A1821" t="s">
        <v>2754</v>
      </c>
      <c r="B1821" s="14">
        <v>45879</v>
      </c>
      <c r="C1821" t="s">
        <v>1122</v>
      </c>
      <c r="D1821" t="str">
        <f>VLOOKUP(C1821,Customers!A:E,5,FALSE)</f>
        <v>Mass Market</v>
      </c>
      <c r="E1821" t="s">
        <v>43</v>
      </c>
      <c r="F1821" t="str">
        <f>VLOOKUP(Table1[[#This Row],[Product_ID]],Products!A:D,4,FALSE)</f>
        <v>Televisions</v>
      </c>
      <c r="G1821" t="str">
        <f>VLOOKUP(H1821,Stores!A:E,5,FALSE)</f>
        <v>Asia</v>
      </c>
      <c r="H1821" t="s">
        <v>101</v>
      </c>
      <c r="I1821" s="5" t="s">
        <v>25</v>
      </c>
      <c r="J1821" s="7">
        <v>2</v>
      </c>
      <c r="K1821" s="27">
        <v>1745.03</v>
      </c>
      <c r="L1821" s="11">
        <v>0.02</v>
      </c>
      <c r="M1821" t="s">
        <v>20</v>
      </c>
      <c r="N1821" s="29">
        <v>1097.3900000000001</v>
      </c>
      <c r="O1821" s="27">
        <f>Table1[[#This Row],[Unit_Price]]*Table1[[#This Row],[Quantity]]</f>
        <v>3490.06</v>
      </c>
      <c r="P1821" s="29">
        <f>Table1[[#This Row],[Revenue]]-Table1[[#This Row],[COGS]]</f>
        <v>1295.2799999999997</v>
      </c>
      <c r="Q1821" s="9">
        <f>Table1[[#This Row],[Profit]]/Table1[[#This Row],[Revenue]]</f>
        <v>0.37113402061855666</v>
      </c>
      <c r="R1821" s="31">
        <f>Table1[[#This Row],[Cost Price]]*Table1[[#This Row],[Quantity]]</f>
        <v>2194.7800000000002</v>
      </c>
    </row>
    <row r="1822" spans="1:18" x14ac:dyDescent="0.25">
      <c r="A1822" t="s">
        <v>2755</v>
      </c>
      <c r="B1822" s="14">
        <v>45890</v>
      </c>
      <c r="C1822" t="s">
        <v>1328</v>
      </c>
      <c r="D1822" t="str">
        <f>VLOOKUP(C1822,Customers!A:E,5,FALSE)</f>
        <v>Affluent</v>
      </c>
      <c r="E1822" t="s">
        <v>57</v>
      </c>
      <c r="F1822" t="str">
        <f>VLOOKUP(Table1[[#This Row],[Product_ID]],Products!A:D,4,FALSE)</f>
        <v>Laptops</v>
      </c>
      <c r="G1822" t="str">
        <f>VLOOKUP(H1822,Stores!A:E,5,FALSE)</f>
        <v>Africa</v>
      </c>
      <c r="H1822" t="s">
        <v>44</v>
      </c>
      <c r="I1822" s="5" t="s">
        <v>14</v>
      </c>
      <c r="J1822" s="7">
        <v>1</v>
      </c>
      <c r="K1822" s="27">
        <v>1210.99</v>
      </c>
      <c r="L1822" s="11">
        <v>0.02</v>
      </c>
      <c r="M1822" t="s">
        <v>35</v>
      </c>
      <c r="N1822" s="29">
        <v>875.27</v>
      </c>
      <c r="O1822" s="27">
        <f>Table1[[#This Row],[Unit_Price]]*Table1[[#This Row],[Quantity]]</f>
        <v>1210.99</v>
      </c>
      <c r="P1822" s="29">
        <f>Table1[[#This Row],[Revenue]]-Table1[[#This Row],[COGS]]</f>
        <v>335.72</v>
      </c>
      <c r="Q1822" s="9">
        <f>Table1[[#This Row],[Profit]]/Table1[[#This Row],[Revenue]]</f>
        <v>0.27722772277227725</v>
      </c>
      <c r="R1822" s="31">
        <f>Table1[[#This Row],[Cost Price]]*Table1[[#This Row],[Quantity]]</f>
        <v>875.27</v>
      </c>
    </row>
    <row r="1823" spans="1:18" x14ac:dyDescent="0.25">
      <c r="A1823" t="s">
        <v>2756</v>
      </c>
      <c r="B1823" s="14">
        <v>45759</v>
      </c>
      <c r="C1823" t="s">
        <v>433</v>
      </c>
      <c r="D1823" t="str">
        <f>VLOOKUP(C1823,Customers!A:E,5,FALSE)</f>
        <v>Mass Market</v>
      </c>
      <c r="E1823" t="s">
        <v>220</v>
      </c>
      <c r="F1823" t="str">
        <f>VLOOKUP(Table1[[#This Row],[Product_ID]],Products!A:D,4,FALSE)</f>
        <v>Laptops</v>
      </c>
      <c r="G1823" t="str">
        <f>VLOOKUP(H1823,Stores!A:E,5,FALSE)</f>
        <v xml:space="preserve">Asia </v>
      </c>
      <c r="H1823" t="s">
        <v>104</v>
      </c>
      <c r="I1823" s="5" t="s">
        <v>25</v>
      </c>
      <c r="J1823" s="7">
        <v>1</v>
      </c>
      <c r="K1823" s="27">
        <v>1513.99</v>
      </c>
      <c r="L1823" s="11">
        <v>0.02</v>
      </c>
      <c r="M1823" t="s">
        <v>30</v>
      </c>
      <c r="N1823" s="29">
        <v>974.35</v>
      </c>
      <c r="O1823" s="27">
        <f>Table1[[#This Row],[Unit_Price]]*Table1[[#This Row],[Quantity]]</f>
        <v>1513.99</v>
      </c>
      <c r="P1823" s="29">
        <f>Table1[[#This Row],[Revenue]]-Table1[[#This Row],[COGS]]</f>
        <v>539.64</v>
      </c>
      <c r="Q1823" s="9">
        <f>Table1[[#This Row],[Profit]]/Table1[[#This Row],[Revenue]]</f>
        <v>0.35643564356435642</v>
      </c>
      <c r="R1823" s="31">
        <f>Table1[[#This Row],[Cost Price]]*Table1[[#This Row],[Quantity]]</f>
        <v>974.35</v>
      </c>
    </row>
    <row r="1824" spans="1:18" x14ac:dyDescent="0.25">
      <c r="A1824" t="s">
        <v>2757</v>
      </c>
      <c r="B1824" s="14">
        <v>46301</v>
      </c>
      <c r="C1824" t="s">
        <v>2758</v>
      </c>
      <c r="D1824" t="str">
        <f>VLOOKUP(C1824,Customers!A:E,5,FALSE)</f>
        <v>Mass Market</v>
      </c>
      <c r="E1824" t="s">
        <v>123</v>
      </c>
      <c r="F1824" t="str">
        <f>VLOOKUP(Table1[[#This Row],[Product_ID]],Products!A:D,4,FALSE)</f>
        <v>Accessories</v>
      </c>
      <c r="G1824" t="str">
        <f>VLOOKUP(H1824,Stores!A:E,5,FALSE)</f>
        <v>North America</v>
      </c>
      <c r="H1824" t="s">
        <v>39</v>
      </c>
      <c r="I1824" s="5" t="s">
        <v>14</v>
      </c>
      <c r="J1824" s="7">
        <v>3</v>
      </c>
      <c r="K1824" s="27">
        <v>53.35</v>
      </c>
      <c r="L1824" s="11">
        <v>0.02</v>
      </c>
      <c r="M1824" t="s">
        <v>20</v>
      </c>
      <c r="N1824" s="29">
        <v>39.049999999999997</v>
      </c>
      <c r="O1824" s="27">
        <f>Table1[[#This Row],[Unit_Price]]*Table1[[#This Row],[Quantity]]</f>
        <v>160.05000000000001</v>
      </c>
      <c r="P1824" s="29">
        <f>Table1[[#This Row],[Revenue]]-Table1[[#This Row],[COGS]]</f>
        <v>42.90000000000002</v>
      </c>
      <c r="Q1824" s="9">
        <f>Table1[[#This Row],[Profit]]/Table1[[#This Row],[Revenue]]</f>
        <v>0.26804123711340216</v>
      </c>
      <c r="R1824" s="31">
        <f>Table1[[#This Row],[Cost Price]]*Table1[[#This Row],[Quantity]]</f>
        <v>117.14999999999999</v>
      </c>
    </row>
    <row r="1825" spans="1:18" x14ac:dyDescent="0.25">
      <c r="A1825" t="s">
        <v>2759</v>
      </c>
      <c r="B1825" s="14">
        <v>45758</v>
      </c>
      <c r="C1825" t="s">
        <v>477</v>
      </c>
      <c r="D1825" t="str">
        <f>VLOOKUP(C1825,Customers!A:E,5,FALSE)</f>
        <v>Mass Affluent</v>
      </c>
      <c r="E1825" t="s">
        <v>61</v>
      </c>
      <c r="F1825" t="str">
        <f>VLOOKUP(Table1[[#This Row],[Product_ID]],Products!A:D,4,FALSE)</f>
        <v>Audio</v>
      </c>
      <c r="G1825" t="str">
        <f>VLOOKUP(H1825,Stores!A:E,5,FALSE)</f>
        <v>EUROPE</v>
      </c>
      <c r="H1825" t="s">
        <v>74</v>
      </c>
      <c r="I1825" s="5" t="s">
        <v>14</v>
      </c>
      <c r="J1825" s="7">
        <v>4</v>
      </c>
      <c r="K1825" s="27">
        <v>244.02</v>
      </c>
      <c r="L1825" s="11">
        <v>0.1</v>
      </c>
      <c r="M1825" t="s">
        <v>20</v>
      </c>
      <c r="N1825" s="29">
        <v>171.81</v>
      </c>
      <c r="O1825" s="27">
        <f>Table1[[#This Row],[Unit_Price]]*Table1[[#This Row],[Quantity]]</f>
        <v>976.08</v>
      </c>
      <c r="P1825" s="29">
        <f>Table1[[#This Row],[Revenue]]-Table1[[#This Row],[COGS]]</f>
        <v>288.84000000000003</v>
      </c>
      <c r="Q1825" s="9">
        <f>Table1[[#This Row],[Profit]]/Table1[[#This Row],[Revenue]]</f>
        <v>0.29591836734693877</v>
      </c>
      <c r="R1825" s="31">
        <f>Table1[[#This Row],[Cost Price]]*Table1[[#This Row],[Quantity]]</f>
        <v>687.24</v>
      </c>
    </row>
    <row r="1826" spans="1:18" x14ac:dyDescent="0.25">
      <c r="A1826" t="s">
        <v>2760</v>
      </c>
      <c r="B1826" s="14">
        <v>46268</v>
      </c>
      <c r="C1826" t="s">
        <v>327</v>
      </c>
      <c r="D1826" t="str">
        <f>VLOOKUP(C1826,Customers!A:E,5,FALSE)</f>
        <v>Premium</v>
      </c>
      <c r="E1826" t="s">
        <v>321</v>
      </c>
      <c r="F1826" t="str">
        <f>VLOOKUP(Table1[[#This Row],[Product_ID]],Products!A:D,4,FALSE)</f>
        <v>Smartphones</v>
      </c>
      <c r="G1826" t="str">
        <f>VLOOKUP(H1826,Stores!A:E,5,FALSE)</f>
        <v>Asia</v>
      </c>
      <c r="H1826" t="s">
        <v>13</v>
      </c>
      <c r="I1826" s="5" t="s">
        <v>14</v>
      </c>
      <c r="J1826" s="7">
        <v>3</v>
      </c>
      <c r="K1826" s="27">
        <v>1357.03</v>
      </c>
      <c r="L1826" s="11">
        <v>0</v>
      </c>
      <c r="M1826" t="s">
        <v>35</v>
      </c>
      <c r="N1826" s="29">
        <v>993.29</v>
      </c>
      <c r="O1826" s="27">
        <f>Table1[[#This Row],[Unit_Price]]*Table1[[#This Row],[Quantity]]</f>
        <v>4071.09</v>
      </c>
      <c r="P1826" s="29">
        <f>Table1[[#This Row],[Revenue]]-Table1[[#This Row],[COGS]]</f>
        <v>1091.2200000000003</v>
      </c>
      <c r="Q1826" s="9">
        <f>Table1[[#This Row],[Profit]]/Table1[[#This Row],[Revenue]]</f>
        <v>0.26804123711340211</v>
      </c>
      <c r="R1826" s="31">
        <f>Table1[[#This Row],[Cost Price]]*Table1[[#This Row],[Quantity]]</f>
        <v>2979.87</v>
      </c>
    </row>
    <row r="1827" spans="1:18" x14ac:dyDescent="0.25">
      <c r="A1827" t="s">
        <v>2761</v>
      </c>
      <c r="B1827" s="14">
        <v>46357</v>
      </c>
      <c r="C1827" t="s">
        <v>429</v>
      </c>
      <c r="D1827" t="str">
        <f>VLOOKUP(C1827,Customers!A:E,5,FALSE)</f>
        <v>Mass Affluent</v>
      </c>
      <c r="E1827" t="s">
        <v>126</v>
      </c>
      <c r="F1827" t="str">
        <f>VLOOKUP(Table1[[#This Row],[Product_ID]],Products!A:D,4,FALSE)</f>
        <v>Smartphones</v>
      </c>
      <c r="G1827" t="str">
        <f>VLOOKUP(H1827,Stores!A:E,5,FALSE)</f>
        <v>South America</v>
      </c>
      <c r="H1827" t="s">
        <v>62</v>
      </c>
      <c r="I1827" s="5" t="s">
        <v>25</v>
      </c>
      <c r="J1827" s="7">
        <v>1</v>
      </c>
      <c r="K1827" s="27">
        <v>699</v>
      </c>
      <c r="L1827" s="11">
        <v>0.2</v>
      </c>
      <c r="M1827" t="s">
        <v>20</v>
      </c>
      <c r="N1827" s="29">
        <v>510.27</v>
      </c>
      <c r="O1827" s="27">
        <f>Table1[[#This Row],[Unit_Price]]*Table1[[#This Row],[Quantity]]</f>
        <v>699</v>
      </c>
      <c r="P1827" s="29">
        <f>Table1[[#This Row],[Revenue]]-Table1[[#This Row],[COGS]]</f>
        <v>188.73000000000002</v>
      </c>
      <c r="Q1827" s="9">
        <f>Table1[[#This Row],[Profit]]/Table1[[#This Row],[Revenue]]</f>
        <v>0.27</v>
      </c>
      <c r="R1827" s="31">
        <f>Table1[[#This Row],[Cost Price]]*Table1[[#This Row],[Quantity]]</f>
        <v>510.27</v>
      </c>
    </row>
    <row r="1828" spans="1:18" x14ac:dyDescent="0.25">
      <c r="A1828" t="s">
        <v>2762</v>
      </c>
      <c r="B1828" s="14">
        <v>46235</v>
      </c>
      <c r="C1828" t="s">
        <v>1861</v>
      </c>
      <c r="D1828" t="str">
        <f>VLOOKUP(C1828,Customers!A:E,5,FALSE)</f>
        <v>Mass Affluent</v>
      </c>
      <c r="E1828" t="s">
        <v>305</v>
      </c>
      <c r="F1828" t="str">
        <f>VLOOKUP(Table1[[#This Row],[Product_ID]],Products!A:D,4,FALSE)</f>
        <v>Accessories</v>
      </c>
      <c r="G1828" t="str">
        <f>VLOOKUP(H1828,Stores!A:E,5,FALSE)</f>
        <v>oceania</v>
      </c>
      <c r="H1828" t="s">
        <v>48</v>
      </c>
      <c r="I1828" s="5" t="s">
        <v>25</v>
      </c>
      <c r="J1828" s="7">
        <v>4</v>
      </c>
      <c r="K1828" s="27">
        <v>40.17</v>
      </c>
      <c r="L1828" s="11">
        <v>0.02</v>
      </c>
      <c r="M1828" t="s">
        <v>20</v>
      </c>
      <c r="N1828" s="29">
        <v>26.52</v>
      </c>
      <c r="O1828" s="27">
        <f>Table1[[#This Row],[Unit_Price]]*Table1[[#This Row],[Quantity]]</f>
        <v>160.68</v>
      </c>
      <c r="P1828" s="29">
        <f>Table1[[#This Row],[Revenue]]-Table1[[#This Row],[COGS]]</f>
        <v>54.600000000000009</v>
      </c>
      <c r="Q1828" s="9">
        <f>Table1[[#This Row],[Profit]]/Table1[[#This Row],[Revenue]]</f>
        <v>0.33980582524271846</v>
      </c>
      <c r="R1828" s="31">
        <f>Table1[[#This Row],[Cost Price]]*Table1[[#This Row],[Quantity]]</f>
        <v>106.08</v>
      </c>
    </row>
    <row r="1829" spans="1:18" x14ac:dyDescent="0.25">
      <c r="A1829" t="s">
        <v>2763</v>
      </c>
      <c r="B1829" s="14">
        <v>46007</v>
      </c>
      <c r="C1829" t="s">
        <v>1913</v>
      </c>
      <c r="D1829" t="str">
        <f>VLOOKUP(C1829,Customers!A:E,5,FALSE)</f>
        <v>Mass Market</v>
      </c>
      <c r="E1829" t="s">
        <v>123</v>
      </c>
      <c r="F1829" t="str">
        <f>VLOOKUP(Table1[[#This Row],[Product_ID]],Products!A:D,4,FALSE)</f>
        <v>Accessories</v>
      </c>
      <c r="G1829" t="str">
        <f>VLOOKUP(H1829,Stores!A:E,5,FALSE)</f>
        <v>Africa</v>
      </c>
      <c r="H1829" t="s">
        <v>52</v>
      </c>
      <c r="I1829" s="5" t="s">
        <v>14</v>
      </c>
      <c r="J1829" s="7">
        <v>3</v>
      </c>
      <c r="K1829" s="27">
        <v>55</v>
      </c>
      <c r="L1829" s="11">
        <v>0.2</v>
      </c>
      <c r="M1829" t="s">
        <v>20</v>
      </c>
      <c r="N1829" s="29">
        <v>39.049999999999997</v>
      </c>
      <c r="O1829" s="27">
        <f>Table1[[#This Row],[Unit_Price]]*Table1[[#This Row],[Quantity]]</f>
        <v>165</v>
      </c>
      <c r="P1829" s="29">
        <f>Table1[[#This Row],[Revenue]]-Table1[[#This Row],[COGS]]</f>
        <v>47.850000000000009</v>
      </c>
      <c r="Q1829" s="9">
        <f>Table1[[#This Row],[Profit]]/Table1[[#This Row],[Revenue]]</f>
        <v>0.29000000000000004</v>
      </c>
      <c r="R1829" s="31">
        <f>Table1[[#This Row],[Cost Price]]*Table1[[#This Row],[Quantity]]</f>
        <v>117.14999999999999</v>
      </c>
    </row>
    <row r="1830" spans="1:18" x14ac:dyDescent="0.25">
      <c r="A1830" t="s">
        <v>2764</v>
      </c>
      <c r="B1830" s="14">
        <v>46359</v>
      </c>
      <c r="C1830" t="s">
        <v>2622</v>
      </c>
      <c r="D1830" t="str">
        <f>VLOOKUP(C1830,Customers!A:E,5,FALSE)</f>
        <v>Mass Affluent</v>
      </c>
      <c r="E1830" t="s">
        <v>38</v>
      </c>
      <c r="F1830" t="str">
        <f>VLOOKUP(Table1[[#This Row],[Product_ID]],Products!A:D,4,FALSE)</f>
        <v>Televisions</v>
      </c>
      <c r="G1830" t="str">
        <f>VLOOKUP(H1830,Stores!A:E,5,FALSE)</f>
        <v>Africa</v>
      </c>
      <c r="H1830" t="s">
        <v>58</v>
      </c>
      <c r="I1830" s="5" t="s">
        <v>14</v>
      </c>
      <c r="J1830" s="7">
        <v>3</v>
      </c>
      <c r="K1830" s="27">
        <v>1899</v>
      </c>
      <c r="L1830" s="11">
        <v>0</v>
      </c>
      <c r="M1830" t="s">
        <v>20</v>
      </c>
      <c r="N1830" s="29">
        <v>1177.3800000000001</v>
      </c>
      <c r="O1830" s="27">
        <f>Table1[[#This Row],[Unit_Price]]*Table1[[#This Row],[Quantity]]</f>
        <v>5697</v>
      </c>
      <c r="P1830" s="29">
        <f>Table1[[#This Row],[Revenue]]-Table1[[#This Row],[COGS]]</f>
        <v>2164.8599999999997</v>
      </c>
      <c r="Q1830" s="9">
        <f>Table1[[#This Row],[Profit]]/Table1[[#This Row],[Revenue]]</f>
        <v>0.37999999999999995</v>
      </c>
      <c r="R1830" s="31">
        <f>Table1[[#This Row],[Cost Price]]*Table1[[#This Row],[Quantity]]</f>
        <v>3532.1400000000003</v>
      </c>
    </row>
    <row r="1831" spans="1:18" x14ac:dyDescent="0.25">
      <c r="A1831" t="s">
        <v>2765</v>
      </c>
      <c r="B1831" s="14">
        <v>46057</v>
      </c>
      <c r="C1831" t="s">
        <v>2057</v>
      </c>
      <c r="D1831" t="str">
        <f>VLOOKUP(C1831,Customers!A:E,5,FALSE)</f>
        <v>Mass Market</v>
      </c>
      <c r="E1831" t="s">
        <v>109</v>
      </c>
      <c r="F1831" t="str">
        <f>VLOOKUP(Table1[[#This Row],[Product_ID]],Products!A:D,4,FALSE)</f>
        <v>Televisions</v>
      </c>
      <c r="G1831" t="str">
        <f>VLOOKUP(H1831,Stores!A:E,5,FALSE)</f>
        <v>Africa</v>
      </c>
      <c r="H1831" t="s">
        <v>19</v>
      </c>
      <c r="I1831" s="5" t="s">
        <v>14</v>
      </c>
      <c r="J1831" s="7">
        <v>1</v>
      </c>
      <c r="K1831" s="27">
        <v>1412.99</v>
      </c>
      <c r="L1831" s="11">
        <v>0.05</v>
      </c>
      <c r="M1831" t="s">
        <v>20</v>
      </c>
      <c r="N1831" s="29">
        <v>1007.28</v>
      </c>
      <c r="O1831" s="27">
        <f>Table1[[#This Row],[Unit_Price]]*Table1[[#This Row],[Quantity]]</f>
        <v>1412.99</v>
      </c>
      <c r="P1831" s="29">
        <f>Table1[[#This Row],[Revenue]]-Table1[[#This Row],[COGS]]</f>
        <v>405.71000000000004</v>
      </c>
      <c r="Q1831" s="9">
        <f>Table1[[#This Row],[Profit]]/Table1[[#This Row],[Revenue]]</f>
        <v>0.28712871287128716</v>
      </c>
      <c r="R1831" s="31">
        <f>Table1[[#This Row],[Cost Price]]*Table1[[#This Row],[Quantity]]</f>
        <v>1007.28</v>
      </c>
    </row>
    <row r="1832" spans="1:18" x14ac:dyDescent="0.25">
      <c r="A1832" t="s">
        <v>2766</v>
      </c>
      <c r="B1832" s="14">
        <v>45881</v>
      </c>
      <c r="C1832" t="s">
        <v>1204</v>
      </c>
      <c r="D1832" t="str">
        <f>VLOOKUP(C1832,Customers!A:E,5,FALSE)</f>
        <v>Mass Affluent</v>
      </c>
      <c r="E1832" t="s">
        <v>147</v>
      </c>
      <c r="F1832" t="str">
        <f>VLOOKUP(Table1[[#This Row],[Product_ID]],Products!A:D,4,FALSE)</f>
        <v>Televisions</v>
      </c>
      <c r="G1832" t="str">
        <f>VLOOKUP(H1832,Stores!A:E,5,FALSE)</f>
        <v>oceania</v>
      </c>
      <c r="H1832" t="s">
        <v>48</v>
      </c>
      <c r="I1832" s="5" t="s">
        <v>14</v>
      </c>
      <c r="J1832" s="7">
        <v>2</v>
      </c>
      <c r="K1832" s="27">
        <v>999</v>
      </c>
      <c r="L1832" s="11">
        <v>0</v>
      </c>
      <c r="M1832" t="s">
        <v>20</v>
      </c>
      <c r="N1832" s="29">
        <v>679.32</v>
      </c>
      <c r="O1832" s="27">
        <f>Table1[[#This Row],[Unit_Price]]*Table1[[#This Row],[Quantity]]</f>
        <v>1998</v>
      </c>
      <c r="P1832" s="29">
        <f>Table1[[#This Row],[Revenue]]-Table1[[#This Row],[COGS]]</f>
        <v>639.3599999999999</v>
      </c>
      <c r="Q1832" s="9">
        <f>Table1[[#This Row],[Profit]]/Table1[[#This Row],[Revenue]]</f>
        <v>0.31999999999999995</v>
      </c>
      <c r="R1832" s="31">
        <f>Table1[[#This Row],[Cost Price]]*Table1[[#This Row],[Quantity]]</f>
        <v>1358.64</v>
      </c>
    </row>
    <row r="1833" spans="1:18" x14ac:dyDescent="0.25">
      <c r="A1833" t="s">
        <v>2767</v>
      </c>
      <c r="B1833" s="14">
        <v>45980</v>
      </c>
      <c r="C1833" t="s">
        <v>2144</v>
      </c>
      <c r="D1833" t="str">
        <f>VLOOKUP(C1833,Customers!A:E,5,FALSE)</f>
        <v>Mass Affluent</v>
      </c>
      <c r="E1833" t="s">
        <v>220</v>
      </c>
      <c r="F1833" t="str">
        <f>VLOOKUP(Table1[[#This Row],[Product_ID]],Products!A:D,4,FALSE)</f>
        <v>Laptops</v>
      </c>
      <c r="G1833" t="str">
        <f>VLOOKUP(H1833,Stores!A:E,5,FALSE)</f>
        <v>Asia</v>
      </c>
      <c r="H1833" t="s">
        <v>101</v>
      </c>
      <c r="I1833" s="5" t="s">
        <v>14</v>
      </c>
      <c r="J1833" s="7">
        <v>2</v>
      </c>
      <c r="K1833" s="27">
        <v>1528.98</v>
      </c>
      <c r="L1833" s="11">
        <v>0.15</v>
      </c>
      <c r="M1833" t="s">
        <v>35</v>
      </c>
      <c r="N1833" s="29">
        <v>974.35</v>
      </c>
      <c r="O1833" s="27">
        <f>Table1[[#This Row],[Unit_Price]]*Table1[[#This Row],[Quantity]]</f>
        <v>3057.96</v>
      </c>
      <c r="P1833" s="29">
        <f>Table1[[#This Row],[Revenue]]-Table1[[#This Row],[COGS]]</f>
        <v>1109.26</v>
      </c>
      <c r="Q1833" s="9">
        <f>Table1[[#This Row],[Profit]]/Table1[[#This Row],[Revenue]]</f>
        <v>0.36274509803921567</v>
      </c>
      <c r="R1833" s="31">
        <f>Table1[[#This Row],[Cost Price]]*Table1[[#This Row],[Quantity]]</f>
        <v>1948.7</v>
      </c>
    </row>
    <row r="1834" spans="1:18" x14ac:dyDescent="0.25">
      <c r="A1834" t="s">
        <v>2768</v>
      </c>
      <c r="B1834" s="14">
        <v>46117</v>
      </c>
      <c r="C1834" t="s">
        <v>2177</v>
      </c>
      <c r="D1834" t="str">
        <f>VLOOKUP(C1834,Customers!A:E,5,FALSE)</f>
        <v>Mass Market</v>
      </c>
      <c r="E1834" t="s">
        <v>61</v>
      </c>
      <c r="F1834" t="str">
        <f>VLOOKUP(Table1[[#This Row],[Product_ID]],Products!A:D,4,FALSE)</f>
        <v>Audio</v>
      </c>
      <c r="G1834" t="str">
        <f>VLOOKUP(H1834,Stores!A:E,5,FALSE)</f>
        <v>Europe</v>
      </c>
      <c r="H1834" t="s">
        <v>24</v>
      </c>
      <c r="I1834" s="5" t="s">
        <v>25</v>
      </c>
      <c r="J1834" s="7">
        <v>8</v>
      </c>
      <c r="K1834" s="27">
        <v>246.51</v>
      </c>
      <c r="L1834" s="11">
        <v>0</v>
      </c>
      <c r="M1834" t="s">
        <v>20</v>
      </c>
      <c r="N1834" s="29">
        <v>171.81</v>
      </c>
      <c r="O1834" s="27">
        <f>Table1[[#This Row],[Unit_Price]]*Table1[[#This Row],[Quantity]]</f>
        <v>1972.08</v>
      </c>
      <c r="P1834" s="29">
        <f>Table1[[#This Row],[Revenue]]-Table1[[#This Row],[COGS]]</f>
        <v>597.59999999999991</v>
      </c>
      <c r="Q1834" s="9">
        <f>Table1[[#This Row],[Profit]]/Table1[[#This Row],[Revenue]]</f>
        <v>0.30303030303030298</v>
      </c>
      <c r="R1834" s="31">
        <f>Table1[[#This Row],[Cost Price]]*Table1[[#This Row],[Quantity]]</f>
        <v>1374.48</v>
      </c>
    </row>
    <row r="1835" spans="1:18" x14ac:dyDescent="0.25">
      <c r="A1835" t="s">
        <v>2769</v>
      </c>
      <c r="B1835" s="14">
        <v>46170</v>
      </c>
      <c r="C1835" t="s">
        <v>1577</v>
      </c>
      <c r="D1835" t="str">
        <f>VLOOKUP(C1835,Customers!A:E,5,FALSE)</f>
        <v>Mass Affluent</v>
      </c>
      <c r="E1835" t="s">
        <v>54</v>
      </c>
      <c r="F1835" t="str">
        <f>VLOOKUP(Table1[[#This Row],[Product_ID]],Products!A:D,4,FALSE)</f>
        <v>Accessories</v>
      </c>
      <c r="G1835" t="str">
        <f>VLOOKUP(H1835,Stores!A:E,5,FALSE)</f>
        <v>Africa</v>
      </c>
      <c r="H1835" t="s">
        <v>19</v>
      </c>
      <c r="I1835" s="5" t="s">
        <v>25</v>
      </c>
      <c r="J1835" s="7">
        <v>3</v>
      </c>
      <c r="K1835" s="27">
        <v>119</v>
      </c>
      <c r="L1835" s="11">
        <v>0</v>
      </c>
      <c r="M1835" t="s">
        <v>35</v>
      </c>
      <c r="N1835" s="29">
        <v>85.68</v>
      </c>
      <c r="O1835" s="27">
        <f>Table1[[#This Row],[Unit_Price]]*Table1[[#This Row],[Quantity]]</f>
        <v>357</v>
      </c>
      <c r="P1835" s="29">
        <f>Table1[[#This Row],[Revenue]]-Table1[[#This Row],[COGS]]</f>
        <v>99.95999999999998</v>
      </c>
      <c r="Q1835" s="9">
        <f>Table1[[#This Row],[Profit]]/Table1[[#This Row],[Revenue]]</f>
        <v>0.27999999999999992</v>
      </c>
      <c r="R1835" s="31">
        <f>Table1[[#This Row],[Cost Price]]*Table1[[#This Row],[Quantity]]</f>
        <v>257.04000000000002</v>
      </c>
    </row>
    <row r="1836" spans="1:18" x14ac:dyDescent="0.25">
      <c r="A1836" t="s">
        <v>2770</v>
      </c>
      <c r="B1836" s="14">
        <v>45820</v>
      </c>
      <c r="C1836" t="s">
        <v>2539</v>
      </c>
      <c r="D1836" t="str">
        <f>VLOOKUP(C1836,Customers!A:E,5,FALSE)</f>
        <v>Mass Market</v>
      </c>
      <c r="E1836" t="s">
        <v>54</v>
      </c>
      <c r="F1836" t="str">
        <f>VLOOKUP(Table1[[#This Row],[Product_ID]],Products!A:D,4,FALSE)</f>
        <v>Accessories</v>
      </c>
      <c r="G1836" t="str">
        <f>VLOOKUP(H1836,Stores!A:E,5,FALSE)</f>
        <v>Africa</v>
      </c>
      <c r="H1836" t="s">
        <v>196</v>
      </c>
      <c r="I1836" s="5" t="s">
        <v>25</v>
      </c>
      <c r="J1836" s="7">
        <v>1</v>
      </c>
      <c r="K1836" s="27">
        <v>122.57</v>
      </c>
      <c r="L1836" s="11">
        <v>0.2</v>
      </c>
      <c r="M1836" t="s">
        <v>30</v>
      </c>
      <c r="N1836" s="29">
        <v>85.68</v>
      </c>
      <c r="O1836" s="27">
        <f>Table1[[#This Row],[Unit_Price]]*Table1[[#This Row],[Quantity]]</f>
        <v>122.57</v>
      </c>
      <c r="P1836" s="29">
        <f>Table1[[#This Row],[Revenue]]-Table1[[#This Row],[COGS]]</f>
        <v>36.889999999999986</v>
      </c>
      <c r="Q1836" s="9">
        <f>Table1[[#This Row],[Profit]]/Table1[[#This Row],[Revenue]]</f>
        <v>0.30097087378640769</v>
      </c>
      <c r="R1836" s="31">
        <f>Table1[[#This Row],[Cost Price]]*Table1[[#This Row],[Quantity]]</f>
        <v>85.68</v>
      </c>
    </row>
    <row r="1837" spans="1:18" x14ac:dyDescent="0.25">
      <c r="A1837" t="s">
        <v>2771</v>
      </c>
      <c r="B1837" s="14">
        <v>46039</v>
      </c>
      <c r="C1837" t="s">
        <v>696</v>
      </c>
      <c r="D1837" t="str">
        <f>VLOOKUP(C1837,Customers!A:E,5,FALSE)</f>
        <v>Mass Market</v>
      </c>
      <c r="E1837" t="s">
        <v>43</v>
      </c>
      <c r="F1837" t="str">
        <f>VLOOKUP(Table1[[#This Row],[Product_ID]],Products!A:D,4,FALSE)</f>
        <v>Televisions</v>
      </c>
      <c r="G1837" t="str">
        <f>VLOOKUP(H1837,Stores!A:E,5,FALSE)</f>
        <v>EUROPE</v>
      </c>
      <c r="H1837" t="s">
        <v>74</v>
      </c>
      <c r="I1837" s="5" t="s">
        <v>14</v>
      </c>
      <c r="J1837" s="7">
        <v>4</v>
      </c>
      <c r="K1837" s="27">
        <v>1781.01</v>
      </c>
      <c r="L1837" s="11">
        <v>0.15</v>
      </c>
      <c r="M1837" t="s">
        <v>20</v>
      </c>
      <c r="N1837" s="29">
        <v>1097.3900000000001</v>
      </c>
      <c r="O1837" s="27">
        <f>Table1[[#This Row],[Unit_Price]]*Table1[[#This Row],[Quantity]]</f>
        <v>7124.04</v>
      </c>
      <c r="P1837" s="29">
        <f>Table1[[#This Row],[Revenue]]-Table1[[#This Row],[COGS]]</f>
        <v>2734.4799999999996</v>
      </c>
      <c r="Q1837" s="9">
        <f>Table1[[#This Row],[Profit]]/Table1[[#This Row],[Revenue]]</f>
        <v>0.38383838383838376</v>
      </c>
      <c r="R1837" s="31">
        <f>Table1[[#This Row],[Cost Price]]*Table1[[#This Row],[Quantity]]</f>
        <v>4389.5600000000004</v>
      </c>
    </row>
    <row r="1838" spans="1:18" x14ac:dyDescent="0.25">
      <c r="A1838" t="s">
        <v>2772</v>
      </c>
      <c r="B1838" s="14">
        <v>45940</v>
      </c>
      <c r="C1838" t="s">
        <v>418</v>
      </c>
      <c r="D1838" t="str">
        <f>VLOOKUP(C1838,Customers!A:E,5,FALSE)</f>
        <v>Premium</v>
      </c>
      <c r="E1838" t="s">
        <v>202</v>
      </c>
      <c r="F1838" t="str">
        <f>VLOOKUP(Table1[[#This Row],[Product_ID]],Products!A:D,4,FALSE)</f>
        <v>Televisions</v>
      </c>
      <c r="G1838" t="str">
        <f>VLOOKUP(H1838,Stores!A:E,5,FALSE)</f>
        <v>Africa</v>
      </c>
      <c r="H1838" t="s">
        <v>226</v>
      </c>
      <c r="I1838" s="5" t="s">
        <v>14</v>
      </c>
      <c r="J1838" s="7">
        <v>2</v>
      </c>
      <c r="K1838" s="27">
        <v>2119.9899999999998</v>
      </c>
      <c r="L1838" s="11">
        <v>0.15</v>
      </c>
      <c r="M1838" t="s">
        <v>20</v>
      </c>
      <c r="N1838" s="29">
        <v>1427.32</v>
      </c>
      <c r="O1838" s="27">
        <f>Table1[[#This Row],[Unit_Price]]*Table1[[#This Row],[Quantity]]</f>
        <v>4239.9799999999996</v>
      </c>
      <c r="P1838" s="29">
        <f>Table1[[#This Row],[Revenue]]-Table1[[#This Row],[COGS]]</f>
        <v>1385.3399999999997</v>
      </c>
      <c r="Q1838" s="9">
        <f>Table1[[#This Row],[Profit]]/Table1[[#This Row],[Revenue]]</f>
        <v>0.32673267326732669</v>
      </c>
      <c r="R1838" s="31">
        <f>Table1[[#This Row],[Cost Price]]*Table1[[#This Row],[Quantity]]</f>
        <v>2854.64</v>
      </c>
    </row>
    <row r="1839" spans="1:18" x14ac:dyDescent="0.25">
      <c r="A1839" t="s">
        <v>2773</v>
      </c>
      <c r="B1839" s="14">
        <v>46125</v>
      </c>
      <c r="C1839" t="s">
        <v>1670</v>
      </c>
      <c r="D1839" t="str">
        <f>VLOOKUP(C1839,Customers!A:E,5,FALSE)</f>
        <v>Mass Affluent</v>
      </c>
      <c r="E1839" t="s">
        <v>202</v>
      </c>
      <c r="F1839" t="str">
        <f>VLOOKUP(Table1[[#This Row],[Product_ID]],Products!A:D,4,FALSE)</f>
        <v>Televisions</v>
      </c>
      <c r="G1839" t="str">
        <f>VLOOKUP(H1839,Stores!A:E,5,FALSE)</f>
        <v>Asia</v>
      </c>
      <c r="H1839" t="s">
        <v>34</v>
      </c>
      <c r="I1839" s="5" t="s">
        <v>14</v>
      </c>
      <c r="J1839" s="7">
        <v>1</v>
      </c>
      <c r="K1839" s="27">
        <v>2140.98</v>
      </c>
      <c r="L1839" s="11">
        <v>0.1</v>
      </c>
      <c r="M1839" t="s">
        <v>30</v>
      </c>
      <c r="N1839" s="29">
        <v>1427.32</v>
      </c>
      <c r="O1839" s="27">
        <f>Table1[[#This Row],[Unit_Price]]*Table1[[#This Row],[Quantity]]</f>
        <v>2140.98</v>
      </c>
      <c r="P1839" s="29">
        <f>Table1[[#This Row],[Revenue]]-Table1[[#This Row],[COGS]]</f>
        <v>713.66000000000008</v>
      </c>
      <c r="Q1839" s="9">
        <f>Table1[[#This Row],[Profit]]/Table1[[#This Row],[Revenue]]</f>
        <v>0.33333333333333337</v>
      </c>
      <c r="R1839" s="31">
        <f>Table1[[#This Row],[Cost Price]]*Table1[[#This Row],[Quantity]]</f>
        <v>1427.32</v>
      </c>
    </row>
    <row r="1840" spans="1:18" x14ac:dyDescent="0.25">
      <c r="A1840" t="s">
        <v>2774</v>
      </c>
      <c r="B1840" s="14">
        <v>46043</v>
      </c>
      <c r="C1840" t="s">
        <v>2775</v>
      </c>
      <c r="D1840" t="str">
        <f>VLOOKUP(C1840,Customers!A:E,5,FALSE)</f>
        <v>Mass Market</v>
      </c>
      <c r="E1840" t="s">
        <v>235</v>
      </c>
      <c r="F1840" t="str">
        <f>VLOOKUP(Table1[[#This Row],[Product_ID]],Products!A:D,4,FALSE)</f>
        <v>Accessories</v>
      </c>
      <c r="G1840" t="str">
        <f>VLOOKUP(H1840,Stores!A:E,5,FALSE)</f>
        <v>Africa</v>
      </c>
      <c r="H1840" t="s">
        <v>226</v>
      </c>
      <c r="I1840" s="5" t="s">
        <v>14</v>
      </c>
      <c r="J1840" s="7">
        <v>1</v>
      </c>
      <c r="K1840" s="27">
        <v>66.930000000000007</v>
      </c>
      <c r="L1840" s="11">
        <v>0</v>
      </c>
      <c r="M1840" t="s">
        <v>20</v>
      </c>
      <c r="N1840" s="29">
        <v>44.85</v>
      </c>
      <c r="O1840" s="27">
        <f>Table1[[#This Row],[Unit_Price]]*Table1[[#This Row],[Quantity]]</f>
        <v>66.930000000000007</v>
      </c>
      <c r="P1840" s="29">
        <f>Table1[[#This Row],[Revenue]]-Table1[[#This Row],[COGS]]</f>
        <v>22.080000000000005</v>
      </c>
      <c r="Q1840" s="9">
        <f>Table1[[#This Row],[Profit]]/Table1[[#This Row],[Revenue]]</f>
        <v>0.32989690721649489</v>
      </c>
      <c r="R1840" s="31">
        <f>Table1[[#This Row],[Cost Price]]*Table1[[#This Row],[Quantity]]</f>
        <v>44.85</v>
      </c>
    </row>
    <row r="1841" spans="1:18" x14ac:dyDescent="0.25">
      <c r="A1841" t="s">
        <v>2776</v>
      </c>
      <c r="B1841" s="14">
        <v>45900</v>
      </c>
      <c r="C1841" t="s">
        <v>803</v>
      </c>
      <c r="D1841" t="str">
        <f>VLOOKUP(C1841,Customers!A:E,5,FALSE)</f>
        <v>Mass Market</v>
      </c>
      <c r="E1841" t="s">
        <v>321</v>
      </c>
      <c r="F1841" t="str">
        <f>VLOOKUP(Table1[[#This Row],[Product_ID]],Products!A:D,4,FALSE)</f>
        <v>Smartphones</v>
      </c>
      <c r="G1841" t="str">
        <f>VLOOKUP(H1841,Stores!A:E,5,FALSE)</f>
        <v>Africa</v>
      </c>
      <c r="H1841" t="s">
        <v>226</v>
      </c>
      <c r="I1841" s="5" t="s">
        <v>25</v>
      </c>
      <c r="J1841" s="7">
        <v>1</v>
      </c>
      <c r="K1841" s="27">
        <v>1412.99</v>
      </c>
      <c r="L1841" s="11">
        <v>0</v>
      </c>
      <c r="M1841" t="s">
        <v>30</v>
      </c>
      <c r="N1841" s="29">
        <v>993.29</v>
      </c>
      <c r="O1841" s="27">
        <f>Table1[[#This Row],[Unit_Price]]*Table1[[#This Row],[Quantity]]</f>
        <v>1412.99</v>
      </c>
      <c r="P1841" s="29">
        <f>Table1[[#This Row],[Revenue]]-Table1[[#This Row],[COGS]]</f>
        <v>419.70000000000005</v>
      </c>
      <c r="Q1841" s="9">
        <f>Table1[[#This Row],[Profit]]/Table1[[#This Row],[Revenue]]</f>
        <v>0.29702970297029707</v>
      </c>
      <c r="R1841" s="31">
        <f>Table1[[#This Row],[Cost Price]]*Table1[[#This Row],[Quantity]]</f>
        <v>993.29</v>
      </c>
    </row>
    <row r="1842" spans="1:18" x14ac:dyDescent="0.25">
      <c r="A1842" t="s">
        <v>2777</v>
      </c>
      <c r="B1842" s="14">
        <v>46037</v>
      </c>
      <c r="C1842" t="s">
        <v>751</v>
      </c>
      <c r="D1842" t="str">
        <f>VLOOKUP(C1842,Customers!A:E,5,FALSE)</f>
        <v>Mass Market</v>
      </c>
      <c r="E1842" t="s">
        <v>77</v>
      </c>
      <c r="F1842" t="str">
        <f>VLOOKUP(Table1[[#This Row],[Product_ID]],Products!A:D,4,FALSE)</f>
        <v>Smartphones</v>
      </c>
      <c r="G1842" t="str">
        <f>VLOOKUP(H1842,Stores!A:E,5,FALSE)</f>
        <v>Africa</v>
      </c>
      <c r="H1842" t="s">
        <v>58</v>
      </c>
      <c r="I1842" s="5" t="s">
        <v>14</v>
      </c>
      <c r="J1842" s="7">
        <v>5</v>
      </c>
      <c r="K1842" s="27">
        <v>406.98</v>
      </c>
      <c r="L1842" s="11">
        <v>0</v>
      </c>
      <c r="M1842" t="s">
        <v>35</v>
      </c>
      <c r="N1842" s="29">
        <v>287.27999999999997</v>
      </c>
      <c r="O1842" s="27">
        <f>Table1[[#This Row],[Unit_Price]]*Table1[[#This Row],[Quantity]]</f>
        <v>2034.9</v>
      </c>
      <c r="P1842" s="29">
        <f>Table1[[#This Row],[Revenue]]-Table1[[#This Row],[COGS]]</f>
        <v>598.50000000000023</v>
      </c>
      <c r="Q1842" s="9">
        <f>Table1[[#This Row],[Profit]]/Table1[[#This Row],[Revenue]]</f>
        <v>0.29411764705882365</v>
      </c>
      <c r="R1842" s="31">
        <f>Table1[[#This Row],[Cost Price]]*Table1[[#This Row],[Quantity]]</f>
        <v>1436.3999999999999</v>
      </c>
    </row>
    <row r="1843" spans="1:18" x14ac:dyDescent="0.25">
      <c r="A1843" t="s">
        <v>2778</v>
      </c>
      <c r="B1843" s="14">
        <v>46195</v>
      </c>
      <c r="C1843" t="s">
        <v>2779</v>
      </c>
      <c r="D1843" t="str">
        <f>VLOOKUP(C1843,Customers!A:E,5,FALSE)</f>
        <v>Mass Market</v>
      </c>
      <c r="E1843" t="s">
        <v>520</v>
      </c>
      <c r="F1843" t="str">
        <f>VLOOKUP(Table1[[#This Row],[Product_ID]],Products!A:D,4,FALSE)</f>
        <v>Laptops</v>
      </c>
      <c r="G1843" t="str">
        <f>VLOOKUP(H1843,Stores!A:E,5,FALSE)</f>
        <v>Africa</v>
      </c>
      <c r="H1843" t="s">
        <v>196</v>
      </c>
      <c r="I1843" s="5" t="s">
        <v>25</v>
      </c>
      <c r="J1843" s="7">
        <v>8</v>
      </c>
      <c r="K1843" s="27">
        <v>2155.02</v>
      </c>
      <c r="L1843" s="11">
        <v>0</v>
      </c>
      <c r="M1843" t="s">
        <v>35</v>
      </c>
      <c r="N1843" s="29">
        <v>1495.32</v>
      </c>
      <c r="O1843" s="27">
        <f>Table1[[#This Row],[Unit_Price]]*Table1[[#This Row],[Quantity]]</f>
        <v>17240.16</v>
      </c>
      <c r="P1843" s="29">
        <f>Table1[[#This Row],[Revenue]]-Table1[[#This Row],[COGS]]</f>
        <v>5277.6</v>
      </c>
      <c r="Q1843" s="9">
        <f>Table1[[#This Row],[Profit]]/Table1[[#This Row],[Revenue]]</f>
        <v>0.30612244897959184</v>
      </c>
      <c r="R1843" s="31">
        <f>Table1[[#This Row],[Cost Price]]*Table1[[#This Row],[Quantity]]</f>
        <v>11962.56</v>
      </c>
    </row>
    <row r="1844" spans="1:18" x14ac:dyDescent="0.25">
      <c r="A1844" t="s">
        <v>2780</v>
      </c>
      <c r="B1844" s="14">
        <v>46118</v>
      </c>
      <c r="C1844" t="s">
        <v>290</v>
      </c>
      <c r="D1844" t="str">
        <f>VLOOKUP(C1844,Customers!A:E,5,FALSE)</f>
        <v>Affluent</v>
      </c>
      <c r="E1844" t="s">
        <v>268</v>
      </c>
      <c r="F1844" t="str">
        <f>VLOOKUP(Table1[[#This Row],[Product_ID]],Products!A:D,4,FALSE)</f>
        <v>Audio</v>
      </c>
      <c r="G1844" t="str">
        <f>VLOOKUP(H1844,Stores!A:E,5,FALSE)</f>
        <v>Africa</v>
      </c>
      <c r="H1844" t="s">
        <v>196</v>
      </c>
      <c r="I1844" s="5" t="s">
        <v>14</v>
      </c>
      <c r="J1844" s="7">
        <v>4</v>
      </c>
      <c r="K1844" s="27">
        <v>146.02000000000001</v>
      </c>
      <c r="L1844" s="11">
        <v>0</v>
      </c>
      <c r="M1844" t="s">
        <v>20</v>
      </c>
      <c r="N1844" s="29">
        <v>90.89</v>
      </c>
      <c r="O1844" s="27">
        <f>Table1[[#This Row],[Unit_Price]]*Table1[[#This Row],[Quantity]]</f>
        <v>584.08000000000004</v>
      </c>
      <c r="P1844" s="29">
        <f>Table1[[#This Row],[Revenue]]-Table1[[#This Row],[COGS]]</f>
        <v>220.52000000000004</v>
      </c>
      <c r="Q1844" s="9">
        <f>Table1[[#This Row],[Profit]]/Table1[[#This Row],[Revenue]]</f>
        <v>0.3775510204081633</v>
      </c>
      <c r="R1844" s="31">
        <f>Table1[[#This Row],[Cost Price]]*Table1[[#This Row],[Quantity]]</f>
        <v>363.56</v>
      </c>
    </row>
    <row r="1845" spans="1:18" x14ac:dyDescent="0.25">
      <c r="A1845" t="s">
        <v>2781</v>
      </c>
      <c r="B1845" s="14">
        <v>45946</v>
      </c>
      <c r="C1845" t="s">
        <v>2782</v>
      </c>
      <c r="D1845" t="str">
        <f>VLOOKUP(C1845,Customers!A:E,5,FALSE)</f>
        <v>PREMIUM</v>
      </c>
      <c r="E1845" t="s">
        <v>147</v>
      </c>
      <c r="F1845" t="str">
        <f>VLOOKUP(Table1[[#This Row],[Product_ID]],Products!A:D,4,FALSE)</f>
        <v>Televisions</v>
      </c>
      <c r="G1845" t="str">
        <f>VLOOKUP(H1845,Stores!A:E,5,FALSE)</f>
        <v>oceania</v>
      </c>
      <c r="H1845" t="s">
        <v>48</v>
      </c>
      <c r="I1845" s="5" t="s">
        <v>25</v>
      </c>
      <c r="J1845" s="7">
        <v>6</v>
      </c>
      <c r="K1845" s="27">
        <v>1018.98</v>
      </c>
      <c r="L1845" s="11">
        <v>0</v>
      </c>
      <c r="M1845" t="s">
        <v>20</v>
      </c>
      <c r="N1845" s="29">
        <v>679.32</v>
      </c>
      <c r="O1845" s="27">
        <f>Table1[[#This Row],[Unit_Price]]*Table1[[#This Row],[Quantity]]</f>
        <v>6113.88</v>
      </c>
      <c r="P1845" s="29">
        <f>Table1[[#This Row],[Revenue]]-Table1[[#This Row],[COGS]]</f>
        <v>2037.96</v>
      </c>
      <c r="Q1845" s="9">
        <f>Table1[[#This Row],[Profit]]/Table1[[#This Row],[Revenue]]</f>
        <v>0.33333333333333331</v>
      </c>
      <c r="R1845" s="31">
        <f>Table1[[#This Row],[Cost Price]]*Table1[[#This Row],[Quantity]]</f>
        <v>4075.92</v>
      </c>
    </row>
    <row r="1846" spans="1:18" x14ac:dyDescent="0.25">
      <c r="A1846" t="s">
        <v>2783</v>
      </c>
      <c r="B1846" s="14">
        <v>46019</v>
      </c>
      <c r="C1846" t="s">
        <v>163</v>
      </c>
      <c r="D1846" t="str">
        <f>VLOOKUP(C1846,Customers!A:E,5,FALSE)</f>
        <v>Mass Market</v>
      </c>
      <c r="E1846" t="s">
        <v>685</v>
      </c>
      <c r="F1846" t="str">
        <f>VLOOKUP(Table1[[#This Row],[Product_ID]],Products!A:D,4,FALSE)</f>
        <v>Smartphones</v>
      </c>
      <c r="G1846" t="str">
        <f>VLOOKUP(H1846,Stores!A:E,5,FALSE)</f>
        <v>Africa</v>
      </c>
      <c r="H1846" t="s">
        <v>196</v>
      </c>
      <c r="I1846" s="5" t="s">
        <v>25</v>
      </c>
      <c r="J1846" s="7">
        <v>5</v>
      </c>
      <c r="K1846" s="27">
        <v>1567.02</v>
      </c>
      <c r="L1846" s="11">
        <v>0.2</v>
      </c>
      <c r="M1846" t="s">
        <v>35</v>
      </c>
      <c r="N1846" s="29">
        <v>1023.36</v>
      </c>
      <c r="O1846" s="27">
        <f>Table1[[#This Row],[Unit_Price]]*Table1[[#This Row],[Quantity]]</f>
        <v>7835.1</v>
      </c>
      <c r="P1846" s="29">
        <f>Table1[[#This Row],[Revenue]]-Table1[[#This Row],[COGS]]</f>
        <v>2718.3</v>
      </c>
      <c r="Q1846" s="9">
        <f>Table1[[#This Row],[Profit]]/Table1[[#This Row],[Revenue]]</f>
        <v>0.34693877551020408</v>
      </c>
      <c r="R1846" s="31">
        <f>Table1[[#This Row],[Cost Price]]*Table1[[#This Row],[Quantity]]</f>
        <v>5116.8</v>
      </c>
    </row>
    <row r="1847" spans="1:18" x14ac:dyDescent="0.25">
      <c r="A1847" t="s">
        <v>2784</v>
      </c>
      <c r="B1847" s="14">
        <v>46148</v>
      </c>
      <c r="C1847" t="s">
        <v>1970</v>
      </c>
      <c r="D1847" t="str">
        <f>VLOOKUP(C1847,Customers!A:E,5,FALSE)</f>
        <v>VIP</v>
      </c>
      <c r="E1847" t="s">
        <v>18</v>
      </c>
      <c r="F1847" t="str">
        <f>VLOOKUP(Table1[[#This Row],[Product_ID]],Products!A:D,4,FALSE)</f>
        <v>Audio</v>
      </c>
      <c r="G1847" t="str">
        <f>VLOOKUP(H1847,Stores!A:E,5,FALSE)</f>
        <v>Europe</v>
      </c>
      <c r="H1847" t="s">
        <v>24</v>
      </c>
      <c r="I1847" s="5" t="s">
        <v>14</v>
      </c>
      <c r="J1847" s="7">
        <v>6</v>
      </c>
      <c r="K1847" s="27">
        <v>99.99</v>
      </c>
      <c r="L1847" s="11">
        <v>0.15</v>
      </c>
      <c r="M1847" t="s">
        <v>20</v>
      </c>
      <c r="N1847" s="29">
        <v>71.28</v>
      </c>
      <c r="O1847" s="27">
        <f>Table1[[#This Row],[Unit_Price]]*Table1[[#This Row],[Quantity]]</f>
        <v>599.93999999999994</v>
      </c>
      <c r="P1847" s="29">
        <f>Table1[[#This Row],[Revenue]]-Table1[[#This Row],[COGS]]</f>
        <v>172.25999999999993</v>
      </c>
      <c r="Q1847" s="9">
        <f>Table1[[#This Row],[Profit]]/Table1[[#This Row],[Revenue]]</f>
        <v>0.28712871287128705</v>
      </c>
      <c r="R1847" s="31">
        <f>Table1[[#This Row],[Cost Price]]*Table1[[#This Row],[Quantity]]</f>
        <v>427.68</v>
      </c>
    </row>
    <row r="1848" spans="1:18" x14ac:dyDescent="0.25">
      <c r="A1848" t="s">
        <v>2785</v>
      </c>
      <c r="B1848" s="14">
        <v>45929</v>
      </c>
      <c r="C1848" t="s">
        <v>462</v>
      </c>
      <c r="D1848" t="str">
        <f>VLOOKUP(C1848,Customers!A:E,5,FALSE)</f>
        <v>Mass Market</v>
      </c>
      <c r="E1848" t="s">
        <v>57</v>
      </c>
      <c r="F1848" t="str">
        <f>VLOOKUP(Table1[[#This Row],[Product_ID]],Products!A:D,4,FALSE)</f>
        <v>Laptops</v>
      </c>
      <c r="G1848" t="str">
        <f>VLOOKUP(H1848,Stores!A:E,5,FALSE)</f>
        <v>Africa</v>
      </c>
      <c r="H1848" t="s">
        <v>19</v>
      </c>
      <c r="I1848" s="5" t="s">
        <v>14</v>
      </c>
      <c r="J1848" s="7">
        <v>2</v>
      </c>
      <c r="K1848" s="27">
        <v>1187.01</v>
      </c>
      <c r="L1848" s="11">
        <v>0</v>
      </c>
      <c r="M1848" t="s">
        <v>35</v>
      </c>
      <c r="N1848" s="29">
        <v>875.27</v>
      </c>
      <c r="O1848" s="27">
        <f>Table1[[#This Row],[Unit_Price]]*Table1[[#This Row],[Quantity]]</f>
        <v>2374.02</v>
      </c>
      <c r="P1848" s="29">
        <f>Table1[[#This Row],[Revenue]]-Table1[[#This Row],[COGS]]</f>
        <v>623.48</v>
      </c>
      <c r="Q1848" s="9">
        <f>Table1[[#This Row],[Profit]]/Table1[[#This Row],[Revenue]]</f>
        <v>0.26262626262626265</v>
      </c>
      <c r="R1848" s="31">
        <f>Table1[[#This Row],[Cost Price]]*Table1[[#This Row],[Quantity]]</f>
        <v>1750.54</v>
      </c>
    </row>
    <row r="1849" spans="1:18" x14ac:dyDescent="0.25">
      <c r="A1849" t="s">
        <v>2786</v>
      </c>
      <c r="B1849" s="14">
        <v>46269</v>
      </c>
      <c r="C1849" t="s">
        <v>247</v>
      </c>
      <c r="D1849" t="str">
        <f>VLOOKUP(C1849,Customers!A:E,5,FALSE)</f>
        <v>Mass Market</v>
      </c>
      <c r="E1849" t="s">
        <v>168</v>
      </c>
      <c r="F1849" t="str">
        <f>VLOOKUP(Table1[[#This Row],[Product_ID]],Products!A:D,4,FALSE)</f>
        <v>Accessories</v>
      </c>
      <c r="G1849" t="str">
        <f>VLOOKUP(H1849,Stores!A:E,5,FALSE)</f>
        <v>EUROPE</v>
      </c>
      <c r="H1849" t="s">
        <v>74</v>
      </c>
      <c r="I1849" s="5" t="s">
        <v>25</v>
      </c>
      <c r="J1849" s="7">
        <v>2</v>
      </c>
      <c r="K1849" s="27">
        <v>87.22</v>
      </c>
      <c r="L1849" s="11">
        <v>0.2</v>
      </c>
      <c r="M1849" t="s">
        <v>20</v>
      </c>
      <c r="N1849" s="29">
        <v>55.18</v>
      </c>
      <c r="O1849" s="27">
        <f>Table1[[#This Row],[Unit_Price]]*Table1[[#This Row],[Quantity]]</f>
        <v>174.44</v>
      </c>
      <c r="P1849" s="29">
        <f>Table1[[#This Row],[Revenue]]-Table1[[#This Row],[COGS]]</f>
        <v>64.08</v>
      </c>
      <c r="Q1849" s="9">
        <f>Table1[[#This Row],[Profit]]/Table1[[#This Row],[Revenue]]</f>
        <v>0.36734693877551022</v>
      </c>
      <c r="R1849" s="31">
        <f>Table1[[#This Row],[Cost Price]]*Table1[[#This Row],[Quantity]]</f>
        <v>110.36</v>
      </c>
    </row>
    <row r="1850" spans="1:18" x14ac:dyDescent="0.25">
      <c r="A1850" t="s">
        <v>2787</v>
      </c>
      <c r="B1850" s="14">
        <v>45920</v>
      </c>
      <c r="C1850" t="s">
        <v>2788</v>
      </c>
      <c r="D1850" t="str">
        <f>VLOOKUP(C1850,Customers!A:E,5,FALSE)</f>
        <v>Mass Affluent</v>
      </c>
      <c r="E1850" t="s">
        <v>286</v>
      </c>
      <c r="F1850" t="str">
        <f>VLOOKUP(Table1[[#This Row],[Product_ID]],Products!A:D,4,FALSE)</f>
        <v>Televisions</v>
      </c>
      <c r="G1850" t="str">
        <f>VLOOKUP(H1850,Stores!A:E,5,FALSE)</f>
        <v>Europe</v>
      </c>
      <c r="H1850" t="s">
        <v>24</v>
      </c>
      <c r="I1850" s="5" t="s">
        <v>14</v>
      </c>
      <c r="J1850" s="7">
        <v>4</v>
      </c>
      <c r="K1850" s="27">
        <v>1337.97</v>
      </c>
      <c r="L1850" s="11">
        <v>0.02</v>
      </c>
      <c r="M1850" t="s">
        <v>20</v>
      </c>
      <c r="N1850" s="29">
        <v>948.27</v>
      </c>
      <c r="O1850" s="27">
        <f>Table1[[#This Row],[Unit_Price]]*Table1[[#This Row],[Quantity]]</f>
        <v>5351.88</v>
      </c>
      <c r="P1850" s="29">
        <f>Table1[[#This Row],[Revenue]]-Table1[[#This Row],[COGS]]</f>
        <v>1558.8000000000002</v>
      </c>
      <c r="Q1850" s="9">
        <f>Table1[[#This Row],[Profit]]/Table1[[#This Row],[Revenue]]</f>
        <v>0.29126213592233013</v>
      </c>
      <c r="R1850" s="31">
        <f>Table1[[#This Row],[Cost Price]]*Table1[[#This Row],[Quantity]]</f>
        <v>3793.08</v>
      </c>
    </row>
    <row r="1851" spans="1:18" x14ac:dyDescent="0.25">
      <c r="A1851" t="s">
        <v>2789</v>
      </c>
      <c r="B1851" s="14">
        <v>46357</v>
      </c>
      <c r="C1851" t="s">
        <v>498</v>
      </c>
      <c r="D1851" t="str">
        <f>VLOOKUP(C1851,Customers!A:E,5,FALSE)</f>
        <v>Mass Affluent</v>
      </c>
      <c r="E1851" t="s">
        <v>220</v>
      </c>
      <c r="F1851" t="str">
        <f>VLOOKUP(Table1[[#This Row],[Product_ID]],Products!A:D,4,FALSE)</f>
        <v>Laptops</v>
      </c>
      <c r="G1851" t="str">
        <f>VLOOKUP(H1851,Stores!A:E,5,FALSE)</f>
        <v xml:space="preserve">Asia </v>
      </c>
      <c r="H1851" t="s">
        <v>104</v>
      </c>
      <c r="I1851" s="5" t="s">
        <v>14</v>
      </c>
      <c r="J1851" s="7">
        <v>6</v>
      </c>
      <c r="K1851" s="27">
        <v>1499</v>
      </c>
      <c r="L1851" s="11">
        <v>0.15</v>
      </c>
      <c r="M1851" t="s">
        <v>20</v>
      </c>
      <c r="N1851" s="29">
        <v>974.35</v>
      </c>
      <c r="O1851" s="27">
        <f>Table1[[#This Row],[Unit_Price]]*Table1[[#This Row],[Quantity]]</f>
        <v>8994</v>
      </c>
      <c r="P1851" s="29">
        <f>Table1[[#This Row],[Revenue]]-Table1[[#This Row],[COGS]]</f>
        <v>3147.8999999999996</v>
      </c>
      <c r="Q1851" s="9">
        <f>Table1[[#This Row],[Profit]]/Table1[[#This Row],[Revenue]]</f>
        <v>0.35</v>
      </c>
      <c r="R1851" s="31">
        <f>Table1[[#This Row],[Cost Price]]*Table1[[#This Row],[Quantity]]</f>
        <v>5846.1</v>
      </c>
    </row>
    <row r="1852" spans="1:18" x14ac:dyDescent="0.25">
      <c r="A1852" t="s">
        <v>2790</v>
      </c>
      <c r="B1852" s="14">
        <v>46329</v>
      </c>
      <c r="C1852" t="s">
        <v>1846</v>
      </c>
      <c r="D1852" t="str">
        <f>VLOOKUP(C1852,Customers!A:E,5,FALSE)</f>
        <v>VIP</v>
      </c>
      <c r="E1852" t="s">
        <v>286</v>
      </c>
      <c r="F1852" t="str">
        <f>VLOOKUP(Table1[[#This Row],[Product_ID]],Products!A:D,4,FALSE)</f>
        <v>Televisions</v>
      </c>
      <c r="G1852" t="str">
        <f>VLOOKUP(H1852,Stores!A:E,5,FALSE)</f>
        <v>North America</v>
      </c>
      <c r="H1852" t="s">
        <v>187</v>
      </c>
      <c r="I1852" s="5" t="s">
        <v>25</v>
      </c>
      <c r="J1852" s="7">
        <v>2</v>
      </c>
      <c r="K1852" s="27">
        <v>1273.02</v>
      </c>
      <c r="L1852" s="11">
        <v>0.1</v>
      </c>
      <c r="M1852" t="s">
        <v>20</v>
      </c>
      <c r="N1852" s="29">
        <v>948.27</v>
      </c>
      <c r="O1852" s="27">
        <f>Table1[[#This Row],[Unit_Price]]*Table1[[#This Row],[Quantity]]</f>
        <v>2546.04</v>
      </c>
      <c r="P1852" s="29">
        <f>Table1[[#This Row],[Revenue]]-Table1[[#This Row],[COGS]]</f>
        <v>649.5</v>
      </c>
      <c r="Q1852" s="9">
        <f>Table1[[#This Row],[Profit]]/Table1[[#This Row],[Revenue]]</f>
        <v>0.25510204081632654</v>
      </c>
      <c r="R1852" s="31">
        <f>Table1[[#This Row],[Cost Price]]*Table1[[#This Row],[Quantity]]</f>
        <v>1896.54</v>
      </c>
    </row>
    <row r="1853" spans="1:18" x14ac:dyDescent="0.25">
      <c r="A1853" t="s">
        <v>2791</v>
      </c>
      <c r="B1853" s="14">
        <v>46146</v>
      </c>
      <c r="C1853" t="s">
        <v>1508</v>
      </c>
      <c r="D1853" t="str">
        <f>VLOOKUP(C1853,Customers!A:E,5,FALSE)</f>
        <v>Mass Market</v>
      </c>
      <c r="E1853" t="s">
        <v>132</v>
      </c>
      <c r="F1853" t="str">
        <f>VLOOKUP(Table1[[#This Row],[Product_ID]],Products!A:D,4,FALSE)</f>
        <v>Laptops</v>
      </c>
      <c r="G1853" t="str">
        <f>VLOOKUP(H1853,Stores!A:E,5,FALSE)</f>
        <v>Asia</v>
      </c>
      <c r="H1853" t="s">
        <v>101</v>
      </c>
      <c r="I1853" s="5" t="s">
        <v>14</v>
      </c>
      <c r="J1853" s="7">
        <v>10</v>
      </c>
      <c r="K1853" s="27">
        <v>1163.03</v>
      </c>
      <c r="L1853" s="11">
        <v>0.05</v>
      </c>
      <c r="M1853" t="s">
        <v>30</v>
      </c>
      <c r="N1853" s="29">
        <v>791.34</v>
      </c>
      <c r="O1853" s="27">
        <f>Table1[[#This Row],[Unit_Price]]*Table1[[#This Row],[Quantity]]</f>
        <v>11630.3</v>
      </c>
      <c r="P1853" s="29">
        <f>Table1[[#This Row],[Revenue]]-Table1[[#This Row],[COGS]]</f>
        <v>3716.8999999999987</v>
      </c>
      <c r="Q1853" s="9">
        <f>Table1[[#This Row],[Profit]]/Table1[[#This Row],[Revenue]]</f>
        <v>0.3195876288659793</v>
      </c>
      <c r="R1853" s="31">
        <f>Table1[[#This Row],[Cost Price]]*Table1[[#This Row],[Quantity]]</f>
        <v>7913.4000000000005</v>
      </c>
    </row>
    <row r="1854" spans="1:18" x14ac:dyDescent="0.25">
      <c r="A1854" t="s">
        <v>2792</v>
      </c>
      <c r="B1854" s="14">
        <v>46140</v>
      </c>
      <c r="C1854" t="s">
        <v>1884</v>
      </c>
      <c r="D1854" t="str">
        <f>VLOOKUP(C1854,Customers!A:E,5,FALSE)</f>
        <v>Mass Market</v>
      </c>
      <c r="E1854" t="s">
        <v>416</v>
      </c>
      <c r="F1854" t="str">
        <f>VLOOKUP(Table1[[#This Row],[Product_ID]],Products!A:D,4,FALSE)</f>
        <v>Smartphones</v>
      </c>
      <c r="G1854" t="str">
        <f>VLOOKUP(H1854,Stores!A:E,5,FALSE)</f>
        <v>Africa</v>
      </c>
      <c r="H1854" t="s">
        <v>19</v>
      </c>
      <c r="I1854" s="5" t="s">
        <v>14</v>
      </c>
      <c r="J1854" s="7">
        <v>5</v>
      </c>
      <c r="K1854" s="27">
        <v>241.53</v>
      </c>
      <c r="L1854" s="11">
        <v>0</v>
      </c>
      <c r="M1854" t="s">
        <v>20</v>
      </c>
      <c r="N1854" s="29">
        <v>159.36000000000001</v>
      </c>
      <c r="O1854" s="27">
        <f>Table1[[#This Row],[Unit_Price]]*Table1[[#This Row],[Quantity]]</f>
        <v>1207.6500000000001</v>
      </c>
      <c r="P1854" s="29">
        <f>Table1[[#This Row],[Revenue]]-Table1[[#This Row],[COGS]]</f>
        <v>410.85</v>
      </c>
      <c r="Q1854" s="9">
        <f>Table1[[#This Row],[Profit]]/Table1[[#This Row],[Revenue]]</f>
        <v>0.34020618556701032</v>
      </c>
      <c r="R1854" s="31">
        <f>Table1[[#This Row],[Cost Price]]*Table1[[#This Row],[Quantity]]</f>
        <v>796.80000000000007</v>
      </c>
    </row>
    <row r="1855" spans="1:18" x14ac:dyDescent="0.25">
      <c r="A1855" t="s">
        <v>2793</v>
      </c>
      <c r="B1855" s="14">
        <v>45894</v>
      </c>
      <c r="C1855" t="s">
        <v>1904</v>
      </c>
      <c r="D1855" t="str">
        <f>VLOOKUP(C1855,Customers!A:E,5,FALSE)</f>
        <v>MASS MARKET</v>
      </c>
      <c r="E1855" t="s">
        <v>147</v>
      </c>
      <c r="F1855" t="str">
        <f>VLOOKUP(Table1[[#This Row],[Product_ID]],Products!A:D,4,FALSE)</f>
        <v>Televisions</v>
      </c>
      <c r="G1855" t="str">
        <f>VLOOKUP(H1855,Stores!A:E,5,FALSE)</f>
        <v>Africa</v>
      </c>
      <c r="H1855" t="s">
        <v>52</v>
      </c>
      <c r="I1855" s="5" t="s">
        <v>14</v>
      </c>
      <c r="J1855" s="7">
        <v>2</v>
      </c>
      <c r="K1855" s="27">
        <v>1028.97</v>
      </c>
      <c r="L1855" s="11">
        <v>0.1</v>
      </c>
      <c r="M1855" t="s">
        <v>20</v>
      </c>
      <c r="N1855" s="29">
        <v>679.32</v>
      </c>
      <c r="O1855" s="27">
        <f>Table1[[#This Row],[Unit_Price]]*Table1[[#This Row],[Quantity]]</f>
        <v>2057.94</v>
      </c>
      <c r="P1855" s="29">
        <f>Table1[[#This Row],[Revenue]]-Table1[[#This Row],[COGS]]</f>
        <v>699.3</v>
      </c>
      <c r="Q1855" s="9">
        <f>Table1[[#This Row],[Profit]]/Table1[[#This Row],[Revenue]]</f>
        <v>0.33980582524271841</v>
      </c>
      <c r="R1855" s="31">
        <f>Table1[[#This Row],[Cost Price]]*Table1[[#This Row],[Quantity]]</f>
        <v>1358.64</v>
      </c>
    </row>
    <row r="1856" spans="1:18" x14ac:dyDescent="0.25">
      <c r="A1856" t="s">
        <v>2794</v>
      </c>
      <c r="B1856" s="14">
        <v>45896</v>
      </c>
      <c r="C1856" t="s">
        <v>1097</v>
      </c>
      <c r="D1856" t="str">
        <f>VLOOKUP(C1856,Customers!A:E,5,FALSE)</f>
        <v>Mass Affluent</v>
      </c>
      <c r="E1856" t="s">
        <v>80</v>
      </c>
      <c r="F1856" t="str">
        <f>VLOOKUP(Table1[[#This Row],[Product_ID]],Products!A:D,4,FALSE)</f>
        <v>Accessories</v>
      </c>
      <c r="G1856" t="str">
        <f>VLOOKUP(H1856,Stores!A:E,5,FALSE)</f>
        <v>North America</v>
      </c>
      <c r="H1856" t="s">
        <v>95</v>
      </c>
      <c r="I1856" s="5" t="s">
        <v>25</v>
      </c>
      <c r="J1856" s="7">
        <v>3</v>
      </c>
      <c r="K1856" s="27">
        <v>163.77000000000001</v>
      </c>
      <c r="L1856" s="11">
        <v>0</v>
      </c>
      <c r="M1856" t="s">
        <v>35</v>
      </c>
      <c r="N1856" s="29">
        <v>116.07</v>
      </c>
      <c r="O1856" s="27">
        <f>Table1[[#This Row],[Unit_Price]]*Table1[[#This Row],[Quantity]]</f>
        <v>491.31000000000006</v>
      </c>
      <c r="P1856" s="29">
        <f>Table1[[#This Row],[Revenue]]-Table1[[#This Row],[COGS]]</f>
        <v>143.10000000000008</v>
      </c>
      <c r="Q1856" s="9">
        <f>Table1[[#This Row],[Profit]]/Table1[[#This Row],[Revenue]]</f>
        <v>0.29126213592233025</v>
      </c>
      <c r="R1856" s="31">
        <f>Table1[[#This Row],[Cost Price]]*Table1[[#This Row],[Quantity]]</f>
        <v>348.21</v>
      </c>
    </row>
    <row r="1857" spans="1:18" x14ac:dyDescent="0.25">
      <c r="A1857" t="s">
        <v>2795</v>
      </c>
      <c r="B1857" s="14">
        <v>45920</v>
      </c>
      <c r="C1857" t="s">
        <v>740</v>
      </c>
      <c r="D1857" t="str">
        <f>VLOOKUP(C1857,Customers!A:E,5,FALSE)</f>
        <v>Mass Market</v>
      </c>
      <c r="E1857" t="s">
        <v>202</v>
      </c>
      <c r="F1857" t="str">
        <f>VLOOKUP(Table1[[#This Row],[Product_ID]],Products!A:D,4,FALSE)</f>
        <v>Televisions</v>
      </c>
      <c r="G1857" t="str">
        <f>VLOOKUP(H1857,Stores!A:E,5,FALSE)</f>
        <v>Asia</v>
      </c>
      <c r="H1857" t="s">
        <v>13</v>
      </c>
      <c r="I1857" s="5" t="s">
        <v>14</v>
      </c>
      <c r="J1857" s="7">
        <v>1</v>
      </c>
      <c r="K1857" s="27">
        <v>2099</v>
      </c>
      <c r="L1857" s="11">
        <v>0.02</v>
      </c>
      <c r="M1857" t="s">
        <v>20</v>
      </c>
      <c r="N1857" s="29">
        <v>1427.32</v>
      </c>
      <c r="O1857" s="27">
        <f>Table1[[#This Row],[Unit_Price]]*Table1[[#This Row],[Quantity]]</f>
        <v>2099</v>
      </c>
      <c r="P1857" s="29">
        <f>Table1[[#This Row],[Revenue]]-Table1[[#This Row],[COGS]]</f>
        <v>671.68000000000006</v>
      </c>
      <c r="Q1857" s="9">
        <f>Table1[[#This Row],[Profit]]/Table1[[#This Row],[Revenue]]</f>
        <v>0.32</v>
      </c>
      <c r="R1857" s="31">
        <f>Table1[[#This Row],[Cost Price]]*Table1[[#This Row],[Quantity]]</f>
        <v>1427.32</v>
      </c>
    </row>
    <row r="1858" spans="1:18" x14ac:dyDescent="0.25">
      <c r="A1858" t="s">
        <v>2796</v>
      </c>
      <c r="B1858" s="14">
        <v>45975</v>
      </c>
      <c r="C1858" t="s">
        <v>2360</v>
      </c>
      <c r="D1858" t="str">
        <f>VLOOKUP(C1858,Customers!A:E,5,FALSE)</f>
        <v>Mass Market</v>
      </c>
      <c r="E1858" t="s">
        <v>282</v>
      </c>
      <c r="F1858" t="str">
        <f>VLOOKUP(Table1[[#This Row],[Product_ID]],Products!A:D,4,FALSE)</f>
        <v>Audio</v>
      </c>
      <c r="G1858" t="str">
        <f>VLOOKUP(H1858,Stores!A:E,5,FALSE)</f>
        <v>oceania</v>
      </c>
      <c r="H1858" t="s">
        <v>48</v>
      </c>
      <c r="I1858" s="5" t="s">
        <v>25</v>
      </c>
      <c r="J1858" s="7">
        <v>1</v>
      </c>
      <c r="K1858" s="27">
        <v>173.63</v>
      </c>
      <c r="L1858" s="11">
        <v>0.15</v>
      </c>
      <c r="M1858" t="s">
        <v>35</v>
      </c>
      <c r="N1858" s="29">
        <v>110.98</v>
      </c>
      <c r="O1858" s="27">
        <f>Table1[[#This Row],[Unit_Price]]*Table1[[#This Row],[Quantity]]</f>
        <v>173.63</v>
      </c>
      <c r="P1858" s="29">
        <f>Table1[[#This Row],[Revenue]]-Table1[[#This Row],[COGS]]</f>
        <v>62.649999999999991</v>
      </c>
      <c r="Q1858" s="9">
        <f>Table1[[#This Row],[Profit]]/Table1[[#This Row],[Revenue]]</f>
        <v>0.36082474226804118</v>
      </c>
      <c r="R1858" s="31">
        <f>Table1[[#This Row],[Cost Price]]*Table1[[#This Row],[Quantity]]</f>
        <v>110.98</v>
      </c>
    </row>
    <row r="1859" spans="1:18" x14ac:dyDescent="0.25">
      <c r="A1859" t="s">
        <v>2797</v>
      </c>
      <c r="B1859" s="14">
        <v>46222</v>
      </c>
      <c r="C1859" t="s">
        <v>2439</v>
      </c>
      <c r="D1859" t="str">
        <f>VLOOKUP(C1859,Customers!A:E,5,FALSE)</f>
        <v>Mass Market</v>
      </c>
      <c r="E1859" t="s">
        <v>29</v>
      </c>
      <c r="F1859" t="str">
        <f>VLOOKUP(Table1[[#This Row],[Product_ID]],Products!A:D,4,FALSE)</f>
        <v>Accessories</v>
      </c>
      <c r="G1859" t="str">
        <f>VLOOKUP(H1859,Stores!A:E,5,FALSE)</f>
        <v>Asia</v>
      </c>
      <c r="H1859" t="s">
        <v>101</v>
      </c>
      <c r="I1859" s="5" t="s">
        <v>25</v>
      </c>
      <c r="J1859" s="7">
        <v>5</v>
      </c>
      <c r="K1859" s="27">
        <v>109</v>
      </c>
      <c r="L1859" s="11">
        <v>0.1</v>
      </c>
      <c r="M1859" t="s">
        <v>35</v>
      </c>
      <c r="N1859" s="29">
        <v>78.48</v>
      </c>
      <c r="O1859" s="27">
        <f>Table1[[#This Row],[Unit_Price]]*Table1[[#This Row],[Quantity]]</f>
        <v>545</v>
      </c>
      <c r="P1859" s="29">
        <f>Table1[[#This Row],[Revenue]]-Table1[[#This Row],[COGS]]</f>
        <v>152.59999999999997</v>
      </c>
      <c r="Q1859" s="9">
        <f>Table1[[#This Row],[Profit]]/Table1[[#This Row],[Revenue]]</f>
        <v>0.27999999999999992</v>
      </c>
      <c r="R1859" s="31">
        <f>Table1[[#This Row],[Cost Price]]*Table1[[#This Row],[Quantity]]</f>
        <v>392.40000000000003</v>
      </c>
    </row>
    <row r="1860" spans="1:18" x14ac:dyDescent="0.25">
      <c r="A1860" t="s">
        <v>2799</v>
      </c>
      <c r="B1860" s="14">
        <v>46069</v>
      </c>
      <c r="C1860" t="s">
        <v>2372</v>
      </c>
      <c r="D1860" t="str">
        <f>VLOOKUP(C1860,Customers!A:E,5,FALSE)</f>
        <v>Mass Market</v>
      </c>
      <c r="E1860" t="s">
        <v>321</v>
      </c>
      <c r="F1860" t="str">
        <f>VLOOKUP(Table1[[#This Row],[Product_ID]],Products!A:D,4,FALSE)</f>
        <v>Smartphones</v>
      </c>
      <c r="G1860" t="str">
        <f>VLOOKUP(H1860,Stores!A:E,5,FALSE)</f>
        <v>EUROPE</v>
      </c>
      <c r="H1860" t="s">
        <v>74</v>
      </c>
      <c r="I1860" s="5" t="s">
        <v>25</v>
      </c>
      <c r="J1860" s="7">
        <v>1</v>
      </c>
      <c r="K1860" s="27">
        <v>1399</v>
      </c>
      <c r="L1860" s="11">
        <v>0.02</v>
      </c>
      <c r="M1860" t="s">
        <v>20</v>
      </c>
      <c r="N1860" s="29">
        <v>993.29</v>
      </c>
      <c r="O1860" s="27">
        <f>Table1[[#This Row],[Unit_Price]]*Table1[[#This Row],[Quantity]]</f>
        <v>1399</v>
      </c>
      <c r="P1860" s="29">
        <f>Table1[[#This Row],[Revenue]]-Table1[[#This Row],[COGS]]</f>
        <v>405.71000000000004</v>
      </c>
      <c r="Q1860" s="9">
        <f>Table1[[#This Row],[Profit]]/Table1[[#This Row],[Revenue]]</f>
        <v>0.29000000000000004</v>
      </c>
      <c r="R1860" s="31">
        <f>Table1[[#This Row],[Cost Price]]*Table1[[#This Row],[Quantity]]</f>
        <v>993.29</v>
      </c>
    </row>
    <row r="1861" spans="1:18" x14ac:dyDescent="0.25">
      <c r="A1861" t="s">
        <v>2800</v>
      </c>
      <c r="B1861" s="14">
        <v>46272</v>
      </c>
      <c r="C1861" t="s">
        <v>1164</v>
      </c>
      <c r="D1861" t="str">
        <f>VLOOKUP(C1861,Customers!A:E,5,FALSE)</f>
        <v>Mass Market</v>
      </c>
      <c r="E1861" t="s">
        <v>153</v>
      </c>
      <c r="F1861" t="str">
        <f>VLOOKUP(Table1[[#This Row],[Product_ID]],Products!A:D,4,FALSE)</f>
        <v>Accessories</v>
      </c>
      <c r="G1861" t="str">
        <f>VLOOKUP(H1861,Stores!A:E,5,FALSE)</f>
        <v>North America</v>
      </c>
      <c r="H1861" t="s">
        <v>95</v>
      </c>
      <c r="I1861" s="5" t="s">
        <v>14</v>
      </c>
      <c r="J1861" s="7">
        <v>1</v>
      </c>
      <c r="K1861" s="27">
        <v>131.58000000000001</v>
      </c>
      <c r="L1861" s="11">
        <v>0.05</v>
      </c>
      <c r="M1861" t="s">
        <v>20</v>
      </c>
      <c r="N1861" s="29">
        <v>78.69</v>
      </c>
      <c r="O1861" s="27">
        <f>Table1[[#This Row],[Unit_Price]]*Table1[[#This Row],[Quantity]]</f>
        <v>131.58000000000001</v>
      </c>
      <c r="P1861" s="29">
        <f>Table1[[#This Row],[Revenue]]-Table1[[#This Row],[COGS]]</f>
        <v>52.890000000000015</v>
      </c>
      <c r="Q1861" s="9">
        <f>Table1[[#This Row],[Profit]]/Table1[[#This Row],[Revenue]]</f>
        <v>0.40196078431372556</v>
      </c>
      <c r="R1861" s="31">
        <f>Table1[[#This Row],[Cost Price]]*Table1[[#This Row],[Quantity]]</f>
        <v>78.69</v>
      </c>
    </row>
    <row r="1862" spans="1:18" x14ac:dyDescent="0.25">
      <c r="A1862" t="s">
        <v>2801</v>
      </c>
      <c r="B1862" s="14">
        <v>46223</v>
      </c>
      <c r="C1862" t="s">
        <v>723</v>
      </c>
      <c r="D1862" t="str">
        <f>VLOOKUP(C1862,Customers!A:E,5,FALSE)</f>
        <v>Mass Affluent</v>
      </c>
      <c r="E1862" t="s">
        <v>98</v>
      </c>
      <c r="F1862" t="str">
        <f>VLOOKUP(Table1[[#This Row],[Product_ID]],Products!A:D,4,FALSE)</f>
        <v>Laptops</v>
      </c>
      <c r="G1862" t="str">
        <f>VLOOKUP(H1862,Stores!A:E,5,FALSE)</f>
        <v>North America</v>
      </c>
      <c r="H1862" t="s">
        <v>95</v>
      </c>
      <c r="I1862" s="5" t="s">
        <v>14</v>
      </c>
      <c r="J1862" s="7">
        <v>2</v>
      </c>
      <c r="K1862" s="27">
        <v>1399</v>
      </c>
      <c r="L1862" s="11">
        <v>0.02</v>
      </c>
      <c r="M1862" t="s">
        <v>20</v>
      </c>
      <c r="N1862" s="29">
        <v>853.39</v>
      </c>
      <c r="O1862" s="27">
        <f>Table1[[#This Row],[Unit_Price]]*Table1[[#This Row],[Quantity]]</f>
        <v>2798</v>
      </c>
      <c r="P1862" s="29">
        <f>Table1[[#This Row],[Revenue]]-Table1[[#This Row],[COGS]]</f>
        <v>1091.22</v>
      </c>
      <c r="Q1862" s="9">
        <f>Table1[[#This Row],[Profit]]/Table1[[#This Row],[Revenue]]</f>
        <v>0.39</v>
      </c>
      <c r="R1862" s="31">
        <f>Table1[[#This Row],[Cost Price]]*Table1[[#This Row],[Quantity]]</f>
        <v>1706.78</v>
      </c>
    </row>
    <row r="1863" spans="1:18" x14ac:dyDescent="0.25">
      <c r="A1863" t="s">
        <v>2802</v>
      </c>
      <c r="B1863" s="14">
        <v>45881</v>
      </c>
      <c r="C1863" t="s">
        <v>1021</v>
      </c>
      <c r="D1863" t="str">
        <f>VLOOKUP(C1863,Customers!A:E,5,FALSE)</f>
        <v>Mass Market</v>
      </c>
      <c r="E1863" t="s">
        <v>277</v>
      </c>
      <c r="F1863" t="str">
        <f>VLOOKUP(Table1[[#This Row],[Product_ID]],Products!A:D,4,FALSE)</f>
        <v>Televisions</v>
      </c>
      <c r="G1863" t="str">
        <f>VLOOKUP(H1863,Stores!A:E,5,FALSE)</f>
        <v>EUROPE</v>
      </c>
      <c r="H1863" t="s">
        <v>74</v>
      </c>
      <c r="I1863" s="5" t="s">
        <v>25</v>
      </c>
      <c r="J1863" s="7">
        <v>3</v>
      </c>
      <c r="K1863" s="27">
        <v>678.03</v>
      </c>
      <c r="L1863" s="11">
        <v>0.2</v>
      </c>
      <c r="M1863" t="s">
        <v>35</v>
      </c>
      <c r="N1863" s="29">
        <v>433.38</v>
      </c>
      <c r="O1863" s="27">
        <f>Table1[[#This Row],[Unit_Price]]*Table1[[#This Row],[Quantity]]</f>
        <v>2034.09</v>
      </c>
      <c r="P1863" s="29">
        <f>Table1[[#This Row],[Revenue]]-Table1[[#This Row],[COGS]]</f>
        <v>733.95</v>
      </c>
      <c r="Q1863" s="9">
        <f>Table1[[#This Row],[Profit]]/Table1[[#This Row],[Revenue]]</f>
        <v>0.36082474226804129</v>
      </c>
      <c r="R1863" s="31">
        <f>Table1[[#This Row],[Cost Price]]*Table1[[#This Row],[Quantity]]</f>
        <v>1300.1399999999999</v>
      </c>
    </row>
    <row r="1864" spans="1:18" x14ac:dyDescent="0.25">
      <c r="A1864" t="s">
        <v>2803</v>
      </c>
      <c r="B1864" s="14">
        <v>46180</v>
      </c>
      <c r="C1864" t="s">
        <v>1280</v>
      </c>
      <c r="D1864" t="str">
        <f>VLOOKUP(C1864,Customers!A:E,5,FALSE)</f>
        <v>Mass Market</v>
      </c>
      <c r="E1864" t="s">
        <v>213</v>
      </c>
      <c r="F1864" t="str">
        <f>VLOOKUP(Table1[[#This Row],[Product_ID]],Products!A:D,4,FALSE)</f>
        <v>Smartphones</v>
      </c>
      <c r="G1864" t="str">
        <f>VLOOKUP(H1864,Stores!A:E,5,FALSE)</f>
        <v>Africa</v>
      </c>
      <c r="H1864" t="s">
        <v>19</v>
      </c>
      <c r="I1864" s="5" t="s">
        <v>25</v>
      </c>
      <c r="J1864" s="7">
        <v>1</v>
      </c>
      <c r="K1864" s="27">
        <v>532.53</v>
      </c>
      <c r="L1864" s="11">
        <v>0.2</v>
      </c>
      <c r="M1864" t="s">
        <v>30</v>
      </c>
      <c r="N1864" s="29">
        <v>362.34</v>
      </c>
      <c r="O1864" s="27">
        <f>Table1[[#This Row],[Unit_Price]]*Table1[[#This Row],[Quantity]]</f>
        <v>532.53</v>
      </c>
      <c r="P1864" s="29">
        <f>Table1[[#This Row],[Revenue]]-Table1[[#This Row],[COGS]]</f>
        <v>170.19</v>
      </c>
      <c r="Q1864" s="9">
        <f>Table1[[#This Row],[Profit]]/Table1[[#This Row],[Revenue]]</f>
        <v>0.31958762886597941</v>
      </c>
      <c r="R1864" s="31">
        <f>Table1[[#This Row],[Cost Price]]*Table1[[#This Row],[Quantity]]</f>
        <v>362.34</v>
      </c>
    </row>
    <row r="1865" spans="1:18" x14ac:dyDescent="0.25">
      <c r="A1865" t="s">
        <v>2804</v>
      </c>
      <c r="B1865" s="14">
        <v>45699</v>
      </c>
      <c r="C1865" t="s">
        <v>319</v>
      </c>
      <c r="D1865" t="str">
        <f>VLOOKUP(C1865,Customers!A:E,5,FALSE)</f>
        <v>Premium</v>
      </c>
      <c r="E1865" t="s">
        <v>390</v>
      </c>
      <c r="F1865" t="str">
        <f>VLOOKUP(Table1[[#This Row],[Product_ID]],Products!A:D,4,FALSE)</f>
        <v>Smartphones</v>
      </c>
      <c r="G1865" t="str">
        <f>VLOOKUP(H1865,Stores!A:E,5,FALSE)</f>
        <v>Africa</v>
      </c>
      <c r="H1865" t="s">
        <v>196</v>
      </c>
      <c r="I1865" s="5" t="s">
        <v>14</v>
      </c>
      <c r="J1865" s="7">
        <v>6</v>
      </c>
      <c r="K1865" s="27">
        <v>449</v>
      </c>
      <c r="L1865" s="11">
        <v>0.15</v>
      </c>
      <c r="M1865" t="s">
        <v>20</v>
      </c>
      <c r="N1865" s="29">
        <v>278.38</v>
      </c>
      <c r="O1865" s="27">
        <f>Table1[[#This Row],[Unit_Price]]*Table1[[#This Row],[Quantity]]</f>
        <v>2694</v>
      </c>
      <c r="P1865" s="29">
        <f>Table1[[#This Row],[Revenue]]-Table1[[#This Row],[COGS]]</f>
        <v>1023.72</v>
      </c>
      <c r="Q1865" s="9">
        <f>Table1[[#This Row],[Profit]]/Table1[[#This Row],[Revenue]]</f>
        <v>0.38</v>
      </c>
      <c r="R1865" s="31">
        <f>Table1[[#This Row],[Cost Price]]*Table1[[#This Row],[Quantity]]</f>
        <v>1670.28</v>
      </c>
    </row>
    <row r="1866" spans="1:18" x14ac:dyDescent="0.25">
      <c r="A1866" t="s">
        <v>2805</v>
      </c>
      <c r="B1866" s="14">
        <v>46058</v>
      </c>
      <c r="C1866" t="s">
        <v>618</v>
      </c>
      <c r="D1866" t="str">
        <f>VLOOKUP(C1866,Customers!A:E,5,FALSE)</f>
        <v>Premium</v>
      </c>
      <c r="E1866" t="s">
        <v>47</v>
      </c>
      <c r="F1866" t="str">
        <f>VLOOKUP(Table1[[#This Row],[Product_ID]],Products!A:D,4,FALSE)</f>
        <v>Smartphones</v>
      </c>
      <c r="G1866" t="str">
        <f>VLOOKUP(H1866,Stores!A:E,5,FALSE)</f>
        <v>Oceania</v>
      </c>
      <c r="H1866" t="s">
        <v>112</v>
      </c>
      <c r="I1866" s="5" t="s">
        <v>14</v>
      </c>
      <c r="J1866" s="7">
        <v>1</v>
      </c>
      <c r="K1866" s="27">
        <v>293.02</v>
      </c>
      <c r="L1866" s="11">
        <v>0</v>
      </c>
      <c r="M1866" t="s">
        <v>20</v>
      </c>
      <c r="N1866" s="29">
        <v>194.35</v>
      </c>
      <c r="O1866" s="27">
        <f>Table1[[#This Row],[Unit_Price]]*Table1[[#This Row],[Quantity]]</f>
        <v>293.02</v>
      </c>
      <c r="P1866" s="29">
        <f>Table1[[#This Row],[Revenue]]-Table1[[#This Row],[COGS]]</f>
        <v>98.669999999999987</v>
      </c>
      <c r="Q1866" s="9">
        <f>Table1[[#This Row],[Profit]]/Table1[[#This Row],[Revenue]]</f>
        <v>0.33673469387755101</v>
      </c>
      <c r="R1866" s="31">
        <f>Table1[[#This Row],[Cost Price]]*Table1[[#This Row],[Quantity]]</f>
        <v>194.35</v>
      </c>
    </row>
    <row r="1867" spans="1:18" x14ac:dyDescent="0.25">
      <c r="A1867" t="s">
        <v>2806</v>
      </c>
      <c r="B1867" s="14">
        <v>46002</v>
      </c>
      <c r="C1867" t="s">
        <v>179</v>
      </c>
      <c r="D1867" t="str">
        <f>VLOOKUP(C1867,Customers!A:E,5,FALSE)</f>
        <v>VIP</v>
      </c>
      <c r="E1867" t="s">
        <v>57</v>
      </c>
      <c r="F1867" t="str">
        <f>VLOOKUP(Table1[[#This Row],[Product_ID]],Products!A:D,4,FALSE)</f>
        <v>Laptops</v>
      </c>
      <c r="G1867" t="str">
        <f>VLOOKUP(H1867,Stores!A:E,5,FALSE)</f>
        <v>North America</v>
      </c>
      <c r="H1867" t="s">
        <v>187</v>
      </c>
      <c r="I1867" s="5" t="s">
        <v>25</v>
      </c>
      <c r="J1867" s="7">
        <v>1</v>
      </c>
      <c r="K1867" s="27">
        <v>1187.01</v>
      </c>
      <c r="L1867" s="11">
        <v>0</v>
      </c>
      <c r="M1867" t="s">
        <v>20</v>
      </c>
      <c r="N1867" s="29">
        <v>875.27</v>
      </c>
      <c r="O1867" s="27">
        <f>Table1[[#This Row],[Unit_Price]]*Table1[[#This Row],[Quantity]]</f>
        <v>1187.01</v>
      </c>
      <c r="P1867" s="29">
        <f>Table1[[#This Row],[Revenue]]-Table1[[#This Row],[COGS]]</f>
        <v>311.74</v>
      </c>
      <c r="Q1867" s="9">
        <f>Table1[[#This Row],[Profit]]/Table1[[#This Row],[Revenue]]</f>
        <v>0.26262626262626265</v>
      </c>
      <c r="R1867" s="31">
        <f>Table1[[#This Row],[Cost Price]]*Table1[[#This Row],[Quantity]]</f>
        <v>875.27</v>
      </c>
    </row>
    <row r="1868" spans="1:18" x14ac:dyDescent="0.25">
      <c r="A1868" t="s">
        <v>2807</v>
      </c>
      <c r="B1868" s="14">
        <v>46085</v>
      </c>
      <c r="C1868" t="s">
        <v>1357</v>
      </c>
      <c r="D1868" t="str">
        <f>VLOOKUP(C1868,Customers!A:E,5,FALSE)</f>
        <v>Mass Market</v>
      </c>
      <c r="E1868" t="s">
        <v>83</v>
      </c>
      <c r="F1868" t="str">
        <f>VLOOKUP(Table1[[#This Row],[Product_ID]],Products!A:D,4,FALSE)</f>
        <v>Televisions</v>
      </c>
      <c r="G1868" t="str">
        <f>VLOOKUP(H1868,Stores!A:E,5,FALSE)</f>
        <v>Asia</v>
      </c>
      <c r="H1868" t="s">
        <v>13</v>
      </c>
      <c r="I1868" s="5" t="s">
        <v>25</v>
      </c>
      <c r="J1868" s="7">
        <v>5</v>
      </c>
      <c r="K1868" s="27">
        <v>2299</v>
      </c>
      <c r="L1868" s="11">
        <v>0</v>
      </c>
      <c r="M1868" t="s">
        <v>30</v>
      </c>
      <c r="N1868" s="29">
        <v>1586.31</v>
      </c>
      <c r="O1868" s="27">
        <f>Table1[[#This Row],[Unit_Price]]*Table1[[#This Row],[Quantity]]</f>
        <v>11495</v>
      </c>
      <c r="P1868" s="29">
        <f>Table1[[#This Row],[Revenue]]-Table1[[#This Row],[COGS]]</f>
        <v>3563.4500000000007</v>
      </c>
      <c r="Q1868" s="9">
        <f>Table1[[#This Row],[Profit]]/Table1[[#This Row],[Revenue]]</f>
        <v>0.31000000000000005</v>
      </c>
      <c r="R1868" s="31">
        <f>Table1[[#This Row],[Cost Price]]*Table1[[#This Row],[Quantity]]</f>
        <v>7931.5499999999993</v>
      </c>
    </row>
    <row r="1869" spans="1:18" x14ac:dyDescent="0.25">
      <c r="A1869" t="s">
        <v>2808</v>
      </c>
      <c r="B1869" s="14">
        <v>46225</v>
      </c>
      <c r="C1869" t="s">
        <v>11</v>
      </c>
      <c r="D1869" t="str">
        <f>VLOOKUP(C1869,Customers!A:E,5,FALSE)</f>
        <v>Affluent</v>
      </c>
      <c r="E1869" t="s">
        <v>126</v>
      </c>
      <c r="F1869" t="str">
        <f>VLOOKUP(Table1[[#This Row],[Product_ID]],Products!A:D,4,FALSE)</f>
        <v>Smartphones</v>
      </c>
      <c r="G1869" t="str">
        <f>VLOOKUP(H1869,Stores!A:E,5,FALSE)</f>
        <v>North America</v>
      </c>
      <c r="H1869" t="s">
        <v>95</v>
      </c>
      <c r="I1869" s="5" t="s">
        <v>14</v>
      </c>
      <c r="J1869" s="7">
        <v>2</v>
      </c>
      <c r="K1869" s="27">
        <v>719.97</v>
      </c>
      <c r="L1869" s="11">
        <v>0</v>
      </c>
      <c r="M1869" t="s">
        <v>20</v>
      </c>
      <c r="N1869" s="29">
        <v>510.27</v>
      </c>
      <c r="O1869" s="27">
        <f>Table1[[#This Row],[Unit_Price]]*Table1[[#This Row],[Quantity]]</f>
        <v>1439.94</v>
      </c>
      <c r="P1869" s="29">
        <f>Table1[[#This Row],[Revenue]]-Table1[[#This Row],[COGS]]</f>
        <v>419.40000000000009</v>
      </c>
      <c r="Q1869" s="9">
        <f>Table1[[#This Row],[Profit]]/Table1[[#This Row],[Revenue]]</f>
        <v>0.29126213592233013</v>
      </c>
      <c r="R1869" s="31">
        <f>Table1[[#This Row],[Cost Price]]*Table1[[#This Row],[Quantity]]</f>
        <v>1020.54</v>
      </c>
    </row>
    <row r="1870" spans="1:18" x14ac:dyDescent="0.25">
      <c r="A1870" t="s">
        <v>2809</v>
      </c>
      <c r="B1870" s="14">
        <v>46059</v>
      </c>
      <c r="C1870" t="s">
        <v>508</v>
      </c>
      <c r="D1870" t="str">
        <f>VLOOKUP(C1870,Customers!A:E,5,FALSE)</f>
        <v>MASS MARKET</v>
      </c>
      <c r="E1870" t="s">
        <v>549</v>
      </c>
      <c r="F1870" t="str">
        <f>VLOOKUP(Table1[[#This Row],[Product_ID]],Products!A:D,4,FALSE)</f>
        <v>Televisions</v>
      </c>
      <c r="G1870" t="str">
        <f>VLOOKUP(H1870,Stores!A:E,5,FALSE)</f>
        <v>South America</v>
      </c>
      <c r="H1870" t="s">
        <v>120</v>
      </c>
      <c r="I1870" s="5" t="s">
        <v>25</v>
      </c>
      <c r="J1870" s="7">
        <v>4</v>
      </c>
      <c r="K1870" s="27">
        <v>1199</v>
      </c>
      <c r="L1870" s="11">
        <v>0.1</v>
      </c>
      <c r="M1870" t="s">
        <v>30</v>
      </c>
      <c r="N1870" s="29">
        <v>767.36</v>
      </c>
      <c r="O1870" s="27">
        <f>Table1[[#This Row],[Unit_Price]]*Table1[[#This Row],[Quantity]]</f>
        <v>4796</v>
      </c>
      <c r="P1870" s="29">
        <f>Table1[[#This Row],[Revenue]]-Table1[[#This Row],[COGS]]</f>
        <v>1726.56</v>
      </c>
      <c r="Q1870" s="9">
        <f>Table1[[#This Row],[Profit]]/Table1[[#This Row],[Revenue]]</f>
        <v>0.36</v>
      </c>
      <c r="R1870" s="31">
        <f>Table1[[#This Row],[Cost Price]]*Table1[[#This Row],[Quantity]]</f>
        <v>3069.44</v>
      </c>
    </row>
    <row r="1871" spans="1:18" x14ac:dyDescent="0.25">
      <c r="A1871" t="s">
        <v>2810</v>
      </c>
      <c r="B1871" s="14">
        <v>46161</v>
      </c>
      <c r="C1871" t="s">
        <v>591</v>
      </c>
      <c r="D1871" t="str">
        <f>VLOOKUP(C1871,Customers!A:E,5,FALSE)</f>
        <v>Mass Market</v>
      </c>
      <c r="E1871" t="s">
        <v>109</v>
      </c>
      <c r="F1871" t="str">
        <f>VLOOKUP(Table1[[#This Row],[Product_ID]],Products!A:D,4,FALSE)</f>
        <v>Televisions</v>
      </c>
      <c r="G1871" t="str">
        <f>VLOOKUP(H1871,Stores!A:E,5,FALSE)</f>
        <v>Europe</v>
      </c>
      <c r="H1871" t="s">
        <v>24</v>
      </c>
      <c r="I1871" s="5" t="s">
        <v>14</v>
      </c>
      <c r="J1871" s="7">
        <v>6</v>
      </c>
      <c r="K1871" s="27">
        <v>1371.02</v>
      </c>
      <c r="L1871" s="11">
        <v>0.1</v>
      </c>
      <c r="M1871" t="s">
        <v>20</v>
      </c>
      <c r="N1871" s="29">
        <v>1007.28</v>
      </c>
      <c r="O1871" s="27">
        <f>Table1[[#This Row],[Unit_Price]]*Table1[[#This Row],[Quantity]]</f>
        <v>8226.119999999999</v>
      </c>
      <c r="P1871" s="29">
        <f>Table1[[#This Row],[Revenue]]-Table1[[#This Row],[COGS]]</f>
        <v>2182.4399999999987</v>
      </c>
      <c r="Q1871" s="9">
        <f>Table1[[#This Row],[Profit]]/Table1[[#This Row],[Revenue]]</f>
        <v>0.26530612244897944</v>
      </c>
      <c r="R1871" s="31">
        <f>Table1[[#This Row],[Cost Price]]*Table1[[#This Row],[Quantity]]</f>
        <v>6043.68</v>
      </c>
    </row>
    <row r="1872" spans="1:18" x14ac:dyDescent="0.25">
      <c r="A1872" t="s">
        <v>2811</v>
      </c>
      <c r="B1872" s="14">
        <v>45972</v>
      </c>
      <c r="C1872" t="s">
        <v>994</v>
      </c>
      <c r="D1872" t="str">
        <f>VLOOKUP(C1872,Customers!A:E,5,FALSE)</f>
        <v>Affluent</v>
      </c>
      <c r="E1872" t="s">
        <v>150</v>
      </c>
      <c r="F1872" t="str">
        <f>VLOOKUP(Table1[[#This Row],[Product_ID]],Products!A:D,4,FALSE)</f>
        <v>Televisions</v>
      </c>
      <c r="G1872" t="str">
        <f>VLOOKUP(H1872,Stores!A:E,5,FALSE)</f>
        <v>EUROPE</v>
      </c>
      <c r="H1872" t="s">
        <v>74</v>
      </c>
      <c r="I1872" s="5" t="s">
        <v>14</v>
      </c>
      <c r="J1872" s="7">
        <v>1</v>
      </c>
      <c r="K1872" s="27">
        <v>1454.03</v>
      </c>
      <c r="L1872" s="11">
        <v>0.05</v>
      </c>
      <c r="M1872" t="s">
        <v>20</v>
      </c>
      <c r="N1872" s="29">
        <v>1064.29</v>
      </c>
      <c r="O1872" s="27">
        <f>Table1[[#This Row],[Unit_Price]]*Table1[[#This Row],[Quantity]]</f>
        <v>1454.03</v>
      </c>
      <c r="P1872" s="29">
        <f>Table1[[#This Row],[Revenue]]-Table1[[#This Row],[COGS]]</f>
        <v>389.74</v>
      </c>
      <c r="Q1872" s="9">
        <f>Table1[[#This Row],[Profit]]/Table1[[#This Row],[Revenue]]</f>
        <v>0.26804123711340205</v>
      </c>
      <c r="R1872" s="31">
        <f>Table1[[#This Row],[Cost Price]]*Table1[[#This Row],[Quantity]]</f>
        <v>1064.29</v>
      </c>
    </row>
    <row r="1873" spans="1:18" x14ac:dyDescent="0.25">
      <c r="A1873" t="s">
        <v>2812</v>
      </c>
      <c r="B1873" s="14">
        <v>45697</v>
      </c>
      <c r="C1873" t="s">
        <v>940</v>
      </c>
      <c r="D1873" t="str">
        <f>VLOOKUP(C1873,Customers!A:E,5,FALSE)</f>
        <v>Mass Market</v>
      </c>
      <c r="E1873" t="s">
        <v>202</v>
      </c>
      <c r="F1873" t="str">
        <f>VLOOKUP(Table1[[#This Row],[Product_ID]],Products!A:D,4,FALSE)</f>
        <v>Televisions</v>
      </c>
      <c r="G1873" t="str">
        <f>VLOOKUP(H1873,Stores!A:E,5,FALSE)</f>
        <v xml:space="preserve">Asia </v>
      </c>
      <c r="H1873" t="s">
        <v>104</v>
      </c>
      <c r="I1873" s="5" t="s">
        <v>14</v>
      </c>
      <c r="J1873" s="7">
        <v>3</v>
      </c>
      <c r="K1873" s="27">
        <v>2119.9899999999998</v>
      </c>
      <c r="L1873" s="11">
        <v>0.2</v>
      </c>
      <c r="M1873" t="s">
        <v>30</v>
      </c>
      <c r="N1873" s="29">
        <v>1427.32</v>
      </c>
      <c r="O1873" s="27">
        <f>Table1[[#This Row],[Unit_Price]]*Table1[[#This Row],[Quantity]]</f>
        <v>6359.9699999999993</v>
      </c>
      <c r="P1873" s="29">
        <f>Table1[[#This Row],[Revenue]]-Table1[[#This Row],[COGS]]</f>
        <v>2078.0099999999993</v>
      </c>
      <c r="Q1873" s="9">
        <f>Table1[[#This Row],[Profit]]/Table1[[#This Row],[Revenue]]</f>
        <v>0.32673267326732663</v>
      </c>
      <c r="R1873" s="31">
        <f>Table1[[#This Row],[Cost Price]]*Table1[[#This Row],[Quantity]]</f>
        <v>4281.96</v>
      </c>
    </row>
    <row r="1874" spans="1:18" x14ac:dyDescent="0.25">
      <c r="A1874" t="s">
        <v>2813</v>
      </c>
      <c r="B1874" s="14">
        <v>46095</v>
      </c>
      <c r="C1874" t="s">
        <v>91</v>
      </c>
      <c r="D1874" t="str">
        <f>VLOOKUP(C1874,Customers!A:E,5,FALSE)</f>
        <v>Mass Market</v>
      </c>
      <c r="E1874" t="s">
        <v>123</v>
      </c>
      <c r="F1874" t="str">
        <f>VLOOKUP(Table1[[#This Row],[Product_ID]],Products!A:D,4,FALSE)</f>
        <v>Accessories</v>
      </c>
      <c r="G1874" t="str">
        <f>VLOOKUP(H1874,Stores!A:E,5,FALSE)</f>
        <v>Asia</v>
      </c>
      <c r="H1874" t="s">
        <v>13</v>
      </c>
      <c r="I1874" s="5" t="s">
        <v>14</v>
      </c>
      <c r="J1874" s="7">
        <v>3</v>
      </c>
      <c r="K1874" s="27">
        <v>55</v>
      </c>
      <c r="L1874" s="11">
        <v>0</v>
      </c>
      <c r="M1874" t="s">
        <v>20</v>
      </c>
      <c r="N1874" s="29">
        <v>39.049999999999997</v>
      </c>
      <c r="O1874" s="27">
        <f>Table1[[#This Row],[Unit_Price]]*Table1[[#This Row],[Quantity]]</f>
        <v>165</v>
      </c>
      <c r="P1874" s="29">
        <f>Table1[[#This Row],[Revenue]]-Table1[[#This Row],[COGS]]</f>
        <v>47.850000000000009</v>
      </c>
      <c r="Q1874" s="9">
        <f>Table1[[#This Row],[Profit]]/Table1[[#This Row],[Revenue]]</f>
        <v>0.29000000000000004</v>
      </c>
      <c r="R1874" s="31">
        <f>Table1[[#This Row],[Cost Price]]*Table1[[#This Row],[Quantity]]</f>
        <v>117.14999999999999</v>
      </c>
    </row>
    <row r="1875" spans="1:18" x14ac:dyDescent="0.25">
      <c r="A1875" t="s">
        <v>2814</v>
      </c>
      <c r="B1875" s="14">
        <v>46032</v>
      </c>
      <c r="C1875" t="s">
        <v>2188</v>
      </c>
      <c r="D1875" t="str">
        <f>VLOOKUP(C1875,Customers!A:E,5,FALSE)</f>
        <v>mass affluent</v>
      </c>
      <c r="E1875" t="s">
        <v>83</v>
      </c>
      <c r="F1875" t="str">
        <f>VLOOKUP(Table1[[#This Row],[Product_ID]],Products!A:D,4,FALSE)</f>
        <v>Televisions</v>
      </c>
      <c r="G1875" t="str">
        <f>VLOOKUP(H1875,Stores!A:E,5,FALSE)</f>
        <v>Africa</v>
      </c>
      <c r="H1875" t="s">
        <v>19</v>
      </c>
      <c r="I1875" s="5" t="s">
        <v>14</v>
      </c>
      <c r="J1875" s="7">
        <v>3</v>
      </c>
      <c r="K1875" s="27">
        <v>2367.9699999999998</v>
      </c>
      <c r="L1875" s="11">
        <v>0</v>
      </c>
      <c r="M1875" t="s">
        <v>20</v>
      </c>
      <c r="N1875" s="29">
        <v>1586.31</v>
      </c>
      <c r="O1875" s="27">
        <f>Table1[[#This Row],[Unit_Price]]*Table1[[#This Row],[Quantity]]</f>
        <v>7103.91</v>
      </c>
      <c r="P1875" s="29">
        <f>Table1[[#This Row],[Revenue]]-Table1[[#This Row],[COGS]]</f>
        <v>2344.9799999999996</v>
      </c>
      <c r="Q1875" s="9">
        <f>Table1[[#This Row],[Profit]]/Table1[[#This Row],[Revenue]]</f>
        <v>0.33009708737864074</v>
      </c>
      <c r="R1875" s="31">
        <f>Table1[[#This Row],[Cost Price]]*Table1[[#This Row],[Quantity]]</f>
        <v>4758.93</v>
      </c>
    </row>
    <row r="1876" spans="1:18" x14ac:dyDescent="0.25">
      <c r="A1876" t="s">
        <v>2816</v>
      </c>
      <c r="B1876" s="14">
        <v>45956</v>
      </c>
      <c r="C1876" t="s">
        <v>1247</v>
      </c>
      <c r="D1876" t="str">
        <f>VLOOKUP(C1876,Customers!A:E,5,FALSE)</f>
        <v>Affluent</v>
      </c>
      <c r="E1876" t="s">
        <v>29</v>
      </c>
      <c r="F1876" t="str">
        <f>VLOOKUP(Table1[[#This Row],[Product_ID]],Products!A:D,4,FALSE)</f>
        <v>Accessories</v>
      </c>
      <c r="G1876" t="str">
        <f>VLOOKUP(H1876,Stores!A:E,5,FALSE)</f>
        <v>Europe</v>
      </c>
      <c r="H1876" t="s">
        <v>24</v>
      </c>
      <c r="I1876" s="5" t="s">
        <v>14</v>
      </c>
      <c r="J1876" s="7">
        <v>1</v>
      </c>
      <c r="K1876" s="27">
        <v>112.27</v>
      </c>
      <c r="L1876" s="11">
        <v>0</v>
      </c>
      <c r="M1876" t="s">
        <v>35</v>
      </c>
      <c r="N1876" s="29">
        <v>78.48</v>
      </c>
      <c r="O1876" s="27">
        <f>Table1[[#This Row],[Unit_Price]]*Table1[[#This Row],[Quantity]]</f>
        <v>112.27</v>
      </c>
      <c r="P1876" s="29">
        <f>Table1[[#This Row],[Revenue]]-Table1[[#This Row],[COGS]]</f>
        <v>33.789999999999992</v>
      </c>
      <c r="Q1876" s="9">
        <f>Table1[[#This Row],[Profit]]/Table1[[#This Row],[Revenue]]</f>
        <v>0.30097087378640769</v>
      </c>
      <c r="R1876" s="31">
        <f>Table1[[#This Row],[Cost Price]]*Table1[[#This Row],[Quantity]]</f>
        <v>78.48</v>
      </c>
    </row>
    <row r="1877" spans="1:18" x14ac:dyDescent="0.25">
      <c r="A1877" t="s">
        <v>2817</v>
      </c>
      <c r="B1877" s="14">
        <v>45755</v>
      </c>
      <c r="C1877" t="s">
        <v>300</v>
      </c>
      <c r="D1877" t="str">
        <f>VLOOKUP(C1877,Customers!A:E,5,FALSE)</f>
        <v>Mass Affluent</v>
      </c>
      <c r="E1877" t="s">
        <v>277</v>
      </c>
      <c r="F1877" t="str">
        <f>VLOOKUP(Table1[[#This Row],[Product_ID]],Products!A:D,4,FALSE)</f>
        <v>Televisions</v>
      </c>
      <c r="G1877" t="str">
        <f>VLOOKUP(H1877,Stores!A:E,5,FALSE)</f>
        <v>Oceania</v>
      </c>
      <c r="H1877" t="s">
        <v>112</v>
      </c>
      <c r="I1877" s="5" t="s">
        <v>25</v>
      </c>
      <c r="J1877" s="7">
        <v>4</v>
      </c>
      <c r="K1877" s="27">
        <v>685.02</v>
      </c>
      <c r="L1877" s="11">
        <v>0</v>
      </c>
      <c r="M1877" t="s">
        <v>35</v>
      </c>
      <c r="N1877" s="29">
        <v>433.38</v>
      </c>
      <c r="O1877" s="27">
        <f>Table1[[#This Row],[Unit_Price]]*Table1[[#This Row],[Quantity]]</f>
        <v>2740.08</v>
      </c>
      <c r="P1877" s="29">
        <f>Table1[[#This Row],[Revenue]]-Table1[[#This Row],[COGS]]</f>
        <v>1006.56</v>
      </c>
      <c r="Q1877" s="9">
        <f>Table1[[#This Row],[Profit]]/Table1[[#This Row],[Revenue]]</f>
        <v>0.36734693877551017</v>
      </c>
      <c r="R1877" s="31">
        <f>Table1[[#This Row],[Cost Price]]*Table1[[#This Row],[Quantity]]</f>
        <v>1733.52</v>
      </c>
    </row>
    <row r="1878" spans="1:18" x14ac:dyDescent="0.25">
      <c r="A1878" t="s">
        <v>2818</v>
      </c>
      <c r="B1878" s="14">
        <v>46191</v>
      </c>
      <c r="C1878" t="s">
        <v>1475</v>
      </c>
      <c r="D1878" t="str">
        <f>VLOOKUP(C1878,Customers!A:E,5,FALSE)</f>
        <v>Affluent</v>
      </c>
      <c r="E1878" t="s">
        <v>268</v>
      </c>
      <c r="F1878" t="str">
        <f>VLOOKUP(Table1[[#This Row],[Product_ID]],Products!A:D,4,FALSE)</f>
        <v>Audio</v>
      </c>
      <c r="G1878" t="str">
        <f>VLOOKUP(H1878,Stores!A:E,5,FALSE)</f>
        <v>South America</v>
      </c>
      <c r="H1878" t="s">
        <v>62</v>
      </c>
      <c r="I1878" s="5" t="s">
        <v>25</v>
      </c>
      <c r="J1878" s="7">
        <v>1</v>
      </c>
      <c r="K1878" s="27">
        <v>146.02000000000001</v>
      </c>
      <c r="L1878" s="11">
        <v>0.2</v>
      </c>
      <c r="M1878" t="s">
        <v>20</v>
      </c>
      <c r="N1878" s="29">
        <v>90.89</v>
      </c>
      <c r="O1878" s="27">
        <f>Table1[[#This Row],[Unit_Price]]*Table1[[#This Row],[Quantity]]</f>
        <v>146.02000000000001</v>
      </c>
      <c r="P1878" s="29">
        <f>Table1[[#This Row],[Revenue]]-Table1[[#This Row],[COGS]]</f>
        <v>55.13000000000001</v>
      </c>
      <c r="Q1878" s="9">
        <f>Table1[[#This Row],[Profit]]/Table1[[#This Row],[Revenue]]</f>
        <v>0.3775510204081633</v>
      </c>
      <c r="R1878" s="31">
        <f>Table1[[#This Row],[Cost Price]]*Table1[[#This Row],[Quantity]]</f>
        <v>90.89</v>
      </c>
    </row>
    <row r="1879" spans="1:18" x14ac:dyDescent="0.25">
      <c r="A1879" t="s">
        <v>2819</v>
      </c>
      <c r="B1879" s="14">
        <v>46200</v>
      </c>
      <c r="C1879" t="s">
        <v>1061</v>
      </c>
      <c r="D1879" t="str">
        <f>VLOOKUP(C1879,Customers!A:E,5,FALSE)</f>
        <v>Mass Market</v>
      </c>
      <c r="E1879" t="s">
        <v>47</v>
      </c>
      <c r="F1879" t="str">
        <f>VLOOKUP(Table1[[#This Row],[Product_ID]],Products!A:D,4,FALSE)</f>
        <v>Smartphones</v>
      </c>
      <c r="G1879" t="str">
        <f>VLOOKUP(H1879,Stores!A:E,5,FALSE)</f>
        <v>oceania</v>
      </c>
      <c r="H1879" t="s">
        <v>48</v>
      </c>
      <c r="I1879" s="5" t="s">
        <v>14</v>
      </c>
      <c r="J1879" s="7">
        <v>2</v>
      </c>
      <c r="K1879" s="27">
        <v>296.01</v>
      </c>
      <c r="L1879" s="11">
        <v>0.02</v>
      </c>
      <c r="M1879" t="s">
        <v>20</v>
      </c>
      <c r="N1879" s="29">
        <v>194.35</v>
      </c>
      <c r="O1879" s="27">
        <f>Table1[[#This Row],[Unit_Price]]*Table1[[#This Row],[Quantity]]</f>
        <v>592.02</v>
      </c>
      <c r="P1879" s="29">
        <f>Table1[[#This Row],[Revenue]]-Table1[[#This Row],[COGS]]</f>
        <v>203.32</v>
      </c>
      <c r="Q1879" s="9">
        <f>Table1[[#This Row],[Profit]]/Table1[[#This Row],[Revenue]]</f>
        <v>0.34343434343434343</v>
      </c>
      <c r="R1879" s="31">
        <f>Table1[[#This Row],[Cost Price]]*Table1[[#This Row],[Quantity]]</f>
        <v>388.7</v>
      </c>
    </row>
    <row r="1880" spans="1:18" x14ac:dyDescent="0.25">
      <c r="A1880" t="s">
        <v>2820</v>
      </c>
      <c r="B1880" s="14">
        <v>46301</v>
      </c>
      <c r="C1880" t="s">
        <v>298</v>
      </c>
      <c r="D1880" t="str">
        <f>VLOOKUP(C1880,Customers!A:E,5,FALSE)</f>
        <v>Mass Market</v>
      </c>
      <c r="E1880" t="s">
        <v>685</v>
      </c>
      <c r="F1880" t="str">
        <f>VLOOKUP(Table1[[#This Row],[Product_ID]],Products!A:D,4,FALSE)</f>
        <v>Smartphones</v>
      </c>
      <c r="G1880" t="str">
        <f>VLOOKUP(H1880,Stores!A:E,5,FALSE)</f>
        <v>North America</v>
      </c>
      <c r="H1880" t="s">
        <v>39</v>
      </c>
      <c r="I1880" s="5" t="s">
        <v>14</v>
      </c>
      <c r="J1880" s="7">
        <v>6</v>
      </c>
      <c r="K1880" s="27">
        <v>1646.97</v>
      </c>
      <c r="L1880" s="11">
        <v>0</v>
      </c>
      <c r="M1880" t="s">
        <v>20</v>
      </c>
      <c r="N1880" s="29">
        <v>1023.36</v>
      </c>
      <c r="O1880" s="27">
        <f>Table1[[#This Row],[Unit_Price]]*Table1[[#This Row],[Quantity]]</f>
        <v>9881.82</v>
      </c>
      <c r="P1880" s="29">
        <f>Table1[[#This Row],[Revenue]]-Table1[[#This Row],[COGS]]</f>
        <v>3741.66</v>
      </c>
      <c r="Q1880" s="9">
        <f>Table1[[#This Row],[Profit]]/Table1[[#This Row],[Revenue]]</f>
        <v>0.37864077669902912</v>
      </c>
      <c r="R1880" s="31">
        <f>Table1[[#This Row],[Cost Price]]*Table1[[#This Row],[Quantity]]</f>
        <v>6140.16</v>
      </c>
    </row>
    <row r="1881" spans="1:18" x14ac:dyDescent="0.25">
      <c r="A1881" t="s">
        <v>2821</v>
      </c>
      <c r="B1881" s="14">
        <v>46058</v>
      </c>
      <c r="C1881" t="s">
        <v>1353</v>
      </c>
      <c r="D1881" t="str">
        <f>VLOOKUP(C1881,Customers!A:E,5,FALSE)</f>
        <v>Affluent</v>
      </c>
      <c r="E1881" t="s">
        <v>213</v>
      </c>
      <c r="F1881" t="str">
        <f>VLOOKUP(Table1[[#This Row],[Product_ID]],Products!A:D,4,FALSE)</f>
        <v>Smartphones</v>
      </c>
      <c r="G1881" t="str">
        <f>VLOOKUP(H1881,Stores!A:E,5,FALSE)</f>
        <v>Africa</v>
      </c>
      <c r="H1881" t="s">
        <v>44</v>
      </c>
      <c r="I1881" s="5" t="s">
        <v>14</v>
      </c>
      <c r="J1881" s="7">
        <v>3</v>
      </c>
      <c r="K1881" s="27">
        <v>549</v>
      </c>
      <c r="L1881" s="11">
        <v>0</v>
      </c>
      <c r="M1881" t="s">
        <v>20</v>
      </c>
      <c r="N1881" s="29">
        <v>362.34</v>
      </c>
      <c r="O1881" s="27">
        <f>Table1[[#This Row],[Unit_Price]]*Table1[[#This Row],[Quantity]]</f>
        <v>1647</v>
      </c>
      <c r="P1881" s="29">
        <f>Table1[[#This Row],[Revenue]]-Table1[[#This Row],[COGS]]</f>
        <v>559.98</v>
      </c>
      <c r="Q1881" s="9">
        <f>Table1[[#This Row],[Profit]]/Table1[[#This Row],[Revenue]]</f>
        <v>0.34</v>
      </c>
      <c r="R1881" s="31">
        <f>Table1[[#This Row],[Cost Price]]*Table1[[#This Row],[Quantity]]</f>
        <v>1087.02</v>
      </c>
    </row>
    <row r="1882" spans="1:18" x14ac:dyDescent="0.25">
      <c r="A1882" t="s">
        <v>2822</v>
      </c>
      <c r="B1882" s="14">
        <v>45942</v>
      </c>
      <c r="C1882" t="s">
        <v>2560</v>
      </c>
      <c r="D1882" t="str">
        <f>VLOOKUP(C1882,Customers!A:E,5,FALSE)</f>
        <v>Mass Affluent</v>
      </c>
      <c r="E1882" t="s">
        <v>321</v>
      </c>
      <c r="F1882" t="str">
        <f>VLOOKUP(Table1[[#This Row],[Product_ID]],Products!A:D,4,FALSE)</f>
        <v>Smartphones</v>
      </c>
      <c r="G1882" t="str">
        <f>VLOOKUP(H1882,Stores!A:E,5,FALSE)</f>
        <v>Africa</v>
      </c>
      <c r="H1882" t="s">
        <v>58</v>
      </c>
      <c r="I1882" s="5" t="s">
        <v>14</v>
      </c>
      <c r="J1882" s="7">
        <v>4</v>
      </c>
      <c r="K1882" s="27">
        <v>1440.97</v>
      </c>
      <c r="L1882" s="11">
        <v>0</v>
      </c>
      <c r="M1882" t="s">
        <v>30</v>
      </c>
      <c r="N1882" s="29">
        <v>993.29</v>
      </c>
      <c r="O1882" s="27">
        <f>Table1[[#This Row],[Unit_Price]]*Table1[[#This Row],[Quantity]]</f>
        <v>5763.88</v>
      </c>
      <c r="P1882" s="29">
        <f>Table1[[#This Row],[Revenue]]-Table1[[#This Row],[COGS]]</f>
        <v>1790.7200000000003</v>
      </c>
      <c r="Q1882" s="9">
        <f>Table1[[#This Row],[Profit]]/Table1[[#This Row],[Revenue]]</f>
        <v>0.31067961165048547</v>
      </c>
      <c r="R1882" s="31">
        <f>Table1[[#This Row],[Cost Price]]*Table1[[#This Row],[Quantity]]</f>
        <v>3973.16</v>
      </c>
    </row>
    <row r="1883" spans="1:18" x14ac:dyDescent="0.25">
      <c r="A1883" t="s">
        <v>2823</v>
      </c>
      <c r="B1883" s="14">
        <v>46105</v>
      </c>
      <c r="C1883" t="s">
        <v>2320</v>
      </c>
      <c r="D1883" t="str">
        <f>VLOOKUP(C1883,Customers!A:E,5,FALSE)</f>
        <v>Mass Market</v>
      </c>
      <c r="E1883" t="s">
        <v>23</v>
      </c>
      <c r="F1883" t="str">
        <f>VLOOKUP(Table1[[#This Row],[Product_ID]],Products!A:D,4,FALSE)</f>
        <v>Audio</v>
      </c>
      <c r="G1883" t="str">
        <f>VLOOKUP(H1883,Stores!A:E,5,FALSE)</f>
        <v>South America</v>
      </c>
      <c r="H1883" t="s">
        <v>62</v>
      </c>
      <c r="I1883" s="5" t="s">
        <v>25</v>
      </c>
      <c r="J1883" s="7">
        <v>8</v>
      </c>
      <c r="K1883" s="27">
        <v>79.790000000000006</v>
      </c>
      <c r="L1883" s="11">
        <v>0</v>
      </c>
      <c r="M1883" t="s">
        <v>20</v>
      </c>
      <c r="N1883" s="29">
        <v>57.67</v>
      </c>
      <c r="O1883" s="27">
        <f>Table1[[#This Row],[Unit_Price]]*Table1[[#This Row],[Quantity]]</f>
        <v>638.32000000000005</v>
      </c>
      <c r="P1883" s="29">
        <f>Table1[[#This Row],[Revenue]]-Table1[[#This Row],[COGS]]</f>
        <v>176.96000000000004</v>
      </c>
      <c r="Q1883" s="9">
        <f>Table1[[#This Row],[Profit]]/Table1[[#This Row],[Revenue]]</f>
        <v>0.27722772277227725</v>
      </c>
      <c r="R1883" s="31">
        <f>Table1[[#This Row],[Cost Price]]*Table1[[#This Row],[Quantity]]</f>
        <v>461.36</v>
      </c>
    </row>
    <row r="1884" spans="1:18" x14ac:dyDescent="0.25">
      <c r="A1884" t="s">
        <v>2825</v>
      </c>
      <c r="B1884" s="14">
        <v>45976</v>
      </c>
      <c r="C1884" t="s">
        <v>1107</v>
      </c>
      <c r="D1884" t="str">
        <f>VLOOKUP(C1884,Customers!A:E,5,FALSE)</f>
        <v>Premium</v>
      </c>
      <c r="E1884" t="s">
        <v>98</v>
      </c>
      <c r="F1884" t="str">
        <f>VLOOKUP(Table1[[#This Row],[Product_ID]],Products!A:D,4,FALSE)</f>
        <v>Laptops</v>
      </c>
      <c r="G1884" t="str">
        <f>VLOOKUP(H1884,Stores!A:E,5,FALSE)</f>
        <v>North America</v>
      </c>
      <c r="H1884" t="s">
        <v>95</v>
      </c>
      <c r="I1884" s="5" t="s">
        <v>14</v>
      </c>
      <c r="J1884" s="7">
        <v>4</v>
      </c>
      <c r="K1884" s="27">
        <v>1385.01</v>
      </c>
      <c r="L1884" s="11">
        <v>0.2</v>
      </c>
      <c r="M1884" t="s">
        <v>20</v>
      </c>
      <c r="N1884" s="29">
        <v>853.39</v>
      </c>
      <c r="O1884" s="27">
        <f>Table1[[#This Row],[Unit_Price]]*Table1[[#This Row],[Quantity]]</f>
        <v>5540.04</v>
      </c>
      <c r="P1884" s="29">
        <f>Table1[[#This Row],[Revenue]]-Table1[[#This Row],[COGS]]</f>
        <v>2126.48</v>
      </c>
      <c r="Q1884" s="9">
        <f>Table1[[#This Row],[Profit]]/Table1[[#This Row],[Revenue]]</f>
        <v>0.38383838383838387</v>
      </c>
      <c r="R1884" s="31">
        <f>Table1[[#This Row],[Cost Price]]*Table1[[#This Row],[Quantity]]</f>
        <v>3413.56</v>
      </c>
    </row>
    <row r="1885" spans="1:18" x14ac:dyDescent="0.25">
      <c r="A1885" t="s">
        <v>2826</v>
      </c>
      <c r="B1885" s="14">
        <v>46107</v>
      </c>
      <c r="C1885" t="s">
        <v>1019</v>
      </c>
      <c r="D1885" t="str">
        <f>VLOOKUP(C1885,Customers!A:E,5,FALSE)</f>
        <v>Mass Market</v>
      </c>
      <c r="E1885" t="s">
        <v>171</v>
      </c>
      <c r="F1885" t="str">
        <f>VLOOKUP(Table1[[#This Row],[Product_ID]],Products!A:D,4,FALSE)</f>
        <v>Smartphones</v>
      </c>
      <c r="G1885" t="str">
        <f>VLOOKUP(H1885,Stores!A:E,5,FALSE)</f>
        <v>Europe</v>
      </c>
      <c r="H1885" t="s">
        <v>24</v>
      </c>
      <c r="I1885" s="5" t="s">
        <v>14</v>
      </c>
      <c r="J1885" s="7">
        <v>1</v>
      </c>
      <c r="K1885" s="27">
        <v>1286.01</v>
      </c>
      <c r="L1885" s="11">
        <v>0.02</v>
      </c>
      <c r="M1885" t="s">
        <v>35</v>
      </c>
      <c r="N1885" s="29">
        <v>883.32</v>
      </c>
      <c r="O1885" s="27">
        <f>Table1[[#This Row],[Unit_Price]]*Table1[[#This Row],[Quantity]]</f>
        <v>1286.01</v>
      </c>
      <c r="P1885" s="29">
        <f>Table1[[#This Row],[Revenue]]-Table1[[#This Row],[COGS]]</f>
        <v>402.68999999999994</v>
      </c>
      <c r="Q1885" s="9">
        <f>Table1[[#This Row],[Profit]]/Table1[[#This Row],[Revenue]]</f>
        <v>0.31313131313131309</v>
      </c>
      <c r="R1885" s="31">
        <f>Table1[[#This Row],[Cost Price]]*Table1[[#This Row],[Quantity]]</f>
        <v>883.32</v>
      </c>
    </row>
    <row r="1886" spans="1:18" x14ac:dyDescent="0.25">
      <c r="A1886" t="s">
        <v>2827</v>
      </c>
      <c r="B1886" s="14">
        <v>45981</v>
      </c>
      <c r="C1886" t="s">
        <v>1879</v>
      </c>
      <c r="D1886" t="str">
        <f>VLOOKUP(C1886,Customers!A:E,5,FALSE)</f>
        <v>Premium</v>
      </c>
      <c r="E1886" t="s">
        <v>416</v>
      </c>
      <c r="F1886" t="str">
        <f>VLOOKUP(Table1[[#This Row],[Product_ID]],Products!A:D,4,FALSE)</f>
        <v>Smartphones</v>
      </c>
      <c r="G1886" t="str">
        <f>VLOOKUP(H1886,Stores!A:E,5,FALSE)</f>
        <v>Oceania</v>
      </c>
      <c r="H1886" t="s">
        <v>112</v>
      </c>
      <c r="I1886" s="5" t="s">
        <v>25</v>
      </c>
      <c r="J1886" s="7">
        <v>6</v>
      </c>
      <c r="K1886" s="27">
        <v>256.47000000000003</v>
      </c>
      <c r="L1886" s="11">
        <v>0.1</v>
      </c>
      <c r="M1886" t="s">
        <v>20</v>
      </c>
      <c r="N1886" s="29">
        <v>159.36000000000001</v>
      </c>
      <c r="O1886" s="27">
        <f>Table1[[#This Row],[Unit_Price]]*Table1[[#This Row],[Quantity]]</f>
        <v>1538.8200000000002</v>
      </c>
      <c r="P1886" s="29">
        <f>Table1[[#This Row],[Revenue]]-Table1[[#This Row],[COGS]]</f>
        <v>582.66000000000008</v>
      </c>
      <c r="Q1886" s="9">
        <f>Table1[[#This Row],[Profit]]/Table1[[#This Row],[Revenue]]</f>
        <v>0.37864077669902912</v>
      </c>
      <c r="R1886" s="31">
        <f>Table1[[#This Row],[Cost Price]]*Table1[[#This Row],[Quantity]]</f>
        <v>956.16000000000008</v>
      </c>
    </row>
    <row r="1887" spans="1:18" x14ac:dyDescent="0.25">
      <c r="A1887" t="s">
        <v>2828</v>
      </c>
      <c r="B1887" s="14">
        <v>46239</v>
      </c>
      <c r="C1887" t="s">
        <v>1174</v>
      </c>
      <c r="D1887" t="str">
        <f>VLOOKUP(C1887,Customers!A:E,5,FALSE)</f>
        <v>Mass Affluent</v>
      </c>
      <c r="E1887" t="s">
        <v>168</v>
      </c>
      <c r="F1887" t="str">
        <f>VLOOKUP(Table1[[#This Row],[Product_ID]],Products!A:D,4,FALSE)</f>
        <v>Accessories</v>
      </c>
      <c r="G1887" t="str">
        <f>VLOOKUP(H1887,Stores!A:E,5,FALSE)</f>
        <v>North America</v>
      </c>
      <c r="H1887" t="s">
        <v>95</v>
      </c>
      <c r="I1887" s="5" t="s">
        <v>14</v>
      </c>
      <c r="J1887" s="7">
        <v>3</v>
      </c>
      <c r="K1887" s="27">
        <v>90.78</v>
      </c>
      <c r="L1887" s="11">
        <v>0.02</v>
      </c>
      <c r="M1887" t="s">
        <v>20</v>
      </c>
      <c r="N1887" s="29">
        <v>55.18</v>
      </c>
      <c r="O1887" s="27">
        <f>Table1[[#This Row],[Unit_Price]]*Table1[[#This Row],[Quantity]]</f>
        <v>272.34000000000003</v>
      </c>
      <c r="P1887" s="29">
        <f>Table1[[#This Row],[Revenue]]-Table1[[#This Row],[COGS]]</f>
        <v>106.80000000000004</v>
      </c>
      <c r="Q1887" s="9">
        <f>Table1[[#This Row],[Profit]]/Table1[[#This Row],[Revenue]]</f>
        <v>0.39215686274509814</v>
      </c>
      <c r="R1887" s="31">
        <f>Table1[[#This Row],[Cost Price]]*Table1[[#This Row],[Quantity]]</f>
        <v>165.54</v>
      </c>
    </row>
    <row r="1888" spans="1:18" x14ac:dyDescent="0.25">
      <c r="A1888" t="s">
        <v>2829</v>
      </c>
      <c r="B1888" s="14">
        <v>46001</v>
      </c>
      <c r="C1888" t="s">
        <v>155</v>
      </c>
      <c r="D1888" t="str">
        <f>VLOOKUP(C1888,Customers!A:E,5,FALSE)</f>
        <v>Mass Affluent</v>
      </c>
      <c r="E1888" t="s">
        <v>43</v>
      </c>
      <c r="F1888" t="str">
        <f>VLOOKUP(Table1[[#This Row],[Product_ID]],Products!A:D,4,FALSE)</f>
        <v>Televisions</v>
      </c>
      <c r="G1888" t="str">
        <f>VLOOKUP(H1888,Stores!A:E,5,FALSE)</f>
        <v>South America</v>
      </c>
      <c r="H1888" t="s">
        <v>62</v>
      </c>
      <c r="I1888" s="5" t="s">
        <v>14</v>
      </c>
      <c r="J1888" s="7">
        <v>2</v>
      </c>
      <c r="K1888" s="27">
        <v>1816.99</v>
      </c>
      <c r="L1888" s="11">
        <v>0.15</v>
      </c>
      <c r="M1888" t="s">
        <v>30</v>
      </c>
      <c r="N1888" s="29">
        <v>1097.3900000000001</v>
      </c>
      <c r="O1888" s="27">
        <f>Table1[[#This Row],[Unit_Price]]*Table1[[#This Row],[Quantity]]</f>
        <v>3633.98</v>
      </c>
      <c r="P1888" s="29">
        <f>Table1[[#This Row],[Revenue]]-Table1[[#This Row],[COGS]]</f>
        <v>1439.1999999999998</v>
      </c>
      <c r="Q1888" s="9">
        <f>Table1[[#This Row],[Profit]]/Table1[[#This Row],[Revenue]]</f>
        <v>0.396039603960396</v>
      </c>
      <c r="R1888" s="31">
        <f>Table1[[#This Row],[Cost Price]]*Table1[[#This Row],[Quantity]]</f>
        <v>2194.7800000000002</v>
      </c>
    </row>
    <row r="1889" spans="1:18" x14ac:dyDescent="0.25">
      <c r="A1889" t="s">
        <v>2831</v>
      </c>
      <c r="B1889" s="14">
        <v>45972</v>
      </c>
      <c r="C1889" t="s">
        <v>1035</v>
      </c>
      <c r="D1889" t="str">
        <f>VLOOKUP(C1889,Customers!A:E,5,FALSE)</f>
        <v>VIP</v>
      </c>
      <c r="E1889" t="s">
        <v>171</v>
      </c>
      <c r="F1889" t="str">
        <f>VLOOKUP(Table1[[#This Row],[Product_ID]],Products!A:D,4,FALSE)</f>
        <v>Smartphones</v>
      </c>
      <c r="G1889" t="str">
        <f>VLOOKUP(H1889,Stores!A:E,5,FALSE)</f>
        <v>South America</v>
      </c>
      <c r="H1889" t="s">
        <v>62</v>
      </c>
      <c r="I1889" s="5" t="s">
        <v>25</v>
      </c>
      <c r="J1889" s="7">
        <v>3</v>
      </c>
      <c r="K1889" s="27">
        <v>1273.02</v>
      </c>
      <c r="L1889" s="11">
        <v>0.15</v>
      </c>
      <c r="M1889" t="s">
        <v>35</v>
      </c>
      <c r="N1889" s="29">
        <v>883.32</v>
      </c>
      <c r="O1889" s="27">
        <f>Table1[[#This Row],[Unit_Price]]*Table1[[#This Row],[Quantity]]</f>
        <v>3819.06</v>
      </c>
      <c r="P1889" s="29">
        <f>Table1[[#This Row],[Revenue]]-Table1[[#This Row],[COGS]]</f>
        <v>1169.0999999999999</v>
      </c>
      <c r="Q1889" s="9">
        <f>Table1[[#This Row],[Profit]]/Table1[[#This Row],[Revenue]]</f>
        <v>0.30612244897959184</v>
      </c>
      <c r="R1889" s="31">
        <f>Table1[[#This Row],[Cost Price]]*Table1[[#This Row],[Quantity]]</f>
        <v>2649.96</v>
      </c>
    </row>
    <row r="1890" spans="1:18" x14ac:dyDescent="0.25">
      <c r="A1890" t="s">
        <v>2832</v>
      </c>
      <c r="B1890" s="14">
        <v>46096</v>
      </c>
      <c r="C1890" t="s">
        <v>1363</v>
      </c>
      <c r="D1890" t="str">
        <f>VLOOKUP(C1890,Customers!A:E,5,FALSE)</f>
        <v>Mass Affluent</v>
      </c>
      <c r="E1890" t="s">
        <v>223</v>
      </c>
      <c r="F1890" t="str">
        <f>VLOOKUP(Table1[[#This Row],[Product_ID]],Products!A:D,4,FALSE)</f>
        <v>Audio</v>
      </c>
      <c r="G1890" t="str">
        <f>VLOOKUP(H1890,Stores!A:E,5,FALSE)</f>
        <v xml:space="preserve">Asia </v>
      </c>
      <c r="H1890" t="s">
        <v>104</v>
      </c>
      <c r="I1890" s="5" t="s">
        <v>14</v>
      </c>
      <c r="J1890" s="7">
        <v>3</v>
      </c>
      <c r="K1890" s="27">
        <v>387.03</v>
      </c>
      <c r="L1890" s="11">
        <v>0</v>
      </c>
      <c r="M1890" t="s">
        <v>20</v>
      </c>
      <c r="N1890" s="29">
        <v>263.33999999999997</v>
      </c>
      <c r="O1890" s="27">
        <f>Table1[[#This Row],[Unit_Price]]*Table1[[#This Row],[Quantity]]</f>
        <v>1161.0899999999999</v>
      </c>
      <c r="P1890" s="29">
        <f>Table1[[#This Row],[Revenue]]-Table1[[#This Row],[COGS]]</f>
        <v>371.06999999999994</v>
      </c>
      <c r="Q1890" s="9">
        <f>Table1[[#This Row],[Profit]]/Table1[[#This Row],[Revenue]]</f>
        <v>0.31958762886597936</v>
      </c>
      <c r="R1890" s="31">
        <f>Table1[[#This Row],[Cost Price]]*Table1[[#This Row],[Quantity]]</f>
        <v>790.02</v>
      </c>
    </row>
    <row r="1891" spans="1:18" x14ac:dyDescent="0.25">
      <c r="A1891" t="s">
        <v>2834</v>
      </c>
      <c r="B1891" s="14">
        <v>46218</v>
      </c>
      <c r="C1891" t="s">
        <v>210</v>
      </c>
      <c r="D1891" t="str">
        <f>VLOOKUP(C1891,Customers!A:E,5,FALSE)</f>
        <v>Mass Market</v>
      </c>
      <c r="E1891" t="s">
        <v>54</v>
      </c>
      <c r="F1891" t="str">
        <f>VLOOKUP(Table1[[#This Row],[Product_ID]],Products!A:D,4,FALSE)</f>
        <v>Accessories</v>
      </c>
      <c r="G1891" t="str">
        <f>VLOOKUP(H1891,Stores!A:E,5,FALSE)</f>
        <v>Africa</v>
      </c>
      <c r="H1891" t="s">
        <v>44</v>
      </c>
      <c r="I1891" s="5" t="s">
        <v>14</v>
      </c>
      <c r="J1891" s="7">
        <v>3</v>
      </c>
      <c r="K1891" s="27">
        <v>121.38</v>
      </c>
      <c r="L1891" s="11">
        <v>0.02</v>
      </c>
      <c r="M1891" t="s">
        <v>35</v>
      </c>
      <c r="N1891" s="29">
        <v>85.68</v>
      </c>
      <c r="O1891" s="27">
        <f>Table1[[#This Row],[Unit_Price]]*Table1[[#This Row],[Quantity]]</f>
        <v>364.14</v>
      </c>
      <c r="P1891" s="29">
        <f>Table1[[#This Row],[Revenue]]-Table1[[#This Row],[COGS]]</f>
        <v>107.09999999999997</v>
      </c>
      <c r="Q1891" s="9">
        <f>Table1[[#This Row],[Profit]]/Table1[[#This Row],[Revenue]]</f>
        <v>0.29411764705882343</v>
      </c>
      <c r="R1891" s="31">
        <f>Table1[[#This Row],[Cost Price]]*Table1[[#This Row],[Quantity]]</f>
        <v>257.04000000000002</v>
      </c>
    </row>
    <row r="1892" spans="1:18" x14ac:dyDescent="0.25">
      <c r="A1892" t="s">
        <v>2835</v>
      </c>
      <c r="B1892" s="14">
        <v>46080</v>
      </c>
      <c r="C1892" t="s">
        <v>281</v>
      </c>
      <c r="D1892" t="str">
        <f>VLOOKUP(C1892,Customers!A:E,5,FALSE)</f>
        <v>Mass Market</v>
      </c>
      <c r="E1892" t="s">
        <v>117</v>
      </c>
      <c r="F1892" t="str">
        <f>VLOOKUP(Table1[[#This Row],[Product_ID]],Products!A:D,4,FALSE)</f>
        <v>Laptops</v>
      </c>
      <c r="G1892" t="str">
        <f>VLOOKUP(H1892,Stores!A:E,5,FALSE)</f>
        <v>Asia</v>
      </c>
      <c r="H1892" t="s">
        <v>13</v>
      </c>
      <c r="I1892" s="5" t="s">
        <v>25</v>
      </c>
      <c r="J1892" s="7">
        <v>4</v>
      </c>
      <c r="K1892" s="27">
        <v>1781.01</v>
      </c>
      <c r="L1892" s="11">
        <v>0.2</v>
      </c>
      <c r="M1892" t="s">
        <v>20</v>
      </c>
      <c r="N1892" s="29">
        <v>1295.28</v>
      </c>
      <c r="O1892" s="27">
        <f>Table1[[#This Row],[Unit_Price]]*Table1[[#This Row],[Quantity]]</f>
        <v>7124.04</v>
      </c>
      <c r="P1892" s="29">
        <f>Table1[[#This Row],[Revenue]]-Table1[[#This Row],[COGS]]</f>
        <v>1942.92</v>
      </c>
      <c r="Q1892" s="9">
        <f>Table1[[#This Row],[Profit]]/Table1[[#This Row],[Revenue]]</f>
        <v>0.27272727272727276</v>
      </c>
      <c r="R1892" s="31">
        <f>Table1[[#This Row],[Cost Price]]*Table1[[#This Row],[Quantity]]</f>
        <v>5181.12</v>
      </c>
    </row>
    <row r="1893" spans="1:18" x14ac:dyDescent="0.25">
      <c r="A1893" t="s">
        <v>2836</v>
      </c>
      <c r="B1893" s="14">
        <v>46271</v>
      </c>
      <c r="C1893" t="s">
        <v>1600</v>
      </c>
      <c r="D1893" t="str">
        <f>VLOOKUP(C1893,Customers!A:E,5,FALSE)</f>
        <v>Mass Affluent</v>
      </c>
      <c r="E1893" t="s">
        <v>18</v>
      </c>
      <c r="F1893" t="str">
        <f>VLOOKUP(Table1[[#This Row],[Product_ID]],Products!A:D,4,FALSE)</f>
        <v>Audio</v>
      </c>
      <c r="G1893" t="str">
        <f>VLOOKUP(H1893,Stores!A:E,5,FALSE)</f>
        <v>South America</v>
      </c>
      <c r="H1893" t="s">
        <v>120</v>
      </c>
      <c r="I1893" s="5" t="s">
        <v>25</v>
      </c>
      <c r="J1893" s="7">
        <v>3</v>
      </c>
      <c r="K1893" s="27">
        <v>99</v>
      </c>
      <c r="L1893" s="11">
        <v>0</v>
      </c>
      <c r="M1893" t="s">
        <v>30</v>
      </c>
      <c r="N1893" s="29">
        <v>71.28</v>
      </c>
      <c r="O1893" s="27">
        <f>Table1[[#This Row],[Unit_Price]]*Table1[[#This Row],[Quantity]]</f>
        <v>297</v>
      </c>
      <c r="P1893" s="29">
        <f>Table1[[#This Row],[Revenue]]-Table1[[#This Row],[COGS]]</f>
        <v>83.16</v>
      </c>
      <c r="Q1893" s="9">
        <f>Table1[[#This Row],[Profit]]/Table1[[#This Row],[Revenue]]</f>
        <v>0.27999999999999997</v>
      </c>
      <c r="R1893" s="31">
        <f>Table1[[#This Row],[Cost Price]]*Table1[[#This Row],[Quantity]]</f>
        <v>213.84</v>
      </c>
    </row>
    <row r="1894" spans="1:18" x14ac:dyDescent="0.25">
      <c r="A1894" t="s">
        <v>2837</v>
      </c>
      <c r="B1894" s="14">
        <v>45969</v>
      </c>
      <c r="C1894" t="s">
        <v>1857</v>
      </c>
      <c r="D1894" t="str">
        <f>VLOOKUP(C1894,Customers!A:E,5,FALSE)</f>
        <v>Mass Affluent</v>
      </c>
      <c r="E1894" t="s">
        <v>395</v>
      </c>
      <c r="F1894" t="str">
        <f>VLOOKUP(Table1[[#This Row],[Product_ID]],Products!A:D,4,FALSE)</f>
        <v>Accessories</v>
      </c>
      <c r="G1894" t="str">
        <f>VLOOKUP(H1894,Stores!A:E,5,FALSE)</f>
        <v>Africa</v>
      </c>
      <c r="H1894" t="s">
        <v>52</v>
      </c>
      <c r="I1894" s="5" t="s">
        <v>14</v>
      </c>
      <c r="J1894" s="7">
        <v>5</v>
      </c>
      <c r="K1894" s="27">
        <v>150.49</v>
      </c>
      <c r="L1894" s="11">
        <v>0.1</v>
      </c>
      <c r="M1894" t="s">
        <v>20</v>
      </c>
      <c r="N1894" s="29">
        <v>96.85</v>
      </c>
      <c r="O1894" s="27">
        <f>Table1[[#This Row],[Unit_Price]]*Table1[[#This Row],[Quantity]]</f>
        <v>752.45</v>
      </c>
      <c r="P1894" s="29">
        <f>Table1[[#This Row],[Revenue]]-Table1[[#This Row],[COGS]]</f>
        <v>268.20000000000005</v>
      </c>
      <c r="Q1894" s="9">
        <f>Table1[[#This Row],[Profit]]/Table1[[#This Row],[Revenue]]</f>
        <v>0.35643564356435647</v>
      </c>
      <c r="R1894" s="31">
        <f>Table1[[#This Row],[Cost Price]]*Table1[[#This Row],[Quantity]]</f>
        <v>484.25</v>
      </c>
    </row>
    <row r="1895" spans="1:18" x14ac:dyDescent="0.25">
      <c r="A1895" t="s">
        <v>2838</v>
      </c>
      <c r="B1895" s="14">
        <v>46002</v>
      </c>
      <c r="C1895" t="s">
        <v>475</v>
      </c>
      <c r="D1895" t="str">
        <f>VLOOKUP(C1895,Customers!A:E,5,FALSE)</f>
        <v>Mass Market</v>
      </c>
      <c r="E1895" t="s">
        <v>109</v>
      </c>
      <c r="F1895" t="str">
        <f>VLOOKUP(Table1[[#This Row],[Product_ID]],Products!A:D,4,FALSE)</f>
        <v>Televisions</v>
      </c>
      <c r="G1895" t="str">
        <f>VLOOKUP(H1895,Stores!A:E,5,FALSE)</f>
        <v xml:space="preserve">Asia </v>
      </c>
      <c r="H1895" t="s">
        <v>104</v>
      </c>
      <c r="I1895" s="5" t="s">
        <v>14</v>
      </c>
      <c r="J1895" s="7">
        <v>5</v>
      </c>
      <c r="K1895" s="27">
        <v>1399</v>
      </c>
      <c r="L1895" s="11">
        <v>0.1</v>
      </c>
      <c r="M1895" t="s">
        <v>20</v>
      </c>
      <c r="N1895" s="29">
        <v>1007.28</v>
      </c>
      <c r="O1895" s="27">
        <f>Table1[[#This Row],[Unit_Price]]*Table1[[#This Row],[Quantity]]</f>
        <v>6995</v>
      </c>
      <c r="P1895" s="29">
        <f>Table1[[#This Row],[Revenue]]-Table1[[#This Row],[COGS]]</f>
        <v>1958.6000000000004</v>
      </c>
      <c r="Q1895" s="9">
        <f>Table1[[#This Row],[Profit]]/Table1[[#This Row],[Revenue]]</f>
        <v>0.28000000000000003</v>
      </c>
      <c r="R1895" s="31">
        <f>Table1[[#This Row],[Cost Price]]*Table1[[#This Row],[Quantity]]</f>
        <v>5036.3999999999996</v>
      </c>
    </row>
    <row r="1896" spans="1:18" x14ac:dyDescent="0.25">
      <c r="A1896" t="s">
        <v>2839</v>
      </c>
      <c r="B1896" s="14">
        <v>46266</v>
      </c>
      <c r="C1896" t="s">
        <v>2245</v>
      </c>
      <c r="D1896" t="str">
        <f>VLOOKUP(C1896,Customers!A:E,5,FALSE)</f>
        <v>Mass Market</v>
      </c>
      <c r="E1896" t="s">
        <v>174</v>
      </c>
      <c r="F1896" t="str">
        <f>VLOOKUP(Table1[[#This Row],[Product_ID]],Products!A:D,4,FALSE)</f>
        <v>Accessories</v>
      </c>
      <c r="G1896" t="str">
        <f>VLOOKUP(H1896,Stores!A:E,5,FALSE)</f>
        <v>North America</v>
      </c>
      <c r="H1896" t="s">
        <v>39</v>
      </c>
      <c r="I1896" s="5" t="s">
        <v>14</v>
      </c>
      <c r="J1896" s="7">
        <v>2</v>
      </c>
      <c r="K1896" s="27">
        <v>77.42</v>
      </c>
      <c r="L1896" s="11">
        <v>0</v>
      </c>
      <c r="M1896" t="s">
        <v>20</v>
      </c>
      <c r="N1896" s="29">
        <v>54.51</v>
      </c>
      <c r="O1896" s="27">
        <f>Table1[[#This Row],[Unit_Price]]*Table1[[#This Row],[Quantity]]</f>
        <v>154.84</v>
      </c>
      <c r="P1896" s="29">
        <f>Table1[[#This Row],[Revenue]]-Table1[[#This Row],[COGS]]</f>
        <v>45.820000000000007</v>
      </c>
      <c r="Q1896" s="9">
        <f>Table1[[#This Row],[Profit]]/Table1[[#This Row],[Revenue]]</f>
        <v>0.29591836734693883</v>
      </c>
      <c r="R1896" s="31">
        <f>Table1[[#This Row],[Cost Price]]*Table1[[#This Row],[Quantity]]</f>
        <v>109.02</v>
      </c>
    </row>
    <row r="1897" spans="1:18" x14ac:dyDescent="0.25">
      <c r="A1897" t="s">
        <v>2840</v>
      </c>
      <c r="B1897" s="14">
        <v>46082</v>
      </c>
      <c r="C1897" t="s">
        <v>1264</v>
      </c>
      <c r="D1897" t="str">
        <f>VLOOKUP(C1897,Customers!A:E,5,FALSE)</f>
        <v>Mass Affluent</v>
      </c>
      <c r="E1897" t="s">
        <v>305</v>
      </c>
      <c r="F1897" t="str">
        <f>VLOOKUP(Table1[[#This Row],[Product_ID]],Products!A:D,4,FALSE)</f>
        <v>Accessories</v>
      </c>
      <c r="G1897" t="str">
        <f>VLOOKUP(H1897,Stores!A:E,5,FALSE)</f>
        <v>South America</v>
      </c>
      <c r="H1897" t="s">
        <v>62</v>
      </c>
      <c r="I1897" s="5" t="s">
        <v>25</v>
      </c>
      <c r="J1897" s="7">
        <v>5</v>
      </c>
      <c r="K1897" s="27">
        <v>39.39</v>
      </c>
      <c r="L1897" s="11">
        <v>0</v>
      </c>
      <c r="M1897" t="s">
        <v>35</v>
      </c>
      <c r="N1897" s="29">
        <v>26.52</v>
      </c>
      <c r="O1897" s="27">
        <f>Table1[[#This Row],[Unit_Price]]*Table1[[#This Row],[Quantity]]</f>
        <v>196.95</v>
      </c>
      <c r="P1897" s="29">
        <f>Table1[[#This Row],[Revenue]]-Table1[[#This Row],[COGS]]</f>
        <v>64.349999999999994</v>
      </c>
      <c r="Q1897" s="9">
        <f>Table1[[#This Row],[Profit]]/Table1[[#This Row],[Revenue]]</f>
        <v>0.32673267326732675</v>
      </c>
      <c r="R1897" s="31">
        <f>Table1[[#This Row],[Cost Price]]*Table1[[#This Row],[Quantity]]</f>
        <v>132.6</v>
      </c>
    </row>
    <row r="1898" spans="1:18" x14ac:dyDescent="0.25">
      <c r="A1898" t="s">
        <v>2841</v>
      </c>
      <c r="B1898" s="14">
        <v>46025</v>
      </c>
      <c r="C1898" t="s">
        <v>1016</v>
      </c>
      <c r="D1898" t="str">
        <f>VLOOKUP(C1898,Customers!A:E,5,FALSE)</f>
        <v>VIP</v>
      </c>
      <c r="E1898" t="s">
        <v>140</v>
      </c>
      <c r="F1898" t="str">
        <f>VLOOKUP(Table1[[#This Row],[Product_ID]],Products!A:D,4,FALSE)</f>
        <v>Laptops</v>
      </c>
      <c r="G1898" t="str">
        <f>VLOOKUP(H1898,Stores!A:E,5,FALSE)</f>
        <v>oceania</v>
      </c>
      <c r="H1898" t="s">
        <v>48</v>
      </c>
      <c r="I1898" s="5" t="s">
        <v>14</v>
      </c>
      <c r="J1898" s="7">
        <v>1</v>
      </c>
      <c r="K1898" s="27">
        <v>1028.97</v>
      </c>
      <c r="L1898" s="11">
        <v>0.2</v>
      </c>
      <c r="M1898" t="s">
        <v>20</v>
      </c>
      <c r="N1898" s="29">
        <v>659.34</v>
      </c>
      <c r="O1898" s="27">
        <f>Table1[[#This Row],[Unit_Price]]*Table1[[#This Row],[Quantity]]</f>
        <v>1028.97</v>
      </c>
      <c r="P1898" s="29">
        <f>Table1[[#This Row],[Revenue]]-Table1[[#This Row],[COGS]]</f>
        <v>369.63</v>
      </c>
      <c r="Q1898" s="9">
        <f>Table1[[#This Row],[Profit]]/Table1[[#This Row],[Revenue]]</f>
        <v>0.35922330097087379</v>
      </c>
      <c r="R1898" s="31">
        <f>Table1[[#This Row],[Cost Price]]*Table1[[#This Row],[Quantity]]</f>
        <v>659.34</v>
      </c>
    </row>
    <row r="1899" spans="1:18" x14ac:dyDescent="0.25">
      <c r="A1899" t="s">
        <v>2842</v>
      </c>
      <c r="B1899" s="14">
        <v>46223</v>
      </c>
      <c r="C1899" t="s">
        <v>5133</v>
      </c>
      <c r="D1899" t="s">
        <v>5133</v>
      </c>
      <c r="E1899" t="s">
        <v>83</v>
      </c>
      <c r="F1899" t="str">
        <f>VLOOKUP(Table1[[#This Row],[Product_ID]],Products!A:D,4,FALSE)</f>
        <v>Televisions</v>
      </c>
      <c r="G1899" t="str">
        <f>VLOOKUP(H1899,Stores!A:E,5,FALSE)</f>
        <v>Africa</v>
      </c>
      <c r="H1899" t="s">
        <v>44</v>
      </c>
      <c r="I1899" s="5" t="s">
        <v>14</v>
      </c>
      <c r="J1899" s="7">
        <v>1</v>
      </c>
      <c r="K1899" s="27">
        <v>2344.98</v>
      </c>
      <c r="L1899" s="11">
        <v>0</v>
      </c>
      <c r="M1899" t="s">
        <v>35</v>
      </c>
      <c r="N1899" s="29">
        <v>1586.31</v>
      </c>
      <c r="O1899" s="27">
        <f>Table1[[#This Row],[Unit_Price]]*Table1[[#This Row],[Quantity]]</f>
        <v>2344.98</v>
      </c>
      <c r="P1899" s="29">
        <f>Table1[[#This Row],[Revenue]]-Table1[[#This Row],[COGS]]</f>
        <v>758.67000000000007</v>
      </c>
      <c r="Q1899" s="9">
        <f>Table1[[#This Row],[Profit]]/Table1[[#This Row],[Revenue]]</f>
        <v>0.3235294117647059</v>
      </c>
      <c r="R1899" s="31">
        <f>Table1[[#This Row],[Cost Price]]*Table1[[#This Row],[Quantity]]</f>
        <v>1586.31</v>
      </c>
    </row>
    <row r="1900" spans="1:18" x14ac:dyDescent="0.25">
      <c r="A1900" t="s">
        <v>2843</v>
      </c>
      <c r="B1900" s="14">
        <v>46358</v>
      </c>
      <c r="C1900" t="s">
        <v>191</v>
      </c>
      <c r="D1900" t="s">
        <v>5189</v>
      </c>
      <c r="E1900" t="s">
        <v>132</v>
      </c>
      <c r="F1900" t="str">
        <f>VLOOKUP(Table1[[#This Row],[Product_ID]],Products!A:D,4,FALSE)</f>
        <v>Laptops</v>
      </c>
      <c r="G1900" t="str">
        <f>VLOOKUP(H1900,Stores!A:E,5,FALSE)</f>
        <v>North America</v>
      </c>
      <c r="H1900" t="s">
        <v>187</v>
      </c>
      <c r="I1900" s="5" t="s">
        <v>25</v>
      </c>
      <c r="J1900" s="7">
        <v>4</v>
      </c>
      <c r="K1900" s="27">
        <v>1222.98</v>
      </c>
      <c r="L1900" s="11">
        <v>0.1</v>
      </c>
      <c r="M1900" t="s">
        <v>20</v>
      </c>
      <c r="N1900" s="29">
        <v>791.34</v>
      </c>
      <c r="O1900" s="27">
        <f>Table1[[#This Row],[Unit_Price]]*Table1[[#This Row],[Quantity]]</f>
        <v>4891.92</v>
      </c>
      <c r="P1900" s="29">
        <f>Table1[[#This Row],[Revenue]]-Table1[[#This Row],[COGS]]</f>
        <v>1726.56</v>
      </c>
      <c r="Q1900" s="9">
        <f>Table1[[#This Row],[Profit]]/Table1[[#This Row],[Revenue]]</f>
        <v>0.3529411764705882</v>
      </c>
      <c r="R1900" s="31">
        <f>Table1[[#This Row],[Cost Price]]*Table1[[#This Row],[Quantity]]</f>
        <v>3165.36</v>
      </c>
    </row>
    <row r="1901" spans="1:18" x14ac:dyDescent="0.25">
      <c r="A1901" t="s">
        <v>2844</v>
      </c>
      <c r="B1901" s="14">
        <v>46169</v>
      </c>
      <c r="C1901" t="s">
        <v>2001</v>
      </c>
      <c r="D1901" t="str">
        <f>VLOOKUP(C1901,Customers!A:E,5,FALSE)</f>
        <v>Mass Market</v>
      </c>
      <c r="E1901" t="s">
        <v>202</v>
      </c>
      <c r="F1901" t="str">
        <f>VLOOKUP(Table1[[#This Row],[Product_ID]],Products!A:D,4,FALSE)</f>
        <v>Televisions</v>
      </c>
      <c r="G1901" t="str">
        <f>VLOOKUP(H1901,Stores!A:E,5,FALSE)</f>
        <v>North America</v>
      </c>
      <c r="H1901" t="s">
        <v>39</v>
      </c>
      <c r="I1901" s="5" t="s">
        <v>25</v>
      </c>
      <c r="J1901" s="7">
        <v>0</v>
      </c>
      <c r="K1901" s="27">
        <v>2099</v>
      </c>
      <c r="L1901" s="11">
        <v>0.1</v>
      </c>
      <c r="M1901" t="s">
        <v>20</v>
      </c>
      <c r="N1901" s="29">
        <v>1427.32</v>
      </c>
      <c r="O1901" s="27">
        <f>Table1[[#This Row],[Unit_Price]]*Table1[[#This Row],[Quantity]]</f>
        <v>0</v>
      </c>
      <c r="P1901" s="29">
        <f>Table1[[#This Row],[Revenue]]-Table1[[#This Row],[COGS]]</f>
        <v>0</v>
      </c>
      <c r="Q1901" s="9">
        <v>0</v>
      </c>
      <c r="R1901" s="31">
        <f>Table1[[#This Row],[Cost Price]]*Table1[[#This Row],[Quantity]]</f>
        <v>0</v>
      </c>
    </row>
    <row r="1902" spans="1:18" x14ac:dyDescent="0.25">
      <c r="A1902" t="s">
        <v>2845</v>
      </c>
      <c r="B1902" s="14">
        <v>45913</v>
      </c>
      <c r="C1902" t="s">
        <v>60</v>
      </c>
      <c r="D1902" t="str">
        <f>VLOOKUP(C1902,Customers!A:E,5,FALSE)</f>
        <v>Mass Market</v>
      </c>
      <c r="E1902" t="s">
        <v>323</v>
      </c>
      <c r="F1902" t="str">
        <f>VLOOKUP(Table1[[#This Row],[Product_ID]],Products!A:D,4,FALSE)</f>
        <v>Televisions</v>
      </c>
      <c r="G1902" t="str">
        <f>VLOOKUP(H1902,Stores!A:E,5,FALSE)</f>
        <v>Africa</v>
      </c>
      <c r="H1902" t="s">
        <v>196</v>
      </c>
      <c r="I1902" s="5" t="s">
        <v>25</v>
      </c>
      <c r="J1902" s="7">
        <v>3</v>
      </c>
      <c r="K1902" s="27">
        <v>1484.01</v>
      </c>
      <c r="L1902" s="11">
        <v>0.15</v>
      </c>
      <c r="M1902" t="s">
        <v>35</v>
      </c>
      <c r="N1902" s="29">
        <v>989.34</v>
      </c>
      <c r="O1902" s="27">
        <f>Table1[[#This Row],[Unit_Price]]*Table1[[#This Row],[Quantity]]</f>
        <v>4452.03</v>
      </c>
      <c r="P1902" s="29">
        <f>Table1[[#This Row],[Revenue]]-Table1[[#This Row],[COGS]]</f>
        <v>1484.0099999999998</v>
      </c>
      <c r="Q1902" s="9">
        <f>Table1[[#This Row],[Profit]]/Table1[[#This Row],[Revenue]]</f>
        <v>0.33333333333333331</v>
      </c>
      <c r="R1902" s="31">
        <f>Table1[[#This Row],[Cost Price]]*Table1[[#This Row],[Quantity]]</f>
        <v>2968.02</v>
      </c>
    </row>
    <row r="1903" spans="1:18" x14ac:dyDescent="0.25">
      <c r="A1903" t="s">
        <v>2846</v>
      </c>
      <c r="B1903" s="14">
        <v>45926</v>
      </c>
      <c r="C1903" t="s">
        <v>462</v>
      </c>
      <c r="D1903" t="str">
        <f>VLOOKUP(C1903,Customers!A:E,5,FALSE)</f>
        <v>Mass Market</v>
      </c>
      <c r="E1903" t="s">
        <v>416</v>
      </c>
      <c r="F1903" t="str">
        <f>VLOOKUP(Table1[[#This Row],[Product_ID]],Products!A:D,4,FALSE)</f>
        <v>Smartphones</v>
      </c>
      <c r="G1903" t="str">
        <f>VLOOKUP(H1903,Stores!A:E,5,FALSE)</f>
        <v>Europe</v>
      </c>
      <c r="H1903" t="s">
        <v>24</v>
      </c>
      <c r="I1903" s="5" t="s">
        <v>14</v>
      </c>
      <c r="J1903" s="7">
        <v>4</v>
      </c>
      <c r="K1903" s="27">
        <v>251.49</v>
      </c>
      <c r="L1903" s="11">
        <v>0</v>
      </c>
      <c r="M1903" t="s">
        <v>20</v>
      </c>
      <c r="N1903" s="29">
        <v>159.36000000000001</v>
      </c>
      <c r="O1903" s="27">
        <f>Table1[[#This Row],[Unit_Price]]*Table1[[#This Row],[Quantity]]</f>
        <v>1005.96</v>
      </c>
      <c r="P1903" s="29">
        <f>Table1[[#This Row],[Revenue]]-Table1[[#This Row],[COGS]]</f>
        <v>368.52</v>
      </c>
      <c r="Q1903" s="9">
        <f>Table1[[#This Row],[Profit]]/Table1[[#This Row],[Revenue]]</f>
        <v>0.36633663366336633</v>
      </c>
      <c r="R1903" s="31">
        <f>Table1[[#This Row],[Cost Price]]*Table1[[#This Row],[Quantity]]</f>
        <v>637.44000000000005</v>
      </c>
    </row>
    <row r="1904" spans="1:18" x14ac:dyDescent="0.25">
      <c r="A1904" t="s">
        <v>2847</v>
      </c>
      <c r="B1904" s="14">
        <v>46148</v>
      </c>
      <c r="C1904" t="s">
        <v>182</v>
      </c>
      <c r="D1904" t="str">
        <f>VLOOKUP(C1904,Customers!A:E,5,FALSE)</f>
        <v>Mass Market</v>
      </c>
      <c r="E1904" t="s">
        <v>147</v>
      </c>
      <c r="F1904" t="str">
        <f>VLOOKUP(Table1[[#This Row],[Product_ID]],Products!A:D,4,FALSE)</f>
        <v>Televisions</v>
      </c>
      <c r="G1904" t="str">
        <f>VLOOKUP(H1904,Stores!A:E,5,FALSE)</f>
        <v>oceania</v>
      </c>
      <c r="H1904" t="s">
        <v>48</v>
      </c>
      <c r="I1904" s="5" t="s">
        <v>14</v>
      </c>
      <c r="J1904" s="7">
        <v>10</v>
      </c>
      <c r="K1904" s="27">
        <v>989.01</v>
      </c>
      <c r="L1904" s="11">
        <v>0.1</v>
      </c>
      <c r="M1904" t="s">
        <v>20</v>
      </c>
      <c r="N1904" s="29">
        <v>679.32</v>
      </c>
      <c r="O1904" s="27">
        <f>Table1[[#This Row],[Unit_Price]]*Table1[[#This Row],[Quantity]]</f>
        <v>9890.1</v>
      </c>
      <c r="P1904" s="29">
        <f>Table1[[#This Row],[Revenue]]-Table1[[#This Row],[COGS]]</f>
        <v>3096.8999999999996</v>
      </c>
      <c r="Q1904" s="9">
        <f>Table1[[#This Row],[Profit]]/Table1[[#This Row],[Revenue]]</f>
        <v>0.31313131313131309</v>
      </c>
      <c r="R1904" s="31">
        <f>Table1[[#This Row],[Cost Price]]*Table1[[#This Row],[Quantity]]</f>
        <v>6793.2000000000007</v>
      </c>
    </row>
    <row r="1905" spans="1:18" x14ac:dyDescent="0.25">
      <c r="A1905" t="s">
        <v>2848</v>
      </c>
      <c r="B1905" s="14">
        <v>45968</v>
      </c>
      <c r="C1905" t="s">
        <v>850</v>
      </c>
      <c r="D1905" t="str">
        <f>VLOOKUP(C1905,Customers!A:E,5,FALSE)</f>
        <v>Mass Market</v>
      </c>
      <c r="E1905" t="s">
        <v>180</v>
      </c>
      <c r="F1905" t="str">
        <f>VLOOKUP(Table1[[#This Row],[Product_ID]],Products!A:D,4,FALSE)</f>
        <v>Smartphones</v>
      </c>
      <c r="G1905" t="str">
        <f>VLOOKUP(H1905,Stores!A:E,5,FALSE)</f>
        <v>South America</v>
      </c>
      <c r="H1905" t="s">
        <v>120</v>
      </c>
      <c r="I1905" s="5" t="s">
        <v>25</v>
      </c>
      <c r="J1905" s="7">
        <v>2</v>
      </c>
      <c r="K1905" s="27">
        <v>832.02</v>
      </c>
      <c r="L1905" s="11">
        <v>0</v>
      </c>
      <c r="M1905" t="s">
        <v>30</v>
      </c>
      <c r="N1905" s="29">
        <v>585.80999999999995</v>
      </c>
      <c r="O1905" s="27">
        <f>Table1[[#This Row],[Unit_Price]]*Table1[[#This Row],[Quantity]]</f>
        <v>1664.04</v>
      </c>
      <c r="P1905" s="29">
        <f>Table1[[#This Row],[Revenue]]-Table1[[#This Row],[COGS]]</f>
        <v>492.42000000000007</v>
      </c>
      <c r="Q1905" s="9">
        <f>Table1[[#This Row],[Profit]]/Table1[[#This Row],[Revenue]]</f>
        <v>0.29591836734693883</v>
      </c>
      <c r="R1905" s="31">
        <f>Table1[[#This Row],[Cost Price]]*Table1[[#This Row],[Quantity]]</f>
        <v>1171.6199999999999</v>
      </c>
    </row>
    <row r="1906" spans="1:18" x14ac:dyDescent="0.25">
      <c r="A1906" t="s">
        <v>2850</v>
      </c>
      <c r="B1906" s="14">
        <v>46202</v>
      </c>
      <c r="C1906" t="s">
        <v>267</v>
      </c>
      <c r="D1906" t="str">
        <f>VLOOKUP(C1906,Customers!A:E,5,FALSE)</f>
        <v>Mass Affluent</v>
      </c>
      <c r="E1906" t="s">
        <v>223</v>
      </c>
      <c r="F1906" t="str">
        <f>VLOOKUP(Table1[[#This Row],[Product_ID]],Products!A:D,4,FALSE)</f>
        <v>Audio</v>
      </c>
      <c r="G1906" t="str">
        <f>VLOOKUP(H1906,Stores!A:E,5,FALSE)</f>
        <v>Asia</v>
      </c>
      <c r="H1906" t="s">
        <v>101</v>
      </c>
      <c r="I1906" s="5" t="s">
        <v>14</v>
      </c>
      <c r="J1906" s="7">
        <v>2</v>
      </c>
      <c r="K1906" s="27">
        <v>402.99</v>
      </c>
      <c r="L1906" s="11">
        <v>0.15</v>
      </c>
      <c r="M1906" t="s">
        <v>20</v>
      </c>
      <c r="N1906" s="29">
        <v>263.33999999999997</v>
      </c>
      <c r="O1906" s="27">
        <f>Table1[[#This Row],[Unit_Price]]*Table1[[#This Row],[Quantity]]</f>
        <v>805.98</v>
      </c>
      <c r="P1906" s="29">
        <f>Table1[[#This Row],[Revenue]]-Table1[[#This Row],[COGS]]</f>
        <v>279.30000000000007</v>
      </c>
      <c r="Q1906" s="9">
        <f>Table1[[#This Row],[Profit]]/Table1[[#This Row],[Revenue]]</f>
        <v>0.34653465346534662</v>
      </c>
      <c r="R1906" s="31">
        <f>Table1[[#This Row],[Cost Price]]*Table1[[#This Row],[Quantity]]</f>
        <v>526.67999999999995</v>
      </c>
    </row>
    <row r="1907" spans="1:18" x14ac:dyDescent="0.25">
      <c r="A1907" t="s">
        <v>2851</v>
      </c>
      <c r="B1907" s="14">
        <v>45890</v>
      </c>
      <c r="C1907" t="s">
        <v>373</v>
      </c>
      <c r="D1907" t="str">
        <f>VLOOKUP(C1907,Customers!A:E,5,FALSE)</f>
        <v>Mass Market</v>
      </c>
      <c r="E1907" t="s">
        <v>71</v>
      </c>
      <c r="F1907" t="str">
        <f>VLOOKUP(Table1[[#This Row],[Product_ID]],Products!A:D,4,FALSE)</f>
        <v>Audio</v>
      </c>
      <c r="G1907" t="str">
        <f>VLOOKUP(H1907,Stores!A:E,5,FALSE)</f>
        <v>North America</v>
      </c>
      <c r="H1907" t="s">
        <v>39</v>
      </c>
      <c r="I1907" s="5" t="s">
        <v>25</v>
      </c>
      <c r="J1907" s="7">
        <v>2</v>
      </c>
      <c r="K1907" s="27">
        <v>117.81</v>
      </c>
      <c r="L1907" s="11">
        <v>0</v>
      </c>
      <c r="M1907" t="s">
        <v>35</v>
      </c>
      <c r="N1907" s="29">
        <v>82.11</v>
      </c>
      <c r="O1907" s="27">
        <f>Table1[[#This Row],[Unit_Price]]*Table1[[#This Row],[Quantity]]</f>
        <v>235.62</v>
      </c>
      <c r="P1907" s="29">
        <f>Table1[[#This Row],[Revenue]]-Table1[[#This Row],[COGS]]</f>
        <v>71.400000000000006</v>
      </c>
      <c r="Q1907" s="9">
        <f>Table1[[#This Row],[Profit]]/Table1[[#This Row],[Revenue]]</f>
        <v>0.30303030303030304</v>
      </c>
      <c r="R1907" s="31">
        <f>Table1[[#This Row],[Cost Price]]*Table1[[#This Row],[Quantity]]</f>
        <v>164.22</v>
      </c>
    </row>
    <row r="1908" spans="1:18" x14ac:dyDescent="0.25">
      <c r="A1908" t="s">
        <v>2852</v>
      </c>
      <c r="B1908" s="14">
        <v>46189</v>
      </c>
      <c r="C1908" t="s">
        <v>723</v>
      </c>
      <c r="D1908" t="str">
        <f>VLOOKUP(C1908,Customers!A:E,5,FALSE)</f>
        <v>Mass Affluent</v>
      </c>
      <c r="E1908" t="s">
        <v>71</v>
      </c>
      <c r="F1908" t="str">
        <f>VLOOKUP(Table1[[#This Row],[Product_ID]],Products!A:D,4,FALSE)</f>
        <v>Audio</v>
      </c>
      <c r="G1908" t="str">
        <f>VLOOKUP(H1908,Stores!A:E,5,FALSE)</f>
        <v>Oceania</v>
      </c>
      <c r="H1908" t="s">
        <v>112</v>
      </c>
      <c r="I1908" s="5" t="s">
        <v>25</v>
      </c>
      <c r="J1908" s="7">
        <v>2</v>
      </c>
      <c r="K1908" s="27">
        <v>116.62</v>
      </c>
      <c r="L1908" s="11">
        <v>0.02</v>
      </c>
      <c r="M1908" t="s">
        <v>20</v>
      </c>
      <c r="N1908" s="29">
        <v>82.11</v>
      </c>
      <c r="O1908" s="27">
        <f>Table1[[#This Row],[Unit_Price]]*Table1[[#This Row],[Quantity]]</f>
        <v>233.24</v>
      </c>
      <c r="P1908" s="29">
        <f>Table1[[#This Row],[Revenue]]-Table1[[#This Row],[COGS]]</f>
        <v>69.02000000000001</v>
      </c>
      <c r="Q1908" s="9">
        <f>Table1[[#This Row],[Profit]]/Table1[[#This Row],[Revenue]]</f>
        <v>0.29591836734693883</v>
      </c>
      <c r="R1908" s="31">
        <f>Table1[[#This Row],[Cost Price]]*Table1[[#This Row],[Quantity]]</f>
        <v>164.22</v>
      </c>
    </row>
    <row r="1909" spans="1:18" x14ac:dyDescent="0.25">
      <c r="A1909" t="s">
        <v>2854</v>
      </c>
      <c r="B1909" s="14">
        <v>46328</v>
      </c>
      <c r="C1909" t="s">
        <v>953</v>
      </c>
      <c r="D1909" t="str">
        <f>VLOOKUP(C1909,Customers!A:E,5,FALSE)</f>
        <v>Mass Market</v>
      </c>
      <c r="E1909" t="s">
        <v>549</v>
      </c>
      <c r="F1909" t="str">
        <f>VLOOKUP(Table1[[#This Row],[Product_ID]],Products!A:D,4,FALSE)</f>
        <v>Televisions</v>
      </c>
      <c r="G1909" t="str">
        <f>VLOOKUP(H1909,Stores!A:E,5,FALSE)</f>
        <v>Asia</v>
      </c>
      <c r="H1909" t="s">
        <v>34</v>
      </c>
      <c r="I1909" s="5" t="s">
        <v>14</v>
      </c>
      <c r="J1909" s="7">
        <v>2</v>
      </c>
      <c r="K1909" s="27">
        <v>1163.03</v>
      </c>
      <c r="L1909" s="11">
        <v>0.15</v>
      </c>
      <c r="M1909" t="s">
        <v>20</v>
      </c>
      <c r="N1909" s="29">
        <v>767.36</v>
      </c>
      <c r="O1909" s="27">
        <f>Table1[[#This Row],[Unit_Price]]*Table1[[#This Row],[Quantity]]</f>
        <v>2326.06</v>
      </c>
      <c r="P1909" s="29">
        <f>Table1[[#This Row],[Revenue]]-Table1[[#This Row],[COGS]]</f>
        <v>791.33999999999992</v>
      </c>
      <c r="Q1909" s="9">
        <f>Table1[[#This Row],[Profit]]/Table1[[#This Row],[Revenue]]</f>
        <v>0.34020618556701027</v>
      </c>
      <c r="R1909" s="31">
        <f>Table1[[#This Row],[Cost Price]]*Table1[[#This Row],[Quantity]]</f>
        <v>1534.72</v>
      </c>
    </row>
    <row r="1910" spans="1:18" x14ac:dyDescent="0.25">
      <c r="A1910" t="s">
        <v>2855</v>
      </c>
      <c r="B1910" s="14">
        <v>46232</v>
      </c>
      <c r="C1910" t="s">
        <v>963</v>
      </c>
      <c r="D1910" t="str">
        <f>VLOOKUP(C1910,Customers!A:E,5,FALSE)</f>
        <v>Mass Market</v>
      </c>
      <c r="E1910" t="s">
        <v>251</v>
      </c>
      <c r="F1910" t="str">
        <f>VLOOKUP(Table1[[#This Row],[Product_ID]],Products!A:D,4,FALSE)</f>
        <v>Televisions</v>
      </c>
      <c r="G1910" t="str">
        <f>VLOOKUP(H1910,Stores!A:E,5,FALSE)</f>
        <v>Europe</v>
      </c>
      <c r="H1910" t="s">
        <v>64</v>
      </c>
      <c r="I1910" s="5" t="s">
        <v>14</v>
      </c>
      <c r="J1910" s="7">
        <v>3</v>
      </c>
      <c r="K1910" s="27">
        <v>1979.01</v>
      </c>
      <c r="L1910" s="11">
        <v>0.2</v>
      </c>
      <c r="M1910" t="s">
        <v>20</v>
      </c>
      <c r="N1910" s="29">
        <v>1299.3499999999999</v>
      </c>
      <c r="O1910" s="27">
        <f>Table1[[#This Row],[Unit_Price]]*Table1[[#This Row],[Quantity]]</f>
        <v>5937.03</v>
      </c>
      <c r="P1910" s="29">
        <f>Table1[[#This Row],[Revenue]]-Table1[[#This Row],[COGS]]</f>
        <v>2038.98</v>
      </c>
      <c r="Q1910" s="9">
        <f>Table1[[#This Row],[Profit]]/Table1[[#This Row],[Revenue]]</f>
        <v>0.34343434343434343</v>
      </c>
      <c r="R1910" s="31">
        <f>Table1[[#This Row],[Cost Price]]*Table1[[#This Row],[Quantity]]</f>
        <v>3898.0499999999997</v>
      </c>
    </row>
    <row r="1911" spans="1:18" x14ac:dyDescent="0.25">
      <c r="A1911" t="s">
        <v>2856</v>
      </c>
      <c r="B1911" s="14">
        <v>46006</v>
      </c>
      <c r="C1911" t="s">
        <v>1131</v>
      </c>
      <c r="D1911" t="str">
        <f>VLOOKUP(C1911,Customers!A:E,5,FALSE)</f>
        <v>Mass Market</v>
      </c>
      <c r="E1911" t="s">
        <v>395</v>
      </c>
      <c r="F1911" t="str">
        <f>VLOOKUP(Table1[[#This Row],[Product_ID]],Products!A:D,4,FALSE)</f>
        <v>Accessories</v>
      </c>
      <c r="G1911" t="str">
        <f>VLOOKUP(H1911,Stores!A:E,5,FALSE)</f>
        <v>North America</v>
      </c>
      <c r="H1911" t="s">
        <v>39</v>
      </c>
      <c r="I1911" s="5" t="s">
        <v>25</v>
      </c>
      <c r="J1911" s="7">
        <v>4</v>
      </c>
      <c r="K1911" s="27">
        <v>147.51</v>
      </c>
      <c r="L1911" s="11">
        <v>0.1</v>
      </c>
      <c r="M1911" t="s">
        <v>20</v>
      </c>
      <c r="N1911" s="29">
        <v>96.85</v>
      </c>
      <c r="O1911" s="27">
        <f>Table1[[#This Row],[Unit_Price]]*Table1[[#This Row],[Quantity]]</f>
        <v>590.04</v>
      </c>
      <c r="P1911" s="29">
        <f>Table1[[#This Row],[Revenue]]-Table1[[#This Row],[COGS]]</f>
        <v>202.64</v>
      </c>
      <c r="Q1911" s="9">
        <f>Table1[[#This Row],[Profit]]/Table1[[#This Row],[Revenue]]</f>
        <v>0.34343434343434343</v>
      </c>
      <c r="R1911" s="31">
        <f>Table1[[#This Row],[Cost Price]]*Table1[[#This Row],[Quantity]]</f>
        <v>387.4</v>
      </c>
    </row>
    <row r="1912" spans="1:18" x14ac:dyDescent="0.25">
      <c r="A1912" t="s">
        <v>2857</v>
      </c>
      <c r="B1912" s="14">
        <v>45928</v>
      </c>
      <c r="C1912" t="s">
        <v>1537</v>
      </c>
      <c r="D1912" t="str">
        <f>VLOOKUP(C1912,Customers!A:E,5,FALSE)</f>
        <v>Mass Affluent</v>
      </c>
      <c r="E1912" t="s">
        <v>305</v>
      </c>
      <c r="F1912" t="str">
        <f>VLOOKUP(Table1[[#This Row],[Product_ID]],Products!A:D,4,FALSE)</f>
        <v>Accessories</v>
      </c>
      <c r="G1912" t="str">
        <f>VLOOKUP(H1912,Stores!A:E,5,FALSE)</f>
        <v>Africa</v>
      </c>
      <c r="H1912" t="s">
        <v>44</v>
      </c>
      <c r="I1912" s="5" t="s">
        <v>25</v>
      </c>
      <c r="J1912" s="7">
        <v>2</v>
      </c>
      <c r="K1912" s="27">
        <v>39</v>
      </c>
      <c r="L1912" s="11">
        <v>0</v>
      </c>
      <c r="M1912" t="s">
        <v>20</v>
      </c>
      <c r="N1912" s="29">
        <v>26.52</v>
      </c>
      <c r="O1912" s="27">
        <f>Table1[[#This Row],[Unit_Price]]*Table1[[#This Row],[Quantity]]</f>
        <v>78</v>
      </c>
      <c r="P1912" s="29">
        <f>Table1[[#This Row],[Revenue]]-Table1[[#This Row],[COGS]]</f>
        <v>24.96</v>
      </c>
      <c r="Q1912" s="9">
        <f>Table1[[#This Row],[Profit]]/Table1[[#This Row],[Revenue]]</f>
        <v>0.32</v>
      </c>
      <c r="R1912" s="31">
        <f>Table1[[#This Row],[Cost Price]]*Table1[[#This Row],[Quantity]]</f>
        <v>53.04</v>
      </c>
    </row>
    <row r="1913" spans="1:18" x14ac:dyDescent="0.25">
      <c r="A1913" t="s">
        <v>2858</v>
      </c>
      <c r="B1913" s="14">
        <v>45725</v>
      </c>
      <c r="C1913" t="s">
        <v>437</v>
      </c>
      <c r="D1913" t="str">
        <f>VLOOKUP(C1913,Customers!A:E,5,FALSE)</f>
        <v>Mass Market</v>
      </c>
      <c r="E1913" t="s">
        <v>268</v>
      </c>
      <c r="F1913" t="str">
        <f>VLOOKUP(Table1[[#This Row],[Product_ID]],Products!A:D,4,FALSE)</f>
        <v>Audio</v>
      </c>
      <c r="G1913" t="str">
        <f>VLOOKUP(H1913,Stores!A:E,5,FALSE)</f>
        <v>Asia</v>
      </c>
      <c r="H1913" t="s">
        <v>13</v>
      </c>
      <c r="I1913" s="5" t="s">
        <v>25</v>
      </c>
      <c r="J1913" s="7">
        <v>5</v>
      </c>
      <c r="K1913" s="27">
        <v>150.49</v>
      </c>
      <c r="L1913" s="11">
        <v>0</v>
      </c>
      <c r="M1913" t="s">
        <v>30</v>
      </c>
      <c r="N1913" s="29">
        <v>90.89</v>
      </c>
      <c r="O1913" s="27">
        <f>Table1[[#This Row],[Unit_Price]]*Table1[[#This Row],[Quantity]]</f>
        <v>752.45</v>
      </c>
      <c r="P1913" s="29">
        <f>Table1[[#This Row],[Revenue]]-Table1[[#This Row],[COGS]]</f>
        <v>298.00000000000006</v>
      </c>
      <c r="Q1913" s="9">
        <f>Table1[[#This Row],[Profit]]/Table1[[#This Row],[Revenue]]</f>
        <v>0.39603960396039611</v>
      </c>
      <c r="R1913" s="31">
        <f>Table1[[#This Row],[Cost Price]]*Table1[[#This Row],[Quantity]]</f>
        <v>454.45</v>
      </c>
    </row>
    <row r="1914" spans="1:18" x14ac:dyDescent="0.25">
      <c r="A1914" t="s">
        <v>2859</v>
      </c>
      <c r="B1914" s="14">
        <v>46044</v>
      </c>
      <c r="C1914" t="s">
        <v>2860</v>
      </c>
      <c r="D1914" t="str">
        <f>VLOOKUP(C1914,Customers!A:E,5,FALSE)</f>
        <v>Mass Market</v>
      </c>
      <c r="E1914" t="s">
        <v>323</v>
      </c>
      <c r="F1914" t="str">
        <f>VLOOKUP(Table1[[#This Row],[Product_ID]],Products!A:D,4,FALSE)</f>
        <v>Televisions</v>
      </c>
      <c r="G1914" t="str">
        <f>VLOOKUP(H1914,Stores!A:E,5,FALSE)</f>
        <v>Africa</v>
      </c>
      <c r="H1914" t="s">
        <v>44</v>
      </c>
      <c r="I1914" s="5" t="s">
        <v>14</v>
      </c>
      <c r="J1914" s="7">
        <v>3</v>
      </c>
      <c r="K1914" s="27">
        <v>1513.99</v>
      </c>
      <c r="L1914" s="11">
        <v>0.1</v>
      </c>
      <c r="M1914" t="s">
        <v>30</v>
      </c>
      <c r="N1914" s="29">
        <v>989.34</v>
      </c>
      <c r="O1914" s="27">
        <f>Table1[[#This Row],[Unit_Price]]*Table1[[#This Row],[Quantity]]</f>
        <v>4541.97</v>
      </c>
      <c r="P1914" s="29">
        <f>Table1[[#This Row],[Revenue]]-Table1[[#This Row],[COGS]]</f>
        <v>1573.9500000000003</v>
      </c>
      <c r="Q1914" s="9">
        <f>Table1[[#This Row],[Profit]]/Table1[[#This Row],[Revenue]]</f>
        <v>0.34653465346534656</v>
      </c>
      <c r="R1914" s="31">
        <f>Table1[[#This Row],[Cost Price]]*Table1[[#This Row],[Quantity]]</f>
        <v>2968.02</v>
      </c>
    </row>
    <row r="1915" spans="1:18" x14ac:dyDescent="0.25">
      <c r="A1915" t="s">
        <v>2861</v>
      </c>
      <c r="B1915" s="14">
        <v>46301</v>
      </c>
      <c r="C1915" t="s">
        <v>457</v>
      </c>
      <c r="D1915" t="str">
        <f>VLOOKUP(C1915,Customers!A:E,5,FALSE)</f>
        <v>Mass Affluent</v>
      </c>
      <c r="E1915" t="s">
        <v>150</v>
      </c>
      <c r="F1915" t="str">
        <f>VLOOKUP(Table1[[#This Row],[Product_ID]],Products!A:D,4,FALSE)</f>
        <v>Televisions</v>
      </c>
      <c r="G1915" t="str">
        <f>VLOOKUP(H1915,Stores!A:E,5,FALSE)</f>
        <v>Africa</v>
      </c>
      <c r="H1915" t="s">
        <v>44</v>
      </c>
      <c r="I1915" s="5" t="s">
        <v>25</v>
      </c>
      <c r="J1915" s="7">
        <v>6</v>
      </c>
      <c r="K1915" s="27">
        <v>1528.98</v>
      </c>
      <c r="L1915" s="11">
        <v>0</v>
      </c>
      <c r="M1915" t="s">
        <v>35</v>
      </c>
      <c r="N1915" s="29">
        <v>1064.29</v>
      </c>
      <c r="O1915" s="27">
        <f>Table1[[#This Row],[Unit_Price]]*Table1[[#This Row],[Quantity]]</f>
        <v>9173.880000000001</v>
      </c>
      <c r="P1915" s="29">
        <f>Table1[[#This Row],[Revenue]]-Table1[[#This Row],[COGS]]</f>
        <v>2788.1400000000012</v>
      </c>
      <c r="Q1915" s="9">
        <f>Table1[[#This Row],[Profit]]/Table1[[#This Row],[Revenue]]</f>
        <v>0.30392156862745107</v>
      </c>
      <c r="R1915" s="31">
        <f>Table1[[#This Row],[Cost Price]]*Table1[[#This Row],[Quantity]]</f>
        <v>6385.74</v>
      </c>
    </row>
    <row r="1916" spans="1:18" x14ac:dyDescent="0.25">
      <c r="A1916" t="s">
        <v>2862</v>
      </c>
      <c r="B1916" s="14">
        <v>45916</v>
      </c>
      <c r="C1916" t="s">
        <v>2863</v>
      </c>
      <c r="D1916" t="str">
        <f>VLOOKUP(C1916,Customers!A:E,5,FALSE)</f>
        <v>Affluent</v>
      </c>
      <c r="E1916" t="s">
        <v>286</v>
      </c>
      <c r="F1916" t="str">
        <f>VLOOKUP(Table1[[#This Row],[Product_ID]],Products!A:D,4,FALSE)</f>
        <v>Televisions</v>
      </c>
      <c r="G1916" t="str">
        <f>VLOOKUP(H1916,Stores!A:E,5,FALSE)</f>
        <v>Africa</v>
      </c>
      <c r="H1916" t="s">
        <v>58</v>
      </c>
      <c r="I1916" s="5" t="s">
        <v>14</v>
      </c>
      <c r="J1916" s="7">
        <v>4</v>
      </c>
      <c r="K1916" s="27">
        <v>1311.99</v>
      </c>
      <c r="L1916" s="11">
        <v>0.02</v>
      </c>
      <c r="M1916" t="s">
        <v>5113</v>
      </c>
      <c r="N1916" s="29">
        <v>948.27</v>
      </c>
      <c r="O1916" s="27">
        <f>Table1[[#This Row],[Unit_Price]]*Table1[[#This Row],[Quantity]]</f>
        <v>5247.96</v>
      </c>
      <c r="P1916" s="29">
        <f>Table1[[#This Row],[Revenue]]-Table1[[#This Row],[COGS]]</f>
        <v>1454.88</v>
      </c>
      <c r="Q1916" s="9">
        <f>Table1[[#This Row],[Profit]]/Table1[[#This Row],[Revenue]]</f>
        <v>0.27722772277227725</v>
      </c>
      <c r="R1916" s="31">
        <f>Table1[[#This Row],[Cost Price]]*Table1[[#This Row],[Quantity]]</f>
        <v>3793.08</v>
      </c>
    </row>
    <row r="1917" spans="1:18" x14ac:dyDescent="0.25">
      <c r="A1917" t="s">
        <v>2864</v>
      </c>
      <c r="B1917" s="14">
        <v>45895</v>
      </c>
      <c r="C1917" t="s">
        <v>481</v>
      </c>
      <c r="D1917" t="str">
        <f>VLOOKUP(C1917,Customers!A:E,5,FALSE)</f>
        <v>Mass Affluent</v>
      </c>
      <c r="E1917" t="s">
        <v>286</v>
      </c>
      <c r="F1917" t="str">
        <f>VLOOKUP(Table1[[#This Row],[Product_ID]],Products!A:D,4,FALSE)</f>
        <v>Televisions</v>
      </c>
      <c r="G1917" t="str">
        <f>VLOOKUP(H1917,Stores!A:E,5,FALSE)</f>
        <v>EUROPE</v>
      </c>
      <c r="H1917" t="s">
        <v>74</v>
      </c>
      <c r="I1917" s="5" t="s">
        <v>14</v>
      </c>
      <c r="J1917" s="7">
        <v>3</v>
      </c>
      <c r="K1917" s="27">
        <v>1324.98</v>
      </c>
      <c r="L1917" s="11">
        <v>0.02</v>
      </c>
      <c r="M1917" t="s">
        <v>20</v>
      </c>
      <c r="N1917" s="29">
        <v>948.27</v>
      </c>
      <c r="O1917" s="27">
        <f>Table1[[#This Row],[Unit_Price]]*Table1[[#This Row],[Quantity]]</f>
        <v>3974.94</v>
      </c>
      <c r="P1917" s="29">
        <f>Table1[[#This Row],[Revenue]]-Table1[[#This Row],[COGS]]</f>
        <v>1130.1300000000001</v>
      </c>
      <c r="Q1917" s="9">
        <f>Table1[[#This Row],[Profit]]/Table1[[#This Row],[Revenue]]</f>
        <v>0.28431372549019612</v>
      </c>
      <c r="R1917" s="31">
        <f>Table1[[#This Row],[Cost Price]]*Table1[[#This Row],[Quantity]]</f>
        <v>2844.81</v>
      </c>
    </row>
    <row r="1918" spans="1:18" x14ac:dyDescent="0.25">
      <c r="A1918" t="s">
        <v>2865</v>
      </c>
      <c r="B1918" s="14">
        <v>45941</v>
      </c>
      <c r="C1918" t="s">
        <v>427</v>
      </c>
      <c r="D1918" t="str">
        <f>VLOOKUP(C1918,Customers!A:E,5,FALSE)</f>
        <v>VIP</v>
      </c>
      <c r="E1918" t="s">
        <v>520</v>
      </c>
      <c r="F1918" t="str">
        <f>VLOOKUP(Table1[[#This Row],[Product_ID]],Products!A:D,4,FALSE)</f>
        <v>Laptops</v>
      </c>
      <c r="G1918" t="str">
        <f>VLOOKUP(H1918,Stores!A:E,5,FALSE)</f>
        <v>oceania</v>
      </c>
      <c r="H1918" t="s">
        <v>48</v>
      </c>
      <c r="I1918" s="5" t="s">
        <v>25</v>
      </c>
      <c r="J1918" s="7">
        <v>2</v>
      </c>
      <c r="K1918" s="27">
        <v>2133.0300000000002</v>
      </c>
      <c r="L1918" s="11">
        <v>0</v>
      </c>
      <c r="M1918" t="s">
        <v>20</v>
      </c>
      <c r="N1918" s="29">
        <v>1495.32</v>
      </c>
      <c r="O1918" s="27">
        <f>Table1[[#This Row],[Unit_Price]]*Table1[[#This Row],[Quantity]]</f>
        <v>4266.0600000000004</v>
      </c>
      <c r="P1918" s="29">
        <f>Table1[[#This Row],[Revenue]]-Table1[[#This Row],[COGS]]</f>
        <v>1275.4200000000005</v>
      </c>
      <c r="Q1918" s="9">
        <f>Table1[[#This Row],[Profit]]/Table1[[#This Row],[Revenue]]</f>
        <v>0.29896907216494856</v>
      </c>
      <c r="R1918" s="31">
        <f>Table1[[#This Row],[Cost Price]]*Table1[[#This Row],[Quantity]]</f>
        <v>2990.64</v>
      </c>
    </row>
    <row r="1919" spans="1:18" x14ac:dyDescent="0.25">
      <c r="A1919" t="s">
        <v>2866</v>
      </c>
      <c r="B1919" s="14">
        <v>45727</v>
      </c>
      <c r="C1919" t="s">
        <v>552</v>
      </c>
      <c r="D1919" t="str">
        <f>VLOOKUP(C1919,Customers!A:E,5,FALSE)</f>
        <v>Mass Affluent</v>
      </c>
      <c r="E1919" t="s">
        <v>277</v>
      </c>
      <c r="F1919" t="str">
        <f>VLOOKUP(Table1[[#This Row],[Product_ID]],Products!A:D,4,FALSE)</f>
        <v>Televisions</v>
      </c>
      <c r="G1919" t="str">
        <f>VLOOKUP(H1919,Stores!A:E,5,FALSE)</f>
        <v>Africa</v>
      </c>
      <c r="H1919" t="s">
        <v>19</v>
      </c>
      <c r="I1919" s="5" t="s">
        <v>25</v>
      </c>
      <c r="J1919" s="7">
        <v>8</v>
      </c>
      <c r="K1919" s="27">
        <v>705.99</v>
      </c>
      <c r="L1919" s="11">
        <v>0.05</v>
      </c>
      <c r="M1919" t="s">
        <v>35</v>
      </c>
      <c r="N1919" s="29">
        <v>433.38</v>
      </c>
      <c r="O1919" s="27">
        <f>Table1[[#This Row],[Unit_Price]]*Table1[[#This Row],[Quantity]]</f>
        <v>5647.92</v>
      </c>
      <c r="P1919" s="29">
        <f>Table1[[#This Row],[Revenue]]-Table1[[#This Row],[COGS]]</f>
        <v>2180.88</v>
      </c>
      <c r="Q1919" s="9">
        <f>Table1[[#This Row],[Profit]]/Table1[[#This Row],[Revenue]]</f>
        <v>0.38613861386138615</v>
      </c>
      <c r="R1919" s="31">
        <f>Table1[[#This Row],[Cost Price]]*Table1[[#This Row],[Quantity]]</f>
        <v>3467.04</v>
      </c>
    </row>
    <row r="1920" spans="1:18" x14ac:dyDescent="0.25">
      <c r="A1920" t="s">
        <v>2867</v>
      </c>
      <c r="B1920" s="14">
        <v>46147</v>
      </c>
      <c r="C1920" t="s">
        <v>1524</v>
      </c>
      <c r="D1920" t="str">
        <f>VLOOKUP(C1920,Customers!A:E,5,FALSE)</f>
        <v>Mass Market</v>
      </c>
      <c r="E1920" t="s">
        <v>416</v>
      </c>
      <c r="F1920" t="str">
        <f>VLOOKUP(Table1[[#This Row],[Product_ID]],Products!A:D,4,FALSE)</f>
        <v>Smartphones</v>
      </c>
      <c r="G1920" t="str">
        <f>VLOOKUP(H1920,Stores!A:E,5,FALSE)</f>
        <v>Africa</v>
      </c>
      <c r="H1920" t="s">
        <v>226</v>
      </c>
      <c r="I1920" s="5" t="s">
        <v>25</v>
      </c>
      <c r="J1920" s="7">
        <v>1</v>
      </c>
      <c r="K1920" s="27">
        <v>244.02</v>
      </c>
      <c r="L1920" s="11">
        <v>0.1</v>
      </c>
      <c r="M1920" t="s">
        <v>35</v>
      </c>
      <c r="N1920" s="29">
        <v>159.36000000000001</v>
      </c>
      <c r="O1920" s="27">
        <f>Table1[[#This Row],[Unit_Price]]*Table1[[#This Row],[Quantity]]</f>
        <v>244.02</v>
      </c>
      <c r="P1920" s="29">
        <f>Table1[[#This Row],[Revenue]]-Table1[[#This Row],[COGS]]</f>
        <v>84.66</v>
      </c>
      <c r="Q1920" s="9">
        <f>Table1[[#This Row],[Profit]]/Table1[[#This Row],[Revenue]]</f>
        <v>0.34693877551020408</v>
      </c>
      <c r="R1920" s="31">
        <f>Table1[[#This Row],[Cost Price]]*Table1[[#This Row],[Quantity]]</f>
        <v>159.36000000000001</v>
      </c>
    </row>
    <row r="1921" spans="1:18" x14ac:dyDescent="0.25">
      <c r="A1921" t="s">
        <v>2868</v>
      </c>
      <c r="B1921" s="14">
        <v>45953</v>
      </c>
      <c r="C1921" t="s">
        <v>387</v>
      </c>
      <c r="D1921" t="str">
        <f>VLOOKUP(C1921,Customers!A:E,5,FALSE)</f>
        <v>Mass Market</v>
      </c>
      <c r="E1921" t="s">
        <v>282</v>
      </c>
      <c r="F1921" t="str">
        <f>VLOOKUP(Table1[[#This Row],[Product_ID]],Products!A:D,4,FALSE)</f>
        <v>Audio</v>
      </c>
      <c r="G1921" t="str">
        <f>VLOOKUP(H1921,Stores!A:E,5,FALSE)</f>
        <v>Oceania</v>
      </c>
      <c r="H1921" t="s">
        <v>112</v>
      </c>
      <c r="I1921" s="5" t="s">
        <v>14</v>
      </c>
      <c r="J1921" s="7">
        <v>3</v>
      </c>
      <c r="K1921" s="27">
        <v>179</v>
      </c>
      <c r="L1921" s="11">
        <v>0.05</v>
      </c>
      <c r="M1921" t="s">
        <v>35</v>
      </c>
      <c r="N1921" s="29">
        <v>110.98</v>
      </c>
      <c r="O1921" s="27">
        <f>Table1[[#This Row],[Unit_Price]]*Table1[[#This Row],[Quantity]]</f>
        <v>537</v>
      </c>
      <c r="P1921" s="29">
        <f>Table1[[#This Row],[Revenue]]-Table1[[#This Row],[COGS]]</f>
        <v>204.06</v>
      </c>
      <c r="Q1921" s="9">
        <f>Table1[[#This Row],[Profit]]/Table1[[#This Row],[Revenue]]</f>
        <v>0.38</v>
      </c>
      <c r="R1921" s="31">
        <f>Table1[[#This Row],[Cost Price]]*Table1[[#This Row],[Quantity]]</f>
        <v>332.94</v>
      </c>
    </row>
    <row r="1922" spans="1:18" x14ac:dyDescent="0.25">
      <c r="A1922" t="s">
        <v>2869</v>
      </c>
      <c r="B1922" s="14">
        <v>46206</v>
      </c>
      <c r="C1922" t="s">
        <v>298</v>
      </c>
      <c r="D1922" t="str">
        <f>VLOOKUP(C1922,Customers!A:E,5,FALSE)</f>
        <v>Mass Market</v>
      </c>
      <c r="E1922" t="s">
        <v>243</v>
      </c>
      <c r="F1922" t="str">
        <f>VLOOKUP(Table1[[#This Row],[Product_ID]],Products!A:D,4,FALSE)</f>
        <v>Accessories</v>
      </c>
      <c r="G1922" t="str">
        <f>VLOOKUP(H1922,Stores!A:E,5,FALSE)</f>
        <v>Europe</v>
      </c>
      <c r="H1922" t="s">
        <v>64</v>
      </c>
      <c r="I1922" s="5" t="s">
        <v>25</v>
      </c>
      <c r="J1922" s="7">
        <v>3</v>
      </c>
      <c r="K1922" s="27">
        <v>69.69</v>
      </c>
      <c r="L1922" s="11">
        <v>0.05</v>
      </c>
      <c r="M1922" t="s">
        <v>20</v>
      </c>
      <c r="N1922" s="29">
        <v>44.16</v>
      </c>
      <c r="O1922" s="27">
        <f>Table1[[#This Row],[Unit_Price]]*Table1[[#This Row],[Quantity]]</f>
        <v>209.07</v>
      </c>
      <c r="P1922" s="29">
        <f>Table1[[#This Row],[Revenue]]-Table1[[#This Row],[COGS]]</f>
        <v>76.59</v>
      </c>
      <c r="Q1922" s="9">
        <f>Table1[[#This Row],[Profit]]/Table1[[#This Row],[Revenue]]</f>
        <v>0.36633663366336638</v>
      </c>
      <c r="R1922" s="31">
        <f>Table1[[#This Row],[Cost Price]]*Table1[[#This Row],[Quantity]]</f>
        <v>132.47999999999999</v>
      </c>
    </row>
    <row r="1923" spans="1:18" x14ac:dyDescent="0.25">
      <c r="A1923" t="s">
        <v>2870</v>
      </c>
      <c r="B1923" s="14">
        <v>45952</v>
      </c>
      <c r="C1923" t="s">
        <v>2622</v>
      </c>
      <c r="D1923" t="str">
        <f>VLOOKUP(C1923,Customers!A:E,5,FALSE)</f>
        <v>Mass Affluent</v>
      </c>
      <c r="E1923" t="s">
        <v>150</v>
      </c>
      <c r="F1923" t="str">
        <f>VLOOKUP(Table1[[#This Row],[Product_ID]],Products!A:D,4,FALSE)</f>
        <v>Televisions</v>
      </c>
      <c r="G1923" t="str">
        <f>VLOOKUP(H1923,Stores!A:E,5,FALSE)</f>
        <v>Africa</v>
      </c>
      <c r="H1923" t="s">
        <v>19</v>
      </c>
      <c r="I1923" s="5" t="s">
        <v>14</v>
      </c>
      <c r="J1923" s="7">
        <v>2</v>
      </c>
      <c r="K1923" s="27">
        <v>1484.01</v>
      </c>
      <c r="L1923" s="11">
        <v>0</v>
      </c>
      <c r="M1923" t="s">
        <v>20</v>
      </c>
      <c r="N1923" s="29">
        <v>1064.29</v>
      </c>
      <c r="O1923" s="27">
        <f>Table1[[#This Row],[Unit_Price]]*Table1[[#This Row],[Quantity]]</f>
        <v>2968.02</v>
      </c>
      <c r="P1923" s="29">
        <f>Table1[[#This Row],[Revenue]]-Table1[[#This Row],[COGS]]</f>
        <v>839.44</v>
      </c>
      <c r="Q1923" s="9">
        <f>Table1[[#This Row],[Profit]]/Table1[[#This Row],[Revenue]]</f>
        <v>0.28282828282828287</v>
      </c>
      <c r="R1923" s="31">
        <f>Table1[[#This Row],[Cost Price]]*Table1[[#This Row],[Quantity]]</f>
        <v>2128.58</v>
      </c>
    </row>
    <row r="1924" spans="1:18" x14ac:dyDescent="0.25">
      <c r="A1924" t="s">
        <v>2871</v>
      </c>
      <c r="B1924" s="14">
        <v>46268</v>
      </c>
      <c r="C1924" t="s">
        <v>5134</v>
      </c>
      <c r="D1924" t="s">
        <v>5134</v>
      </c>
      <c r="E1924" t="s">
        <v>12</v>
      </c>
      <c r="F1924" t="str">
        <f>VLOOKUP(Table1[[#This Row],[Product_ID]],Products!A:D,4,FALSE)</f>
        <v>Audio</v>
      </c>
      <c r="G1924" t="str">
        <f>VLOOKUP(H1924,Stores!A:E,5,FALSE)</f>
        <v>North America</v>
      </c>
      <c r="H1924" t="s">
        <v>39</v>
      </c>
      <c r="I1924" s="5" t="s">
        <v>25</v>
      </c>
      <c r="J1924" s="7">
        <v>8</v>
      </c>
      <c r="K1924" s="27">
        <v>513.97</v>
      </c>
      <c r="L1924" s="11">
        <v>0</v>
      </c>
      <c r="M1924" t="s">
        <v>20</v>
      </c>
      <c r="N1924" s="29">
        <v>354.29</v>
      </c>
      <c r="O1924" s="27">
        <f>Table1[[#This Row],[Unit_Price]]*Table1[[#This Row],[Quantity]]</f>
        <v>4111.76</v>
      </c>
      <c r="P1924" s="29">
        <f>Table1[[#This Row],[Revenue]]-Table1[[#This Row],[COGS]]</f>
        <v>1277.44</v>
      </c>
      <c r="Q1924" s="9">
        <f>Table1[[#This Row],[Profit]]/Table1[[#This Row],[Revenue]]</f>
        <v>0.31067961165048541</v>
      </c>
      <c r="R1924" s="31">
        <f>Table1[[#This Row],[Cost Price]]*Table1[[#This Row],[Quantity]]</f>
        <v>2834.32</v>
      </c>
    </row>
    <row r="1925" spans="1:18" x14ac:dyDescent="0.25">
      <c r="A1925" t="s">
        <v>2872</v>
      </c>
      <c r="B1925" s="14">
        <v>46171</v>
      </c>
      <c r="C1925" t="s">
        <v>886</v>
      </c>
      <c r="D1925" t="str">
        <f>VLOOKUP(C1925,Customers!A:E,5,FALSE)</f>
        <v>Mass Market</v>
      </c>
      <c r="E1925" t="s">
        <v>395</v>
      </c>
      <c r="F1925" t="str">
        <f>VLOOKUP(Table1[[#This Row],[Product_ID]],Products!A:D,4,FALSE)</f>
        <v>Accessories</v>
      </c>
      <c r="G1925" t="str">
        <f>VLOOKUP(H1925,Stores!A:E,5,FALSE)</f>
        <v>Europe</v>
      </c>
      <c r="H1925" t="s">
        <v>64</v>
      </c>
      <c r="I1925" s="5" t="s">
        <v>25</v>
      </c>
      <c r="J1925" s="7">
        <v>3</v>
      </c>
      <c r="K1925" s="27">
        <v>149</v>
      </c>
      <c r="L1925" s="11">
        <v>0.1</v>
      </c>
      <c r="M1925" t="s">
        <v>20</v>
      </c>
      <c r="N1925" s="29">
        <v>96.85</v>
      </c>
      <c r="O1925" s="27">
        <f>Table1[[#This Row],[Unit_Price]]*Table1[[#This Row],[Quantity]]</f>
        <v>447</v>
      </c>
      <c r="P1925" s="29">
        <f>Table1[[#This Row],[Revenue]]-Table1[[#This Row],[COGS]]</f>
        <v>156.45000000000005</v>
      </c>
      <c r="Q1925" s="9">
        <f>Table1[[#This Row],[Profit]]/Table1[[#This Row],[Revenue]]</f>
        <v>0.35000000000000009</v>
      </c>
      <c r="R1925" s="31">
        <f>Table1[[#This Row],[Cost Price]]*Table1[[#This Row],[Quantity]]</f>
        <v>290.54999999999995</v>
      </c>
    </row>
    <row r="1926" spans="1:18" x14ac:dyDescent="0.25">
      <c r="A1926" t="s">
        <v>2873</v>
      </c>
      <c r="B1926" s="14">
        <v>46053</v>
      </c>
      <c r="C1926" t="s">
        <v>195</v>
      </c>
      <c r="D1926" t="str">
        <f>VLOOKUP(C1926,Customers!A:E,5,FALSE)</f>
        <v>Premium</v>
      </c>
      <c r="E1926" t="s">
        <v>305</v>
      </c>
      <c r="F1926" t="str">
        <f>VLOOKUP(Table1[[#This Row],[Product_ID]],Products!A:D,4,FALSE)</f>
        <v>Accessories</v>
      </c>
      <c r="G1926" t="str">
        <f>VLOOKUP(H1926,Stores!A:E,5,FALSE)</f>
        <v>North America</v>
      </c>
      <c r="H1926" t="s">
        <v>187</v>
      </c>
      <c r="I1926" s="5" t="s">
        <v>14</v>
      </c>
      <c r="J1926" s="7">
        <v>3</v>
      </c>
      <c r="K1926" s="27">
        <v>38.22</v>
      </c>
      <c r="L1926" s="11">
        <v>0.2</v>
      </c>
      <c r="M1926" t="s">
        <v>20</v>
      </c>
      <c r="N1926" s="29">
        <v>26.52</v>
      </c>
      <c r="O1926" s="27">
        <f>Table1[[#This Row],[Unit_Price]]*Table1[[#This Row],[Quantity]]</f>
        <v>114.66</v>
      </c>
      <c r="P1926" s="29">
        <f>Table1[[#This Row],[Revenue]]-Table1[[#This Row],[COGS]]</f>
        <v>35.099999999999994</v>
      </c>
      <c r="Q1926" s="9">
        <f>Table1[[#This Row],[Profit]]/Table1[[#This Row],[Revenue]]</f>
        <v>0.30612244897959179</v>
      </c>
      <c r="R1926" s="31">
        <f>Table1[[#This Row],[Cost Price]]*Table1[[#This Row],[Quantity]]</f>
        <v>79.56</v>
      </c>
    </row>
    <row r="1927" spans="1:18" x14ac:dyDescent="0.25">
      <c r="A1927" t="s">
        <v>2874</v>
      </c>
      <c r="B1927" s="14">
        <v>46208</v>
      </c>
      <c r="C1927" t="s">
        <v>270</v>
      </c>
      <c r="D1927" t="str">
        <f>VLOOKUP(C1927,Customers!A:E,5,FALSE)</f>
        <v>Mass Market</v>
      </c>
      <c r="E1927" t="s">
        <v>416</v>
      </c>
      <c r="F1927" t="str">
        <f>VLOOKUP(Table1[[#This Row],[Product_ID]],Products!A:D,4,FALSE)</f>
        <v>Smartphones</v>
      </c>
      <c r="G1927" t="str">
        <f>VLOOKUP(H1927,Stores!A:E,5,FALSE)</f>
        <v>Asia</v>
      </c>
      <c r="H1927" t="s">
        <v>13</v>
      </c>
      <c r="I1927" s="5" t="s">
        <v>25</v>
      </c>
      <c r="J1927" s="7">
        <v>1</v>
      </c>
      <c r="K1927" s="27">
        <v>244.02</v>
      </c>
      <c r="L1927" s="11">
        <v>0.1</v>
      </c>
      <c r="M1927" t="s">
        <v>20</v>
      </c>
      <c r="N1927" s="29">
        <v>159.36000000000001</v>
      </c>
      <c r="O1927" s="27">
        <f>Table1[[#This Row],[Unit_Price]]*Table1[[#This Row],[Quantity]]</f>
        <v>244.02</v>
      </c>
      <c r="P1927" s="29">
        <f>Table1[[#This Row],[Revenue]]-Table1[[#This Row],[COGS]]</f>
        <v>84.66</v>
      </c>
      <c r="Q1927" s="9">
        <f>Table1[[#This Row],[Profit]]/Table1[[#This Row],[Revenue]]</f>
        <v>0.34693877551020408</v>
      </c>
      <c r="R1927" s="31">
        <f>Table1[[#This Row],[Cost Price]]*Table1[[#This Row],[Quantity]]</f>
        <v>159.36000000000001</v>
      </c>
    </row>
    <row r="1928" spans="1:18" x14ac:dyDescent="0.25">
      <c r="A1928" t="s">
        <v>2875</v>
      </c>
      <c r="B1928" s="14">
        <v>46108</v>
      </c>
      <c r="C1928" t="s">
        <v>1331</v>
      </c>
      <c r="D1928" t="str">
        <f>VLOOKUP(C1928,Customers!A:E,5,FALSE)</f>
        <v>Premium</v>
      </c>
      <c r="E1928" t="s">
        <v>390</v>
      </c>
      <c r="F1928" t="str">
        <f>VLOOKUP(Table1[[#This Row],[Product_ID]],Products!A:D,4,FALSE)</f>
        <v>Smartphones</v>
      </c>
      <c r="G1928" t="str">
        <f>VLOOKUP(H1928,Stores!A:E,5,FALSE)</f>
        <v>EUROPE</v>
      </c>
      <c r="H1928" t="s">
        <v>74</v>
      </c>
      <c r="I1928" s="5" t="s">
        <v>14</v>
      </c>
      <c r="J1928" s="7">
        <v>5</v>
      </c>
      <c r="K1928" s="27">
        <v>440.02</v>
      </c>
      <c r="L1928" s="11">
        <v>0.2</v>
      </c>
      <c r="M1928" t="s">
        <v>20</v>
      </c>
      <c r="N1928" s="29">
        <v>278.38</v>
      </c>
      <c r="O1928" s="27">
        <f>Table1[[#This Row],[Unit_Price]]*Table1[[#This Row],[Quantity]]</f>
        <v>2200.1</v>
      </c>
      <c r="P1928" s="29">
        <f>Table1[[#This Row],[Revenue]]-Table1[[#This Row],[COGS]]</f>
        <v>808.19999999999982</v>
      </c>
      <c r="Q1928" s="9">
        <f>Table1[[#This Row],[Profit]]/Table1[[#This Row],[Revenue]]</f>
        <v>0.36734693877551011</v>
      </c>
      <c r="R1928" s="31">
        <f>Table1[[#This Row],[Cost Price]]*Table1[[#This Row],[Quantity]]</f>
        <v>1391.9</v>
      </c>
    </row>
    <row r="1929" spans="1:18" x14ac:dyDescent="0.25">
      <c r="A1929" t="s">
        <v>2876</v>
      </c>
      <c r="B1929" s="14">
        <v>45948</v>
      </c>
      <c r="C1929" t="s">
        <v>1698</v>
      </c>
      <c r="D1929" t="str">
        <f>VLOOKUP(C1929,Customers!A:E,5,FALSE)</f>
        <v>Premium</v>
      </c>
      <c r="E1929" t="s">
        <v>71</v>
      </c>
      <c r="F1929" t="str">
        <f>VLOOKUP(Table1[[#This Row],[Product_ID]],Products!A:D,4,FALSE)</f>
        <v>Audio</v>
      </c>
      <c r="G1929" t="str">
        <f>VLOOKUP(H1929,Stores!A:E,5,FALSE)</f>
        <v>EUROPE</v>
      </c>
      <c r="H1929" t="s">
        <v>74</v>
      </c>
      <c r="I1929" s="5" t="s">
        <v>14</v>
      </c>
      <c r="J1929" s="7">
        <v>6</v>
      </c>
      <c r="K1929" s="27">
        <v>121.38</v>
      </c>
      <c r="L1929" s="11">
        <v>0</v>
      </c>
      <c r="M1929" t="s">
        <v>20</v>
      </c>
      <c r="N1929" s="29">
        <v>82.11</v>
      </c>
      <c r="O1929" s="27">
        <f>Table1[[#This Row],[Unit_Price]]*Table1[[#This Row],[Quantity]]</f>
        <v>728.28</v>
      </c>
      <c r="P1929" s="29">
        <f>Table1[[#This Row],[Revenue]]-Table1[[#This Row],[COGS]]</f>
        <v>235.62</v>
      </c>
      <c r="Q1929" s="9">
        <f>Table1[[#This Row],[Profit]]/Table1[[#This Row],[Revenue]]</f>
        <v>0.3235294117647059</v>
      </c>
      <c r="R1929" s="31">
        <f>Table1[[#This Row],[Cost Price]]*Table1[[#This Row],[Quantity]]</f>
        <v>492.65999999999997</v>
      </c>
    </row>
    <row r="1930" spans="1:18" x14ac:dyDescent="0.25">
      <c r="A1930" t="s">
        <v>2877</v>
      </c>
      <c r="B1930" s="14">
        <v>46358</v>
      </c>
      <c r="C1930" t="s">
        <v>1483</v>
      </c>
      <c r="D1930" t="str">
        <f>VLOOKUP(C1930,Customers!A:E,5,FALSE)</f>
        <v>Mass Affluent</v>
      </c>
      <c r="E1930" t="s">
        <v>109</v>
      </c>
      <c r="F1930" t="str">
        <f>VLOOKUP(Table1[[#This Row],[Product_ID]],Products!A:D,4,FALSE)</f>
        <v>Televisions</v>
      </c>
      <c r="G1930" t="str">
        <f>VLOOKUP(H1930,Stores!A:E,5,FALSE)</f>
        <v>EUROPE</v>
      </c>
      <c r="H1930" t="s">
        <v>74</v>
      </c>
      <c r="I1930" s="5" t="s">
        <v>14</v>
      </c>
      <c r="J1930" s="7">
        <v>1</v>
      </c>
      <c r="K1930" s="27">
        <v>1357.03</v>
      </c>
      <c r="L1930" s="11">
        <v>0</v>
      </c>
      <c r="M1930" t="s">
        <v>35</v>
      </c>
      <c r="N1930" s="29">
        <v>1007.28</v>
      </c>
      <c r="O1930" s="27">
        <f>Table1[[#This Row],[Unit_Price]]*Table1[[#This Row],[Quantity]]</f>
        <v>1357.03</v>
      </c>
      <c r="P1930" s="29">
        <f>Table1[[#This Row],[Revenue]]-Table1[[#This Row],[COGS]]</f>
        <v>349.75</v>
      </c>
      <c r="Q1930" s="9">
        <f>Table1[[#This Row],[Profit]]/Table1[[#This Row],[Revenue]]</f>
        <v>0.25773195876288663</v>
      </c>
      <c r="R1930" s="31">
        <f>Table1[[#This Row],[Cost Price]]*Table1[[#This Row],[Quantity]]</f>
        <v>1007.28</v>
      </c>
    </row>
    <row r="1931" spans="1:18" x14ac:dyDescent="0.25">
      <c r="A1931" t="s">
        <v>2878</v>
      </c>
      <c r="B1931" s="14">
        <v>46173</v>
      </c>
      <c r="C1931" t="s">
        <v>2879</v>
      </c>
      <c r="D1931" t="str">
        <f>VLOOKUP(C1931,Customers!A:E,5,FALSE)</f>
        <v>Mass Affluent</v>
      </c>
      <c r="E1931" t="s">
        <v>332</v>
      </c>
      <c r="F1931" t="str">
        <f>VLOOKUP(Table1[[#This Row],[Product_ID]],Products!A:D,4,FALSE)</f>
        <v>Smartphones</v>
      </c>
      <c r="G1931" t="str">
        <f>VLOOKUP(H1931,Stores!A:E,5,FALSE)</f>
        <v>Africa</v>
      </c>
      <c r="H1931" t="s">
        <v>226</v>
      </c>
      <c r="I1931" s="5" t="s">
        <v>25</v>
      </c>
      <c r="J1931" s="7">
        <v>2</v>
      </c>
      <c r="K1931" s="27">
        <v>756.49</v>
      </c>
      <c r="L1931" s="11">
        <v>0</v>
      </c>
      <c r="M1931" t="s">
        <v>20</v>
      </c>
      <c r="N1931" s="29">
        <v>531.79</v>
      </c>
      <c r="O1931" s="27">
        <f>Table1[[#This Row],[Unit_Price]]*Table1[[#This Row],[Quantity]]</f>
        <v>1512.98</v>
      </c>
      <c r="P1931" s="29">
        <f>Table1[[#This Row],[Revenue]]-Table1[[#This Row],[COGS]]</f>
        <v>449.40000000000009</v>
      </c>
      <c r="Q1931" s="9">
        <f>Table1[[#This Row],[Profit]]/Table1[[#This Row],[Revenue]]</f>
        <v>0.29702970297029707</v>
      </c>
      <c r="R1931" s="31">
        <f>Table1[[#This Row],[Cost Price]]*Table1[[#This Row],[Quantity]]</f>
        <v>1063.58</v>
      </c>
    </row>
    <row r="1932" spans="1:18" x14ac:dyDescent="0.25">
      <c r="A1932" t="s">
        <v>2880</v>
      </c>
      <c r="B1932" s="14">
        <v>46042</v>
      </c>
      <c r="C1932" t="s">
        <v>225</v>
      </c>
      <c r="D1932" t="str">
        <f>VLOOKUP(C1932,Customers!A:E,5,FALSE)</f>
        <v>Mass Market</v>
      </c>
      <c r="E1932" t="s">
        <v>147</v>
      </c>
      <c r="F1932" t="str">
        <f>VLOOKUP(Table1[[#This Row],[Product_ID]],Products!A:D,4,FALSE)</f>
        <v>Televisions</v>
      </c>
      <c r="G1932" t="str">
        <f>VLOOKUP(H1932,Stores!A:E,5,FALSE)</f>
        <v>North America</v>
      </c>
      <c r="H1932" t="s">
        <v>187</v>
      </c>
      <c r="I1932" s="5" t="s">
        <v>14</v>
      </c>
      <c r="J1932" s="7">
        <v>1</v>
      </c>
      <c r="K1932" s="27">
        <v>1018.98</v>
      </c>
      <c r="L1932" s="11">
        <v>0.05</v>
      </c>
      <c r="M1932" t="s">
        <v>35</v>
      </c>
      <c r="N1932" s="29">
        <v>679.32</v>
      </c>
      <c r="O1932" s="27">
        <f>Table1[[#This Row],[Unit_Price]]*Table1[[#This Row],[Quantity]]</f>
        <v>1018.98</v>
      </c>
      <c r="P1932" s="29">
        <f>Table1[[#This Row],[Revenue]]-Table1[[#This Row],[COGS]]</f>
        <v>339.65999999999997</v>
      </c>
      <c r="Q1932" s="9">
        <f>Table1[[#This Row],[Profit]]/Table1[[#This Row],[Revenue]]</f>
        <v>0.33333333333333331</v>
      </c>
      <c r="R1932" s="31">
        <f>Table1[[#This Row],[Cost Price]]*Table1[[#This Row],[Quantity]]</f>
        <v>679.32</v>
      </c>
    </row>
    <row r="1933" spans="1:18" x14ac:dyDescent="0.25">
      <c r="A1933" t="s">
        <v>2881</v>
      </c>
      <c r="B1933" s="14">
        <v>45819</v>
      </c>
      <c r="C1933" t="s">
        <v>1749</v>
      </c>
      <c r="D1933" t="str">
        <f>VLOOKUP(C1933,Customers!A:E,5,FALSE)</f>
        <v>Mass Affluent</v>
      </c>
      <c r="E1933" t="s">
        <v>254</v>
      </c>
      <c r="F1933" t="str">
        <f>VLOOKUP(Table1[[#This Row],[Product_ID]],Products!A:D,4,FALSE)</f>
        <v>Audio</v>
      </c>
      <c r="G1933" t="str">
        <f>VLOOKUP(H1933,Stores!A:E,5,FALSE)</f>
        <v>North America</v>
      </c>
      <c r="H1933" t="s">
        <v>187</v>
      </c>
      <c r="I1933" s="5" t="s">
        <v>14</v>
      </c>
      <c r="J1933" s="7">
        <v>2</v>
      </c>
      <c r="K1933" s="27">
        <v>195.02</v>
      </c>
      <c r="L1933" s="11">
        <v>0</v>
      </c>
      <c r="M1933" t="s">
        <v>20</v>
      </c>
      <c r="N1933" s="29">
        <v>129.35</v>
      </c>
      <c r="O1933" s="27">
        <f>Table1[[#This Row],[Unit_Price]]*Table1[[#This Row],[Quantity]]</f>
        <v>390.04</v>
      </c>
      <c r="P1933" s="29">
        <f>Table1[[#This Row],[Revenue]]-Table1[[#This Row],[COGS]]</f>
        <v>131.34000000000003</v>
      </c>
      <c r="Q1933" s="9">
        <f>Table1[[#This Row],[Profit]]/Table1[[#This Row],[Revenue]]</f>
        <v>0.33673469387755106</v>
      </c>
      <c r="R1933" s="31">
        <f>Table1[[#This Row],[Cost Price]]*Table1[[#This Row],[Quantity]]</f>
        <v>258.7</v>
      </c>
    </row>
    <row r="1934" spans="1:18" x14ac:dyDescent="0.25">
      <c r="A1934" t="s">
        <v>2882</v>
      </c>
      <c r="B1934" s="14">
        <v>46210</v>
      </c>
      <c r="C1934" t="s">
        <v>228</v>
      </c>
      <c r="D1934" t="str">
        <f>VLOOKUP(C1934,Customers!A:E,5,FALSE)</f>
        <v>Mass Affluent</v>
      </c>
      <c r="E1934" t="s">
        <v>685</v>
      </c>
      <c r="F1934" t="str">
        <f>VLOOKUP(Table1[[#This Row],[Product_ID]],Products!A:D,4,FALSE)</f>
        <v>Smartphones</v>
      </c>
      <c r="G1934" t="str">
        <f>VLOOKUP(H1934,Stores!A:E,5,FALSE)</f>
        <v>Africa</v>
      </c>
      <c r="H1934" t="s">
        <v>226</v>
      </c>
      <c r="I1934" s="5" t="s">
        <v>25</v>
      </c>
      <c r="J1934" s="7">
        <v>6</v>
      </c>
      <c r="K1934" s="27">
        <v>1599</v>
      </c>
      <c r="L1934" s="11">
        <v>0.2</v>
      </c>
      <c r="M1934" t="s">
        <v>20</v>
      </c>
      <c r="N1934" s="29">
        <v>1023.36</v>
      </c>
      <c r="O1934" s="27">
        <f>Table1[[#This Row],[Unit_Price]]*Table1[[#This Row],[Quantity]]</f>
        <v>9594</v>
      </c>
      <c r="P1934" s="29">
        <f>Table1[[#This Row],[Revenue]]-Table1[[#This Row],[COGS]]</f>
        <v>3453.84</v>
      </c>
      <c r="Q1934" s="9">
        <f>Table1[[#This Row],[Profit]]/Table1[[#This Row],[Revenue]]</f>
        <v>0.36000000000000004</v>
      </c>
      <c r="R1934" s="31">
        <f>Table1[[#This Row],[Cost Price]]*Table1[[#This Row],[Quantity]]</f>
        <v>6140.16</v>
      </c>
    </row>
    <row r="1935" spans="1:18" x14ac:dyDescent="0.25">
      <c r="A1935" t="s">
        <v>2883</v>
      </c>
      <c r="B1935" s="14">
        <v>46018</v>
      </c>
      <c r="C1935" t="s">
        <v>5135</v>
      </c>
      <c r="D1935" t="s">
        <v>5135</v>
      </c>
      <c r="E1935" t="s">
        <v>126</v>
      </c>
      <c r="F1935" t="str">
        <f>VLOOKUP(Table1[[#This Row],[Product_ID]],Products!A:D,4,FALSE)</f>
        <v>Smartphones</v>
      </c>
      <c r="G1935" t="str">
        <f>VLOOKUP(H1935,Stores!A:E,5,FALSE)</f>
        <v>South America</v>
      </c>
      <c r="H1935" t="s">
        <v>120</v>
      </c>
      <c r="I1935" s="5" t="s">
        <v>14</v>
      </c>
      <c r="J1935" s="7">
        <v>4</v>
      </c>
      <c r="K1935" s="27">
        <v>678.03</v>
      </c>
      <c r="L1935" s="11">
        <v>0.05</v>
      </c>
      <c r="M1935" t="s">
        <v>20</v>
      </c>
      <c r="N1935" s="29">
        <v>510.27</v>
      </c>
      <c r="O1935" s="27">
        <f>Table1[[#This Row],[Unit_Price]]*Table1[[#This Row],[Quantity]]</f>
        <v>2712.12</v>
      </c>
      <c r="P1935" s="29">
        <f>Table1[[#This Row],[Revenue]]-Table1[[#This Row],[COGS]]</f>
        <v>671.04</v>
      </c>
      <c r="Q1935" s="9">
        <f>Table1[[#This Row],[Profit]]/Table1[[#This Row],[Revenue]]</f>
        <v>0.24742268041237114</v>
      </c>
      <c r="R1935" s="31">
        <f>Table1[[#This Row],[Cost Price]]*Table1[[#This Row],[Quantity]]</f>
        <v>2041.08</v>
      </c>
    </row>
    <row r="1936" spans="1:18" x14ac:dyDescent="0.25">
      <c r="A1936" t="s">
        <v>2884</v>
      </c>
      <c r="B1936" s="14">
        <v>45846</v>
      </c>
      <c r="C1936" t="s">
        <v>1339</v>
      </c>
      <c r="D1936" t="str">
        <f>VLOOKUP(C1936,Customers!A:E,5,FALSE)</f>
        <v>Mass Market</v>
      </c>
      <c r="E1936" t="s">
        <v>282</v>
      </c>
      <c r="F1936" t="str">
        <f>VLOOKUP(Table1[[#This Row],[Product_ID]],Products!A:D,4,FALSE)</f>
        <v>Audio</v>
      </c>
      <c r="G1936" t="str">
        <f>VLOOKUP(H1936,Stores!A:E,5,FALSE)</f>
        <v>Africa</v>
      </c>
      <c r="H1936" t="s">
        <v>196</v>
      </c>
      <c r="I1936" s="5" t="s">
        <v>14</v>
      </c>
      <c r="J1936" s="7">
        <v>3</v>
      </c>
      <c r="K1936" s="27">
        <v>173.63</v>
      </c>
      <c r="L1936" s="11">
        <v>0.15</v>
      </c>
      <c r="M1936" t="s">
        <v>20</v>
      </c>
      <c r="N1936" s="29">
        <v>110.98</v>
      </c>
      <c r="O1936" s="27">
        <f>Table1[[#This Row],[Unit_Price]]*Table1[[#This Row],[Quantity]]</f>
        <v>520.89</v>
      </c>
      <c r="P1936" s="29">
        <f>Table1[[#This Row],[Revenue]]-Table1[[#This Row],[COGS]]</f>
        <v>187.95</v>
      </c>
      <c r="Q1936" s="9">
        <f>Table1[[#This Row],[Profit]]/Table1[[#This Row],[Revenue]]</f>
        <v>0.36082474226804123</v>
      </c>
      <c r="R1936" s="31">
        <f>Table1[[#This Row],[Cost Price]]*Table1[[#This Row],[Quantity]]</f>
        <v>332.94</v>
      </c>
    </row>
    <row r="1937" spans="1:18" x14ac:dyDescent="0.25">
      <c r="A1937" t="s">
        <v>2885</v>
      </c>
      <c r="B1937" s="14">
        <v>45698</v>
      </c>
      <c r="C1937" t="s">
        <v>1575</v>
      </c>
      <c r="D1937" t="str">
        <f>VLOOKUP(C1937,Customers!A:E,5,FALSE)</f>
        <v>Mass Market</v>
      </c>
      <c r="E1937" t="s">
        <v>251</v>
      </c>
      <c r="F1937" t="str">
        <f>VLOOKUP(Table1[[#This Row],[Product_ID]],Products!A:D,4,FALSE)</f>
        <v>Televisions</v>
      </c>
      <c r="G1937" t="str">
        <f>VLOOKUP(H1937,Stores!A:E,5,FALSE)</f>
        <v>South America</v>
      </c>
      <c r="H1937" t="s">
        <v>120</v>
      </c>
      <c r="I1937" s="5" t="s">
        <v>14</v>
      </c>
      <c r="J1937" s="7">
        <v>2</v>
      </c>
      <c r="K1937" s="27">
        <v>1979.01</v>
      </c>
      <c r="L1937" s="11">
        <v>0.1</v>
      </c>
      <c r="M1937" t="s">
        <v>35</v>
      </c>
      <c r="N1937" s="29">
        <v>1299.3499999999999</v>
      </c>
      <c r="O1937" s="27">
        <f>Table1[[#This Row],[Unit_Price]]*Table1[[#This Row],[Quantity]]</f>
        <v>3958.02</v>
      </c>
      <c r="P1937" s="29">
        <f>Table1[[#This Row],[Revenue]]-Table1[[#This Row],[COGS]]</f>
        <v>1359.3200000000002</v>
      </c>
      <c r="Q1937" s="9">
        <f>Table1[[#This Row],[Profit]]/Table1[[#This Row],[Revenue]]</f>
        <v>0.34343434343434348</v>
      </c>
      <c r="R1937" s="31">
        <f>Table1[[#This Row],[Cost Price]]*Table1[[#This Row],[Quantity]]</f>
        <v>2598.6999999999998</v>
      </c>
    </row>
    <row r="1938" spans="1:18" x14ac:dyDescent="0.25">
      <c r="A1938" t="s">
        <v>2886</v>
      </c>
      <c r="B1938" s="14">
        <v>46175</v>
      </c>
      <c r="C1938" t="s">
        <v>338</v>
      </c>
      <c r="D1938" t="str">
        <f>VLOOKUP(C1938,Customers!A:E,5,FALSE)</f>
        <v>Affluent</v>
      </c>
      <c r="E1938" t="s">
        <v>177</v>
      </c>
      <c r="F1938" t="str">
        <f>VLOOKUP(Table1[[#This Row],[Product_ID]],Products!A:D,4,FALSE)</f>
        <v>Laptops</v>
      </c>
      <c r="G1938" t="str">
        <f>VLOOKUP(H1938,Stores!A:E,5,FALSE)</f>
        <v>Africa</v>
      </c>
      <c r="H1938" t="s">
        <v>19</v>
      </c>
      <c r="I1938" s="5" t="s">
        <v>25</v>
      </c>
      <c r="J1938" s="7">
        <v>2</v>
      </c>
      <c r="K1938" s="27">
        <v>1599</v>
      </c>
      <c r="L1938" s="11">
        <v>0.15</v>
      </c>
      <c r="M1938" t="s">
        <v>35</v>
      </c>
      <c r="N1938" s="29">
        <v>991.38</v>
      </c>
      <c r="O1938" s="27">
        <f>Table1[[#This Row],[Unit_Price]]*Table1[[#This Row],[Quantity]]</f>
        <v>3198</v>
      </c>
      <c r="P1938" s="29">
        <f>Table1[[#This Row],[Revenue]]-Table1[[#This Row],[COGS]]</f>
        <v>1215.24</v>
      </c>
      <c r="Q1938" s="9">
        <f>Table1[[#This Row],[Profit]]/Table1[[#This Row],[Revenue]]</f>
        <v>0.38</v>
      </c>
      <c r="R1938" s="31">
        <f>Table1[[#This Row],[Cost Price]]*Table1[[#This Row],[Quantity]]</f>
        <v>1982.76</v>
      </c>
    </row>
    <row r="1939" spans="1:18" x14ac:dyDescent="0.25">
      <c r="A1939" t="s">
        <v>2887</v>
      </c>
      <c r="B1939" s="14">
        <v>45977</v>
      </c>
      <c r="C1939" t="s">
        <v>2888</v>
      </c>
      <c r="D1939" t="str">
        <f>VLOOKUP(C1939,Customers!A:E,5,FALSE)</f>
        <v>Mass Market</v>
      </c>
      <c r="E1939" t="s">
        <v>223</v>
      </c>
      <c r="F1939" t="str">
        <f>VLOOKUP(Table1[[#This Row],[Product_ID]],Products!A:D,4,FALSE)</f>
        <v>Audio</v>
      </c>
      <c r="G1939" t="str">
        <f>VLOOKUP(H1939,Stores!A:E,5,FALSE)</f>
        <v>Asia</v>
      </c>
      <c r="H1939" t="s">
        <v>13</v>
      </c>
      <c r="I1939" s="5" t="s">
        <v>14</v>
      </c>
      <c r="J1939" s="7">
        <v>3</v>
      </c>
      <c r="K1939" s="27">
        <v>395.01</v>
      </c>
      <c r="L1939" s="11">
        <v>0.2</v>
      </c>
      <c r="M1939" t="s">
        <v>20</v>
      </c>
      <c r="N1939" s="29">
        <v>263.33999999999997</v>
      </c>
      <c r="O1939" s="27">
        <f>Table1[[#This Row],[Unit_Price]]*Table1[[#This Row],[Quantity]]</f>
        <v>1185.03</v>
      </c>
      <c r="P1939" s="29">
        <f>Table1[[#This Row],[Revenue]]-Table1[[#This Row],[COGS]]</f>
        <v>395.01</v>
      </c>
      <c r="Q1939" s="9">
        <f>Table1[[#This Row],[Profit]]/Table1[[#This Row],[Revenue]]</f>
        <v>0.33333333333333331</v>
      </c>
      <c r="R1939" s="31">
        <f>Table1[[#This Row],[Cost Price]]*Table1[[#This Row],[Quantity]]</f>
        <v>790.02</v>
      </c>
    </row>
    <row r="1940" spans="1:18" x14ac:dyDescent="0.25">
      <c r="A1940" t="s">
        <v>2889</v>
      </c>
      <c r="B1940" s="14">
        <v>46361</v>
      </c>
      <c r="C1940" t="s">
        <v>1800</v>
      </c>
      <c r="D1940" t="str">
        <f>VLOOKUP(C1940,Customers!A:E,5,FALSE)</f>
        <v>Premium</v>
      </c>
      <c r="E1940" t="s">
        <v>268</v>
      </c>
      <c r="F1940" t="str">
        <f>VLOOKUP(Table1[[#This Row],[Product_ID]],Products!A:D,4,FALSE)</f>
        <v>Audio</v>
      </c>
      <c r="G1940" t="str">
        <f>VLOOKUP(H1940,Stores!A:E,5,FALSE)</f>
        <v>Europe</v>
      </c>
      <c r="H1940" t="s">
        <v>24</v>
      </c>
      <c r="I1940" s="5" t="s">
        <v>25</v>
      </c>
      <c r="J1940" s="7">
        <v>5</v>
      </c>
      <c r="K1940" s="27">
        <v>147.51</v>
      </c>
      <c r="L1940" s="11">
        <v>0.1</v>
      </c>
      <c r="M1940" t="s">
        <v>20</v>
      </c>
      <c r="N1940" s="29">
        <v>90.89</v>
      </c>
      <c r="O1940" s="27">
        <f>Table1[[#This Row],[Unit_Price]]*Table1[[#This Row],[Quantity]]</f>
        <v>737.55</v>
      </c>
      <c r="P1940" s="29">
        <f>Table1[[#This Row],[Revenue]]-Table1[[#This Row],[COGS]]</f>
        <v>283.09999999999997</v>
      </c>
      <c r="Q1940" s="9">
        <f>Table1[[#This Row],[Profit]]/Table1[[#This Row],[Revenue]]</f>
        <v>0.38383838383838381</v>
      </c>
      <c r="R1940" s="31">
        <f>Table1[[#This Row],[Cost Price]]*Table1[[#This Row],[Quantity]]</f>
        <v>454.45</v>
      </c>
    </row>
    <row r="1941" spans="1:18" x14ac:dyDescent="0.25">
      <c r="A1941" t="s">
        <v>2890</v>
      </c>
      <c r="B1941" s="14">
        <v>45987</v>
      </c>
      <c r="C1941" t="s">
        <v>427</v>
      </c>
      <c r="D1941" t="str">
        <f>VLOOKUP(C1941,Customers!A:E,5,FALSE)</f>
        <v>VIP</v>
      </c>
      <c r="E1941" t="s">
        <v>61</v>
      </c>
      <c r="F1941" t="str">
        <f>VLOOKUP(Table1[[#This Row],[Product_ID]],Products!A:D,4,FALSE)</f>
        <v>Audio</v>
      </c>
      <c r="G1941" t="str">
        <f>VLOOKUP(H1941,Stores!A:E,5,FALSE)</f>
        <v>oceania</v>
      </c>
      <c r="H1941" t="s">
        <v>48</v>
      </c>
      <c r="I1941" s="5" t="s">
        <v>25</v>
      </c>
      <c r="J1941" s="7">
        <v>4</v>
      </c>
      <c r="K1941" s="27">
        <v>251.49</v>
      </c>
      <c r="L1941" s="11">
        <v>0.02</v>
      </c>
      <c r="M1941" t="s">
        <v>20</v>
      </c>
      <c r="N1941" s="29">
        <v>171.81</v>
      </c>
      <c r="O1941" s="27">
        <f>Table1[[#This Row],[Unit_Price]]*Table1[[#This Row],[Quantity]]</f>
        <v>1005.96</v>
      </c>
      <c r="P1941" s="29">
        <f>Table1[[#This Row],[Revenue]]-Table1[[#This Row],[COGS]]</f>
        <v>318.72000000000003</v>
      </c>
      <c r="Q1941" s="9">
        <f>Table1[[#This Row],[Profit]]/Table1[[#This Row],[Revenue]]</f>
        <v>0.31683168316831684</v>
      </c>
      <c r="R1941" s="31">
        <f>Table1[[#This Row],[Cost Price]]*Table1[[#This Row],[Quantity]]</f>
        <v>687.24</v>
      </c>
    </row>
    <row r="1942" spans="1:18" x14ac:dyDescent="0.25">
      <c r="A1942" t="s">
        <v>2891</v>
      </c>
      <c r="B1942" s="14">
        <v>46158</v>
      </c>
      <c r="C1942" t="s">
        <v>155</v>
      </c>
      <c r="D1942" t="str">
        <f>VLOOKUP(C1942,Customers!A:E,5,FALSE)</f>
        <v>Mass Affluent</v>
      </c>
      <c r="E1942" t="s">
        <v>153</v>
      </c>
      <c r="F1942" t="str">
        <f>VLOOKUP(Table1[[#This Row],[Product_ID]],Products!A:D,4,FALSE)</f>
        <v>Accessories</v>
      </c>
      <c r="G1942" t="str">
        <f>VLOOKUP(H1942,Stores!A:E,5,FALSE)</f>
        <v>Africa</v>
      </c>
      <c r="H1942" t="s">
        <v>58</v>
      </c>
      <c r="I1942" s="5" t="s">
        <v>14</v>
      </c>
      <c r="J1942" s="7">
        <v>3</v>
      </c>
      <c r="K1942" s="27">
        <v>125.13</v>
      </c>
      <c r="L1942" s="11">
        <v>0</v>
      </c>
      <c r="M1942" t="s">
        <v>20</v>
      </c>
      <c r="N1942" s="29">
        <v>78.69</v>
      </c>
      <c r="O1942" s="27">
        <f>Table1[[#This Row],[Unit_Price]]*Table1[[#This Row],[Quantity]]</f>
        <v>375.39</v>
      </c>
      <c r="P1942" s="29">
        <f>Table1[[#This Row],[Revenue]]-Table1[[#This Row],[COGS]]</f>
        <v>139.32</v>
      </c>
      <c r="Q1942" s="9">
        <f>Table1[[#This Row],[Profit]]/Table1[[#This Row],[Revenue]]</f>
        <v>0.37113402061855671</v>
      </c>
      <c r="R1942" s="31">
        <f>Table1[[#This Row],[Cost Price]]*Table1[[#This Row],[Quantity]]</f>
        <v>236.07</v>
      </c>
    </row>
    <row r="1943" spans="1:18" x14ac:dyDescent="0.25">
      <c r="A1943" t="s">
        <v>2892</v>
      </c>
      <c r="B1943" s="14">
        <v>45945</v>
      </c>
      <c r="C1943" t="s">
        <v>544</v>
      </c>
      <c r="D1943" t="str">
        <f>VLOOKUP(C1943,Customers!A:E,5,FALSE)</f>
        <v>Mass Market</v>
      </c>
      <c r="E1943" t="s">
        <v>390</v>
      </c>
      <c r="F1943" t="str">
        <f>VLOOKUP(Table1[[#This Row],[Product_ID]],Products!A:D,4,FALSE)</f>
        <v>Smartphones</v>
      </c>
      <c r="G1943" t="str">
        <f>VLOOKUP(H1943,Stores!A:E,5,FALSE)</f>
        <v>Africa</v>
      </c>
      <c r="H1943" t="s">
        <v>19</v>
      </c>
      <c r="I1943" s="5" t="s">
        <v>14</v>
      </c>
      <c r="J1943" s="7">
        <v>2</v>
      </c>
      <c r="K1943" s="27">
        <v>440.02</v>
      </c>
      <c r="L1943" s="11">
        <v>0.05</v>
      </c>
      <c r="M1943" t="s">
        <v>30</v>
      </c>
      <c r="N1943" s="29">
        <v>278.38</v>
      </c>
      <c r="O1943" s="27">
        <f>Table1[[#This Row],[Unit_Price]]*Table1[[#This Row],[Quantity]]</f>
        <v>880.04</v>
      </c>
      <c r="P1943" s="29">
        <f>Table1[[#This Row],[Revenue]]-Table1[[#This Row],[COGS]]</f>
        <v>323.27999999999997</v>
      </c>
      <c r="Q1943" s="9">
        <f>Table1[[#This Row],[Profit]]/Table1[[#This Row],[Revenue]]</f>
        <v>0.36734693877551017</v>
      </c>
      <c r="R1943" s="31">
        <f>Table1[[#This Row],[Cost Price]]*Table1[[#This Row],[Quantity]]</f>
        <v>556.76</v>
      </c>
    </row>
    <row r="1944" spans="1:18" x14ac:dyDescent="0.25">
      <c r="A1944" t="s">
        <v>2893</v>
      </c>
      <c r="B1944" s="14">
        <v>46100</v>
      </c>
      <c r="C1944" t="s">
        <v>1375</v>
      </c>
      <c r="D1944" t="str">
        <f>VLOOKUP(C1944,Customers!A:E,5,FALSE)</f>
        <v>Mass Market</v>
      </c>
      <c r="E1944" t="s">
        <v>54</v>
      </c>
      <c r="F1944" t="str">
        <f>VLOOKUP(Table1[[#This Row],[Product_ID]],Products!A:D,4,FALSE)</f>
        <v>Accessories</v>
      </c>
      <c r="G1944" t="str">
        <f>VLOOKUP(H1944,Stores!A:E,5,FALSE)</f>
        <v xml:space="preserve">Asia </v>
      </c>
      <c r="H1944" t="s">
        <v>104</v>
      </c>
      <c r="I1944" s="5" t="s">
        <v>14</v>
      </c>
      <c r="J1944" s="7">
        <v>4</v>
      </c>
      <c r="K1944" s="27">
        <v>119</v>
      </c>
      <c r="L1944" s="11">
        <v>0.1</v>
      </c>
      <c r="M1944" t="s">
        <v>30</v>
      </c>
      <c r="N1944" s="29">
        <v>85.68</v>
      </c>
      <c r="O1944" s="27">
        <f>Table1[[#This Row],[Unit_Price]]*Table1[[#This Row],[Quantity]]</f>
        <v>476</v>
      </c>
      <c r="P1944" s="29">
        <f>Table1[[#This Row],[Revenue]]-Table1[[#This Row],[COGS]]</f>
        <v>133.27999999999997</v>
      </c>
      <c r="Q1944" s="9">
        <f>Table1[[#This Row],[Profit]]/Table1[[#This Row],[Revenue]]</f>
        <v>0.27999999999999992</v>
      </c>
      <c r="R1944" s="31">
        <f>Table1[[#This Row],[Cost Price]]*Table1[[#This Row],[Quantity]]</f>
        <v>342.72</v>
      </c>
    </row>
    <row r="1945" spans="1:18" x14ac:dyDescent="0.25">
      <c r="A1945" t="s">
        <v>2894</v>
      </c>
      <c r="B1945" s="14">
        <v>46112</v>
      </c>
      <c r="C1945" t="s">
        <v>2895</v>
      </c>
      <c r="D1945" t="str">
        <f>VLOOKUP(C1945,Customers!A:E,5,FALSE)</f>
        <v xml:space="preserve">Mass Market </v>
      </c>
      <c r="E1945" t="s">
        <v>213</v>
      </c>
      <c r="F1945" t="str">
        <f>VLOOKUP(Table1[[#This Row],[Product_ID]],Products!A:D,4,FALSE)</f>
        <v>Smartphones</v>
      </c>
      <c r="G1945" t="str">
        <f>VLOOKUP(H1945,Stores!A:E,5,FALSE)</f>
        <v>Africa</v>
      </c>
      <c r="H1945" t="s">
        <v>58</v>
      </c>
      <c r="I1945" s="5" t="s">
        <v>14</v>
      </c>
      <c r="J1945" s="7">
        <v>2</v>
      </c>
      <c r="K1945" s="27">
        <v>559.98</v>
      </c>
      <c r="L1945" s="11">
        <v>0.2</v>
      </c>
      <c r="M1945" t="s">
        <v>20</v>
      </c>
      <c r="N1945" s="29">
        <v>362.34</v>
      </c>
      <c r="O1945" s="27">
        <f>Table1[[#This Row],[Unit_Price]]*Table1[[#This Row],[Quantity]]</f>
        <v>1119.96</v>
      </c>
      <c r="P1945" s="29">
        <f>Table1[[#This Row],[Revenue]]-Table1[[#This Row],[COGS]]</f>
        <v>395.28000000000009</v>
      </c>
      <c r="Q1945" s="9">
        <f>Table1[[#This Row],[Profit]]/Table1[[#This Row],[Revenue]]</f>
        <v>0.35294117647058831</v>
      </c>
      <c r="R1945" s="31">
        <f>Table1[[#This Row],[Cost Price]]*Table1[[#This Row],[Quantity]]</f>
        <v>724.68</v>
      </c>
    </row>
    <row r="1946" spans="1:18" x14ac:dyDescent="0.25">
      <c r="A1946" t="s">
        <v>2896</v>
      </c>
      <c r="B1946" s="14">
        <v>45944</v>
      </c>
      <c r="C1946" t="s">
        <v>373</v>
      </c>
      <c r="D1946" t="str">
        <f>VLOOKUP(C1946,Customers!A:E,5,FALSE)</f>
        <v>Mass Market</v>
      </c>
      <c r="E1946" t="s">
        <v>390</v>
      </c>
      <c r="F1946" t="str">
        <f>VLOOKUP(Table1[[#This Row],[Product_ID]],Products!A:D,4,FALSE)</f>
        <v>Smartphones</v>
      </c>
      <c r="G1946" t="str">
        <f>VLOOKUP(H1946,Stores!A:E,5,FALSE)</f>
        <v>North America</v>
      </c>
      <c r="H1946" t="s">
        <v>187</v>
      </c>
      <c r="I1946" s="5" t="s">
        <v>14</v>
      </c>
      <c r="J1946" s="7">
        <v>3</v>
      </c>
      <c r="K1946" s="27">
        <v>435.53</v>
      </c>
      <c r="L1946" s="11">
        <v>0.02</v>
      </c>
      <c r="M1946" t="s">
        <v>35</v>
      </c>
      <c r="N1946" s="29">
        <v>278.38</v>
      </c>
      <c r="O1946" s="27">
        <f>Table1[[#This Row],[Unit_Price]]*Table1[[#This Row],[Quantity]]</f>
        <v>1306.5899999999999</v>
      </c>
      <c r="P1946" s="29">
        <f>Table1[[#This Row],[Revenue]]-Table1[[#This Row],[COGS]]</f>
        <v>471.44999999999993</v>
      </c>
      <c r="Q1946" s="9">
        <f>Table1[[#This Row],[Profit]]/Table1[[#This Row],[Revenue]]</f>
        <v>0.36082474226804123</v>
      </c>
      <c r="R1946" s="31">
        <f>Table1[[#This Row],[Cost Price]]*Table1[[#This Row],[Quantity]]</f>
        <v>835.14</v>
      </c>
    </row>
    <row r="1947" spans="1:18" x14ac:dyDescent="0.25">
      <c r="A1947" t="s">
        <v>2897</v>
      </c>
      <c r="B1947" s="14">
        <v>46059</v>
      </c>
      <c r="C1947" t="s">
        <v>1311</v>
      </c>
      <c r="D1947" t="str">
        <f>VLOOKUP(C1947,Customers!A:E,5,FALSE)</f>
        <v>Mass Market</v>
      </c>
      <c r="E1947" t="s">
        <v>83</v>
      </c>
      <c r="F1947" t="str">
        <f>VLOOKUP(Table1[[#This Row],[Product_ID]],Products!A:D,4,FALSE)</f>
        <v>Televisions</v>
      </c>
      <c r="G1947" t="str">
        <f>VLOOKUP(H1947,Stores!A:E,5,FALSE)</f>
        <v>Asia</v>
      </c>
      <c r="H1947" t="s">
        <v>101</v>
      </c>
      <c r="I1947" s="5" t="s">
        <v>25</v>
      </c>
      <c r="J1947" s="7" t="s">
        <v>957</v>
      </c>
      <c r="K1947" s="27">
        <v>2253.02</v>
      </c>
      <c r="L1947" s="11">
        <v>0.02</v>
      </c>
      <c r="M1947" t="s">
        <v>20</v>
      </c>
      <c r="N1947" s="29">
        <v>1586.31</v>
      </c>
      <c r="O1947" s="27">
        <f>Table1[[#This Row],[Unit_Price]]*Table1[[#This Row],[Quantity]]</f>
        <v>4506.04</v>
      </c>
      <c r="P1947" s="29">
        <f>Table1[[#This Row],[Revenue]]-Table1[[#This Row],[COGS]]</f>
        <v>1333.42</v>
      </c>
      <c r="Q1947" s="9">
        <f>Table1[[#This Row],[Profit]]/Table1[[#This Row],[Revenue]]</f>
        <v>0.29591836734693877</v>
      </c>
      <c r="R1947" s="31">
        <f>Table1[[#This Row],[Cost Price]]*Table1[[#This Row],[Quantity]]</f>
        <v>3172.62</v>
      </c>
    </row>
    <row r="1948" spans="1:18" x14ac:dyDescent="0.25">
      <c r="A1948" t="s">
        <v>2898</v>
      </c>
      <c r="B1948" s="14">
        <v>46128</v>
      </c>
      <c r="C1948" t="s">
        <v>222</v>
      </c>
      <c r="D1948" t="str">
        <f>VLOOKUP(C1948,Customers!A:E,5,FALSE)</f>
        <v>Mass Market</v>
      </c>
      <c r="E1948" t="s">
        <v>126</v>
      </c>
      <c r="F1948" t="str">
        <f>VLOOKUP(Table1[[#This Row],[Product_ID]],Products!A:D,4,FALSE)</f>
        <v>Smartphones</v>
      </c>
      <c r="G1948" t="str">
        <f>VLOOKUP(H1948,Stores!A:E,5,FALSE)</f>
        <v>EUROPE</v>
      </c>
      <c r="H1948" t="s">
        <v>74</v>
      </c>
      <c r="I1948" s="5" t="s">
        <v>14</v>
      </c>
      <c r="J1948" s="7">
        <v>3</v>
      </c>
      <c r="K1948" s="27">
        <v>692.01</v>
      </c>
      <c r="L1948" s="11">
        <v>0</v>
      </c>
      <c r="M1948" t="s">
        <v>20</v>
      </c>
      <c r="N1948" s="29">
        <v>510.27</v>
      </c>
      <c r="O1948" s="27">
        <f>Table1[[#This Row],[Unit_Price]]*Table1[[#This Row],[Quantity]]</f>
        <v>2076.0299999999997</v>
      </c>
      <c r="P1948" s="29">
        <f>Table1[[#This Row],[Revenue]]-Table1[[#This Row],[COGS]]</f>
        <v>545.2199999999998</v>
      </c>
      <c r="Q1948" s="9">
        <f>Table1[[#This Row],[Profit]]/Table1[[#This Row],[Revenue]]</f>
        <v>0.26262626262626254</v>
      </c>
      <c r="R1948" s="31">
        <f>Table1[[#This Row],[Cost Price]]*Table1[[#This Row],[Quantity]]</f>
        <v>1530.81</v>
      </c>
    </row>
    <row r="1949" spans="1:18" x14ac:dyDescent="0.25">
      <c r="A1949" t="s">
        <v>2899</v>
      </c>
      <c r="B1949" s="14">
        <v>46003</v>
      </c>
      <c r="C1949" t="s">
        <v>1959</v>
      </c>
      <c r="D1949" t="str">
        <f>VLOOKUP(C1949,Customers!A:E,5,FALSE)</f>
        <v>Mass Market</v>
      </c>
      <c r="E1949" t="s">
        <v>109</v>
      </c>
      <c r="F1949" t="str">
        <f>VLOOKUP(Table1[[#This Row],[Product_ID]],Products!A:D,4,FALSE)</f>
        <v>Televisions</v>
      </c>
      <c r="G1949" t="str">
        <f>VLOOKUP(H1949,Stores!A:E,5,FALSE)</f>
        <v>Asia</v>
      </c>
      <c r="H1949" t="s">
        <v>101</v>
      </c>
      <c r="I1949" s="5" t="s">
        <v>25</v>
      </c>
      <c r="J1949" s="7">
        <v>1</v>
      </c>
      <c r="K1949" s="27">
        <v>1371.02</v>
      </c>
      <c r="L1949" s="11">
        <v>0.15</v>
      </c>
      <c r="M1949" t="s">
        <v>30</v>
      </c>
      <c r="N1949" s="29">
        <v>1007.28</v>
      </c>
      <c r="O1949" s="27">
        <f>Table1[[#This Row],[Unit_Price]]*Table1[[#This Row],[Quantity]]</f>
        <v>1371.02</v>
      </c>
      <c r="P1949" s="29">
        <f>Table1[[#This Row],[Revenue]]-Table1[[#This Row],[COGS]]</f>
        <v>363.74</v>
      </c>
      <c r="Q1949" s="9">
        <f>Table1[[#This Row],[Profit]]/Table1[[#This Row],[Revenue]]</f>
        <v>0.26530612244897961</v>
      </c>
      <c r="R1949" s="31">
        <f>Table1[[#This Row],[Cost Price]]*Table1[[#This Row],[Quantity]]</f>
        <v>1007.28</v>
      </c>
    </row>
    <row r="1950" spans="1:18" x14ac:dyDescent="0.25">
      <c r="A1950" t="s">
        <v>2900</v>
      </c>
      <c r="B1950" s="14">
        <v>46144</v>
      </c>
      <c r="C1950" t="s">
        <v>2558</v>
      </c>
      <c r="D1950" t="str">
        <f>VLOOKUP(C1950,Customers!A:E,5,FALSE)</f>
        <v>Mass Market</v>
      </c>
      <c r="E1950" t="s">
        <v>54</v>
      </c>
      <c r="F1950" t="str">
        <f>VLOOKUP(Table1[[#This Row],[Product_ID]],Products!A:D,4,FALSE)</f>
        <v>Accessories</v>
      </c>
      <c r="G1950" t="str">
        <f>VLOOKUP(H1950,Stores!A:E,5,FALSE)</f>
        <v>Africa</v>
      </c>
      <c r="H1950" t="s">
        <v>44</v>
      </c>
      <c r="I1950" s="5" t="s">
        <v>14</v>
      </c>
      <c r="J1950" s="7">
        <v>3</v>
      </c>
      <c r="K1950" s="27">
        <v>121.38</v>
      </c>
      <c r="L1950" s="11">
        <v>0</v>
      </c>
      <c r="M1950" t="s">
        <v>20</v>
      </c>
      <c r="N1950" s="29">
        <v>85.68</v>
      </c>
      <c r="O1950" s="27">
        <f>Table1[[#This Row],[Unit_Price]]*Table1[[#This Row],[Quantity]]</f>
        <v>364.14</v>
      </c>
      <c r="P1950" s="29">
        <f>Table1[[#This Row],[Revenue]]-Table1[[#This Row],[COGS]]</f>
        <v>107.09999999999997</v>
      </c>
      <c r="Q1950" s="9">
        <f>Table1[[#This Row],[Profit]]/Table1[[#This Row],[Revenue]]</f>
        <v>0.29411764705882343</v>
      </c>
      <c r="R1950" s="31">
        <f>Table1[[#This Row],[Cost Price]]*Table1[[#This Row],[Quantity]]</f>
        <v>257.04000000000002</v>
      </c>
    </row>
    <row r="1951" spans="1:18" x14ac:dyDescent="0.25">
      <c r="A1951" t="s">
        <v>2901</v>
      </c>
      <c r="B1951" s="14">
        <v>46097</v>
      </c>
      <c r="C1951" t="s">
        <v>2902</v>
      </c>
      <c r="D1951" t="str">
        <f>VLOOKUP(C1951,Customers!A:E,5,FALSE)</f>
        <v>Mass Market</v>
      </c>
      <c r="E1951" t="s">
        <v>390</v>
      </c>
      <c r="F1951" t="str">
        <f>VLOOKUP(Table1[[#This Row],[Product_ID]],Products!A:D,4,FALSE)</f>
        <v>Smartphones</v>
      </c>
      <c r="G1951" t="str">
        <f>VLOOKUP(H1951,Stores!A:E,5,FALSE)</f>
        <v>Africa</v>
      </c>
      <c r="H1951" t="s">
        <v>226</v>
      </c>
      <c r="I1951" s="5" t="s">
        <v>14</v>
      </c>
      <c r="J1951" s="7">
        <v>2</v>
      </c>
      <c r="K1951" s="27">
        <v>457.98</v>
      </c>
      <c r="L1951" s="11">
        <v>0.02</v>
      </c>
      <c r="M1951" t="s">
        <v>20</v>
      </c>
      <c r="N1951" s="29">
        <v>278.38</v>
      </c>
      <c r="O1951" s="27">
        <f>Table1[[#This Row],[Unit_Price]]*Table1[[#This Row],[Quantity]]</f>
        <v>915.96</v>
      </c>
      <c r="P1951" s="29">
        <f>Table1[[#This Row],[Revenue]]-Table1[[#This Row],[COGS]]</f>
        <v>359.20000000000005</v>
      </c>
      <c r="Q1951" s="9">
        <f>Table1[[#This Row],[Profit]]/Table1[[#This Row],[Revenue]]</f>
        <v>0.39215686274509809</v>
      </c>
      <c r="R1951" s="31">
        <f>Table1[[#This Row],[Cost Price]]*Table1[[#This Row],[Quantity]]</f>
        <v>556.76</v>
      </c>
    </row>
    <row r="1952" spans="1:18" x14ac:dyDescent="0.25">
      <c r="A1952" t="s">
        <v>2903</v>
      </c>
      <c r="B1952" s="14">
        <v>46102</v>
      </c>
      <c r="C1952" t="s">
        <v>37</v>
      </c>
      <c r="D1952" t="str">
        <f>VLOOKUP(C1952,Customers!A:E,5,FALSE)</f>
        <v>Mass Market</v>
      </c>
      <c r="E1952" t="s">
        <v>38</v>
      </c>
      <c r="F1952" t="str">
        <f>VLOOKUP(Table1[[#This Row],[Product_ID]],Products!A:D,4,FALSE)</f>
        <v>Televisions</v>
      </c>
      <c r="G1952" t="str">
        <f>VLOOKUP(H1952,Stores!A:E,5,FALSE)</f>
        <v>Oceania</v>
      </c>
      <c r="H1952" t="s">
        <v>112</v>
      </c>
      <c r="I1952" s="5" t="s">
        <v>25</v>
      </c>
      <c r="J1952" s="7">
        <v>2</v>
      </c>
      <c r="K1952" s="27">
        <v>1880.01</v>
      </c>
      <c r="L1952" s="11">
        <v>0</v>
      </c>
      <c r="M1952" t="s">
        <v>30</v>
      </c>
      <c r="N1952" s="29">
        <v>1177.3800000000001</v>
      </c>
      <c r="O1952" s="27">
        <f>Table1[[#This Row],[Unit_Price]]*Table1[[#This Row],[Quantity]]</f>
        <v>3760.02</v>
      </c>
      <c r="P1952" s="29">
        <f>Table1[[#This Row],[Revenue]]-Table1[[#This Row],[COGS]]</f>
        <v>1405.2599999999998</v>
      </c>
      <c r="Q1952" s="9">
        <f>Table1[[#This Row],[Profit]]/Table1[[#This Row],[Revenue]]</f>
        <v>0.3737373737373737</v>
      </c>
      <c r="R1952" s="31">
        <f>Table1[[#This Row],[Cost Price]]*Table1[[#This Row],[Quantity]]</f>
        <v>2354.7600000000002</v>
      </c>
    </row>
    <row r="1953" spans="1:18" x14ac:dyDescent="0.25">
      <c r="A1953" t="s">
        <v>2904</v>
      </c>
      <c r="B1953" s="14">
        <v>45896</v>
      </c>
      <c r="C1953" t="s">
        <v>2888</v>
      </c>
      <c r="D1953" t="str">
        <f>VLOOKUP(C1953,Customers!A:E,5,FALSE)</f>
        <v>Mass Market</v>
      </c>
      <c r="E1953" t="s">
        <v>57</v>
      </c>
      <c r="F1953" t="str">
        <f>VLOOKUP(Table1[[#This Row],[Product_ID]],Products!A:D,4,FALSE)</f>
        <v>Laptops</v>
      </c>
      <c r="G1953" t="str">
        <f>VLOOKUP(H1953,Stores!A:E,5,FALSE)</f>
        <v>North America</v>
      </c>
      <c r="H1953" t="s">
        <v>187</v>
      </c>
      <c r="I1953" s="5" t="s">
        <v>14</v>
      </c>
      <c r="J1953" s="7">
        <v>1</v>
      </c>
      <c r="K1953" s="27">
        <v>1199</v>
      </c>
      <c r="L1953" s="11">
        <v>0.15</v>
      </c>
      <c r="M1953" t="s">
        <v>20</v>
      </c>
      <c r="N1953" s="29">
        <v>875.27</v>
      </c>
      <c r="O1953" s="27">
        <f>Table1[[#This Row],[Unit_Price]]*Table1[[#This Row],[Quantity]]</f>
        <v>1199</v>
      </c>
      <c r="P1953" s="29">
        <f>Table1[[#This Row],[Revenue]]-Table1[[#This Row],[COGS]]</f>
        <v>323.73</v>
      </c>
      <c r="Q1953" s="9">
        <f>Table1[[#This Row],[Profit]]/Table1[[#This Row],[Revenue]]</f>
        <v>0.27</v>
      </c>
      <c r="R1953" s="31">
        <f>Table1[[#This Row],[Cost Price]]*Table1[[#This Row],[Quantity]]</f>
        <v>875.27</v>
      </c>
    </row>
    <row r="1954" spans="1:18" x14ac:dyDescent="0.25">
      <c r="A1954" t="s">
        <v>2905</v>
      </c>
      <c r="B1954" s="14">
        <v>45883</v>
      </c>
      <c r="C1954" t="s">
        <v>2906</v>
      </c>
      <c r="D1954" t="str">
        <f>VLOOKUP(C1954,Customers!A:E,5,FALSE)</f>
        <v>Mass Market</v>
      </c>
      <c r="E1954" t="s">
        <v>87</v>
      </c>
      <c r="F1954" t="str">
        <f>VLOOKUP(Table1[[#This Row],[Product_ID]],Products!A:D,4,FALSE)</f>
        <v>Laptops</v>
      </c>
      <c r="G1954" t="str">
        <f>VLOOKUP(H1954,Stores!A:E,5,FALSE)</f>
        <v>Europe</v>
      </c>
      <c r="H1954" t="s">
        <v>24</v>
      </c>
      <c r="I1954" s="5" t="s">
        <v>14</v>
      </c>
      <c r="J1954" s="7">
        <v>1</v>
      </c>
      <c r="K1954" s="27">
        <v>969.03</v>
      </c>
      <c r="L1954" s="11">
        <v>0</v>
      </c>
      <c r="M1954" t="s">
        <v>20</v>
      </c>
      <c r="N1954" s="29">
        <v>689.31</v>
      </c>
      <c r="O1954" s="27">
        <f>Table1[[#This Row],[Unit_Price]]*Table1[[#This Row],[Quantity]]</f>
        <v>969.03</v>
      </c>
      <c r="P1954" s="29">
        <f>Table1[[#This Row],[Revenue]]-Table1[[#This Row],[COGS]]</f>
        <v>279.72000000000003</v>
      </c>
      <c r="Q1954" s="9">
        <f>Table1[[#This Row],[Profit]]/Table1[[#This Row],[Revenue]]</f>
        <v>0.28865979381443302</v>
      </c>
      <c r="R1954" s="31">
        <f>Table1[[#This Row],[Cost Price]]*Table1[[#This Row],[Quantity]]</f>
        <v>689.31</v>
      </c>
    </row>
    <row r="1955" spans="1:18" x14ac:dyDescent="0.25">
      <c r="A1955" t="s">
        <v>2907</v>
      </c>
      <c r="B1955" s="14">
        <v>46035</v>
      </c>
      <c r="C1955" t="s">
        <v>167</v>
      </c>
      <c r="D1955" t="str">
        <f>VLOOKUP(C1955,Customers!A:E,5,FALSE)</f>
        <v>Mass Affluent</v>
      </c>
      <c r="E1955" t="s">
        <v>235</v>
      </c>
      <c r="F1955" t="str">
        <f>VLOOKUP(Table1[[#This Row],[Product_ID]],Products!A:D,4,FALSE)</f>
        <v>Accessories</v>
      </c>
      <c r="G1955" t="str">
        <f>VLOOKUP(H1955,Stores!A:E,5,FALSE)</f>
        <v>Oceania</v>
      </c>
      <c r="H1955" t="s">
        <v>112</v>
      </c>
      <c r="I1955" s="5" t="s">
        <v>25</v>
      </c>
      <c r="J1955" s="7">
        <v>5</v>
      </c>
      <c r="K1955" s="27">
        <v>66.930000000000007</v>
      </c>
      <c r="L1955" s="11">
        <v>0</v>
      </c>
      <c r="M1955" t="s">
        <v>35</v>
      </c>
      <c r="N1955" s="29">
        <v>44.85</v>
      </c>
      <c r="O1955" s="27">
        <f>Table1[[#This Row],[Unit_Price]]*Table1[[#This Row],[Quantity]]</f>
        <v>334.65000000000003</v>
      </c>
      <c r="P1955" s="29">
        <f>Table1[[#This Row],[Revenue]]-Table1[[#This Row],[COGS]]</f>
        <v>110.40000000000003</v>
      </c>
      <c r="Q1955" s="9">
        <f>Table1[[#This Row],[Profit]]/Table1[[#This Row],[Revenue]]</f>
        <v>0.32989690721649489</v>
      </c>
      <c r="R1955" s="31">
        <f>Table1[[#This Row],[Cost Price]]*Table1[[#This Row],[Quantity]]</f>
        <v>224.25</v>
      </c>
    </row>
    <row r="1956" spans="1:18" x14ac:dyDescent="0.25">
      <c r="A1956" t="s">
        <v>2908</v>
      </c>
      <c r="B1956" s="14">
        <v>46360</v>
      </c>
      <c r="C1956" t="s">
        <v>1206</v>
      </c>
      <c r="D1956" t="str">
        <f>VLOOKUP(C1956,Customers!A:E,5,FALSE)</f>
        <v>Mass Market</v>
      </c>
      <c r="E1956" t="s">
        <v>29</v>
      </c>
      <c r="F1956" t="str">
        <f>VLOOKUP(Table1[[#This Row],[Product_ID]],Products!A:D,4,FALSE)</f>
        <v>Accessories</v>
      </c>
      <c r="G1956" t="str">
        <f>VLOOKUP(H1956,Stores!A:E,5,FALSE)</f>
        <v>Africa</v>
      </c>
      <c r="H1956" t="s">
        <v>19</v>
      </c>
      <c r="I1956" s="5" t="s">
        <v>25</v>
      </c>
      <c r="J1956" s="7">
        <v>1</v>
      </c>
      <c r="K1956" s="27">
        <v>109</v>
      </c>
      <c r="L1956" s="11">
        <v>0</v>
      </c>
      <c r="M1956" t="s">
        <v>35</v>
      </c>
      <c r="N1956" s="29">
        <v>78.48</v>
      </c>
      <c r="O1956" s="27">
        <f>Table1[[#This Row],[Unit_Price]]*Table1[[#This Row],[Quantity]]</f>
        <v>109</v>
      </c>
      <c r="P1956" s="29">
        <f>Table1[[#This Row],[Revenue]]-Table1[[#This Row],[COGS]]</f>
        <v>30.519999999999996</v>
      </c>
      <c r="Q1956" s="9">
        <f>Table1[[#This Row],[Profit]]/Table1[[#This Row],[Revenue]]</f>
        <v>0.27999999999999997</v>
      </c>
      <c r="R1956" s="31">
        <f>Table1[[#This Row],[Cost Price]]*Table1[[#This Row],[Quantity]]</f>
        <v>78.48</v>
      </c>
    </row>
    <row r="1957" spans="1:18" x14ac:dyDescent="0.25">
      <c r="A1957" t="s">
        <v>2909</v>
      </c>
      <c r="B1957" s="14">
        <v>45917</v>
      </c>
      <c r="C1957" t="s">
        <v>316</v>
      </c>
      <c r="D1957" t="str">
        <f>VLOOKUP(C1957,Customers!A:E,5,FALSE)</f>
        <v>Mass Market</v>
      </c>
      <c r="E1957" t="s">
        <v>321</v>
      </c>
      <c r="F1957" t="str">
        <f>VLOOKUP(Table1[[#This Row],[Product_ID]],Products!A:D,4,FALSE)</f>
        <v>Smartphones</v>
      </c>
      <c r="G1957" t="str">
        <f>VLOOKUP(H1957,Stores!A:E,5,FALSE)</f>
        <v>Europe</v>
      </c>
      <c r="H1957" t="s">
        <v>64</v>
      </c>
      <c r="I1957" s="5" t="s">
        <v>14</v>
      </c>
      <c r="J1957" s="7">
        <v>1</v>
      </c>
      <c r="K1957" s="27">
        <v>1385.01</v>
      </c>
      <c r="L1957" s="11">
        <v>0.1</v>
      </c>
      <c r="M1957" t="s">
        <v>30</v>
      </c>
      <c r="N1957" s="29">
        <v>993.29</v>
      </c>
      <c r="O1957" s="27">
        <f>Table1[[#This Row],[Unit_Price]]*Table1[[#This Row],[Quantity]]</f>
        <v>1385.01</v>
      </c>
      <c r="P1957" s="29">
        <f>Table1[[#This Row],[Revenue]]-Table1[[#This Row],[COGS]]</f>
        <v>391.72</v>
      </c>
      <c r="Q1957" s="9">
        <f>Table1[[#This Row],[Profit]]/Table1[[#This Row],[Revenue]]</f>
        <v>0.28282828282828287</v>
      </c>
      <c r="R1957" s="31">
        <f>Table1[[#This Row],[Cost Price]]*Table1[[#This Row],[Quantity]]</f>
        <v>993.29</v>
      </c>
    </row>
    <row r="1958" spans="1:18" x14ac:dyDescent="0.25">
      <c r="A1958" t="s">
        <v>2911</v>
      </c>
      <c r="B1958" s="14">
        <v>46299</v>
      </c>
      <c r="C1958" t="s">
        <v>242</v>
      </c>
      <c r="D1958" t="str">
        <f>VLOOKUP(C1958,Customers!A:E,5,FALSE)</f>
        <v>Mass Affluent</v>
      </c>
      <c r="E1958" t="s">
        <v>140</v>
      </c>
      <c r="F1958" t="str">
        <f>VLOOKUP(Table1[[#This Row],[Product_ID]],Products!A:D,4,FALSE)</f>
        <v>Laptops</v>
      </c>
      <c r="G1958" t="str">
        <f>VLOOKUP(H1958,Stores!A:E,5,FALSE)</f>
        <v>Africa</v>
      </c>
      <c r="H1958" t="s">
        <v>52</v>
      </c>
      <c r="I1958" s="5" t="s">
        <v>14</v>
      </c>
      <c r="J1958" s="7">
        <v>3</v>
      </c>
      <c r="K1958" s="27">
        <v>1018.98</v>
      </c>
      <c r="L1958" s="11">
        <v>0.15</v>
      </c>
      <c r="M1958" t="s">
        <v>35</v>
      </c>
      <c r="N1958" s="29">
        <v>659.34</v>
      </c>
      <c r="O1958" s="27">
        <f>Table1[[#This Row],[Unit_Price]]*Table1[[#This Row],[Quantity]]</f>
        <v>3056.94</v>
      </c>
      <c r="P1958" s="29">
        <f>Table1[[#This Row],[Revenue]]-Table1[[#This Row],[COGS]]</f>
        <v>1078.92</v>
      </c>
      <c r="Q1958" s="9">
        <f>Table1[[#This Row],[Profit]]/Table1[[#This Row],[Revenue]]</f>
        <v>0.35294117647058826</v>
      </c>
      <c r="R1958" s="31">
        <f>Table1[[#This Row],[Cost Price]]*Table1[[#This Row],[Quantity]]</f>
        <v>1978.02</v>
      </c>
    </row>
    <row r="1959" spans="1:18" x14ac:dyDescent="0.25">
      <c r="A1959" t="s">
        <v>2912</v>
      </c>
      <c r="B1959" s="14">
        <v>46150</v>
      </c>
      <c r="C1959" t="s">
        <v>696</v>
      </c>
      <c r="D1959" t="str">
        <f>VLOOKUP(C1959,Customers!A:E,5,FALSE)</f>
        <v>Mass Market</v>
      </c>
      <c r="E1959" t="s">
        <v>243</v>
      </c>
      <c r="F1959" t="str">
        <f>VLOOKUP(Table1[[#This Row],[Product_ID]],Products!A:D,4,FALSE)</f>
        <v>Accessories</v>
      </c>
      <c r="G1959" t="str">
        <f>VLOOKUP(H1959,Stores!A:E,5,FALSE)</f>
        <v xml:space="preserve">Asia </v>
      </c>
      <c r="H1959" t="s">
        <v>104</v>
      </c>
      <c r="I1959" s="5" t="s">
        <v>14</v>
      </c>
      <c r="J1959" s="7">
        <v>1</v>
      </c>
      <c r="K1959" s="27">
        <v>66.930000000000007</v>
      </c>
      <c r="L1959" s="11">
        <v>0.05</v>
      </c>
      <c r="M1959" t="s">
        <v>35</v>
      </c>
      <c r="N1959" s="29">
        <v>44.16</v>
      </c>
      <c r="O1959" s="27">
        <f>Table1[[#This Row],[Unit_Price]]*Table1[[#This Row],[Quantity]]</f>
        <v>66.930000000000007</v>
      </c>
      <c r="P1959" s="29">
        <f>Table1[[#This Row],[Revenue]]-Table1[[#This Row],[COGS]]</f>
        <v>22.77000000000001</v>
      </c>
      <c r="Q1959" s="9">
        <f>Table1[[#This Row],[Profit]]/Table1[[#This Row],[Revenue]]</f>
        <v>0.34020618556701043</v>
      </c>
      <c r="R1959" s="31">
        <f>Table1[[#This Row],[Cost Price]]*Table1[[#This Row],[Quantity]]</f>
        <v>44.16</v>
      </c>
    </row>
    <row r="1960" spans="1:18" x14ac:dyDescent="0.25">
      <c r="A1960" t="s">
        <v>2914</v>
      </c>
      <c r="B1960" s="14">
        <v>45669</v>
      </c>
      <c r="C1960" t="s">
        <v>675</v>
      </c>
      <c r="D1960" t="str">
        <f>VLOOKUP(C1960,Customers!A:E,5,FALSE)</f>
        <v>Mass Affluent</v>
      </c>
      <c r="E1960" t="s">
        <v>556</v>
      </c>
      <c r="F1960" t="str">
        <f>VLOOKUP(Table1[[#This Row],[Product_ID]],Products!A:D,4,FALSE)</f>
        <v>Audio</v>
      </c>
      <c r="G1960" t="str">
        <f>VLOOKUP(H1960,Stores!A:E,5,FALSE)</f>
        <v>South America</v>
      </c>
      <c r="H1960" t="s">
        <v>62</v>
      </c>
      <c r="I1960" s="5" t="s">
        <v>25</v>
      </c>
      <c r="J1960" s="7">
        <v>1</v>
      </c>
      <c r="K1960" s="27">
        <v>129</v>
      </c>
      <c r="L1960" s="11">
        <v>0.02</v>
      </c>
      <c r="M1960" t="s">
        <v>20</v>
      </c>
      <c r="N1960" s="29">
        <v>87.72</v>
      </c>
      <c r="O1960" s="27">
        <f>Table1[[#This Row],[Unit_Price]]*Table1[[#This Row],[Quantity]]</f>
        <v>129</v>
      </c>
      <c r="P1960" s="29">
        <f>Table1[[#This Row],[Revenue]]-Table1[[#This Row],[COGS]]</f>
        <v>41.28</v>
      </c>
      <c r="Q1960" s="9">
        <f>Table1[[#This Row],[Profit]]/Table1[[#This Row],[Revenue]]</f>
        <v>0.32</v>
      </c>
      <c r="R1960" s="31">
        <f>Table1[[#This Row],[Cost Price]]*Table1[[#This Row],[Quantity]]</f>
        <v>87.72</v>
      </c>
    </row>
    <row r="1961" spans="1:18" x14ac:dyDescent="0.25">
      <c r="A1961" t="s">
        <v>2915</v>
      </c>
      <c r="B1961" s="14">
        <v>45891</v>
      </c>
      <c r="C1961" t="s">
        <v>2916</v>
      </c>
      <c r="D1961" t="str">
        <f>VLOOKUP(C1961,Customers!A:E,5,FALSE)</f>
        <v>Mass Market</v>
      </c>
      <c r="E1961" t="s">
        <v>213</v>
      </c>
      <c r="F1961" t="str">
        <f>VLOOKUP(Table1[[#This Row],[Product_ID]],Products!A:D,4,FALSE)</f>
        <v>Smartphones</v>
      </c>
      <c r="G1961" t="str">
        <f>VLOOKUP(H1961,Stores!A:E,5,FALSE)</f>
        <v>Asia</v>
      </c>
      <c r="H1961" t="s">
        <v>13</v>
      </c>
      <c r="I1961" s="5" t="s">
        <v>25</v>
      </c>
      <c r="J1961" s="7">
        <v>6</v>
      </c>
      <c r="K1961" s="27">
        <v>532.53</v>
      </c>
      <c r="L1961" s="11">
        <v>0</v>
      </c>
      <c r="M1961" t="s">
        <v>20</v>
      </c>
      <c r="N1961" s="29">
        <v>362.34</v>
      </c>
      <c r="O1961" s="27">
        <f>Table1[[#This Row],[Unit_Price]]*Table1[[#This Row],[Quantity]]</f>
        <v>3195.18</v>
      </c>
      <c r="P1961" s="29">
        <f>Table1[[#This Row],[Revenue]]-Table1[[#This Row],[COGS]]</f>
        <v>1021.1399999999999</v>
      </c>
      <c r="Q1961" s="9">
        <f>Table1[[#This Row],[Profit]]/Table1[[#This Row],[Revenue]]</f>
        <v>0.31958762886597936</v>
      </c>
      <c r="R1961" s="31">
        <f>Table1[[#This Row],[Cost Price]]*Table1[[#This Row],[Quantity]]</f>
        <v>2174.04</v>
      </c>
    </row>
    <row r="1962" spans="1:18" x14ac:dyDescent="0.25">
      <c r="A1962" t="s">
        <v>2917</v>
      </c>
      <c r="B1962" s="14">
        <v>46327</v>
      </c>
      <c r="C1962" t="s">
        <v>513</v>
      </c>
      <c r="D1962" t="str">
        <f>VLOOKUP(C1962,Customers!A:E,5,FALSE)</f>
        <v>Premium</v>
      </c>
      <c r="E1962" t="s">
        <v>132</v>
      </c>
      <c r="F1962" t="str">
        <f>VLOOKUP(Table1[[#This Row],[Product_ID]],Products!A:D,4,FALSE)</f>
        <v>Laptops</v>
      </c>
      <c r="G1962" t="str">
        <f>VLOOKUP(H1962,Stores!A:E,5,FALSE)</f>
        <v>EUROPE</v>
      </c>
      <c r="H1962" t="s">
        <v>74</v>
      </c>
      <c r="I1962" s="5" t="s">
        <v>25</v>
      </c>
      <c r="J1962" s="7">
        <v>3</v>
      </c>
      <c r="K1962" s="27">
        <v>1210.99</v>
      </c>
      <c r="L1962" s="11">
        <v>0.05</v>
      </c>
      <c r="M1962" t="s">
        <v>20</v>
      </c>
      <c r="N1962" s="29">
        <v>791.34</v>
      </c>
      <c r="O1962" s="27">
        <f>Table1[[#This Row],[Unit_Price]]*Table1[[#This Row],[Quantity]]</f>
        <v>3632.9700000000003</v>
      </c>
      <c r="P1962" s="29">
        <f>Table1[[#This Row],[Revenue]]-Table1[[#This Row],[COGS]]</f>
        <v>1258.9500000000003</v>
      </c>
      <c r="Q1962" s="9">
        <f>Table1[[#This Row],[Profit]]/Table1[[#This Row],[Revenue]]</f>
        <v>0.34653465346534656</v>
      </c>
      <c r="R1962" s="31">
        <f>Table1[[#This Row],[Cost Price]]*Table1[[#This Row],[Quantity]]</f>
        <v>2374.02</v>
      </c>
    </row>
    <row r="1963" spans="1:18" x14ac:dyDescent="0.25">
      <c r="A1963" t="s">
        <v>2918</v>
      </c>
      <c r="B1963" s="14">
        <v>45882</v>
      </c>
      <c r="C1963" t="s">
        <v>22</v>
      </c>
      <c r="D1963" t="str">
        <f>VLOOKUP(C1963,Customers!A:E,5,FALSE)</f>
        <v>Mass Affluent</v>
      </c>
      <c r="E1963" t="s">
        <v>23</v>
      </c>
      <c r="F1963" t="str">
        <f>VLOOKUP(Table1[[#This Row],[Product_ID]],Products!A:D,4,FALSE)</f>
        <v>Audio</v>
      </c>
      <c r="G1963" t="str">
        <f>VLOOKUP(H1963,Stores!A:E,5,FALSE)</f>
        <v>North America</v>
      </c>
      <c r="H1963" t="s">
        <v>95</v>
      </c>
      <c r="I1963" s="5" t="s">
        <v>25</v>
      </c>
      <c r="J1963" s="7">
        <v>1</v>
      </c>
      <c r="K1963" s="27">
        <v>77.42</v>
      </c>
      <c r="L1963" s="11">
        <v>0</v>
      </c>
      <c r="M1963" t="s">
        <v>35</v>
      </c>
      <c r="N1963" s="29">
        <v>57.67</v>
      </c>
      <c r="O1963" s="27">
        <f>Table1[[#This Row],[Unit_Price]]*Table1[[#This Row],[Quantity]]</f>
        <v>77.42</v>
      </c>
      <c r="P1963" s="29">
        <f>Table1[[#This Row],[Revenue]]-Table1[[#This Row],[COGS]]</f>
        <v>19.75</v>
      </c>
      <c r="Q1963" s="9">
        <f>Table1[[#This Row],[Profit]]/Table1[[#This Row],[Revenue]]</f>
        <v>0.25510204081632654</v>
      </c>
      <c r="R1963" s="31">
        <f>Table1[[#This Row],[Cost Price]]*Table1[[#This Row],[Quantity]]</f>
        <v>57.67</v>
      </c>
    </row>
    <row r="1964" spans="1:18" x14ac:dyDescent="0.25">
      <c r="A1964" t="s">
        <v>2919</v>
      </c>
      <c r="B1964" s="14">
        <v>45987</v>
      </c>
      <c r="C1964" t="s">
        <v>425</v>
      </c>
      <c r="D1964" t="str">
        <f>VLOOKUP(C1964,Customers!A:E,5,FALSE)</f>
        <v>Premium</v>
      </c>
      <c r="E1964" t="s">
        <v>520</v>
      </c>
      <c r="F1964" t="str">
        <f>VLOOKUP(Table1[[#This Row],[Product_ID]],Products!A:D,4,FALSE)</f>
        <v>Laptops</v>
      </c>
      <c r="G1964" t="str">
        <f>VLOOKUP(H1964,Stores!A:E,5,FALSE)</f>
        <v>Africa</v>
      </c>
      <c r="H1964" t="s">
        <v>58</v>
      </c>
      <c r="I1964" s="5" t="s">
        <v>14</v>
      </c>
      <c r="J1964" s="7">
        <v>3</v>
      </c>
      <c r="K1964" s="27">
        <v>2133.0300000000002</v>
      </c>
      <c r="L1964" s="11">
        <v>0.1</v>
      </c>
      <c r="M1964" t="s">
        <v>20</v>
      </c>
      <c r="N1964" s="29">
        <v>1495.32</v>
      </c>
      <c r="O1964" s="27">
        <f>Table1[[#This Row],[Unit_Price]]*Table1[[#This Row],[Quantity]]</f>
        <v>6399.09</v>
      </c>
      <c r="P1964" s="29">
        <f>Table1[[#This Row],[Revenue]]-Table1[[#This Row],[COGS]]</f>
        <v>1913.13</v>
      </c>
      <c r="Q1964" s="9">
        <f>Table1[[#This Row],[Profit]]/Table1[[#This Row],[Revenue]]</f>
        <v>0.29896907216494845</v>
      </c>
      <c r="R1964" s="31">
        <f>Table1[[#This Row],[Cost Price]]*Table1[[#This Row],[Quantity]]</f>
        <v>4485.96</v>
      </c>
    </row>
    <row r="1965" spans="1:18" x14ac:dyDescent="0.25">
      <c r="A1965" t="s">
        <v>2920</v>
      </c>
      <c r="B1965" s="14">
        <v>45954</v>
      </c>
      <c r="C1965" t="s">
        <v>2921</v>
      </c>
      <c r="D1965" t="str">
        <f>VLOOKUP(C1965,Customers!A:E,5,FALSE)</f>
        <v>Affluent</v>
      </c>
      <c r="E1965" t="s">
        <v>332</v>
      </c>
      <c r="F1965" t="str">
        <f>VLOOKUP(Table1[[#This Row],[Product_ID]],Products!A:D,4,FALSE)</f>
        <v>Smartphones</v>
      </c>
      <c r="G1965" t="str">
        <f>VLOOKUP(H1965,Stores!A:E,5,FALSE)</f>
        <v>Africa</v>
      </c>
      <c r="H1965" t="s">
        <v>44</v>
      </c>
      <c r="I1965" s="5" t="s">
        <v>25</v>
      </c>
      <c r="J1965" s="7">
        <v>5</v>
      </c>
      <c r="K1965" s="27">
        <v>771.47</v>
      </c>
      <c r="L1965" s="11">
        <v>0.05</v>
      </c>
      <c r="M1965" t="s">
        <v>20</v>
      </c>
      <c r="N1965" s="29">
        <v>531.79</v>
      </c>
      <c r="O1965" s="27">
        <f>Table1[[#This Row],[Unit_Price]]*Table1[[#This Row],[Quantity]]</f>
        <v>3857.3500000000004</v>
      </c>
      <c r="P1965" s="29">
        <f>Table1[[#This Row],[Revenue]]-Table1[[#This Row],[COGS]]</f>
        <v>1198.4000000000005</v>
      </c>
      <c r="Q1965" s="9">
        <f>Table1[[#This Row],[Profit]]/Table1[[#This Row],[Revenue]]</f>
        <v>0.31067961165048558</v>
      </c>
      <c r="R1965" s="31">
        <f>Table1[[#This Row],[Cost Price]]*Table1[[#This Row],[Quantity]]</f>
        <v>2658.95</v>
      </c>
    </row>
    <row r="1966" spans="1:18" x14ac:dyDescent="0.25">
      <c r="A1966" t="s">
        <v>2922</v>
      </c>
      <c r="B1966" s="14">
        <v>46361</v>
      </c>
      <c r="C1966" t="s">
        <v>290</v>
      </c>
      <c r="D1966" t="str">
        <f>VLOOKUP(C1966,Customers!A:E,5,FALSE)</f>
        <v>Affluent</v>
      </c>
      <c r="E1966" t="s">
        <v>33</v>
      </c>
      <c r="F1966" t="str">
        <f>VLOOKUP(Table1[[#This Row],[Product_ID]],Products!A:D,4,FALSE)</f>
        <v>Laptops</v>
      </c>
      <c r="G1966" t="str">
        <f>VLOOKUP(H1966,Stores!A:E,5,FALSE)</f>
        <v>EUROPE</v>
      </c>
      <c r="H1966" t="s">
        <v>74</v>
      </c>
      <c r="I1966" s="5" t="s">
        <v>25</v>
      </c>
      <c r="J1966" s="7">
        <v>5</v>
      </c>
      <c r="K1966" s="27">
        <v>2474.0100000000002</v>
      </c>
      <c r="L1966" s="11">
        <v>0.05</v>
      </c>
      <c r="M1966" t="s">
        <v>20</v>
      </c>
      <c r="N1966" s="29">
        <v>1599.36</v>
      </c>
      <c r="O1966" s="27">
        <f>Table1[[#This Row],[Unit_Price]]*Table1[[#This Row],[Quantity]]</f>
        <v>12370.050000000001</v>
      </c>
      <c r="P1966" s="29">
        <f>Table1[[#This Row],[Revenue]]-Table1[[#This Row],[COGS]]</f>
        <v>4373.2500000000018</v>
      </c>
      <c r="Q1966" s="9">
        <f>Table1[[#This Row],[Profit]]/Table1[[#This Row],[Revenue]]</f>
        <v>0.35353535353535365</v>
      </c>
      <c r="R1966" s="31">
        <f>Table1[[#This Row],[Cost Price]]*Table1[[#This Row],[Quantity]]</f>
        <v>7996.7999999999993</v>
      </c>
    </row>
    <row r="1967" spans="1:18" x14ac:dyDescent="0.25">
      <c r="A1967" t="s">
        <v>2923</v>
      </c>
      <c r="B1967" s="14">
        <v>45911</v>
      </c>
      <c r="C1967" t="s">
        <v>2888</v>
      </c>
      <c r="D1967" t="str">
        <f>VLOOKUP(C1967,Customers!A:E,5,FALSE)</f>
        <v>Mass Market</v>
      </c>
      <c r="E1967" t="s">
        <v>174</v>
      </c>
      <c r="F1967" t="str">
        <f>VLOOKUP(Table1[[#This Row],[Product_ID]],Products!A:D,4,FALSE)</f>
        <v>Accessories</v>
      </c>
      <c r="G1967" t="str">
        <f>VLOOKUP(H1967,Stores!A:E,5,FALSE)</f>
        <v>Asia</v>
      </c>
      <c r="H1967" t="s">
        <v>34</v>
      </c>
      <c r="I1967" s="5" t="s">
        <v>14</v>
      </c>
      <c r="J1967" s="7">
        <v>1</v>
      </c>
      <c r="K1967" s="27">
        <v>77.42</v>
      </c>
      <c r="L1967" s="11">
        <v>0.05</v>
      </c>
      <c r="M1967" t="s">
        <v>20</v>
      </c>
      <c r="N1967" s="29">
        <v>54.51</v>
      </c>
      <c r="O1967" s="27">
        <f>Table1[[#This Row],[Unit_Price]]*Table1[[#This Row],[Quantity]]</f>
        <v>77.42</v>
      </c>
      <c r="P1967" s="29">
        <f>Table1[[#This Row],[Revenue]]-Table1[[#This Row],[COGS]]</f>
        <v>22.910000000000004</v>
      </c>
      <c r="Q1967" s="9">
        <f>Table1[[#This Row],[Profit]]/Table1[[#This Row],[Revenue]]</f>
        <v>0.29591836734693883</v>
      </c>
      <c r="R1967" s="31">
        <f>Table1[[#This Row],[Cost Price]]*Table1[[#This Row],[Quantity]]</f>
        <v>54.51</v>
      </c>
    </row>
    <row r="1968" spans="1:18" x14ac:dyDescent="0.25">
      <c r="A1968" t="s">
        <v>2924</v>
      </c>
      <c r="B1968" s="14">
        <v>45884</v>
      </c>
      <c r="C1968" t="s">
        <v>864</v>
      </c>
      <c r="D1968" t="str">
        <f>VLOOKUP(C1968,Customers!A:E,5,FALSE)</f>
        <v>Mass Affluent</v>
      </c>
      <c r="E1968" t="s">
        <v>254</v>
      </c>
      <c r="F1968" t="str">
        <f>VLOOKUP(Table1[[#This Row],[Product_ID]],Products!A:D,4,FALSE)</f>
        <v>Audio</v>
      </c>
      <c r="G1968" t="str">
        <f>VLOOKUP(H1968,Stores!A:E,5,FALSE)</f>
        <v>South America</v>
      </c>
      <c r="H1968" t="s">
        <v>120</v>
      </c>
      <c r="I1968" s="5" t="s">
        <v>14</v>
      </c>
      <c r="J1968" s="7">
        <v>1</v>
      </c>
      <c r="K1968" s="27">
        <v>199</v>
      </c>
      <c r="L1968" s="11">
        <v>0</v>
      </c>
      <c r="M1968" t="s">
        <v>30</v>
      </c>
      <c r="N1968" s="29">
        <v>129.35</v>
      </c>
      <c r="O1968" s="27">
        <f>Table1[[#This Row],[Unit_Price]]*Table1[[#This Row],[Quantity]]</f>
        <v>199</v>
      </c>
      <c r="P1968" s="29">
        <f>Table1[[#This Row],[Revenue]]-Table1[[#This Row],[COGS]]</f>
        <v>69.650000000000006</v>
      </c>
      <c r="Q1968" s="9">
        <f>Table1[[#This Row],[Profit]]/Table1[[#This Row],[Revenue]]</f>
        <v>0.35000000000000003</v>
      </c>
      <c r="R1968" s="31">
        <f>Table1[[#This Row],[Cost Price]]*Table1[[#This Row],[Quantity]]</f>
        <v>129.35</v>
      </c>
    </row>
    <row r="1969" spans="1:18" x14ac:dyDescent="0.25">
      <c r="A1969" t="s">
        <v>2925</v>
      </c>
      <c r="B1969" s="14">
        <v>46068</v>
      </c>
      <c r="C1969" t="s">
        <v>1041</v>
      </c>
      <c r="D1969" t="str">
        <f>VLOOKUP(C1969,Customers!A:E,5,FALSE)</f>
        <v>Affluent</v>
      </c>
      <c r="E1969" t="s">
        <v>71</v>
      </c>
      <c r="F1969" t="str">
        <f>VLOOKUP(Table1[[#This Row],[Product_ID]],Products!A:D,4,FALSE)</f>
        <v>Audio</v>
      </c>
      <c r="G1969" t="str">
        <f>VLOOKUP(H1969,Stores!A:E,5,FALSE)</f>
        <v xml:space="preserve">Asia </v>
      </c>
      <c r="H1969" t="s">
        <v>104</v>
      </c>
      <c r="I1969" s="5" t="s">
        <v>25</v>
      </c>
      <c r="J1969" s="7">
        <v>4</v>
      </c>
      <c r="K1969" s="27">
        <v>119</v>
      </c>
      <c r="L1969" s="11">
        <v>0.05</v>
      </c>
      <c r="M1969" t="s">
        <v>35</v>
      </c>
      <c r="N1969" s="29">
        <v>82.11</v>
      </c>
      <c r="O1969" s="27">
        <f>Table1[[#This Row],[Unit_Price]]*Table1[[#This Row],[Quantity]]</f>
        <v>476</v>
      </c>
      <c r="P1969" s="29">
        <f>Table1[[#This Row],[Revenue]]-Table1[[#This Row],[COGS]]</f>
        <v>147.56</v>
      </c>
      <c r="Q1969" s="9">
        <f>Table1[[#This Row],[Profit]]/Table1[[#This Row],[Revenue]]</f>
        <v>0.31</v>
      </c>
      <c r="R1969" s="31">
        <f>Table1[[#This Row],[Cost Price]]*Table1[[#This Row],[Quantity]]</f>
        <v>328.44</v>
      </c>
    </row>
    <row r="1970" spans="1:18" x14ac:dyDescent="0.25">
      <c r="A1970" t="s">
        <v>2926</v>
      </c>
      <c r="B1970" s="14">
        <v>46173</v>
      </c>
      <c r="C1970" t="s">
        <v>1563</v>
      </c>
      <c r="D1970" t="str">
        <f>VLOOKUP(C1970,Customers!A:E,5,FALSE)</f>
        <v>Mass Market</v>
      </c>
      <c r="E1970" t="s">
        <v>321</v>
      </c>
      <c r="F1970" t="str">
        <f>VLOOKUP(Table1[[#This Row],[Product_ID]],Products!A:D,4,FALSE)</f>
        <v>Smartphones</v>
      </c>
      <c r="G1970" t="str">
        <f>VLOOKUP(H1970,Stores!A:E,5,FALSE)</f>
        <v>North America</v>
      </c>
      <c r="H1970" t="s">
        <v>39</v>
      </c>
      <c r="I1970" s="5" t="s">
        <v>25</v>
      </c>
      <c r="J1970" s="7">
        <v>3</v>
      </c>
      <c r="K1970" s="27">
        <v>1426.98</v>
      </c>
      <c r="L1970" s="11">
        <v>0.02</v>
      </c>
      <c r="M1970" t="s">
        <v>20</v>
      </c>
      <c r="N1970" s="29">
        <v>993.29</v>
      </c>
      <c r="O1970" s="27">
        <f>Table1[[#This Row],[Unit_Price]]*Table1[[#This Row],[Quantity]]</f>
        <v>4280.9400000000005</v>
      </c>
      <c r="P1970" s="29">
        <f>Table1[[#This Row],[Revenue]]-Table1[[#This Row],[COGS]]</f>
        <v>1301.0700000000006</v>
      </c>
      <c r="Q1970" s="9">
        <f>Table1[[#This Row],[Profit]]/Table1[[#This Row],[Revenue]]</f>
        <v>0.30392156862745107</v>
      </c>
      <c r="R1970" s="31">
        <f>Table1[[#This Row],[Cost Price]]*Table1[[#This Row],[Quantity]]</f>
        <v>2979.87</v>
      </c>
    </row>
    <row r="1971" spans="1:18" x14ac:dyDescent="0.25">
      <c r="A1971" t="s">
        <v>2927</v>
      </c>
      <c r="B1971" s="14">
        <v>45881</v>
      </c>
      <c r="C1971" t="s">
        <v>1035</v>
      </c>
      <c r="D1971" t="str">
        <f>VLOOKUP(C1971,Customers!A:E,5,FALSE)</f>
        <v>VIP</v>
      </c>
      <c r="E1971" t="s">
        <v>33</v>
      </c>
      <c r="F1971" t="str">
        <f>VLOOKUP(Table1[[#This Row],[Product_ID]],Products!A:D,4,FALSE)</f>
        <v>Laptops</v>
      </c>
      <c r="G1971" t="str">
        <f>VLOOKUP(H1971,Stores!A:E,5,FALSE)</f>
        <v>Africa</v>
      </c>
      <c r="H1971" t="s">
        <v>58</v>
      </c>
      <c r="I1971" s="5" t="s">
        <v>14</v>
      </c>
      <c r="J1971" s="7">
        <v>1</v>
      </c>
      <c r="K1971" s="27">
        <v>2548.98</v>
      </c>
      <c r="L1971" s="11">
        <v>0</v>
      </c>
      <c r="M1971" t="s">
        <v>20</v>
      </c>
      <c r="N1971" s="29">
        <v>1599.36</v>
      </c>
      <c r="O1971" s="27">
        <f>Table1[[#This Row],[Unit_Price]]*Table1[[#This Row],[Quantity]]</f>
        <v>2548.98</v>
      </c>
      <c r="P1971" s="29">
        <f>Table1[[#This Row],[Revenue]]-Table1[[#This Row],[COGS]]</f>
        <v>949.62000000000012</v>
      </c>
      <c r="Q1971" s="9">
        <f>Table1[[#This Row],[Profit]]/Table1[[#This Row],[Revenue]]</f>
        <v>0.3725490196078432</v>
      </c>
      <c r="R1971" s="31">
        <f>Table1[[#This Row],[Cost Price]]*Table1[[#This Row],[Quantity]]</f>
        <v>1599.36</v>
      </c>
    </row>
    <row r="1972" spans="1:18" x14ac:dyDescent="0.25">
      <c r="A1972" t="s">
        <v>2928</v>
      </c>
      <c r="B1972" s="14">
        <v>45975</v>
      </c>
      <c r="C1972" t="s">
        <v>459</v>
      </c>
      <c r="D1972" t="str">
        <f>VLOOKUP(C1972,Customers!A:E,5,FALSE)</f>
        <v>Mass Affluent</v>
      </c>
      <c r="E1972" t="s">
        <v>440</v>
      </c>
      <c r="F1972" t="str">
        <f>VLOOKUP(Table1[[#This Row],[Product_ID]],Products!A:D,4,FALSE)</f>
        <v>Audio</v>
      </c>
      <c r="G1972" t="str">
        <f>VLOOKUP(H1972,Stores!A:E,5,FALSE)</f>
        <v>EUROPE</v>
      </c>
      <c r="H1972" t="s">
        <v>74</v>
      </c>
      <c r="I1972" s="5" t="s">
        <v>14</v>
      </c>
      <c r="J1972" s="7">
        <v>2</v>
      </c>
      <c r="K1972" s="27">
        <v>150.49</v>
      </c>
      <c r="L1972" s="11">
        <v>0.15</v>
      </c>
      <c r="M1972" t="s">
        <v>20</v>
      </c>
      <c r="N1972" s="29">
        <v>90.89</v>
      </c>
      <c r="O1972" s="27">
        <f>Table1[[#This Row],[Unit_Price]]*Table1[[#This Row],[Quantity]]</f>
        <v>300.98</v>
      </c>
      <c r="P1972" s="29">
        <f>Table1[[#This Row],[Revenue]]-Table1[[#This Row],[COGS]]</f>
        <v>119.20000000000002</v>
      </c>
      <c r="Q1972" s="9">
        <f>Table1[[#This Row],[Profit]]/Table1[[#This Row],[Revenue]]</f>
        <v>0.39603960396039606</v>
      </c>
      <c r="R1972" s="31">
        <f>Table1[[#This Row],[Cost Price]]*Table1[[#This Row],[Quantity]]</f>
        <v>181.78</v>
      </c>
    </row>
    <row r="1973" spans="1:18" x14ac:dyDescent="0.25">
      <c r="A1973" t="s">
        <v>2929</v>
      </c>
      <c r="B1973" s="14">
        <v>45954</v>
      </c>
      <c r="C1973" t="s">
        <v>1573</v>
      </c>
      <c r="D1973" t="str">
        <f>VLOOKUP(C1973,Customers!A:E,5,FALSE)</f>
        <v>Mass Affluent</v>
      </c>
      <c r="E1973" t="s">
        <v>177</v>
      </c>
      <c r="F1973" t="str">
        <f>VLOOKUP(Table1[[#This Row],[Product_ID]],Products!A:D,4,FALSE)</f>
        <v>Laptops</v>
      </c>
      <c r="G1973" t="str">
        <f>VLOOKUP(H1973,Stores!A:E,5,FALSE)</f>
        <v>South America</v>
      </c>
      <c r="H1973" t="s">
        <v>62</v>
      </c>
      <c r="I1973" s="5" t="s">
        <v>14</v>
      </c>
      <c r="J1973" s="7">
        <v>4</v>
      </c>
      <c r="K1973" s="27">
        <v>1551.03</v>
      </c>
      <c r="L1973" s="11">
        <v>0.02</v>
      </c>
      <c r="M1973" t="s">
        <v>30</v>
      </c>
      <c r="N1973" s="29">
        <v>991.38</v>
      </c>
      <c r="O1973" s="27">
        <f>Table1[[#This Row],[Unit_Price]]*Table1[[#This Row],[Quantity]]</f>
        <v>6204.12</v>
      </c>
      <c r="P1973" s="29">
        <f>Table1[[#This Row],[Revenue]]-Table1[[#This Row],[COGS]]</f>
        <v>2238.6</v>
      </c>
      <c r="Q1973" s="9">
        <f>Table1[[#This Row],[Profit]]/Table1[[#This Row],[Revenue]]</f>
        <v>0.36082474226804123</v>
      </c>
      <c r="R1973" s="31">
        <f>Table1[[#This Row],[Cost Price]]*Table1[[#This Row],[Quantity]]</f>
        <v>3965.52</v>
      </c>
    </row>
    <row r="1974" spans="1:18" x14ac:dyDescent="0.25">
      <c r="A1974" t="s">
        <v>2930</v>
      </c>
      <c r="B1974" s="14">
        <v>46362</v>
      </c>
      <c r="C1974" t="s">
        <v>1041</v>
      </c>
      <c r="D1974" t="str">
        <f>VLOOKUP(C1974,Customers!A:E,5,FALSE)</f>
        <v>Affluent</v>
      </c>
      <c r="E1974" t="s">
        <v>153</v>
      </c>
      <c r="F1974" t="str">
        <f>VLOOKUP(Table1[[#This Row],[Product_ID]],Products!A:D,4,FALSE)</f>
        <v>Accessories</v>
      </c>
      <c r="G1974" t="str">
        <f>VLOOKUP(H1974,Stores!A:E,5,FALSE)</f>
        <v>Africa</v>
      </c>
      <c r="H1974" t="s">
        <v>58</v>
      </c>
      <c r="I1974" s="5" t="s">
        <v>25</v>
      </c>
      <c r="J1974" s="7">
        <v>3</v>
      </c>
      <c r="K1974" s="27">
        <v>132.87</v>
      </c>
      <c r="L1974" s="11">
        <v>0</v>
      </c>
      <c r="M1974" t="s">
        <v>20</v>
      </c>
      <c r="N1974" s="29">
        <v>78.69</v>
      </c>
      <c r="O1974" s="27">
        <f>Table1[[#This Row],[Unit_Price]]*Table1[[#This Row],[Quantity]]</f>
        <v>398.61</v>
      </c>
      <c r="P1974" s="29">
        <f>Table1[[#This Row],[Revenue]]-Table1[[#This Row],[COGS]]</f>
        <v>162.54000000000002</v>
      </c>
      <c r="Q1974" s="9">
        <f>Table1[[#This Row],[Profit]]/Table1[[#This Row],[Revenue]]</f>
        <v>0.40776699029126218</v>
      </c>
      <c r="R1974" s="31">
        <f>Table1[[#This Row],[Cost Price]]*Table1[[#This Row],[Quantity]]</f>
        <v>236.07</v>
      </c>
    </row>
    <row r="1975" spans="1:18" x14ac:dyDescent="0.25">
      <c r="A1975" t="s">
        <v>2931</v>
      </c>
      <c r="B1975" s="14">
        <v>45665</v>
      </c>
      <c r="C1975" t="s">
        <v>1563</v>
      </c>
      <c r="D1975" t="str">
        <f>VLOOKUP(C1975,Customers!A:E,5,FALSE)</f>
        <v>Mass Market</v>
      </c>
      <c r="E1975" t="s">
        <v>220</v>
      </c>
      <c r="F1975" t="str">
        <f>VLOOKUP(Table1[[#This Row],[Product_ID]],Products!A:D,4,FALSE)</f>
        <v>Laptops</v>
      </c>
      <c r="G1975" t="str">
        <f>VLOOKUP(H1975,Stores!A:E,5,FALSE)</f>
        <v>EUROPE</v>
      </c>
      <c r="H1975" t="s">
        <v>74</v>
      </c>
      <c r="I1975" s="5" t="s">
        <v>25</v>
      </c>
      <c r="J1975" s="7">
        <v>1</v>
      </c>
      <c r="K1975" s="27">
        <v>1528.98</v>
      </c>
      <c r="L1975" s="11">
        <v>0.1</v>
      </c>
      <c r="M1975" t="s">
        <v>35</v>
      </c>
      <c r="N1975" s="29">
        <v>974.35</v>
      </c>
      <c r="O1975" s="27">
        <f>Table1[[#This Row],[Unit_Price]]*Table1[[#This Row],[Quantity]]</f>
        <v>1528.98</v>
      </c>
      <c r="P1975" s="29">
        <f>Table1[[#This Row],[Revenue]]-Table1[[#This Row],[COGS]]</f>
        <v>554.63</v>
      </c>
      <c r="Q1975" s="9">
        <f>Table1[[#This Row],[Profit]]/Table1[[#This Row],[Revenue]]</f>
        <v>0.36274509803921567</v>
      </c>
      <c r="R1975" s="31">
        <f>Table1[[#This Row],[Cost Price]]*Table1[[#This Row],[Quantity]]</f>
        <v>974.35</v>
      </c>
    </row>
    <row r="1976" spans="1:18" x14ac:dyDescent="0.25">
      <c r="A1976" t="s">
        <v>2932</v>
      </c>
      <c r="B1976" s="14">
        <v>46200</v>
      </c>
      <c r="C1976" t="s">
        <v>2933</v>
      </c>
      <c r="D1976" t="str">
        <f>VLOOKUP(C1976,Customers!A:E,5,FALSE)</f>
        <v>Mass Market</v>
      </c>
      <c r="E1976" t="s">
        <v>87</v>
      </c>
      <c r="F1976" t="str">
        <f>VLOOKUP(Table1[[#This Row],[Product_ID]],Products!A:D,4,FALSE)</f>
        <v>Laptops</v>
      </c>
      <c r="G1976" t="str">
        <f>VLOOKUP(H1976,Stores!A:E,5,FALSE)</f>
        <v>Europe</v>
      </c>
      <c r="H1976" t="s">
        <v>64</v>
      </c>
      <c r="I1976" s="5" t="s">
        <v>25</v>
      </c>
      <c r="J1976" s="7">
        <v>2</v>
      </c>
      <c r="K1976" s="27">
        <v>989.01</v>
      </c>
      <c r="L1976" s="11">
        <v>0</v>
      </c>
      <c r="M1976" t="s">
        <v>20</v>
      </c>
      <c r="N1976" s="29">
        <v>689.31</v>
      </c>
      <c r="O1976" s="27">
        <f>Table1[[#This Row],[Unit_Price]]*Table1[[#This Row],[Quantity]]</f>
        <v>1978.02</v>
      </c>
      <c r="P1976" s="29">
        <f>Table1[[#This Row],[Revenue]]-Table1[[#This Row],[COGS]]</f>
        <v>599.40000000000009</v>
      </c>
      <c r="Q1976" s="9">
        <f>Table1[[#This Row],[Profit]]/Table1[[#This Row],[Revenue]]</f>
        <v>0.30303030303030309</v>
      </c>
      <c r="R1976" s="31">
        <f>Table1[[#This Row],[Cost Price]]*Table1[[#This Row],[Quantity]]</f>
        <v>1378.62</v>
      </c>
    </row>
    <row r="1977" spans="1:18" x14ac:dyDescent="0.25">
      <c r="A1977" t="s">
        <v>2934</v>
      </c>
      <c r="B1977" s="14">
        <v>45887</v>
      </c>
      <c r="C1977" t="s">
        <v>1577</v>
      </c>
      <c r="D1977" t="str">
        <f>VLOOKUP(C1977,Customers!A:E,5,FALSE)</f>
        <v>Mass Affluent</v>
      </c>
      <c r="E1977" t="s">
        <v>77</v>
      </c>
      <c r="F1977" t="str">
        <f>VLOOKUP(Table1[[#This Row],[Product_ID]],Products!A:D,4,FALSE)</f>
        <v>Smartphones</v>
      </c>
      <c r="G1977" t="str">
        <f>VLOOKUP(H1977,Stores!A:E,5,FALSE)</f>
        <v>Africa</v>
      </c>
      <c r="H1977" t="s">
        <v>44</v>
      </c>
      <c r="I1977" s="5" t="s">
        <v>14</v>
      </c>
      <c r="J1977" s="7">
        <v>2</v>
      </c>
      <c r="K1977" s="27">
        <v>402.99</v>
      </c>
      <c r="L1977" s="11">
        <v>0.02</v>
      </c>
      <c r="M1977" t="s">
        <v>30</v>
      </c>
      <c r="N1977" s="29">
        <v>287.27999999999997</v>
      </c>
      <c r="O1977" s="27">
        <f>Table1[[#This Row],[Unit_Price]]*Table1[[#This Row],[Quantity]]</f>
        <v>805.98</v>
      </c>
      <c r="P1977" s="29">
        <f>Table1[[#This Row],[Revenue]]-Table1[[#This Row],[COGS]]</f>
        <v>231.42000000000007</v>
      </c>
      <c r="Q1977" s="9">
        <f>Table1[[#This Row],[Profit]]/Table1[[#This Row],[Revenue]]</f>
        <v>0.28712871287128722</v>
      </c>
      <c r="R1977" s="31">
        <f>Table1[[#This Row],[Cost Price]]*Table1[[#This Row],[Quantity]]</f>
        <v>574.55999999999995</v>
      </c>
    </row>
    <row r="1978" spans="1:18" x14ac:dyDescent="0.25">
      <c r="A1978" t="s">
        <v>2935</v>
      </c>
      <c r="B1978" s="14">
        <v>46195</v>
      </c>
      <c r="C1978" t="s">
        <v>270</v>
      </c>
      <c r="D1978" t="str">
        <f>VLOOKUP(C1978,Customers!A:E,5,FALSE)</f>
        <v>Mass Market</v>
      </c>
      <c r="E1978" t="s">
        <v>12</v>
      </c>
      <c r="F1978" t="str">
        <f>VLOOKUP(Table1[[#This Row],[Product_ID]],Products!A:D,4,FALSE)</f>
        <v>Audio</v>
      </c>
      <c r="G1978" t="str">
        <f>VLOOKUP(H1978,Stores!A:E,5,FALSE)</f>
        <v>Africa</v>
      </c>
      <c r="H1978" t="s">
        <v>58</v>
      </c>
      <c r="I1978" s="5" t="s">
        <v>14</v>
      </c>
      <c r="J1978" s="7">
        <v>1</v>
      </c>
      <c r="K1978" s="27">
        <v>508.98</v>
      </c>
      <c r="L1978" s="11">
        <v>0</v>
      </c>
      <c r="M1978" t="s">
        <v>30</v>
      </c>
      <c r="N1978" s="29">
        <v>354.29</v>
      </c>
      <c r="O1978" s="27">
        <f>Table1[[#This Row],[Unit_Price]]*Table1[[#This Row],[Quantity]]</f>
        <v>508.98</v>
      </c>
      <c r="P1978" s="29">
        <f>Table1[[#This Row],[Revenue]]-Table1[[#This Row],[COGS]]</f>
        <v>154.69</v>
      </c>
      <c r="Q1978" s="9">
        <f>Table1[[#This Row],[Profit]]/Table1[[#This Row],[Revenue]]</f>
        <v>0.30392156862745096</v>
      </c>
      <c r="R1978" s="31">
        <f>Table1[[#This Row],[Cost Price]]*Table1[[#This Row],[Quantity]]</f>
        <v>354.29</v>
      </c>
    </row>
    <row r="1979" spans="1:18" x14ac:dyDescent="0.25">
      <c r="A1979" t="s">
        <v>2936</v>
      </c>
      <c r="B1979" s="14">
        <v>45990</v>
      </c>
      <c r="C1979" t="s">
        <v>111</v>
      </c>
      <c r="D1979" t="str">
        <f>VLOOKUP(C1979,Customers!A:E,5,FALSE)</f>
        <v>Mass Affluent</v>
      </c>
      <c r="E1979" t="s">
        <v>80</v>
      </c>
      <c r="F1979" t="str">
        <f>VLOOKUP(Table1[[#This Row],[Product_ID]],Products!A:D,4,FALSE)</f>
        <v>Accessories</v>
      </c>
      <c r="G1979" t="str">
        <f>VLOOKUP(H1979,Stores!A:E,5,FALSE)</f>
        <v>Oceania</v>
      </c>
      <c r="H1979" t="s">
        <v>112</v>
      </c>
      <c r="I1979" s="5" t="s">
        <v>14</v>
      </c>
      <c r="J1979" s="7">
        <v>2</v>
      </c>
      <c r="K1979" s="27">
        <v>162.18</v>
      </c>
      <c r="L1979" s="11">
        <v>0.2</v>
      </c>
      <c r="M1979" t="s">
        <v>30</v>
      </c>
      <c r="N1979" s="29">
        <v>116.07</v>
      </c>
      <c r="O1979" s="27">
        <f>Table1[[#This Row],[Unit_Price]]*Table1[[#This Row],[Quantity]]</f>
        <v>324.36</v>
      </c>
      <c r="P1979" s="29">
        <f>Table1[[#This Row],[Revenue]]-Table1[[#This Row],[COGS]]</f>
        <v>92.220000000000027</v>
      </c>
      <c r="Q1979" s="9">
        <f>Table1[[#This Row],[Profit]]/Table1[[#This Row],[Revenue]]</f>
        <v>0.28431372549019612</v>
      </c>
      <c r="R1979" s="31">
        <f>Table1[[#This Row],[Cost Price]]*Table1[[#This Row],[Quantity]]</f>
        <v>232.14</v>
      </c>
    </row>
    <row r="1980" spans="1:18" x14ac:dyDescent="0.25">
      <c r="A1980" t="s">
        <v>2937</v>
      </c>
      <c r="B1980" s="14">
        <v>46224</v>
      </c>
      <c r="C1980" t="s">
        <v>159</v>
      </c>
      <c r="D1980" t="str">
        <f>VLOOKUP(C1980,Customers!A:E,5,FALSE)</f>
        <v>Mass Market</v>
      </c>
      <c r="E1980" t="s">
        <v>332</v>
      </c>
      <c r="F1980" t="str">
        <f>VLOOKUP(Table1[[#This Row],[Product_ID]],Products!A:D,4,FALSE)</f>
        <v>Smartphones</v>
      </c>
      <c r="G1980" t="str">
        <f>VLOOKUP(H1980,Stores!A:E,5,FALSE)</f>
        <v>Africa</v>
      </c>
      <c r="H1980" t="s">
        <v>19</v>
      </c>
      <c r="I1980" s="5" t="s">
        <v>14</v>
      </c>
      <c r="J1980" s="7">
        <v>3</v>
      </c>
      <c r="K1980" s="27">
        <v>749</v>
      </c>
      <c r="L1980" s="11">
        <v>0</v>
      </c>
      <c r="M1980" t="s">
        <v>30</v>
      </c>
      <c r="N1980" s="29">
        <v>531.79</v>
      </c>
      <c r="O1980" s="27">
        <f>Table1[[#This Row],[Unit_Price]]*Table1[[#This Row],[Quantity]]</f>
        <v>2247</v>
      </c>
      <c r="P1980" s="29">
        <f>Table1[[#This Row],[Revenue]]-Table1[[#This Row],[COGS]]</f>
        <v>651.63000000000011</v>
      </c>
      <c r="Q1980" s="9">
        <f>Table1[[#This Row],[Profit]]/Table1[[#This Row],[Revenue]]</f>
        <v>0.29000000000000004</v>
      </c>
      <c r="R1980" s="31">
        <f>Table1[[#This Row],[Cost Price]]*Table1[[#This Row],[Quantity]]</f>
        <v>1595.37</v>
      </c>
    </row>
    <row r="1981" spans="1:18" x14ac:dyDescent="0.25">
      <c r="A1981" t="s">
        <v>2938</v>
      </c>
      <c r="B1981" s="14">
        <v>46360</v>
      </c>
      <c r="C1981" t="s">
        <v>1842</v>
      </c>
      <c r="D1981" t="str">
        <f>VLOOKUP(C1981,Customers!A:E,5,FALSE)</f>
        <v>Mass Market</v>
      </c>
      <c r="E1981" t="s">
        <v>123</v>
      </c>
      <c r="F1981" t="str">
        <f>VLOOKUP(Table1[[#This Row],[Product_ID]],Products!A:D,4,FALSE)</f>
        <v>Accessories</v>
      </c>
      <c r="G1981" t="str">
        <f>VLOOKUP(H1981,Stores!A:E,5,FALSE)</f>
        <v>North America</v>
      </c>
      <c r="H1981" t="s">
        <v>39</v>
      </c>
      <c r="I1981" s="5" t="s">
        <v>14</v>
      </c>
      <c r="J1981" s="7">
        <v>1</v>
      </c>
      <c r="K1981" s="27">
        <v>53.35</v>
      </c>
      <c r="L1981" s="11">
        <v>0</v>
      </c>
      <c r="M1981" t="s">
        <v>20</v>
      </c>
      <c r="N1981" s="29">
        <v>39.049999999999997</v>
      </c>
      <c r="O1981" s="27">
        <f>Table1[[#This Row],[Unit_Price]]*Table1[[#This Row],[Quantity]]</f>
        <v>53.35</v>
      </c>
      <c r="P1981" s="29">
        <f>Table1[[#This Row],[Revenue]]-Table1[[#This Row],[COGS]]</f>
        <v>14.300000000000004</v>
      </c>
      <c r="Q1981" s="9">
        <f>Table1[[#This Row],[Profit]]/Table1[[#This Row],[Revenue]]</f>
        <v>0.26804123711340211</v>
      </c>
      <c r="R1981" s="31">
        <f>Table1[[#This Row],[Cost Price]]*Table1[[#This Row],[Quantity]]</f>
        <v>39.049999999999997</v>
      </c>
    </row>
    <row r="1982" spans="1:18" x14ac:dyDescent="0.25">
      <c r="A1982" t="s">
        <v>2939</v>
      </c>
      <c r="B1982" s="14">
        <v>45892</v>
      </c>
      <c r="C1982" t="s">
        <v>2941</v>
      </c>
      <c r="D1982" t="str">
        <f>VLOOKUP(C1982,Customers!A:E,5,FALSE)</f>
        <v>Mass Affluent</v>
      </c>
      <c r="E1982" t="s">
        <v>323</v>
      </c>
      <c r="F1982" t="str">
        <f>VLOOKUP(Table1[[#This Row],[Product_ID]],Products!A:D,4,FALSE)</f>
        <v>Televisions</v>
      </c>
      <c r="G1982" t="str">
        <f>VLOOKUP(H1982,Stores!A:E,5,FALSE)</f>
        <v>Asia</v>
      </c>
      <c r="H1982" t="s">
        <v>34</v>
      </c>
      <c r="I1982" s="5" t="s">
        <v>14</v>
      </c>
      <c r="J1982" s="7">
        <v>4</v>
      </c>
      <c r="K1982" s="27">
        <v>1543.97</v>
      </c>
      <c r="L1982" s="11">
        <v>0.02</v>
      </c>
      <c r="M1982" t="s">
        <v>20</v>
      </c>
      <c r="N1982" s="29">
        <v>989.34</v>
      </c>
      <c r="O1982" s="27">
        <f>Table1[[#This Row],[Unit_Price]]*Table1[[#This Row],[Quantity]]</f>
        <v>6175.88</v>
      </c>
      <c r="P1982" s="29">
        <f>Table1[[#This Row],[Revenue]]-Table1[[#This Row],[COGS]]</f>
        <v>2218.52</v>
      </c>
      <c r="Q1982" s="9">
        <f>Table1[[#This Row],[Profit]]/Table1[[#This Row],[Revenue]]</f>
        <v>0.35922330097087379</v>
      </c>
      <c r="R1982" s="31">
        <f>Table1[[#This Row],[Cost Price]]*Table1[[#This Row],[Quantity]]</f>
        <v>3957.36</v>
      </c>
    </row>
    <row r="1983" spans="1:18" x14ac:dyDescent="0.25">
      <c r="A1983" t="s">
        <v>2942</v>
      </c>
      <c r="B1983" s="14">
        <v>45882</v>
      </c>
      <c r="C1983" t="s">
        <v>1667</v>
      </c>
      <c r="D1983" t="str">
        <f>VLOOKUP(C1983,Customers!A:E,5,FALSE)</f>
        <v>Mass Affluent</v>
      </c>
      <c r="E1983" t="s">
        <v>180</v>
      </c>
      <c r="F1983" t="str">
        <f>VLOOKUP(Table1[[#This Row],[Product_ID]],Products!A:D,4,FALSE)</f>
        <v>Smartphones</v>
      </c>
      <c r="G1983" t="str">
        <f>VLOOKUP(H1983,Stores!A:E,5,FALSE)</f>
        <v xml:space="preserve">Asia </v>
      </c>
      <c r="H1983" t="s">
        <v>104</v>
      </c>
      <c r="I1983" s="5" t="s">
        <v>25</v>
      </c>
      <c r="J1983" s="7">
        <v>3</v>
      </c>
      <c r="K1983" s="27">
        <v>823.53</v>
      </c>
      <c r="L1983" s="11">
        <v>0</v>
      </c>
      <c r="M1983" t="s">
        <v>30</v>
      </c>
      <c r="N1983" s="29">
        <v>585.80999999999995</v>
      </c>
      <c r="O1983" s="27">
        <f>Table1[[#This Row],[Unit_Price]]*Table1[[#This Row],[Quantity]]</f>
        <v>2470.59</v>
      </c>
      <c r="P1983" s="29">
        <f>Table1[[#This Row],[Revenue]]-Table1[[#This Row],[COGS]]</f>
        <v>713.16000000000031</v>
      </c>
      <c r="Q1983" s="9">
        <f>Table1[[#This Row],[Profit]]/Table1[[#This Row],[Revenue]]</f>
        <v>0.28865979381443307</v>
      </c>
      <c r="R1983" s="31">
        <f>Table1[[#This Row],[Cost Price]]*Table1[[#This Row],[Quantity]]</f>
        <v>1757.4299999999998</v>
      </c>
    </row>
    <row r="1984" spans="1:18" x14ac:dyDescent="0.25">
      <c r="A1984" t="s">
        <v>2943</v>
      </c>
      <c r="B1984" s="14">
        <v>46158</v>
      </c>
      <c r="C1984" t="s">
        <v>483</v>
      </c>
      <c r="D1984" t="str">
        <f>VLOOKUP(C1984,Customers!A:E,5,FALSE)</f>
        <v>Mass Market</v>
      </c>
      <c r="E1984" t="s">
        <v>57</v>
      </c>
      <c r="F1984" t="str">
        <f>VLOOKUP(Table1[[#This Row],[Product_ID]],Products!A:D,4,FALSE)</f>
        <v>Laptops</v>
      </c>
      <c r="G1984" t="str">
        <f>VLOOKUP(H1984,Stores!A:E,5,FALSE)</f>
        <v>North America</v>
      </c>
      <c r="H1984" t="s">
        <v>187</v>
      </c>
      <c r="I1984" s="5" t="s">
        <v>25</v>
      </c>
      <c r="J1984" s="7">
        <v>4</v>
      </c>
      <c r="K1984" s="27">
        <v>1222.98</v>
      </c>
      <c r="L1984" s="11">
        <v>0</v>
      </c>
      <c r="M1984" t="s">
        <v>20</v>
      </c>
      <c r="N1984" s="29">
        <v>875.27</v>
      </c>
      <c r="O1984" s="27">
        <f>Table1[[#This Row],[Unit_Price]]*Table1[[#This Row],[Quantity]]</f>
        <v>4891.92</v>
      </c>
      <c r="P1984" s="29">
        <f>Table1[[#This Row],[Revenue]]-Table1[[#This Row],[COGS]]</f>
        <v>1390.8400000000001</v>
      </c>
      <c r="Q1984" s="9">
        <f>Table1[[#This Row],[Profit]]/Table1[[#This Row],[Revenue]]</f>
        <v>0.28431372549019612</v>
      </c>
      <c r="R1984" s="31">
        <f>Table1[[#This Row],[Cost Price]]*Table1[[#This Row],[Quantity]]</f>
        <v>3501.08</v>
      </c>
    </row>
    <row r="1985" spans="1:18" x14ac:dyDescent="0.25">
      <c r="A1985" t="s">
        <v>2944</v>
      </c>
      <c r="B1985" s="14">
        <v>46083</v>
      </c>
      <c r="C1985" t="s">
        <v>890</v>
      </c>
      <c r="D1985" t="str">
        <f>VLOOKUP(C1985,Customers!A:E,5,FALSE)</f>
        <v>Mass Affluent</v>
      </c>
      <c r="E1985" t="s">
        <v>254</v>
      </c>
      <c r="F1985" t="str">
        <f>VLOOKUP(Table1[[#This Row],[Product_ID]],Products!A:D,4,FALSE)</f>
        <v>Audio</v>
      </c>
      <c r="G1985" t="str">
        <f>VLOOKUP(H1985,Stores!A:E,5,FALSE)</f>
        <v>Europe</v>
      </c>
      <c r="H1985" t="s">
        <v>64</v>
      </c>
      <c r="I1985" s="5" t="s">
        <v>14</v>
      </c>
      <c r="J1985" s="7">
        <v>4</v>
      </c>
      <c r="K1985" s="27">
        <v>193.03</v>
      </c>
      <c r="L1985" s="11">
        <v>0</v>
      </c>
      <c r="M1985" t="s">
        <v>20</v>
      </c>
      <c r="N1985" s="29">
        <v>129.35</v>
      </c>
      <c r="O1985" s="27">
        <f>Table1[[#This Row],[Unit_Price]]*Table1[[#This Row],[Quantity]]</f>
        <v>772.12</v>
      </c>
      <c r="P1985" s="29">
        <f>Table1[[#This Row],[Revenue]]-Table1[[#This Row],[COGS]]</f>
        <v>254.72000000000003</v>
      </c>
      <c r="Q1985" s="9">
        <f>Table1[[#This Row],[Profit]]/Table1[[#This Row],[Revenue]]</f>
        <v>0.32989690721649489</v>
      </c>
      <c r="R1985" s="31">
        <f>Table1[[#This Row],[Cost Price]]*Table1[[#This Row],[Quantity]]</f>
        <v>517.4</v>
      </c>
    </row>
    <row r="1986" spans="1:18" x14ac:dyDescent="0.25">
      <c r="A1986" t="s">
        <v>2945</v>
      </c>
      <c r="B1986" s="14">
        <v>46119</v>
      </c>
      <c r="C1986" t="s">
        <v>1270</v>
      </c>
      <c r="D1986" t="str">
        <f>VLOOKUP(C1986,Customers!A:E,5,FALSE)</f>
        <v>Mass Market</v>
      </c>
      <c r="E1986" t="s">
        <v>440</v>
      </c>
      <c r="F1986" t="str">
        <f>VLOOKUP(Table1[[#This Row],[Product_ID]],Products!A:D,4,FALSE)</f>
        <v>Audio</v>
      </c>
      <c r="G1986" t="str">
        <f>VLOOKUP(H1986,Stores!A:E,5,FALSE)</f>
        <v>South America</v>
      </c>
      <c r="H1986" t="s">
        <v>62</v>
      </c>
      <c r="I1986" s="5" t="s">
        <v>25</v>
      </c>
      <c r="J1986" s="7">
        <v>2</v>
      </c>
      <c r="K1986" s="27">
        <v>153.47</v>
      </c>
      <c r="L1986" s="11">
        <v>0.1</v>
      </c>
      <c r="M1986" t="s">
        <v>20</v>
      </c>
      <c r="N1986" s="29">
        <v>90.89</v>
      </c>
      <c r="O1986" s="27">
        <f>Table1[[#This Row],[Unit_Price]]*Table1[[#This Row],[Quantity]]</f>
        <v>306.94</v>
      </c>
      <c r="P1986" s="29">
        <f>Table1[[#This Row],[Revenue]]-Table1[[#This Row],[COGS]]</f>
        <v>125.16</v>
      </c>
      <c r="Q1986" s="9">
        <f>Table1[[#This Row],[Profit]]/Table1[[#This Row],[Revenue]]</f>
        <v>0.40776699029126212</v>
      </c>
      <c r="R1986" s="31">
        <f>Table1[[#This Row],[Cost Price]]*Table1[[#This Row],[Quantity]]</f>
        <v>181.78</v>
      </c>
    </row>
    <row r="1987" spans="1:18" x14ac:dyDescent="0.25">
      <c r="A1987" t="s">
        <v>2946</v>
      </c>
      <c r="B1987" s="14">
        <v>45959</v>
      </c>
      <c r="C1987" t="s">
        <v>1182</v>
      </c>
      <c r="D1987" t="str">
        <f>VLOOKUP(C1987,Customers!A:E,5,FALSE)</f>
        <v>Mass Market</v>
      </c>
      <c r="E1987" t="s">
        <v>376</v>
      </c>
      <c r="F1987" t="str">
        <f>VLOOKUP(Table1[[#This Row],[Product_ID]],Products!A:D,4,FALSE)</f>
        <v>Laptops</v>
      </c>
      <c r="G1987" t="str">
        <f>VLOOKUP(H1987,Stores!A:E,5,FALSE)</f>
        <v>Europe</v>
      </c>
      <c r="H1987" t="s">
        <v>64</v>
      </c>
      <c r="I1987" s="5" t="s">
        <v>14</v>
      </c>
      <c r="J1987" s="7">
        <v>8</v>
      </c>
      <c r="K1987" s="27">
        <v>1682.01</v>
      </c>
      <c r="L1987" s="11">
        <v>0.05</v>
      </c>
      <c r="M1987" t="s">
        <v>35</v>
      </c>
      <c r="N1987" s="29">
        <v>1240.27</v>
      </c>
      <c r="O1987" s="27">
        <f>Table1[[#This Row],[Unit_Price]]*Table1[[#This Row],[Quantity]]</f>
        <v>13456.08</v>
      </c>
      <c r="P1987" s="29">
        <f>Table1[[#This Row],[Revenue]]-Table1[[#This Row],[COGS]]</f>
        <v>3533.92</v>
      </c>
      <c r="Q1987" s="9">
        <f>Table1[[#This Row],[Profit]]/Table1[[#This Row],[Revenue]]</f>
        <v>0.26262626262626265</v>
      </c>
      <c r="R1987" s="31">
        <f>Table1[[#This Row],[Cost Price]]*Table1[[#This Row],[Quantity]]</f>
        <v>9922.16</v>
      </c>
    </row>
    <row r="1988" spans="1:18" x14ac:dyDescent="0.25">
      <c r="A1988" t="s">
        <v>2947</v>
      </c>
      <c r="B1988" s="14">
        <v>46333</v>
      </c>
      <c r="C1988" t="s">
        <v>125</v>
      </c>
      <c r="D1988" t="str">
        <f>VLOOKUP(C1988,Customers!A:E,5,FALSE)</f>
        <v>Affluent</v>
      </c>
      <c r="E1988" t="s">
        <v>153</v>
      </c>
      <c r="F1988" t="str">
        <f>VLOOKUP(Table1[[#This Row],[Product_ID]],Products!A:D,4,FALSE)</f>
        <v>Accessories</v>
      </c>
      <c r="G1988" t="str">
        <f>VLOOKUP(H1988,Stores!A:E,5,FALSE)</f>
        <v>North America</v>
      </c>
      <c r="H1988" t="s">
        <v>187</v>
      </c>
      <c r="I1988" s="5" t="s">
        <v>14</v>
      </c>
      <c r="J1988" s="7">
        <v>2</v>
      </c>
      <c r="K1988" s="27">
        <v>126.42</v>
      </c>
      <c r="L1988" s="11">
        <v>0.15</v>
      </c>
      <c r="M1988" t="s">
        <v>30</v>
      </c>
      <c r="N1988" s="29">
        <v>78.69</v>
      </c>
      <c r="O1988" s="27">
        <f>Table1[[#This Row],[Unit_Price]]*Table1[[#This Row],[Quantity]]</f>
        <v>252.84</v>
      </c>
      <c r="P1988" s="29">
        <f>Table1[[#This Row],[Revenue]]-Table1[[#This Row],[COGS]]</f>
        <v>95.460000000000008</v>
      </c>
      <c r="Q1988" s="9">
        <f>Table1[[#This Row],[Profit]]/Table1[[#This Row],[Revenue]]</f>
        <v>0.3775510204081633</v>
      </c>
      <c r="R1988" s="31">
        <f>Table1[[#This Row],[Cost Price]]*Table1[[#This Row],[Quantity]]</f>
        <v>157.38</v>
      </c>
    </row>
    <row r="1989" spans="1:18" x14ac:dyDescent="0.25">
      <c r="A1989" t="s">
        <v>2948</v>
      </c>
      <c r="B1989" s="14">
        <v>46148</v>
      </c>
      <c r="C1989" t="s">
        <v>2509</v>
      </c>
      <c r="D1989" t="str">
        <f>VLOOKUP(C1989,Customers!A:E,5,FALSE)</f>
        <v>Mass Affluent</v>
      </c>
      <c r="E1989" t="s">
        <v>153</v>
      </c>
      <c r="F1989" t="str">
        <f>VLOOKUP(Table1[[#This Row],[Product_ID]],Products!A:D,4,FALSE)</f>
        <v>Accessories</v>
      </c>
      <c r="G1989" t="str">
        <f>VLOOKUP(H1989,Stores!A:E,5,FALSE)</f>
        <v>Africa</v>
      </c>
      <c r="H1989" t="s">
        <v>44</v>
      </c>
      <c r="I1989" s="5" t="s">
        <v>14</v>
      </c>
      <c r="J1989" s="7">
        <v>6</v>
      </c>
      <c r="K1989" s="27">
        <v>126.42</v>
      </c>
      <c r="L1989" s="11">
        <v>0.2</v>
      </c>
      <c r="M1989" t="s">
        <v>20</v>
      </c>
      <c r="N1989" s="29">
        <v>78.69</v>
      </c>
      <c r="O1989" s="27">
        <f>Table1[[#This Row],[Unit_Price]]*Table1[[#This Row],[Quantity]]</f>
        <v>758.52</v>
      </c>
      <c r="P1989" s="29">
        <f>Table1[[#This Row],[Revenue]]-Table1[[#This Row],[COGS]]</f>
        <v>286.38</v>
      </c>
      <c r="Q1989" s="9">
        <f>Table1[[#This Row],[Profit]]/Table1[[#This Row],[Revenue]]</f>
        <v>0.3775510204081633</v>
      </c>
      <c r="R1989" s="31">
        <f>Table1[[#This Row],[Cost Price]]*Table1[[#This Row],[Quantity]]</f>
        <v>472.14</v>
      </c>
    </row>
    <row r="1990" spans="1:18" x14ac:dyDescent="0.25">
      <c r="A1990" t="s">
        <v>2949</v>
      </c>
      <c r="B1990" s="14">
        <v>46117</v>
      </c>
      <c r="C1990" t="s">
        <v>689</v>
      </c>
      <c r="D1990" t="str">
        <f>VLOOKUP(C1990,Customers!A:E,5,FALSE)</f>
        <v>Mass Market</v>
      </c>
      <c r="E1990" t="s">
        <v>38</v>
      </c>
      <c r="F1990" t="str">
        <f>VLOOKUP(Table1[[#This Row],[Product_ID]],Products!A:D,4,FALSE)</f>
        <v>Televisions</v>
      </c>
      <c r="G1990" t="str">
        <f>VLOOKUP(H1990,Stores!A:E,5,FALSE)</f>
        <v>Africa</v>
      </c>
      <c r="H1990" t="s">
        <v>52</v>
      </c>
      <c r="I1990" s="5" t="s">
        <v>14</v>
      </c>
      <c r="J1990" s="7">
        <v>3</v>
      </c>
      <c r="K1990" s="27">
        <v>1899</v>
      </c>
      <c r="L1990" s="11">
        <v>0</v>
      </c>
      <c r="M1990" t="s">
        <v>20</v>
      </c>
      <c r="N1990" s="29">
        <v>1177.3800000000001</v>
      </c>
      <c r="O1990" s="27">
        <f>Table1[[#This Row],[Unit_Price]]*Table1[[#This Row],[Quantity]]</f>
        <v>5697</v>
      </c>
      <c r="P1990" s="29">
        <f>Table1[[#This Row],[Revenue]]-Table1[[#This Row],[COGS]]</f>
        <v>2164.8599999999997</v>
      </c>
      <c r="Q1990" s="9">
        <f>Table1[[#This Row],[Profit]]/Table1[[#This Row],[Revenue]]</f>
        <v>0.37999999999999995</v>
      </c>
      <c r="R1990" s="31">
        <f>Table1[[#This Row],[Cost Price]]*Table1[[#This Row],[Quantity]]</f>
        <v>3532.1400000000003</v>
      </c>
    </row>
    <row r="1991" spans="1:18" x14ac:dyDescent="0.25">
      <c r="A1991" t="s">
        <v>2950</v>
      </c>
      <c r="B1991" s="14">
        <v>46044</v>
      </c>
      <c r="C1991" t="s">
        <v>1460</v>
      </c>
      <c r="D1991" t="str">
        <f>VLOOKUP(C1991,Customers!A:E,5,FALSE)</f>
        <v>Mass Market</v>
      </c>
      <c r="E1991" t="s">
        <v>282</v>
      </c>
      <c r="F1991" t="str">
        <f>VLOOKUP(Table1[[#This Row],[Product_ID]],Products!A:D,4,FALSE)</f>
        <v>Audio</v>
      </c>
      <c r="G1991" t="str">
        <f>VLOOKUP(H1991,Stores!A:E,5,FALSE)</f>
        <v>Africa</v>
      </c>
      <c r="H1991" t="s">
        <v>196</v>
      </c>
      <c r="I1991" s="5" t="s">
        <v>25</v>
      </c>
      <c r="J1991" s="7">
        <v>8</v>
      </c>
      <c r="K1991" s="27">
        <v>179</v>
      </c>
      <c r="L1991" s="11">
        <v>0.02</v>
      </c>
      <c r="M1991" t="s">
        <v>20</v>
      </c>
      <c r="N1991" s="29">
        <v>110.98</v>
      </c>
      <c r="O1991" s="27">
        <f>Table1[[#This Row],[Unit_Price]]*Table1[[#This Row],[Quantity]]</f>
        <v>1432</v>
      </c>
      <c r="P1991" s="29">
        <f>Table1[[#This Row],[Revenue]]-Table1[[#This Row],[COGS]]</f>
        <v>544.16</v>
      </c>
      <c r="Q1991" s="9">
        <f>Table1[[#This Row],[Profit]]/Table1[[#This Row],[Revenue]]</f>
        <v>0.38</v>
      </c>
      <c r="R1991" s="31">
        <f>Table1[[#This Row],[Cost Price]]*Table1[[#This Row],[Quantity]]</f>
        <v>887.84</v>
      </c>
    </row>
    <row r="1992" spans="1:18" x14ac:dyDescent="0.25">
      <c r="A1992" t="s">
        <v>2951</v>
      </c>
      <c r="B1992" s="14">
        <v>45970</v>
      </c>
      <c r="C1992" t="s">
        <v>139</v>
      </c>
      <c r="D1992" t="str">
        <f>VLOOKUP(C1992,Customers!A:E,5,FALSE)</f>
        <v>Affluent</v>
      </c>
      <c r="E1992" t="s">
        <v>153</v>
      </c>
      <c r="F1992" t="str">
        <f>VLOOKUP(Table1[[#This Row],[Product_ID]],Products!A:D,4,FALSE)</f>
        <v>Accessories</v>
      </c>
      <c r="G1992" t="str">
        <f>VLOOKUP(H1992,Stores!A:E,5,FALSE)</f>
        <v>Africa</v>
      </c>
      <c r="H1992" t="s">
        <v>226</v>
      </c>
      <c r="I1992" s="5" t="s">
        <v>25</v>
      </c>
      <c r="J1992" s="7">
        <v>3</v>
      </c>
      <c r="K1992" s="27">
        <v>125.13</v>
      </c>
      <c r="L1992" s="11">
        <v>0</v>
      </c>
      <c r="M1992" t="s">
        <v>20</v>
      </c>
      <c r="N1992" s="29">
        <v>78.69</v>
      </c>
      <c r="O1992" s="27">
        <f>Table1[[#This Row],[Unit_Price]]*Table1[[#This Row],[Quantity]]</f>
        <v>375.39</v>
      </c>
      <c r="P1992" s="29">
        <f>Table1[[#This Row],[Revenue]]-Table1[[#This Row],[COGS]]</f>
        <v>139.32</v>
      </c>
      <c r="Q1992" s="9">
        <f>Table1[[#This Row],[Profit]]/Table1[[#This Row],[Revenue]]</f>
        <v>0.37113402061855671</v>
      </c>
      <c r="R1992" s="31">
        <f>Table1[[#This Row],[Cost Price]]*Table1[[#This Row],[Quantity]]</f>
        <v>236.07</v>
      </c>
    </row>
    <row r="1993" spans="1:18" x14ac:dyDescent="0.25">
      <c r="A1993" t="s">
        <v>2953</v>
      </c>
      <c r="B1993" s="14">
        <v>46239</v>
      </c>
      <c r="C1993" t="s">
        <v>387</v>
      </c>
      <c r="D1993" t="str">
        <f>VLOOKUP(C1993,Customers!A:E,5,FALSE)</f>
        <v>Mass Market</v>
      </c>
      <c r="E1993" t="s">
        <v>199</v>
      </c>
      <c r="F1993" t="str">
        <f>VLOOKUP(Table1[[#This Row],[Product_ID]],Products!A:D,4,FALSE)</f>
        <v>Laptops</v>
      </c>
      <c r="G1993" t="str">
        <f>VLOOKUP(H1993,Stores!A:E,5,FALSE)</f>
        <v>EUROPE</v>
      </c>
      <c r="H1993" t="s">
        <v>74</v>
      </c>
      <c r="I1993" s="5" t="s">
        <v>25</v>
      </c>
      <c r="J1993" s="7">
        <v>3</v>
      </c>
      <c r="K1993" s="27">
        <v>699</v>
      </c>
      <c r="L1993" s="11">
        <v>0.15</v>
      </c>
      <c r="M1993" t="s">
        <v>30</v>
      </c>
      <c r="N1993" s="29">
        <v>496.29</v>
      </c>
      <c r="O1993" s="27">
        <f>Table1[[#This Row],[Unit_Price]]*Table1[[#This Row],[Quantity]]</f>
        <v>2097</v>
      </c>
      <c r="P1993" s="29">
        <f>Table1[[#This Row],[Revenue]]-Table1[[#This Row],[COGS]]</f>
        <v>608.12999999999988</v>
      </c>
      <c r="Q1993" s="9">
        <f>Table1[[#This Row],[Profit]]/Table1[[#This Row],[Revenue]]</f>
        <v>0.28999999999999992</v>
      </c>
      <c r="R1993" s="31">
        <f>Table1[[#This Row],[Cost Price]]*Table1[[#This Row],[Quantity]]</f>
        <v>1488.8700000000001</v>
      </c>
    </row>
    <row r="1994" spans="1:18" x14ac:dyDescent="0.25">
      <c r="A1994" t="s">
        <v>2954</v>
      </c>
      <c r="B1994" s="14">
        <v>45985</v>
      </c>
      <c r="C1994" t="s">
        <v>2955</v>
      </c>
      <c r="D1994" t="str">
        <f>VLOOKUP(C1994,Customers!A:E,5,FALSE)</f>
        <v>Premium</v>
      </c>
      <c r="E1994" t="s">
        <v>556</v>
      </c>
      <c r="F1994" t="str">
        <f>VLOOKUP(Table1[[#This Row],[Product_ID]],Products!A:D,4,FALSE)</f>
        <v>Audio</v>
      </c>
      <c r="G1994" t="str">
        <f>VLOOKUP(H1994,Stores!A:E,5,FALSE)</f>
        <v>North America</v>
      </c>
      <c r="H1994" t="s">
        <v>39</v>
      </c>
      <c r="I1994" s="5" t="s">
        <v>25</v>
      </c>
      <c r="J1994" s="7">
        <v>5</v>
      </c>
      <c r="K1994" s="27">
        <v>131.58000000000001</v>
      </c>
      <c r="L1994" s="11">
        <v>0.02</v>
      </c>
      <c r="M1994" t="s">
        <v>30</v>
      </c>
      <c r="N1994" s="29">
        <v>87.72</v>
      </c>
      <c r="O1994" s="27">
        <f>Table1[[#This Row],[Unit_Price]]*Table1[[#This Row],[Quantity]]</f>
        <v>657.90000000000009</v>
      </c>
      <c r="P1994" s="29">
        <f>Table1[[#This Row],[Revenue]]-Table1[[#This Row],[COGS]]</f>
        <v>219.30000000000007</v>
      </c>
      <c r="Q1994" s="9">
        <f>Table1[[#This Row],[Profit]]/Table1[[#This Row],[Revenue]]</f>
        <v>0.33333333333333337</v>
      </c>
      <c r="R1994" s="31">
        <f>Table1[[#This Row],[Cost Price]]*Table1[[#This Row],[Quantity]]</f>
        <v>438.6</v>
      </c>
    </row>
    <row r="1995" spans="1:18" x14ac:dyDescent="0.25">
      <c r="A1995" t="s">
        <v>2956</v>
      </c>
      <c r="B1995" s="14">
        <v>46128</v>
      </c>
      <c r="C1995" t="s">
        <v>163</v>
      </c>
      <c r="D1995" t="str">
        <f>VLOOKUP(C1995,Customers!A:E,5,FALSE)</f>
        <v>Mass Market</v>
      </c>
      <c r="E1995" t="s">
        <v>520</v>
      </c>
      <c r="F1995" t="str">
        <f>VLOOKUP(Table1[[#This Row],[Product_ID]],Products!A:D,4,FALSE)</f>
        <v>Laptops</v>
      </c>
      <c r="G1995" t="str">
        <f>VLOOKUP(H1995,Stores!A:E,5,FALSE)</f>
        <v>Africa</v>
      </c>
      <c r="H1995" t="s">
        <v>44</v>
      </c>
      <c r="I1995" s="5" t="s">
        <v>25</v>
      </c>
      <c r="J1995" s="7">
        <v>3</v>
      </c>
      <c r="K1995" s="27">
        <v>2133.0300000000002</v>
      </c>
      <c r="L1995" s="11">
        <v>0.05</v>
      </c>
      <c r="M1995" t="s">
        <v>35</v>
      </c>
      <c r="N1995" s="29">
        <v>1495.32</v>
      </c>
      <c r="O1995" s="27">
        <f>Table1[[#This Row],[Unit_Price]]*Table1[[#This Row],[Quantity]]</f>
        <v>6399.09</v>
      </c>
      <c r="P1995" s="29">
        <f>Table1[[#This Row],[Revenue]]-Table1[[#This Row],[COGS]]</f>
        <v>1913.13</v>
      </c>
      <c r="Q1995" s="9">
        <f>Table1[[#This Row],[Profit]]/Table1[[#This Row],[Revenue]]</f>
        <v>0.29896907216494845</v>
      </c>
      <c r="R1995" s="31">
        <f>Table1[[#This Row],[Cost Price]]*Table1[[#This Row],[Quantity]]</f>
        <v>4485.96</v>
      </c>
    </row>
    <row r="1996" spans="1:18" x14ac:dyDescent="0.25">
      <c r="A1996" t="s">
        <v>2957</v>
      </c>
      <c r="B1996" s="14">
        <v>46077</v>
      </c>
      <c r="C1996" t="s">
        <v>1563</v>
      </c>
      <c r="D1996" t="str">
        <f>VLOOKUP(C1996,Customers!A:E,5,FALSE)</f>
        <v>Mass Market</v>
      </c>
      <c r="E1996" t="s">
        <v>243</v>
      </c>
      <c r="F1996" t="str">
        <f>VLOOKUP(Table1[[#This Row],[Product_ID]],Products!A:D,4,FALSE)</f>
        <v>Accessories</v>
      </c>
      <c r="G1996" t="str">
        <f>VLOOKUP(H1996,Stores!A:E,5,FALSE)</f>
        <v xml:space="preserve">Asia </v>
      </c>
      <c r="H1996" t="s">
        <v>104</v>
      </c>
      <c r="I1996" s="5" t="s">
        <v>25</v>
      </c>
      <c r="J1996" s="7">
        <v>6</v>
      </c>
      <c r="K1996" s="27">
        <v>70.38</v>
      </c>
      <c r="L1996" s="11">
        <v>0.02</v>
      </c>
      <c r="M1996" t="s">
        <v>30</v>
      </c>
      <c r="N1996" s="29">
        <v>44.16</v>
      </c>
      <c r="O1996" s="27">
        <f>Table1[[#This Row],[Unit_Price]]*Table1[[#This Row],[Quantity]]</f>
        <v>422.28</v>
      </c>
      <c r="P1996" s="29">
        <f>Table1[[#This Row],[Revenue]]-Table1[[#This Row],[COGS]]</f>
        <v>157.32</v>
      </c>
      <c r="Q1996" s="9">
        <f>Table1[[#This Row],[Profit]]/Table1[[#This Row],[Revenue]]</f>
        <v>0.37254901960784315</v>
      </c>
      <c r="R1996" s="31">
        <f>Table1[[#This Row],[Cost Price]]*Table1[[#This Row],[Quantity]]</f>
        <v>264.95999999999998</v>
      </c>
    </row>
    <row r="1997" spans="1:18" x14ac:dyDescent="0.25">
      <c r="A1997" t="s">
        <v>2958</v>
      </c>
      <c r="B1997" s="14">
        <v>45908</v>
      </c>
      <c r="C1997" t="s">
        <v>519</v>
      </c>
      <c r="D1997" t="str">
        <f>VLOOKUP(C1997,Customers!A:E,5,FALSE)</f>
        <v>Mass Affluent</v>
      </c>
      <c r="E1997" t="s">
        <v>47</v>
      </c>
      <c r="F1997" t="str">
        <f>VLOOKUP(Table1[[#This Row],[Product_ID]],Products!A:D,4,FALSE)</f>
        <v>Smartphones</v>
      </c>
      <c r="G1997" t="str">
        <f>VLOOKUP(H1997,Stores!A:E,5,FALSE)</f>
        <v>Africa</v>
      </c>
      <c r="H1997" t="s">
        <v>226</v>
      </c>
      <c r="I1997" s="5" t="s">
        <v>25</v>
      </c>
      <c r="J1997" s="7">
        <v>1</v>
      </c>
      <c r="K1997" s="27">
        <v>299</v>
      </c>
      <c r="L1997" s="11">
        <v>0</v>
      </c>
      <c r="M1997" t="s">
        <v>5113</v>
      </c>
      <c r="N1997" s="29">
        <v>194.35</v>
      </c>
      <c r="O1997" s="27">
        <f>Table1[[#This Row],[Unit_Price]]*Table1[[#This Row],[Quantity]]</f>
        <v>299</v>
      </c>
      <c r="P1997" s="29">
        <f>Table1[[#This Row],[Revenue]]-Table1[[#This Row],[COGS]]</f>
        <v>104.65</v>
      </c>
      <c r="Q1997" s="9">
        <f>Table1[[#This Row],[Profit]]/Table1[[#This Row],[Revenue]]</f>
        <v>0.35000000000000003</v>
      </c>
      <c r="R1997" s="31">
        <f>Table1[[#This Row],[Cost Price]]*Table1[[#This Row],[Quantity]]</f>
        <v>194.35</v>
      </c>
    </row>
    <row r="1998" spans="1:18" x14ac:dyDescent="0.25">
      <c r="A1998" t="s">
        <v>2959</v>
      </c>
      <c r="B1998" s="14">
        <v>45881</v>
      </c>
      <c r="C1998" t="s">
        <v>730</v>
      </c>
      <c r="D1998" t="str">
        <f>VLOOKUP(C1998,Customers!A:E,5,FALSE)</f>
        <v>Mass Market</v>
      </c>
      <c r="E1998" t="s">
        <v>83</v>
      </c>
      <c r="F1998" t="str">
        <f>VLOOKUP(Table1[[#This Row],[Product_ID]],Products!A:D,4,FALSE)</f>
        <v>Televisions</v>
      </c>
      <c r="G1998" t="str">
        <f>VLOOKUP(H1998,Stores!A:E,5,FALSE)</f>
        <v>North America</v>
      </c>
      <c r="H1998" t="s">
        <v>95</v>
      </c>
      <c r="I1998" s="5" t="s">
        <v>14</v>
      </c>
      <c r="J1998" s="7">
        <v>3</v>
      </c>
      <c r="K1998" s="27">
        <v>2253.02</v>
      </c>
      <c r="L1998" s="11">
        <v>0</v>
      </c>
      <c r="M1998" t="s">
        <v>20</v>
      </c>
      <c r="N1998" s="29">
        <v>1586.31</v>
      </c>
      <c r="O1998" s="27">
        <f>Table1[[#This Row],[Unit_Price]]*Table1[[#This Row],[Quantity]]</f>
        <v>6759.0599999999995</v>
      </c>
      <c r="P1998" s="29">
        <f>Table1[[#This Row],[Revenue]]-Table1[[#This Row],[COGS]]</f>
        <v>2000.1299999999992</v>
      </c>
      <c r="Q1998" s="9">
        <f>Table1[[#This Row],[Profit]]/Table1[[#This Row],[Revenue]]</f>
        <v>0.29591836734693866</v>
      </c>
      <c r="R1998" s="31">
        <f>Table1[[#This Row],[Cost Price]]*Table1[[#This Row],[Quantity]]</f>
        <v>4758.93</v>
      </c>
    </row>
    <row r="1999" spans="1:18" x14ac:dyDescent="0.25">
      <c r="A1999" t="s">
        <v>2960</v>
      </c>
      <c r="B1999" s="14">
        <v>46023</v>
      </c>
      <c r="C1999" t="s">
        <v>418</v>
      </c>
      <c r="D1999" t="str">
        <f>VLOOKUP(C1999,Customers!A:E,5,FALSE)</f>
        <v>Premium</v>
      </c>
      <c r="E1999" t="s">
        <v>132</v>
      </c>
      <c r="F1999" t="str">
        <f>VLOOKUP(Table1[[#This Row],[Product_ID]],Products!A:D,4,FALSE)</f>
        <v>Laptops</v>
      </c>
      <c r="G1999" t="str">
        <f>VLOOKUP(H1999,Stores!A:E,5,FALSE)</f>
        <v>Europe</v>
      </c>
      <c r="H1999" t="s">
        <v>64</v>
      </c>
      <c r="I1999" s="5" t="s">
        <v>25</v>
      </c>
      <c r="J1999" s="7">
        <v>2</v>
      </c>
      <c r="K1999" s="27">
        <v>1210.99</v>
      </c>
      <c r="L1999" s="11">
        <v>0.2</v>
      </c>
      <c r="M1999" t="s">
        <v>20</v>
      </c>
      <c r="N1999" s="29">
        <v>791.34</v>
      </c>
      <c r="O1999" s="27">
        <f>Table1[[#This Row],[Unit_Price]]*Table1[[#This Row],[Quantity]]</f>
        <v>2421.98</v>
      </c>
      <c r="P1999" s="29">
        <f>Table1[[#This Row],[Revenue]]-Table1[[#This Row],[COGS]]</f>
        <v>839.3</v>
      </c>
      <c r="Q1999" s="9">
        <f>Table1[[#This Row],[Profit]]/Table1[[#This Row],[Revenue]]</f>
        <v>0.34653465346534651</v>
      </c>
      <c r="R1999" s="31">
        <f>Table1[[#This Row],[Cost Price]]*Table1[[#This Row],[Quantity]]</f>
        <v>1582.68</v>
      </c>
    </row>
    <row r="2000" spans="1:18" x14ac:dyDescent="0.25">
      <c r="A2000" t="s">
        <v>2961</v>
      </c>
      <c r="B2000" s="14">
        <v>46173</v>
      </c>
      <c r="C2000" t="s">
        <v>1884</v>
      </c>
      <c r="D2000" t="str">
        <f>VLOOKUP(C2000,Customers!A:E,5,FALSE)</f>
        <v>Mass Market</v>
      </c>
      <c r="E2000" t="s">
        <v>12</v>
      </c>
      <c r="F2000" t="str">
        <f>VLOOKUP(Table1[[#This Row],[Product_ID]],Products!A:D,4,FALSE)</f>
        <v>Audio</v>
      </c>
      <c r="G2000" t="str">
        <f>VLOOKUP(H2000,Stores!A:E,5,FALSE)</f>
        <v>North America</v>
      </c>
      <c r="H2000" t="s">
        <v>187</v>
      </c>
      <c r="I2000" s="5" t="s">
        <v>25</v>
      </c>
      <c r="J2000" s="7">
        <v>3</v>
      </c>
      <c r="K2000" s="27">
        <v>513.97</v>
      </c>
      <c r="L2000" s="11">
        <v>0.1</v>
      </c>
      <c r="M2000" t="s">
        <v>30</v>
      </c>
      <c r="N2000" s="29">
        <v>354.29</v>
      </c>
      <c r="O2000" s="27">
        <f>Table1[[#This Row],[Unit_Price]]*Table1[[#This Row],[Quantity]]</f>
        <v>1541.91</v>
      </c>
      <c r="P2000" s="29">
        <f>Table1[[#This Row],[Revenue]]-Table1[[#This Row],[COGS]]</f>
        <v>479.03999999999996</v>
      </c>
      <c r="Q2000" s="9">
        <f>Table1[[#This Row],[Profit]]/Table1[[#This Row],[Revenue]]</f>
        <v>0.31067961165048541</v>
      </c>
      <c r="R2000" s="31">
        <f>Table1[[#This Row],[Cost Price]]*Table1[[#This Row],[Quantity]]</f>
        <v>1062.8700000000001</v>
      </c>
    </row>
    <row r="2001" spans="1:18" x14ac:dyDescent="0.25">
      <c r="A2001" t="s">
        <v>2962</v>
      </c>
      <c r="B2001" s="14">
        <v>45912</v>
      </c>
      <c r="C2001" t="s">
        <v>560</v>
      </c>
      <c r="D2001" t="str">
        <f>VLOOKUP(C2001,Customers!A:E,5,FALSE)</f>
        <v>Mass Market</v>
      </c>
      <c r="E2001" t="s">
        <v>177</v>
      </c>
      <c r="F2001" t="str">
        <f>VLOOKUP(Table1[[#This Row],[Product_ID]],Products!A:D,4,FALSE)</f>
        <v>Laptops</v>
      </c>
      <c r="G2001" t="str">
        <f>VLOOKUP(H2001,Stores!A:E,5,FALSE)</f>
        <v>EUROPE</v>
      </c>
      <c r="H2001" t="s">
        <v>74</v>
      </c>
      <c r="I2001" s="5" t="s">
        <v>25</v>
      </c>
      <c r="J2001" s="7">
        <v>2</v>
      </c>
      <c r="K2001" s="27">
        <v>1630.98</v>
      </c>
      <c r="L2001" s="11">
        <v>0.1</v>
      </c>
      <c r="M2001" t="s">
        <v>20</v>
      </c>
      <c r="N2001" s="29">
        <v>991.38</v>
      </c>
      <c r="O2001" s="27">
        <f>Table1[[#This Row],[Unit_Price]]*Table1[[#This Row],[Quantity]]</f>
        <v>3261.96</v>
      </c>
      <c r="P2001" s="29">
        <f>Table1[[#This Row],[Revenue]]-Table1[[#This Row],[COGS]]</f>
        <v>1279.2</v>
      </c>
      <c r="Q2001" s="9">
        <f>Table1[[#This Row],[Profit]]/Table1[[#This Row],[Revenue]]</f>
        <v>0.39215686274509803</v>
      </c>
      <c r="R2001" s="31">
        <f>Table1[[#This Row],[Cost Price]]*Table1[[#This Row],[Quantity]]</f>
        <v>1982.76</v>
      </c>
    </row>
    <row r="2002" spans="1:18" x14ac:dyDescent="0.25">
      <c r="A2002" t="s">
        <v>2963</v>
      </c>
      <c r="B2002" s="14">
        <v>45883</v>
      </c>
      <c r="C2002" t="s">
        <v>392</v>
      </c>
      <c r="D2002" t="str">
        <f>VLOOKUP(C2002,Customers!A:E,5,FALSE)</f>
        <v>Premium</v>
      </c>
      <c r="E2002" t="s">
        <v>549</v>
      </c>
      <c r="F2002" t="str">
        <f>VLOOKUP(Table1[[#This Row],[Product_ID]],Products!A:D,4,FALSE)</f>
        <v>Televisions</v>
      </c>
      <c r="G2002" t="str">
        <f>VLOOKUP(H2002,Stores!A:E,5,FALSE)</f>
        <v>North America</v>
      </c>
      <c r="H2002" t="s">
        <v>187</v>
      </c>
      <c r="I2002" s="5" t="s">
        <v>25</v>
      </c>
      <c r="J2002" s="7">
        <v>2</v>
      </c>
      <c r="K2002" s="27">
        <v>1175.02</v>
      </c>
      <c r="L2002" s="11">
        <v>0</v>
      </c>
      <c r="M2002" t="s">
        <v>30</v>
      </c>
      <c r="N2002" s="29">
        <v>767.36</v>
      </c>
      <c r="O2002" s="27">
        <f>Table1[[#This Row],[Unit_Price]]*Table1[[#This Row],[Quantity]]</f>
        <v>2350.04</v>
      </c>
      <c r="P2002" s="29">
        <f>Table1[[#This Row],[Revenue]]-Table1[[#This Row],[COGS]]</f>
        <v>815.31999999999994</v>
      </c>
      <c r="Q2002" s="9">
        <f>Table1[[#This Row],[Profit]]/Table1[[#This Row],[Revenue]]</f>
        <v>0.34693877551020408</v>
      </c>
      <c r="R2002" s="31">
        <f>Table1[[#This Row],[Cost Price]]*Table1[[#This Row],[Quantity]]</f>
        <v>1534.72</v>
      </c>
    </row>
    <row r="2003" spans="1:18" x14ac:dyDescent="0.25">
      <c r="A2003" t="s">
        <v>2964</v>
      </c>
      <c r="B2003" s="14">
        <v>45759</v>
      </c>
      <c r="C2003" t="s">
        <v>1247</v>
      </c>
      <c r="D2003" t="str">
        <f>VLOOKUP(C2003,Customers!A:E,5,FALSE)</f>
        <v>Affluent</v>
      </c>
      <c r="E2003" t="s">
        <v>123</v>
      </c>
      <c r="F2003" t="str">
        <f>VLOOKUP(Table1[[#This Row],[Product_ID]],Products!A:D,4,FALSE)</f>
        <v>Accessories</v>
      </c>
      <c r="G2003" t="str">
        <f>VLOOKUP(H2003,Stores!A:E,5,FALSE)</f>
        <v>Africa</v>
      </c>
      <c r="H2003" t="s">
        <v>226</v>
      </c>
      <c r="I2003" s="5" t="s">
        <v>14</v>
      </c>
      <c r="J2003" s="7">
        <v>2</v>
      </c>
      <c r="K2003" s="27">
        <v>56.1</v>
      </c>
      <c r="L2003" s="11">
        <v>0.1</v>
      </c>
      <c r="M2003" t="s">
        <v>35</v>
      </c>
      <c r="N2003" s="29">
        <v>39.049999999999997</v>
      </c>
      <c r="O2003" s="27">
        <f>Table1[[#This Row],[Unit_Price]]*Table1[[#This Row],[Quantity]]</f>
        <v>112.2</v>
      </c>
      <c r="P2003" s="29">
        <f>Table1[[#This Row],[Revenue]]-Table1[[#This Row],[COGS]]</f>
        <v>34.100000000000009</v>
      </c>
      <c r="Q2003" s="9">
        <f>Table1[[#This Row],[Profit]]/Table1[[#This Row],[Revenue]]</f>
        <v>0.30392156862745107</v>
      </c>
      <c r="R2003" s="31">
        <f>Table1[[#This Row],[Cost Price]]*Table1[[#This Row],[Quantity]]</f>
        <v>78.099999999999994</v>
      </c>
    </row>
    <row r="2004" spans="1:18" x14ac:dyDescent="0.25">
      <c r="A2004" t="s">
        <v>2965</v>
      </c>
      <c r="B2004" s="14">
        <v>46179</v>
      </c>
      <c r="C2004" t="s">
        <v>1433</v>
      </c>
      <c r="D2004" t="str">
        <f>VLOOKUP(C2004,Customers!A:E,5,FALSE)</f>
        <v>Mass Market</v>
      </c>
      <c r="E2004" t="s">
        <v>549</v>
      </c>
      <c r="F2004" t="str">
        <f>VLOOKUP(Table1[[#This Row],[Product_ID]],Products!A:D,4,FALSE)</f>
        <v>Televisions</v>
      </c>
      <c r="G2004" t="str">
        <f>VLOOKUP(H2004,Stores!A:E,5,FALSE)</f>
        <v>Europe</v>
      </c>
      <c r="H2004" t="s">
        <v>24</v>
      </c>
      <c r="I2004" s="5" t="s">
        <v>14</v>
      </c>
      <c r="J2004" s="7">
        <v>3</v>
      </c>
      <c r="K2004" s="27">
        <v>1210.99</v>
      </c>
      <c r="L2004" s="11">
        <v>0.2</v>
      </c>
      <c r="M2004" t="s">
        <v>35</v>
      </c>
      <c r="N2004" s="29">
        <v>767.36</v>
      </c>
      <c r="O2004" s="27">
        <f>Table1[[#This Row],[Unit_Price]]*Table1[[#This Row],[Quantity]]</f>
        <v>3632.9700000000003</v>
      </c>
      <c r="P2004" s="29">
        <f>Table1[[#This Row],[Revenue]]-Table1[[#This Row],[COGS]]</f>
        <v>1330.8900000000003</v>
      </c>
      <c r="Q2004" s="9">
        <f>Table1[[#This Row],[Profit]]/Table1[[#This Row],[Revenue]]</f>
        <v>0.36633663366336638</v>
      </c>
      <c r="R2004" s="31">
        <f>Table1[[#This Row],[Cost Price]]*Table1[[#This Row],[Quantity]]</f>
        <v>2302.08</v>
      </c>
    </row>
    <row r="2005" spans="1:18" x14ac:dyDescent="0.25">
      <c r="A2005" t="s">
        <v>2966</v>
      </c>
      <c r="B2005" s="14">
        <v>46332</v>
      </c>
      <c r="C2005" t="s">
        <v>2320</v>
      </c>
      <c r="D2005" t="str">
        <f>VLOOKUP(C2005,Customers!A:E,5,FALSE)</f>
        <v>Mass Market</v>
      </c>
      <c r="E2005" t="s">
        <v>43</v>
      </c>
      <c r="F2005" t="str">
        <f>VLOOKUP(Table1[[#This Row],[Product_ID]],Products!A:D,4,FALSE)</f>
        <v>Televisions</v>
      </c>
      <c r="G2005" t="str">
        <f>VLOOKUP(H2005,Stores!A:E,5,FALSE)</f>
        <v>Africa</v>
      </c>
      <c r="H2005" t="s">
        <v>58</v>
      </c>
      <c r="I2005" s="5" t="s">
        <v>25</v>
      </c>
      <c r="J2005" s="7">
        <v>3</v>
      </c>
      <c r="K2005" s="27">
        <v>1834.98</v>
      </c>
      <c r="L2005" s="11">
        <v>0</v>
      </c>
      <c r="M2005" t="s">
        <v>20</v>
      </c>
      <c r="N2005" s="29">
        <v>1097.3900000000001</v>
      </c>
      <c r="O2005" s="27">
        <f>Table1[[#This Row],[Unit_Price]]*Table1[[#This Row],[Quantity]]</f>
        <v>5504.9400000000005</v>
      </c>
      <c r="P2005" s="29">
        <f>Table1[[#This Row],[Revenue]]-Table1[[#This Row],[COGS]]</f>
        <v>2212.7700000000004</v>
      </c>
      <c r="Q2005" s="9">
        <f>Table1[[#This Row],[Profit]]/Table1[[#This Row],[Revenue]]</f>
        <v>0.40196078431372551</v>
      </c>
      <c r="R2005" s="31">
        <f>Table1[[#This Row],[Cost Price]]*Table1[[#This Row],[Quantity]]</f>
        <v>3292.17</v>
      </c>
    </row>
    <row r="2006" spans="1:18" x14ac:dyDescent="0.25">
      <c r="A2006" t="s">
        <v>2967</v>
      </c>
      <c r="B2006" s="14">
        <v>46097</v>
      </c>
      <c r="C2006" t="s">
        <v>157</v>
      </c>
      <c r="D2006" t="str">
        <f>VLOOKUP(C2006,Customers!A:E,5,FALSE)</f>
        <v>Mass Affluent</v>
      </c>
      <c r="E2006" t="s">
        <v>33</v>
      </c>
      <c r="F2006" t="str">
        <f>VLOOKUP(Table1[[#This Row],[Product_ID]],Products!A:D,4,FALSE)</f>
        <v>Laptops</v>
      </c>
      <c r="G2006" t="str">
        <f>VLOOKUP(H2006,Stores!A:E,5,FALSE)</f>
        <v>Africa</v>
      </c>
      <c r="H2006" t="s">
        <v>196</v>
      </c>
      <c r="I2006" s="5" t="s">
        <v>14</v>
      </c>
      <c r="J2006" s="7">
        <v>2</v>
      </c>
      <c r="K2006" s="27">
        <v>2499</v>
      </c>
      <c r="L2006" s="11">
        <v>0.15</v>
      </c>
      <c r="M2006" t="s">
        <v>20</v>
      </c>
      <c r="N2006" s="29">
        <v>1599.36</v>
      </c>
      <c r="O2006" s="27">
        <f>Table1[[#This Row],[Unit_Price]]*Table1[[#This Row],[Quantity]]</f>
        <v>4998</v>
      </c>
      <c r="P2006" s="29">
        <f>Table1[[#This Row],[Revenue]]-Table1[[#This Row],[COGS]]</f>
        <v>1799.2800000000002</v>
      </c>
      <c r="Q2006" s="9">
        <f>Table1[[#This Row],[Profit]]/Table1[[#This Row],[Revenue]]</f>
        <v>0.36000000000000004</v>
      </c>
      <c r="R2006" s="31">
        <f>Table1[[#This Row],[Cost Price]]*Table1[[#This Row],[Quantity]]</f>
        <v>3198.72</v>
      </c>
    </row>
    <row r="2007" spans="1:18" x14ac:dyDescent="0.25">
      <c r="A2007" t="s">
        <v>2968</v>
      </c>
      <c r="B2007" s="14">
        <v>46029</v>
      </c>
      <c r="C2007" t="s">
        <v>1247</v>
      </c>
      <c r="D2007" t="str">
        <f>VLOOKUP(C2007,Customers!A:E,5,FALSE)</f>
        <v>Affluent</v>
      </c>
      <c r="E2007" t="s">
        <v>150</v>
      </c>
      <c r="F2007" t="str">
        <f>VLOOKUP(Table1[[#This Row],[Product_ID]],Products!A:D,4,FALSE)</f>
        <v>Televisions</v>
      </c>
      <c r="G2007" t="str">
        <f>VLOOKUP(H2007,Stores!A:E,5,FALSE)</f>
        <v>Asia</v>
      </c>
      <c r="H2007" t="s">
        <v>34</v>
      </c>
      <c r="I2007" s="5" t="s">
        <v>25</v>
      </c>
      <c r="J2007" s="7">
        <v>3</v>
      </c>
      <c r="K2007" s="27">
        <v>1528.98</v>
      </c>
      <c r="L2007" s="11">
        <v>0.2</v>
      </c>
      <c r="M2007" t="s">
        <v>35</v>
      </c>
      <c r="N2007" s="29">
        <v>1064.29</v>
      </c>
      <c r="O2007" s="27">
        <f>Table1[[#This Row],[Unit_Price]]*Table1[[#This Row],[Quantity]]</f>
        <v>4586.9400000000005</v>
      </c>
      <c r="P2007" s="29">
        <f>Table1[[#This Row],[Revenue]]-Table1[[#This Row],[COGS]]</f>
        <v>1394.0700000000006</v>
      </c>
      <c r="Q2007" s="9">
        <f>Table1[[#This Row],[Profit]]/Table1[[#This Row],[Revenue]]</f>
        <v>0.30392156862745107</v>
      </c>
      <c r="R2007" s="31">
        <f>Table1[[#This Row],[Cost Price]]*Table1[[#This Row],[Quantity]]</f>
        <v>3192.87</v>
      </c>
    </row>
    <row r="2008" spans="1:18" x14ac:dyDescent="0.25">
      <c r="A2008" t="s">
        <v>2969</v>
      </c>
      <c r="B2008" s="14">
        <v>46101</v>
      </c>
      <c r="C2008" t="s">
        <v>2970</v>
      </c>
      <c r="D2008" t="str">
        <f>VLOOKUP(C2008,Customers!A:E,5,FALSE)</f>
        <v>Mass Affluent</v>
      </c>
      <c r="E2008" t="s">
        <v>137</v>
      </c>
      <c r="F2008" t="str">
        <f>VLOOKUP(Table1[[#This Row],[Product_ID]],Products!A:D,4,FALSE)</f>
        <v>Accessories</v>
      </c>
      <c r="G2008" t="str">
        <f>VLOOKUP(H2008,Stores!A:E,5,FALSE)</f>
        <v>Africa</v>
      </c>
      <c r="H2008" t="s">
        <v>196</v>
      </c>
      <c r="I2008" s="5" t="s">
        <v>25</v>
      </c>
      <c r="J2008" s="7">
        <v>2</v>
      </c>
      <c r="K2008" s="27">
        <v>100.98</v>
      </c>
      <c r="L2008" s="11">
        <v>0.1</v>
      </c>
      <c r="M2008" t="s">
        <v>20</v>
      </c>
      <c r="N2008" s="29">
        <v>65.34</v>
      </c>
      <c r="O2008" s="27">
        <f>Table1[[#This Row],[Unit_Price]]*Table1[[#This Row],[Quantity]]</f>
        <v>201.96</v>
      </c>
      <c r="P2008" s="29">
        <f>Table1[[#This Row],[Revenue]]-Table1[[#This Row],[COGS]]</f>
        <v>71.28</v>
      </c>
      <c r="Q2008" s="9">
        <f>Table1[[#This Row],[Profit]]/Table1[[#This Row],[Revenue]]</f>
        <v>0.3529411764705882</v>
      </c>
      <c r="R2008" s="31">
        <f>Table1[[#This Row],[Cost Price]]*Table1[[#This Row],[Quantity]]</f>
        <v>130.68</v>
      </c>
    </row>
    <row r="2009" spans="1:18" x14ac:dyDescent="0.25">
      <c r="A2009" t="s">
        <v>2971</v>
      </c>
      <c r="B2009" s="14">
        <v>45926</v>
      </c>
      <c r="C2009" t="s">
        <v>361</v>
      </c>
      <c r="D2009" t="str">
        <f>VLOOKUP(C2009,Customers!A:E,5,FALSE)</f>
        <v>Mass Market</v>
      </c>
      <c r="E2009" t="s">
        <v>109</v>
      </c>
      <c r="F2009" t="str">
        <f>VLOOKUP(Table1[[#This Row],[Product_ID]],Products!A:D,4,FALSE)</f>
        <v>Televisions</v>
      </c>
      <c r="G2009" t="str">
        <f>VLOOKUP(H2009,Stores!A:E,5,FALSE)</f>
        <v>Africa</v>
      </c>
      <c r="H2009" t="s">
        <v>19</v>
      </c>
      <c r="I2009" s="5" t="s">
        <v>25</v>
      </c>
      <c r="J2009" s="7">
        <v>2</v>
      </c>
      <c r="K2009" s="27">
        <v>1426.98</v>
      </c>
      <c r="L2009" s="11">
        <v>0.02</v>
      </c>
      <c r="M2009" t="s">
        <v>30</v>
      </c>
      <c r="N2009" s="29">
        <v>1007.28</v>
      </c>
      <c r="O2009" s="27">
        <f>Table1[[#This Row],[Unit_Price]]*Table1[[#This Row],[Quantity]]</f>
        <v>2853.96</v>
      </c>
      <c r="P2009" s="29">
        <f>Table1[[#This Row],[Revenue]]-Table1[[#This Row],[COGS]]</f>
        <v>839.40000000000009</v>
      </c>
      <c r="Q2009" s="9">
        <f>Table1[[#This Row],[Profit]]/Table1[[#This Row],[Revenue]]</f>
        <v>0.29411764705882354</v>
      </c>
      <c r="R2009" s="31">
        <f>Table1[[#This Row],[Cost Price]]*Table1[[#This Row],[Quantity]]</f>
        <v>2014.56</v>
      </c>
    </row>
    <row r="2010" spans="1:18" x14ac:dyDescent="0.25">
      <c r="A2010" t="s">
        <v>2972</v>
      </c>
      <c r="B2010" s="14">
        <v>46068</v>
      </c>
      <c r="C2010" t="s">
        <v>761</v>
      </c>
      <c r="D2010" t="str">
        <f>VLOOKUP(C2010,Customers!A:E,5,FALSE)</f>
        <v>Premium</v>
      </c>
      <c r="E2010" t="s">
        <v>71</v>
      </c>
      <c r="F2010" t="str">
        <f>VLOOKUP(Table1[[#This Row],[Product_ID]],Products!A:D,4,FALSE)</f>
        <v>Audio</v>
      </c>
      <c r="G2010" t="str">
        <f>VLOOKUP(H2010,Stores!A:E,5,FALSE)</f>
        <v>Africa</v>
      </c>
      <c r="H2010" t="s">
        <v>196</v>
      </c>
      <c r="I2010" s="5" t="s">
        <v>14</v>
      </c>
      <c r="J2010" s="7">
        <v>1</v>
      </c>
      <c r="K2010" s="27">
        <v>120.19</v>
      </c>
      <c r="L2010" s="11">
        <v>0</v>
      </c>
      <c r="M2010" t="s">
        <v>35</v>
      </c>
      <c r="N2010" s="29">
        <v>82.11</v>
      </c>
      <c r="O2010" s="27">
        <f>Table1[[#This Row],[Unit_Price]]*Table1[[#This Row],[Quantity]]</f>
        <v>120.19</v>
      </c>
      <c r="P2010" s="29">
        <f>Table1[[#This Row],[Revenue]]-Table1[[#This Row],[COGS]]</f>
        <v>38.08</v>
      </c>
      <c r="Q2010" s="9">
        <f>Table1[[#This Row],[Profit]]/Table1[[#This Row],[Revenue]]</f>
        <v>0.31683168316831684</v>
      </c>
      <c r="R2010" s="31">
        <f>Table1[[#This Row],[Cost Price]]*Table1[[#This Row],[Quantity]]</f>
        <v>82.11</v>
      </c>
    </row>
    <row r="2011" spans="1:18" x14ac:dyDescent="0.25">
      <c r="A2011" t="s">
        <v>2973</v>
      </c>
      <c r="B2011" s="14">
        <v>46044</v>
      </c>
      <c r="C2011" t="s">
        <v>803</v>
      </c>
      <c r="D2011" t="str">
        <f>VLOOKUP(C2011,Customers!A:E,5,FALSE)</f>
        <v>Mass Market</v>
      </c>
      <c r="E2011" t="s">
        <v>61</v>
      </c>
      <c r="F2011" t="str">
        <f>VLOOKUP(Table1[[#This Row],[Product_ID]],Products!A:D,4,FALSE)</f>
        <v>Audio</v>
      </c>
      <c r="G2011" t="str">
        <f>VLOOKUP(H2011,Stores!A:E,5,FALSE)</f>
        <v>North America</v>
      </c>
      <c r="H2011" t="s">
        <v>187</v>
      </c>
      <c r="I2011" s="5" t="s">
        <v>25</v>
      </c>
      <c r="J2011" s="7">
        <v>4</v>
      </c>
      <c r="K2011" s="27">
        <v>244.02</v>
      </c>
      <c r="L2011" s="11">
        <v>0</v>
      </c>
      <c r="M2011" t="s">
        <v>30</v>
      </c>
      <c r="N2011" s="29">
        <v>171.81</v>
      </c>
      <c r="O2011" s="27">
        <f>Table1[[#This Row],[Unit_Price]]*Table1[[#This Row],[Quantity]]</f>
        <v>976.08</v>
      </c>
      <c r="P2011" s="29">
        <f>Table1[[#This Row],[Revenue]]-Table1[[#This Row],[COGS]]</f>
        <v>288.84000000000003</v>
      </c>
      <c r="Q2011" s="9">
        <f>Table1[[#This Row],[Profit]]/Table1[[#This Row],[Revenue]]</f>
        <v>0.29591836734693877</v>
      </c>
      <c r="R2011" s="31">
        <f>Table1[[#This Row],[Cost Price]]*Table1[[#This Row],[Quantity]]</f>
        <v>687.24</v>
      </c>
    </row>
    <row r="2012" spans="1:18" x14ac:dyDescent="0.25">
      <c r="A2012" t="s">
        <v>2974</v>
      </c>
      <c r="B2012" s="14">
        <v>45954</v>
      </c>
      <c r="C2012" t="s">
        <v>1414</v>
      </c>
      <c r="D2012" t="str">
        <f>VLOOKUP(C2012,Customers!A:E,5,FALSE)</f>
        <v>Mass Market</v>
      </c>
      <c r="E2012" t="s">
        <v>251</v>
      </c>
      <c r="F2012" t="str">
        <f>VLOOKUP(Table1[[#This Row],[Product_ID]],Products!A:D,4,FALSE)</f>
        <v>Televisions</v>
      </c>
      <c r="G2012" t="str">
        <f>VLOOKUP(H2012,Stores!A:E,5,FALSE)</f>
        <v>oceania</v>
      </c>
      <c r="H2012" t="s">
        <v>48</v>
      </c>
      <c r="I2012" s="5" t="s">
        <v>25</v>
      </c>
      <c r="J2012" s="7">
        <v>2</v>
      </c>
      <c r="K2012" s="27">
        <v>1959.02</v>
      </c>
      <c r="L2012" s="11">
        <v>0.1</v>
      </c>
      <c r="M2012" t="s">
        <v>20</v>
      </c>
      <c r="N2012" s="29">
        <v>1299.3499999999999</v>
      </c>
      <c r="O2012" s="27">
        <f>Table1[[#This Row],[Unit_Price]]*Table1[[#This Row],[Quantity]]</f>
        <v>3918.04</v>
      </c>
      <c r="P2012" s="29">
        <f>Table1[[#This Row],[Revenue]]-Table1[[#This Row],[COGS]]</f>
        <v>1319.3400000000001</v>
      </c>
      <c r="Q2012" s="9">
        <f>Table1[[#This Row],[Profit]]/Table1[[#This Row],[Revenue]]</f>
        <v>0.33673469387755106</v>
      </c>
      <c r="R2012" s="31">
        <f>Table1[[#This Row],[Cost Price]]*Table1[[#This Row],[Quantity]]</f>
        <v>2598.6999999999998</v>
      </c>
    </row>
    <row r="2013" spans="1:18" x14ac:dyDescent="0.25">
      <c r="A2013" t="s">
        <v>2975</v>
      </c>
      <c r="B2013" s="14">
        <v>45969</v>
      </c>
      <c r="C2013" t="s">
        <v>427</v>
      </c>
      <c r="D2013" t="str">
        <f>VLOOKUP(C2013,Customers!A:E,5,FALSE)</f>
        <v>VIP</v>
      </c>
      <c r="E2013" t="s">
        <v>199</v>
      </c>
      <c r="F2013" t="str">
        <f>VLOOKUP(Table1[[#This Row],[Product_ID]],Products!A:D,4,FALSE)</f>
        <v>Laptops</v>
      </c>
      <c r="G2013" t="str">
        <f>VLOOKUP(H2013,Stores!A:E,5,FALSE)</f>
        <v>Europe</v>
      </c>
      <c r="H2013" t="s">
        <v>64</v>
      </c>
      <c r="I2013" s="5" t="s">
        <v>25</v>
      </c>
      <c r="J2013" s="7">
        <v>2</v>
      </c>
      <c r="K2013" s="27">
        <v>685.02</v>
      </c>
      <c r="L2013" s="11">
        <v>0</v>
      </c>
      <c r="M2013" t="s">
        <v>20</v>
      </c>
      <c r="N2013" s="29">
        <v>496.29</v>
      </c>
      <c r="O2013" s="27">
        <f>Table1[[#This Row],[Unit_Price]]*Table1[[#This Row],[Quantity]]</f>
        <v>1370.04</v>
      </c>
      <c r="P2013" s="29">
        <f>Table1[[#This Row],[Revenue]]-Table1[[#This Row],[COGS]]</f>
        <v>377.45999999999992</v>
      </c>
      <c r="Q2013" s="9">
        <f>Table1[[#This Row],[Profit]]/Table1[[#This Row],[Revenue]]</f>
        <v>0.27551020408163263</v>
      </c>
      <c r="R2013" s="31">
        <f>Table1[[#This Row],[Cost Price]]*Table1[[#This Row],[Quantity]]</f>
        <v>992.58</v>
      </c>
    </row>
    <row r="2014" spans="1:18" x14ac:dyDescent="0.25">
      <c r="A2014" t="s">
        <v>2976</v>
      </c>
      <c r="B2014" s="14">
        <v>46359</v>
      </c>
      <c r="C2014" t="s">
        <v>1347</v>
      </c>
      <c r="D2014" t="str">
        <f>VLOOKUP(C2014,Customers!A:E,5,FALSE)</f>
        <v>Mass Affluent</v>
      </c>
      <c r="E2014" t="s">
        <v>223</v>
      </c>
      <c r="F2014" t="str">
        <f>VLOOKUP(Table1[[#This Row],[Product_ID]],Products!A:D,4,FALSE)</f>
        <v>Audio</v>
      </c>
      <c r="G2014" t="str">
        <f>VLOOKUP(H2014,Stores!A:E,5,FALSE)</f>
        <v>North America</v>
      </c>
      <c r="H2014" t="s">
        <v>95</v>
      </c>
      <c r="I2014" s="5" t="s">
        <v>25</v>
      </c>
      <c r="J2014" s="7">
        <v>1</v>
      </c>
      <c r="K2014" s="27">
        <v>395.01</v>
      </c>
      <c r="L2014" s="11">
        <v>0.05</v>
      </c>
      <c r="M2014" t="s">
        <v>20</v>
      </c>
      <c r="N2014" s="29">
        <v>263.33999999999997</v>
      </c>
      <c r="O2014" s="27">
        <f>Table1[[#This Row],[Unit_Price]]*Table1[[#This Row],[Quantity]]</f>
        <v>395.01</v>
      </c>
      <c r="P2014" s="29">
        <f>Table1[[#This Row],[Revenue]]-Table1[[#This Row],[COGS]]</f>
        <v>131.67000000000002</v>
      </c>
      <c r="Q2014" s="9">
        <f>Table1[[#This Row],[Profit]]/Table1[[#This Row],[Revenue]]</f>
        <v>0.33333333333333337</v>
      </c>
      <c r="R2014" s="31">
        <f>Table1[[#This Row],[Cost Price]]*Table1[[#This Row],[Quantity]]</f>
        <v>263.33999999999997</v>
      </c>
    </row>
    <row r="2015" spans="1:18" x14ac:dyDescent="0.25">
      <c r="A2015" t="s">
        <v>2977</v>
      </c>
      <c r="B2015" s="14">
        <v>46026</v>
      </c>
      <c r="C2015" t="s">
        <v>242</v>
      </c>
      <c r="D2015" t="str">
        <f>VLOOKUP(C2015,Customers!A:E,5,FALSE)</f>
        <v>Mass Affluent</v>
      </c>
      <c r="E2015" t="s">
        <v>33</v>
      </c>
      <c r="F2015" t="str">
        <f>VLOOKUP(Table1[[#This Row],[Product_ID]],Products!A:D,4,FALSE)</f>
        <v>Laptops</v>
      </c>
      <c r="G2015" t="str">
        <f>VLOOKUP(H2015,Stores!A:E,5,FALSE)</f>
        <v>Asia</v>
      </c>
      <c r="H2015" t="s">
        <v>13</v>
      </c>
      <c r="I2015" s="5" t="s">
        <v>25</v>
      </c>
      <c r="J2015" s="7">
        <v>1</v>
      </c>
      <c r="K2015" s="27">
        <v>2573.9699999999998</v>
      </c>
      <c r="L2015" s="11">
        <v>0</v>
      </c>
      <c r="M2015" t="s">
        <v>30</v>
      </c>
      <c r="N2015" s="29">
        <v>1599.36</v>
      </c>
      <c r="O2015" s="27">
        <f>Table1[[#This Row],[Unit_Price]]*Table1[[#This Row],[Quantity]]</f>
        <v>2573.9699999999998</v>
      </c>
      <c r="P2015" s="29">
        <f>Table1[[#This Row],[Revenue]]-Table1[[#This Row],[COGS]]</f>
        <v>974.6099999999999</v>
      </c>
      <c r="Q2015" s="9">
        <f>Table1[[#This Row],[Profit]]/Table1[[#This Row],[Revenue]]</f>
        <v>0.37864077669902912</v>
      </c>
      <c r="R2015" s="31">
        <f>Table1[[#This Row],[Cost Price]]*Table1[[#This Row],[Quantity]]</f>
        <v>1599.36</v>
      </c>
    </row>
    <row r="2016" spans="1:18" x14ac:dyDescent="0.25">
      <c r="A2016" t="s">
        <v>2978</v>
      </c>
      <c r="B2016" s="14">
        <v>46162</v>
      </c>
      <c r="C2016" t="s">
        <v>1111</v>
      </c>
      <c r="D2016" t="str">
        <f>VLOOKUP(C2016,Customers!A:E,5,FALSE)</f>
        <v>Mass Market</v>
      </c>
      <c r="E2016" t="s">
        <v>92</v>
      </c>
      <c r="F2016" t="str">
        <f>VLOOKUP(Table1[[#This Row],[Product_ID]],Products!A:D,4,FALSE)</f>
        <v>Audio</v>
      </c>
      <c r="G2016" t="str">
        <f>VLOOKUP(H2016,Stores!A:E,5,FALSE)</f>
        <v xml:space="preserve">Asia </v>
      </c>
      <c r="H2016" t="s">
        <v>104</v>
      </c>
      <c r="I2016" s="5" t="s">
        <v>14</v>
      </c>
      <c r="J2016" s="7">
        <v>3</v>
      </c>
      <c r="K2016" s="27">
        <v>290.02999999999997</v>
      </c>
      <c r="L2016" s="11">
        <v>0.1</v>
      </c>
      <c r="M2016" t="s">
        <v>20</v>
      </c>
      <c r="N2016" s="29">
        <v>191.36</v>
      </c>
      <c r="O2016" s="27">
        <f>Table1[[#This Row],[Unit_Price]]*Table1[[#This Row],[Quantity]]</f>
        <v>870.08999999999992</v>
      </c>
      <c r="P2016" s="29">
        <f>Table1[[#This Row],[Revenue]]-Table1[[#This Row],[COGS]]</f>
        <v>296.00999999999988</v>
      </c>
      <c r="Q2016" s="9">
        <f>Table1[[#This Row],[Profit]]/Table1[[#This Row],[Revenue]]</f>
        <v>0.34020618556701021</v>
      </c>
      <c r="R2016" s="31">
        <f>Table1[[#This Row],[Cost Price]]*Table1[[#This Row],[Quantity]]</f>
        <v>574.08000000000004</v>
      </c>
    </row>
    <row r="2017" spans="1:18" x14ac:dyDescent="0.25">
      <c r="A2017" t="s">
        <v>2979</v>
      </c>
      <c r="B2017" s="14">
        <v>46004</v>
      </c>
      <c r="C2017" t="s">
        <v>208</v>
      </c>
      <c r="D2017" t="str">
        <f>VLOOKUP(C2017,Customers!A:E,5,FALSE)</f>
        <v>Mass Market</v>
      </c>
      <c r="E2017" t="s">
        <v>323</v>
      </c>
      <c r="F2017" t="str">
        <f>VLOOKUP(Table1[[#This Row],[Product_ID]],Products!A:D,4,FALSE)</f>
        <v>Televisions</v>
      </c>
      <c r="G2017" t="str">
        <f>VLOOKUP(H2017,Stores!A:E,5,FALSE)</f>
        <v>Africa</v>
      </c>
      <c r="H2017" t="s">
        <v>196</v>
      </c>
      <c r="I2017" s="5" t="s">
        <v>14</v>
      </c>
      <c r="J2017" s="7">
        <v>1</v>
      </c>
      <c r="K2017" s="27">
        <v>1454.03</v>
      </c>
      <c r="L2017" s="11">
        <v>0</v>
      </c>
      <c r="M2017" t="s">
        <v>35</v>
      </c>
      <c r="N2017" s="29">
        <v>989.34</v>
      </c>
      <c r="O2017" s="27">
        <f>Table1[[#This Row],[Unit_Price]]*Table1[[#This Row],[Quantity]]</f>
        <v>1454.03</v>
      </c>
      <c r="P2017" s="29">
        <f>Table1[[#This Row],[Revenue]]-Table1[[#This Row],[COGS]]</f>
        <v>464.68999999999994</v>
      </c>
      <c r="Q2017" s="9">
        <f>Table1[[#This Row],[Profit]]/Table1[[#This Row],[Revenue]]</f>
        <v>0.31958762886597936</v>
      </c>
      <c r="R2017" s="31">
        <f>Table1[[#This Row],[Cost Price]]*Table1[[#This Row],[Quantity]]</f>
        <v>989.34</v>
      </c>
    </row>
    <row r="2018" spans="1:18" x14ac:dyDescent="0.25">
      <c r="A2018" t="s">
        <v>2980</v>
      </c>
      <c r="B2018" s="14">
        <v>46002</v>
      </c>
      <c r="C2018" t="s">
        <v>2305</v>
      </c>
      <c r="D2018" t="str">
        <f>VLOOKUP(C2018,Customers!A:E,5,FALSE)</f>
        <v>Affluent</v>
      </c>
      <c r="E2018" t="s">
        <v>77</v>
      </c>
      <c r="F2018" t="str">
        <f>VLOOKUP(Table1[[#This Row],[Product_ID]],Products!A:D,4,FALSE)</f>
        <v>Smartphones</v>
      </c>
      <c r="G2018" t="str">
        <f>VLOOKUP(H2018,Stores!A:E,5,FALSE)</f>
        <v>Africa</v>
      </c>
      <c r="H2018" t="s">
        <v>44</v>
      </c>
      <c r="I2018" s="5" t="s">
        <v>14</v>
      </c>
      <c r="J2018" s="7">
        <v>1</v>
      </c>
      <c r="K2018" s="27">
        <v>402.99</v>
      </c>
      <c r="L2018" s="11">
        <v>0</v>
      </c>
      <c r="M2018" t="s">
        <v>20</v>
      </c>
      <c r="N2018" s="29">
        <v>287.27999999999997</v>
      </c>
      <c r="O2018" s="27">
        <f>Table1[[#This Row],[Unit_Price]]*Table1[[#This Row],[Quantity]]</f>
        <v>402.99</v>
      </c>
      <c r="P2018" s="29">
        <f>Table1[[#This Row],[Revenue]]-Table1[[#This Row],[COGS]]</f>
        <v>115.71000000000004</v>
      </c>
      <c r="Q2018" s="9">
        <f>Table1[[#This Row],[Profit]]/Table1[[#This Row],[Revenue]]</f>
        <v>0.28712871287128722</v>
      </c>
      <c r="R2018" s="31">
        <f>Table1[[#This Row],[Cost Price]]*Table1[[#This Row],[Quantity]]</f>
        <v>287.27999999999997</v>
      </c>
    </row>
    <row r="2019" spans="1:18" x14ac:dyDescent="0.25">
      <c r="A2019" t="s">
        <v>2981</v>
      </c>
      <c r="B2019" s="14">
        <v>45846</v>
      </c>
      <c r="C2019" t="s">
        <v>2982</v>
      </c>
      <c r="D2019" t="str">
        <f>VLOOKUP(C2019,Customers!A:E,5,FALSE)</f>
        <v>Mass Market</v>
      </c>
      <c r="E2019" t="s">
        <v>199</v>
      </c>
      <c r="F2019" t="str">
        <f>VLOOKUP(Table1[[#This Row],[Product_ID]],Products!A:D,4,FALSE)</f>
        <v>Laptops</v>
      </c>
      <c r="G2019" t="str">
        <f>VLOOKUP(H2019,Stores!A:E,5,FALSE)</f>
        <v>Asia</v>
      </c>
      <c r="H2019" t="s">
        <v>34</v>
      </c>
      <c r="I2019" s="5" t="s">
        <v>25</v>
      </c>
      <c r="J2019" s="7">
        <v>2</v>
      </c>
      <c r="K2019" s="27">
        <v>685.02</v>
      </c>
      <c r="L2019" s="11">
        <v>0</v>
      </c>
      <c r="M2019" t="s">
        <v>20</v>
      </c>
      <c r="N2019" s="29">
        <v>496.29</v>
      </c>
      <c r="O2019" s="27">
        <f>Table1[[#This Row],[Unit_Price]]*Table1[[#This Row],[Quantity]]</f>
        <v>1370.04</v>
      </c>
      <c r="P2019" s="29">
        <f>Table1[[#This Row],[Revenue]]-Table1[[#This Row],[COGS]]</f>
        <v>377.45999999999992</v>
      </c>
      <c r="Q2019" s="9">
        <f>Table1[[#This Row],[Profit]]/Table1[[#This Row],[Revenue]]</f>
        <v>0.27551020408163263</v>
      </c>
      <c r="R2019" s="31">
        <f>Table1[[#This Row],[Cost Price]]*Table1[[#This Row],[Quantity]]</f>
        <v>992.58</v>
      </c>
    </row>
    <row r="2020" spans="1:18" x14ac:dyDescent="0.25">
      <c r="A2020" t="s">
        <v>2983</v>
      </c>
      <c r="B2020" s="14">
        <v>45728</v>
      </c>
      <c r="C2020" t="s">
        <v>869</v>
      </c>
      <c r="D2020" t="str">
        <f>VLOOKUP(C2020,Customers!A:E,5,FALSE)</f>
        <v>Mass Market</v>
      </c>
      <c r="E2020" t="s">
        <v>305</v>
      </c>
      <c r="F2020" t="str">
        <f>VLOOKUP(Table1[[#This Row],[Product_ID]],Products!A:D,4,FALSE)</f>
        <v>Accessories</v>
      </c>
      <c r="G2020" t="str">
        <f>VLOOKUP(H2020,Stores!A:E,5,FALSE)</f>
        <v xml:space="preserve">Asia </v>
      </c>
      <c r="H2020" t="s">
        <v>104</v>
      </c>
      <c r="I2020" s="5" t="s">
        <v>25</v>
      </c>
      <c r="J2020" s="7">
        <v>3</v>
      </c>
      <c r="K2020" s="27">
        <v>40.17</v>
      </c>
      <c r="L2020" s="11">
        <v>0.2</v>
      </c>
      <c r="M2020" t="s">
        <v>20</v>
      </c>
      <c r="N2020" s="29">
        <v>26.52</v>
      </c>
      <c r="O2020" s="27">
        <f>Table1[[#This Row],[Unit_Price]]*Table1[[#This Row],[Quantity]]</f>
        <v>120.51</v>
      </c>
      <c r="P2020" s="29">
        <f>Table1[[#This Row],[Revenue]]-Table1[[#This Row],[COGS]]</f>
        <v>40.950000000000003</v>
      </c>
      <c r="Q2020" s="9">
        <f>Table1[[#This Row],[Profit]]/Table1[[#This Row],[Revenue]]</f>
        <v>0.33980582524271846</v>
      </c>
      <c r="R2020" s="31">
        <f>Table1[[#This Row],[Cost Price]]*Table1[[#This Row],[Quantity]]</f>
        <v>79.56</v>
      </c>
    </row>
    <row r="2021" spans="1:18" x14ac:dyDescent="0.25">
      <c r="A2021" t="s">
        <v>2984</v>
      </c>
      <c r="B2021" s="14">
        <v>45979</v>
      </c>
      <c r="C2021" t="s">
        <v>329</v>
      </c>
      <c r="D2021" t="str">
        <f>VLOOKUP(C2021,Customers!A:E,5,FALSE)</f>
        <v>Mass Market</v>
      </c>
      <c r="E2021" t="s">
        <v>202</v>
      </c>
      <c r="F2021" t="str">
        <f>VLOOKUP(Table1[[#This Row],[Product_ID]],Products!A:D,4,FALSE)</f>
        <v>Televisions</v>
      </c>
      <c r="G2021" t="str">
        <f>VLOOKUP(H2021,Stores!A:E,5,FALSE)</f>
        <v>EUROPE</v>
      </c>
      <c r="H2021" t="s">
        <v>74</v>
      </c>
      <c r="I2021" s="5" t="s">
        <v>25</v>
      </c>
      <c r="J2021" s="7">
        <v>1</v>
      </c>
      <c r="K2021" s="27">
        <v>2036.03</v>
      </c>
      <c r="L2021" s="11">
        <v>0</v>
      </c>
      <c r="M2021" t="s">
        <v>20</v>
      </c>
      <c r="N2021" s="29">
        <v>1427.32</v>
      </c>
      <c r="O2021" s="27">
        <f>Table1[[#This Row],[Unit_Price]]*Table1[[#This Row],[Quantity]]</f>
        <v>2036.03</v>
      </c>
      <c r="P2021" s="29">
        <f>Table1[[#This Row],[Revenue]]-Table1[[#This Row],[COGS]]</f>
        <v>608.71</v>
      </c>
      <c r="Q2021" s="9">
        <f>Table1[[#This Row],[Profit]]/Table1[[#This Row],[Revenue]]</f>
        <v>0.2989690721649485</v>
      </c>
      <c r="R2021" s="31">
        <f>Table1[[#This Row],[Cost Price]]*Table1[[#This Row],[Quantity]]</f>
        <v>1427.32</v>
      </c>
    </row>
    <row r="2022" spans="1:18" x14ac:dyDescent="0.25">
      <c r="A2022" t="s">
        <v>2985</v>
      </c>
      <c r="B2022" s="14">
        <v>45944</v>
      </c>
      <c r="C2022" t="s">
        <v>198</v>
      </c>
      <c r="D2022" t="str">
        <f>VLOOKUP(C2022,Customers!A:E,5,FALSE)</f>
        <v>Mass Affluent</v>
      </c>
      <c r="E2022" t="s">
        <v>323</v>
      </c>
      <c r="F2022" t="str">
        <f>VLOOKUP(Table1[[#This Row],[Product_ID]],Products!A:D,4,FALSE)</f>
        <v>Televisions</v>
      </c>
      <c r="G2022" t="str">
        <f>VLOOKUP(H2022,Stores!A:E,5,FALSE)</f>
        <v>North America</v>
      </c>
      <c r="H2022" t="s">
        <v>187</v>
      </c>
      <c r="I2022" s="5" t="s">
        <v>25</v>
      </c>
      <c r="J2022" s="7">
        <v>3</v>
      </c>
      <c r="K2022" s="27">
        <v>1543.97</v>
      </c>
      <c r="L2022" s="11">
        <v>0.02</v>
      </c>
      <c r="M2022" t="s">
        <v>20</v>
      </c>
      <c r="N2022" s="29">
        <v>989.34</v>
      </c>
      <c r="O2022" s="27">
        <f>Table1[[#This Row],[Unit_Price]]*Table1[[#This Row],[Quantity]]</f>
        <v>4631.91</v>
      </c>
      <c r="P2022" s="29">
        <f>Table1[[#This Row],[Revenue]]-Table1[[#This Row],[COGS]]</f>
        <v>1663.8899999999999</v>
      </c>
      <c r="Q2022" s="9">
        <f>Table1[[#This Row],[Profit]]/Table1[[#This Row],[Revenue]]</f>
        <v>0.35922330097087379</v>
      </c>
      <c r="R2022" s="31">
        <f>Table1[[#This Row],[Cost Price]]*Table1[[#This Row],[Quantity]]</f>
        <v>2968.02</v>
      </c>
    </row>
    <row r="2023" spans="1:18" x14ac:dyDescent="0.25">
      <c r="A2023" t="s">
        <v>2986</v>
      </c>
      <c r="B2023" s="14">
        <v>46190</v>
      </c>
      <c r="C2023" t="s">
        <v>1134</v>
      </c>
      <c r="D2023" t="str">
        <f>VLOOKUP(C2023,Customers!A:E,5,FALSE)</f>
        <v>Mass Market</v>
      </c>
      <c r="E2023" t="s">
        <v>213</v>
      </c>
      <c r="F2023" t="str">
        <f>VLOOKUP(Table1[[#This Row],[Product_ID]],Products!A:D,4,FALSE)</f>
        <v>Smartphones</v>
      </c>
      <c r="G2023" t="str">
        <f>VLOOKUP(H2023,Stores!A:E,5,FALSE)</f>
        <v>Asia</v>
      </c>
      <c r="H2023" t="s">
        <v>34</v>
      </c>
      <c r="I2023" s="5" t="s">
        <v>14</v>
      </c>
      <c r="J2023" s="7">
        <v>1</v>
      </c>
      <c r="K2023" s="27">
        <v>532.53</v>
      </c>
      <c r="L2023" s="11">
        <v>0.15</v>
      </c>
      <c r="M2023" t="s">
        <v>30</v>
      </c>
      <c r="N2023" s="29">
        <v>362.34</v>
      </c>
      <c r="O2023" s="27">
        <f>Table1[[#This Row],[Unit_Price]]*Table1[[#This Row],[Quantity]]</f>
        <v>532.53</v>
      </c>
      <c r="P2023" s="29">
        <f>Table1[[#This Row],[Revenue]]-Table1[[#This Row],[COGS]]</f>
        <v>170.19</v>
      </c>
      <c r="Q2023" s="9">
        <f>Table1[[#This Row],[Profit]]/Table1[[#This Row],[Revenue]]</f>
        <v>0.31958762886597941</v>
      </c>
      <c r="R2023" s="31">
        <f>Table1[[#This Row],[Cost Price]]*Table1[[#This Row],[Quantity]]</f>
        <v>362.34</v>
      </c>
    </row>
    <row r="2024" spans="1:18" x14ac:dyDescent="0.25">
      <c r="A2024" t="s">
        <v>2987</v>
      </c>
      <c r="B2024" s="14">
        <v>46357</v>
      </c>
      <c r="C2024" t="s">
        <v>473</v>
      </c>
      <c r="D2024" t="str">
        <f>VLOOKUP(C2024,Customers!A:E,5,FALSE)</f>
        <v>Mass Market</v>
      </c>
      <c r="E2024" t="s">
        <v>5148</v>
      </c>
      <c r="F2024" t="e">
        <f>VLOOKUP(Table1[[#This Row],[Product_ID]],Products!A:D,4,FALSE)</f>
        <v>#N/A</v>
      </c>
      <c r="G2024" t="str">
        <f>VLOOKUP(H2024,Stores!A:E,5,FALSE)</f>
        <v>Africa</v>
      </c>
      <c r="H2024" t="s">
        <v>58</v>
      </c>
      <c r="I2024" s="5" t="s">
        <v>25</v>
      </c>
      <c r="J2024" s="7">
        <v>3</v>
      </c>
      <c r="K2024" s="27">
        <v>22338</v>
      </c>
      <c r="L2024" s="11">
        <v>0.1</v>
      </c>
      <c r="M2024" t="s">
        <v>20</v>
      </c>
      <c r="N2024" s="29">
        <v>0</v>
      </c>
      <c r="O2024" s="27">
        <v>0</v>
      </c>
      <c r="P2024" s="29">
        <f>Table1[[#This Row],[Revenue]]-Table1[[#This Row],[COGS]]</f>
        <v>0</v>
      </c>
      <c r="Q2024" s="9">
        <v>0</v>
      </c>
      <c r="R2024" s="31">
        <f>Table1[[#This Row],[Cost Price]]*Table1[[#This Row],[Quantity]]</f>
        <v>0</v>
      </c>
    </row>
    <row r="2025" spans="1:18" x14ac:dyDescent="0.25">
      <c r="A2025" t="s">
        <v>2988</v>
      </c>
      <c r="B2025" s="14">
        <v>46100</v>
      </c>
      <c r="C2025" t="s">
        <v>1196</v>
      </c>
      <c r="D2025" t="str">
        <f>VLOOKUP(C2025,Customers!A:E,5,FALSE)</f>
        <v>Mass Affluent</v>
      </c>
      <c r="E2025" t="s">
        <v>123</v>
      </c>
      <c r="F2025" t="str">
        <f>VLOOKUP(Table1[[#This Row],[Product_ID]],Products!A:D,4,FALSE)</f>
        <v>Accessories</v>
      </c>
      <c r="G2025" t="str">
        <f>VLOOKUP(H2025,Stores!A:E,5,FALSE)</f>
        <v>Asia</v>
      </c>
      <c r="H2025" t="s">
        <v>13</v>
      </c>
      <c r="I2025" s="5" t="s">
        <v>25</v>
      </c>
      <c r="J2025" s="7">
        <v>2</v>
      </c>
      <c r="K2025" s="27">
        <v>53.35</v>
      </c>
      <c r="L2025" s="11">
        <v>0.15</v>
      </c>
      <c r="M2025" t="s">
        <v>35</v>
      </c>
      <c r="N2025" s="29">
        <v>39.049999999999997</v>
      </c>
      <c r="O2025" s="27">
        <f>Table1[[#This Row],[Unit_Price]]*Table1[[#This Row],[Quantity]]</f>
        <v>106.7</v>
      </c>
      <c r="P2025" s="29">
        <f>Table1[[#This Row],[Revenue]]-Table1[[#This Row],[COGS]]</f>
        <v>28.600000000000009</v>
      </c>
      <c r="Q2025" s="9">
        <f>Table1[[#This Row],[Profit]]/Table1[[#This Row],[Revenue]]</f>
        <v>0.26804123711340211</v>
      </c>
      <c r="R2025" s="31">
        <f>Table1[[#This Row],[Cost Price]]*Table1[[#This Row],[Quantity]]</f>
        <v>78.099999999999994</v>
      </c>
    </row>
    <row r="2026" spans="1:18" x14ac:dyDescent="0.25">
      <c r="A2026" t="s">
        <v>2989</v>
      </c>
      <c r="B2026" s="14">
        <v>45700</v>
      </c>
      <c r="C2026" t="s">
        <v>1575</v>
      </c>
      <c r="D2026" t="str">
        <f>VLOOKUP(C2026,Customers!A:E,5,FALSE)</f>
        <v>Mass Market</v>
      </c>
      <c r="E2026" t="s">
        <v>199</v>
      </c>
      <c r="F2026" t="str">
        <f>VLOOKUP(Table1[[#This Row],[Product_ID]],Products!A:D,4,FALSE)</f>
        <v>Laptops</v>
      </c>
      <c r="G2026" t="str">
        <f>VLOOKUP(H2026,Stores!A:E,5,FALSE)</f>
        <v>Asia</v>
      </c>
      <c r="H2026" t="s">
        <v>101</v>
      </c>
      <c r="I2026" s="5" t="s">
        <v>14</v>
      </c>
      <c r="J2026" s="7">
        <v>4</v>
      </c>
      <c r="K2026" s="27">
        <v>719.97</v>
      </c>
      <c r="L2026" s="11">
        <v>0.15</v>
      </c>
      <c r="M2026" t="s">
        <v>20</v>
      </c>
      <c r="N2026" s="29">
        <v>496.29</v>
      </c>
      <c r="O2026" s="27">
        <f>Table1[[#This Row],[Unit_Price]]*Table1[[#This Row],[Quantity]]</f>
        <v>2879.88</v>
      </c>
      <c r="P2026" s="29">
        <f>Table1[[#This Row],[Revenue]]-Table1[[#This Row],[COGS]]</f>
        <v>894.72</v>
      </c>
      <c r="Q2026" s="9">
        <f>Table1[[#This Row],[Profit]]/Table1[[#This Row],[Revenue]]</f>
        <v>0.31067961165048541</v>
      </c>
      <c r="R2026" s="31">
        <f>Table1[[#This Row],[Cost Price]]*Table1[[#This Row],[Quantity]]</f>
        <v>1985.16</v>
      </c>
    </row>
    <row r="2027" spans="1:18" x14ac:dyDescent="0.25">
      <c r="A2027" t="s">
        <v>2990</v>
      </c>
      <c r="B2027" s="14">
        <v>45885</v>
      </c>
      <c r="C2027" t="s">
        <v>2568</v>
      </c>
      <c r="D2027" t="str">
        <f>VLOOKUP(C2027,Customers!A:E,5,FALSE)</f>
        <v>Mass Market</v>
      </c>
      <c r="E2027" t="s">
        <v>323</v>
      </c>
      <c r="F2027" t="str">
        <f>VLOOKUP(Table1[[#This Row],[Product_ID]],Products!A:D,4,FALSE)</f>
        <v>Televisions</v>
      </c>
      <c r="G2027" t="str">
        <f>VLOOKUP(H2027,Stores!A:E,5,FALSE)</f>
        <v>South America</v>
      </c>
      <c r="H2027" t="s">
        <v>62</v>
      </c>
      <c r="I2027" s="5" t="s">
        <v>25</v>
      </c>
      <c r="J2027" s="7">
        <v>3</v>
      </c>
      <c r="K2027" s="27">
        <v>1484.01</v>
      </c>
      <c r="L2027" s="11">
        <v>0</v>
      </c>
      <c r="M2027" t="s">
        <v>30</v>
      </c>
      <c r="N2027" s="29">
        <v>989.34</v>
      </c>
      <c r="O2027" s="27">
        <f>Table1[[#This Row],[Unit_Price]]*Table1[[#This Row],[Quantity]]</f>
        <v>4452.03</v>
      </c>
      <c r="P2027" s="29">
        <f>Table1[[#This Row],[Revenue]]-Table1[[#This Row],[COGS]]</f>
        <v>1484.0099999999998</v>
      </c>
      <c r="Q2027" s="9">
        <f>Table1[[#This Row],[Profit]]/Table1[[#This Row],[Revenue]]</f>
        <v>0.33333333333333331</v>
      </c>
      <c r="R2027" s="31">
        <f>Table1[[#This Row],[Cost Price]]*Table1[[#This Row],[Quantity]]</f>
        <v>2968.02</v>
      </c>
    </row>
    <row r="2028" spans="1:18" x14ac:dyDescent="0.25">
      <c r="A2028" t="s">
        <v>2991</v>
      </c>
      <c r="B2028" s="14">
        <v>46175</v>
      </c>
      <c r="C2028" t="s">
        <v>1836</v>
      </c>
      <c r="D2028" t="str">
        <f>VLOOKUP(C2028,Customers!A:E,5,FALSE)</f>
        <v>Mass Market</v>
      </c>
      <c r="E2028" t="s">
        <v>376</v>
      </c>
      <c r="F2028" t="str">
        <f>VLOOKUP(Table1[[#This Row],[Product_ID]],Products!A:D,4,FALSE)</f>
        <v>Laptops</v>
      </c>
      <c r="G2028" t="str">
        <f>VLOOKUP(H2028,Stores!A:E,5,FALSE)</f>
        <v>Asia</v>
      </c>
      <c r="H2028" t="s">
        <v>34</v>
      </c>
      <c r="I2028" s="5" t="s">
        <v>14</v>
      </c>
      <c r="J2028" s="7">
        <v>3</v>
      </c>
      <c r="K2028" s="27">
        <v>1648.03</v>
      </c>
      <c r="L2028" s="11">
        <v>0.1</v>
      </c>
      <c r="M2028" t="s">
        <v>20</v>
      </c>
      <c r="N2028" s="29">
        <v>1240.27</v>
      </c>
      <c r="O2028" s="27">
        <f>Table1[[#This Row],[Unit_Price]]*Table1[[#This Row],[Quantity]]</f>
        <v>4944.09</v>
      </c>
      <c r="P2028" s="29">
        <f>Table1[[#This Row],[Revenue]]-Table1[[#This Row],[COGS]]</f>
        <v>1223.2800000000002</v>
      </c>
      <c r="Q2028" s="9">
        <f>Table1[[#This Row],[Profit]]/Table1[[#This Row],[Revenue]]</f>
        <v>0.24742268041237117</v>
      </c>
      <c r="R2028" s="31">
        <f>Table1[[#This Row],[Cost Price]]*Table1[[#This Row],[Quantity]]</f>
        <v>3720.81</v>
      </c>
    </row>
    <row r="2029" spans="1:18" x14ac:dyDescent="0.25">
      <c r="A2029" t="s">
        <v>2992</v>
      </c>
      <c r="B2029" s="14">
        <v>46058</v>
      </c>
      <c r="C2029" t="s">
        <v>1311</v>
      </c>
      <c r="D2029" t="str">
        <f>VLOOKUP(C2029,Customers!A:E,5,FALSE)</f>
        <v>Mass Market</v>
      </c>
      <c r="E2029" t="s">
        <v>390</v>
      </c>
      <c r="F2029" t="str">
        <f>VLOOKUP(Table1[[#This Row],[Product_ID]],Products!A:D,4,FALSE)</f>
        <v>Smartphones</v>
      </c>
      <c r="G2029" t="str">
        <f>VLOOKUP(H2029,Stores!A:E,5,FALSE)</f>
        <v>Asia</v>
      </c>
      <c r="H2029" t="s">
        <v>101</v>
      </c>
      <c r="I2029" s="5" t="s">
        <v>14</v>
      </c>
      <c r="J2029" s="7">
        <v>3</v>
      </c>
      <c r="K2029" s="27">
        <v>462.47</v>
      </c>
      <c r="L2029" s="11">
        <v>0.15</v>
      </c>
      <c r="M2029" t="s">
        <v>20</v>
      </c>
      <c r="N2029" s="29">
        <v>278.38</v>
      </c>
      <c r="O2029" s="27">
        <f>Table1[[#This Row],[Unit_Price]]*Table1[[#This Row],[Quantity]]</f>
        <v>1387.41</v>
      </c>
      <c r="P2029" s="29">
        <f>Table1[[#This Row],[Revenue]]-Table1[[#This Row],[COGS]]</f>
        <v>552.2700000000001</v>
      </c>
      <c r="Q2029" s="9">
        <f>Table1[[#This Row],[Profit]]/Table1[[#This Row],[Revenue]]</f>
        <v>0.39805825242718451</v>
      </c>
      <c r="R2029" s="31">
        <f>Table1[[#This Row],[Cost Price]]*Table1[[#This Row],[Quantity]]</f>
        <v>835.14</v>
      </c>
    </row>
    <row r="2030" spans="1:18" x14ac:dyDescent="0.25">
      <c r="A2030" t="s">
        <v>2993</v>
      </c>
      <c r="B2030" s="14">
        <v>46225</v>
      </c>
      <c r="C2030" t="s">
        <v>1194</v>
      </c>
      <c r="D2030" t="str">
        <f>VLOOKUP(C2030,Customers!A:E,5,FALSE)</f>
        <v>Mass Market</v>
      </c>
      <c r="E2030" t="s">
        <v>29</v>
      </c>
      <c r="F2030" t="str">
        <f>VLOOKUP(Table1[[#This Row],[Product_ID]],Products!A:D,4,FALSE)</f>
        <v>Accessories</v>
      </c>
      <c r="G2030" t="str">
        <f>VLOOKUP(Table1[[#This Row],[Customer_ID]],Customers!A:G,7,FALSE)</f>
        <v>South America</v>
      </c>
      <c r="H2030" t="s">
        <v>5162</v>
      </c>
      <c r="I2030" s="5" t="s">
        <v>25</v>
      </c>
      <c r="J2030" s="7">
        <v>2</v>
      </c>
      <c r="K2030" s="27">
        <v>107.91</v>
      </c>
      <c r="L2030" s="11">
        <v>0</v>
      </c>
      <c r="M2030" t="s">
        <v>20</v>
      </c>
      <c r="N2030" s="29">
        <v>78.48</v>
      </c>
      <c r="O2030" s="27">
        <f>Table1[[#This Row],[Unit_Price]]*Table1[[#This Row],[Quantity]]</f>
        <v>215.82</v>
      </c>
      <c r="P2030" s="29">
        <f>Table1[[#This Row],[Revenue]]-Table1[[#This Row],[COGS]]</f>
        <v>58.859999999999985</v>
      </c>
      <c r="Q2030" s="9">
        <f>Table1[[#This Row],[Profit]]/Table1[[#This Row],[Revenue]]</f>
        <v>0.27272727272727265</v>
      </c>
      <c r="R2030" s="31">
        <f>Table1[[#This Row],[Cost Price]]*Table1[[#This Row],[Quantity]]</f>
        <v>156.96</v>
      </c>
    </row>
    <row r="2031" spans="1:18" x14ac:dyDescent="0.25">
      <c r="A2031" t="s">
        <v>2994</v>
      </c>
      <c r="B2031" s="14">
        <v>46045</v>
      </c>
      <c r="C2031" t="s">
        <v>566</v>
      </c>
      <c r="D2031" t="str">
        <f>VLOOKUP(C2031,Customers!A:E,5,FALSE)</f>
        <v>Mass Market</v>
      </c>
      <c r="E2031" t="s">
        <v>199</v>
      </c>
      <c r="F2031" t="str">
        <f>VLOOKUP(Table1[[#This Row],[Product_ID]],Products!A:D,4,FALSE)</f>
        <v>Laptops</v>
      </c>
      <c r="G2031" t="str">
        <f>VLOOKUP(H2031,Stores!A:E,5,FALSE)</f>
        <v>oceania</v>
      </c>
      <c r="H2031" t="s">
        <v>48</v>
      </c>
      <c r="I2031" s="5" t="s">
        <v>25</v>
      </c>
      <c r="J2031" s="7">
        <v>2</v>
      </c>
      <c r="K2031" s="27">
        <v>685.02</v>
      </c>
      <c r="L2031" s="11">
        <v>0.05</v>
      </c>
      <c r="M2031" t="s">
        <v>20</v>
      </c>
      <c r="N2031" s="29">
        <v>496.29</v>
      </c>
      <c r="O2031" s="27">
        <f>Table1[[#This Row],[Unit_Price]]*Table1[[#This Row],[Quantity]]</f>
        <v>1370.04</v>
      </c>
      <c r="P2031" s="29">
        <f>Table1[[#This Row],[Revenue]]-Table1[[#This Row],[COGS]]</f>
        <v>377.45999999999992</v>
      </c>
      <c r="Q2031" s="9">
        <f>Table1[[#This Row],[Profit]]/Table1[[#This Row],[Revenue]]</f>
        <v>0.27551020408163263</v>
      </c>
      <c r="R2031" s="31">
        <f>Table1[[#This Row],[Cost Price]]*Table1[[#This Row],[Quantity]]</f>
        <v>992.58</v>
      </c>
    </row>
    <row r="2032" spans="1:18" x14ac:dyDescent="0.25">
      <c r="A2032" t="s">
        <v>2995</v>
      </c>
      <c r="B2032" s="14">
        <v>46017</v>
      </c>
      <c r="C2032" t="s">
        <v>2282</v>
      </c>
      <c r="D2032" t="str">
        <f>VLOOKUP(C2032,Customers!A:E,5,FALSE)</f>
        <v>Mass Market</v>
      </c>
      <c r="E2032" t="s">
        <v>33</v>
      </c>
      <c r="F2032" t="str">
        <f>VLOOKUP(Table1[[#This Row],[Product_ID]],Products!A:D,4,FALSE)</f>
        <v>Laptops</v>
      </c>
      <c r="G2032" t="str">
        <f>VLOOKUP(H2032,Stores!A:E,5,FALSE)</f>
        <v>Asia</v>
      </c>
      <c r="H2032" t="s">
        <v>13</v>
      </c>
      <c r="I2032" s="5" t="s">
        <v>14</v>
      </c>
      <c r="J2032" s="7">
        <v>6</v>
      </c>
      <c r="K2032" s="27">
        <v>2449.02</v>
      </c>
      <c r="L2032" s="11">
        <v>0.1</v>
      </c>
      <c r="M2032" t="s">
        <v>35</v>
      </c>
      <c r="N2032" s="29">
        <v>1599.36</v>
      </c>
      <c r="O2032" s="27">
        <f>Table1[[#This Row],[Unit_Price]]*Table1[[#This Row],[Quantity]]</f>
        <v>14694.119999999999</v>
      </c>
      <c r="P2032" s="29">
        <f>Table1[[#This Row],[Revenue]]-Table1[[#This Row],[COGS]]</f>
        <v>5097.9599999999991</v>
      </c>
      <c r="Q2032" s="9">
        <f>Table1[[#This Row],[Profit]]/Table1[[#This Row],[Revenue]]</f>
        <v>0.34693877551020402</v>
      </c>
      <c r="R2032" s="31">
        <f>Table1[[#This Row],[Cost Price]]*Table1[[#This Row],[Quantity]]</f>
        <v>9596.16</v>
      </c>
    </row>
    <row r="2033" spans="1:18" x14ac:dyDescent="0.25">
      <c r="A2033" t="s">
        <v>2996</v>
      </c>
      <c r="B2033" s="14">
        <v>46159</v>
      </c>
      <c r="C2033" t="s">
        <v>2933</v>
      </c>
      <c r="D2033" t="str">
        <f>VLOOKUP(C2033,Customers!A:E,5,FALSE)</f>
        <v>Mass Market</v>
      </c>
      <c r="E2033" t="s">
        <v>685</v>
      </c>
      <c r="F2033" t="str">
        <f>VLOOKUP(Table1[[#This Row],[Product_ID]],Products!A:D,4,FALSE)</f>
        <v>Smartphones</v>
      </c>
      <c r="G2033" t="str">
        <f>VLOOKUP(H2033,Stores!A:E,5,FALSE)</f>
        <v>Asia</v>
      </c>
      <c r="H2033" t="s">
        <v>101</v>
      </c>
      <c r="I2033" s="5" t="s">
        <v>25</v>
      </c>
      <c r="J2033" s="7">
        <v>4</v>
      </c>
      <c r="K2033" s="27">
        <v>1614.99</v>
      </c>
      <c r="L2033" s="11">
        <v>0.15</v>
      </c>
      <c r="M2033" t="s">
        <v>20</v>
      </c>
      <c r="N2033" s="29">
        <v>1023.36</v>
      </c>
      <c r="O2033" s="27">
        <f>Table1[[#This Row],[Unit_Price]]*Table1[[#This Row],[Quantity]]</f>
        <v>6459.96</v>
      </c>
      <c r="P2033" s="29">
        <f>Table1[[#This Row],[Revenue]]-Table1[[#This Row],[COGS]]</f>
        <v>2366.52</v>
      </c>
      <c r="Q2033" s="9">
        <f>Table1[[#This Row],[Profit]]/Table1[[#This Row],[Revenue]]</f>
        <v>0.36633663366336633</v>
      </c>
      <c r="R2033" s="31">
        <f>Table1[[#This Row],[Cost Price]]*Table1[[#This Row],[Quantity]]</f>
        <v>4093.44</v>
      </c>
    </row>
    <row r="2034" spans="1:18" x14ac:dyDescent="0.25">
      <c r="A2034" t="s">
        <v>2997</v>
      </c>
      <c r="B2034" s="14">
        <v>46005</v>
      </c>
      <c r="C2034" t="s">
        <v>2998</v>
      </c>
      <c r="D2034" t="str">
        <f>VLOOKUP(C2034,Customers!A:E,5,FALSE)</f>
        <v>Affluent</v>
      </c>
      <c r="E2034" t="s">
        <v>87</v>
      </c>
      <c r="F2034" t="str">
        <f>VLOOKUP(Table1[[#This Row],[Product_ID]],Products!A:D,4,FALSE)</f>
        <v>Laptops</v>
      </c>
      <c r="G2034" t="str">
        <f>VLOOKUP(H2034,Stores!A:E,5,FALSE)</f>
        <v xml:space="preserve">Asia </v>
      </c>
      <c r="H2034" t="s">
        <v>104</v>
      </c>
      <c r="I2034" s="5" t="s">
        <v>25</v>
      </c>
      <c r="J2034" s="7">
        <v>4</v>
      </c>
      <c r="K2034" s="27">
        <v>1018.98</v>
      </c>
      <c r="L2034" s="11">
        <v>0.05</v>
      </c>
      <c r="M2034" t="s">
        <v>35</v>
      </c>
      <c r="N2034" s="29">
        <v>689.31</v>
      </c>
      <c r="O2034" s="27">
        <f>Table1[[#This Row],[Unit_Price]]*Table1[[#This Row],[Quantity]]</f>
        <v>4075.92</v>
      </c>
      <c r="P2034" s="29">
        <f>Table1[[#This Row],[Revenue]]-Table1[[#This Row],[COGS]]</f>
        <v>1318.6800000000003</v>
      </c>
      <c r="Q2034" s="9">
        <f>Table1[[#This Row],[Profit]]/Table1[[#This Row],[Revenue]]</f>
        <v>0.32352941176470595</v>
      </c>
      <c r="R2034" s="31">
        <f>Table1[[#This Row],[Cost Price]]*Table1[[#This Row],[Quantity]]</f>
        <v>2757.24</v>
      </c>
    </row>
    <row r="2035" spans="1:18" x14ac:dyDescent="0.25">
      <c r="A2035" t="s">
        <v>2999</v>
      </c>
      <c r="B2035" s="14">
        <v>46221</v>
      </c>
      <c r="C2035" t="s">
        <v>2297</v>
      </c>
      <c r="D2035" t="str">
        <f>VLOOKUP(C2035,Customers!A:E,5,FALSE)</f>
        <v>Mass Market</v>
      </c>
      <c r="E2035" t="s">
        <v>321</v>
      </c>
      <c r="F2035" t="str">
        <f>VLOOKUP(Table1[[#This Row],[Product_ID]],Products!A:D,4,FALSE)</f>
        <v>Smartphones</v>
      </c>
      <c r="G2035" t="str">
        <f>VLOOKUP(H2035,Stores!A:E,5,FALSE)</f>
        <v>South America</v>
      </c>
      <c r="H2035" t="s">
        <v>62</v>
      </c>
      <c r="I2035" s="5" t="s">
        <v>14</v>
      </c>
      <c r="J2035" s="7">
        <v>1</v>
      </c>
      <c r="K2035" s="27">
        <v>1426.98</v>
      </c>
      <c r="L2035" s="11">
        <v>0.2</v>
      </c>
      <c r="M2035" t="s">
        <v>20</v>
      </c>
      <c r="N2035" s="29">
        <v>993.29</v>
      </c>
      <c r="O2035" s="27">
        <f>Table1[[#This Row],[Unit_Price]]*Table1[[#This Row],[Quantity]]</f>
        <v>1426.98</v>
      </c>
      <c r="P2035" s="29">
        <f>Table1[[#This Row],[Revenue]]-Table1[[#This Row],[COGS]]</f>
        <v>433.69000000000005</v>
      </c>
      <c r="Q2035" s="9">
        <f>Table1[[#This Row],[Profit]]/Table1[[#This Row],[Revenue]]</f>
        <v>0.30392156862745101</v>
      </c>
      <c r="R2035" s="31">
        <f>Table1[[#This Row],[Cost Price]]*Table1[[#This Row],[Quantity]]</f>
        <v>993.29</v>
      </c>
    </row>
    <row r="2036" spans="1:18" x14ac:dyDescent="0.25">
      <c r="A2036" t="s">
        <v>3000</v>
      </c>
      <c r="B2036" s="14">
        <v>46136</v>
      </c>
      <c r="C2036" t="s">
        <v>1942</v>
      </c>
      <c r="D2036" t="str">
        <f>VLOOKUP(C2036,Customers!A:E,5,FALSE)</f>
        <v>Affluent</v>
      </c>
      <c r="E2036" t="s">
        <v>83</v>
      </c>
      <c r="F2036" t="str">
        <f>VLOOKUP(Table1[[#This Row],[Product_ID]],Products!A:D,4,FALSE)</f>
        <v>Televisions</v>
      </c>
      <c r="G2036" t="str">
        <f>VLOOKUP(H2036,Stores!A:E,5,FALSE)</f>
        <v>Asia</v>
      </c>
      <c r="H2036" t="s">
        <v>101</v>
      </c>
      <c r="I2036" s="5" t="s">
        <v>25</v>
      </c>
      <c r="J2036" s="7">
        <v>1</v>
      </c>
      <c r="K2036" s="27">
        <v>2276.0100000000002</v>
      </c>
      <c r="L2036" s="11">
        <v>0.1</v>
      </c>
      <c r="M2036" t="s">
        <v>35</v>
      </c>
      <c r="N2036" s="29">
        <v>1586.31</v>
      </c>
      <c r="O2036" s="27">
        <f>Table1[[#This Row],[Unit_Price]]*Table1[[#This Row],[Quantity]]</f>
        <v>2276.0100000000002</v>
      </c>
      <c r="P2036" s="29">
        <f>Table1[[#This Row],[Revenue]]-Table1[[#This Row],[COGS]]</f>
        <v>689.70000000000027</v>
      </c>
      <c r="Q2036" s="9">
        <f>Table1[[#This Row],[Profit]]/Table1[[#This Row],[Revenue]]</f>
        <v>0.30303030303030309</v>
      </c>
      <c r="R2036" s="31">
        <f>Table1[[#This Row],[Cost Price]]*Table1[[#This Row],[Quantity]]</f>
        <v>1586.31</v>
      </c>
    </row>
    <row r="2037" spans="1:18" x14ac:dyDescent="0.25">
      <c r="A2037" t="s">
        <v>3002</v>
      </c>
      <c r="B2037" s="14">
        <v>46201</v>
      </c>
      <c r="C2037" t="s">
        <v>888</v>
      </c>
      <c r="D2037" t="str">
        <f>VLOOKUP(C2037,Customers!A:E,5,FALSE)</f>
        <v>Premium</v>
      </c>
      <c r="E2037" t="s">
        <v>321</v>
      </c>
      <c r="F2037" t="str">
        <f>VLOOKUP(Table1[[#This Row],[Product_ID]],Products!A:D,4,FALSE)</f>
        <v>Smartphones</v>
      </c>
      <c r="G2037" t="str">
        <f>VLOOKUP(H2037,Stores!A:E,5,FALSE)</f>
        <v>Asia</v>
      </c>
      <c r="H2037" t="s">
        <v>13</v>
      </c>
      <c r="I2037" s="5" t="s">
        <v>14</v>
      </c>
      <c r="J2037" s="7">
        <v>2</v>
      </c>
      <c r="K2037" s="27">
        <v>1357.03</v>
      </c>
      <c r="L2037" s="11">
        <v>0.05</v>
      </c>
      <c r="M2037" t="s">
        <v>20</v>
      </c>
      <c r="N2037" s="29">
        <v>993.29</v>
      </c>
      <c r="O2037" s="27">
        <f>Table1[[#This Row],[Unit_Price]]*Table1[[#This Row],[Quantity]]</f>
        <v>2714.06</v>
      </c>
      <c r="P2037" s="29">
        <f>Table1[[#This Row],[Revenue]]-Table1[[#This Row],[COGS]]</f>
        <v>727.48</v>
      </c>
      <c r="Q2037" s="9">
        <f>Table1[[#This Row],[Profit]]/Table1[[#This Row],[Revenue]]</f>
        <v>0.26804123711340205</v>
      </c>
      <c r="R2037" s="31">
        <f>Table1[[#This Row],[Cost Price]]*Table1[[#This Row],[Quantity]]</f>
        <v>1986.58</v>
      </c>
    </row>
    <row r="2038" spans="1:18" x14ac:dyDescent="0.25">
      <c r="A2038" t="s">
        <v>3003</v>
      </c>
      <c r="B2038" s="14">
        <v>46105</v>
      </c>
      <c r="C2038" t="s">
        <v>1900</v>
      </c>
      <c r="D2038" t="str">
        <f>VLOOKUP(C2038,Customers!A:E,5,FALSE)</f>
        <v>Premium</v>
      </c>
      <c r="E2038" t="s">
        <v>171</v>
      </c>
      <c r="F2038" t="str">
        <f>VLOOKUP(Table1[[#This Row],[Product_ID]],Products!A:D,4,FALSE)</f>
        <v>Smartphones</v>
      </c>
      <c r="G2038" t="str">
        <f>VLOOKUP(H2038,Stores!A:E,5,FALSE)</f>
        <v>Africa</v>
      </c>
      <c r="H2038" t="s">
        <v>44</v>
      </c>
      <c r="I2038" s="5" t="s">
        <v>14</v>
      </c>
      <c r="J2038" s="7">
        <v>3</v>
      </c>
      <c r="K2038" s="27">
        <v>1311.99</v>
      </c>
      <c r="L2038" s="11">
        <v>0.05</v>
      </c>
      <c r="M2038" t="s">
        <v>30</v>
      </c>
      <c r="N2038" s="29">
        <v>883.32</v>
      </c>
      <c r="O2038" s="27">
        <f>Table1[[#This Row],[Unit_Price]]*Table1[[#This Row],[Quantity]]</f>
        <v>3935.9700000000003</v>
      </c>
      <c r="P2038" s="29">
        <f>Table1[[#This Row],[Revenue]]-Table1[[#This Row],[COGS]]</f>
        <v>1286.0100000000002</v>
      </c>
      <c r="Q2038" s="9">
        <f>Table1[[#This Row],[Profit]]/Table1[[#This Row],[Revenue]]</f>
        <v>0.32673267326732675</v>
      </c>
      <c r="R2038" s="31">
        <f>Table1[[#This Row],[Cost Price]]*Table1[[#This Row],[Quantity]]</f>
        <v>2649.96</v>
      </c>
    </row>
    <row r="2039" spans="1:18" x14ac:dyDescent="0.25">
      <c r="A2039" t="s">
        <v>3004</v>
      </c>
      <c r="B2039" s="14">
        <v>46267</v>
      </c>
      <c r="C2039" t="s">
        <v>1655</v>
      </c>
      <c r="D2039" t="str">
        <f>VLOOKUP(C2039,Customers!A:E,5,FALSE)</f>
        <v>Mass Affluent</v>
      </c>
      <c r="E2039" t="s">
        <v>376</v>
      </c>
      <c r="F2039" t="str">
        <f>VLOOKUP(Table1[[#This Row],[Product_ID]],Products!A:D,4,FALSE)</f>
        <v>Laptops</v>
      </c>
      <c r="G2039" t="str">
        <f>VLOOKUP(H2039,Stores!A:E,5,FALSE)</f>
        <v>Africa</v>
      </c>
      <c r="H2039" t="s">
        <v>58</v>
      </c>
      <c r="I2039" s="5" t="s">
        <v>25</v>
      </c>
      <c r="J2039" s="7">
        <v>1</v>
      </c>
      <c r="K2039" s="27">
        <v>1749.97</v>
      </c>
      <c r="L2039" s="11">
        <v>0.1</v>
      </c>
      <c r="M2039" t="s">
        <v>20</v>
      </c>
      <c r="N2039" s="29">
        <v>1240.27</v>
      </c>
      <c r="O2039" s="27">
        <f>Table1[[#This Row],[Unit_Price]]*Table1[[#This Row],[Quantity]]</f>
        <v>1749.97</v>
      </c>
      <c r="P2039" s="29">
        <f>Table1[[#This Row],[Revenue]]-Table1[[#This Row],[COGS]]</f>
        <v>509.70000000000005</v>
      </c>
      <c r="Q2039" s="9">
        <f>Table1[[#This Row],[Profit]]/Table1[[#This Row],[Revenue]]</f>
        <v>0.29126213592233013</v>
      </c>
      <c r="R2039" s="31">
        <f>Table1[[#This Row],[Cost Price]]*Table1[[#This Row],[Quantity]]</f>
        <v>1240.27</v>
      </c>
    </row>
    <row r="2040" spans="1:18" x14ac:dyDescent="0.25">
      <c r="A2040" t="s">
        <v>3005</v>
      </c>
      <c r="B2040" s="14">
        <v>46102</v>
      </c>
      <c r="C2040" t="s">
        <v>1655</v>
      </c>
      <c r="D2040" t="str">
        <f>VLOOKUP(C2040,Customers!A:E,5,FALSE)</f>
        <v>Mass Affluent</v>
      </c>
      <c r="E2040" t="s">
        <v>61</v>
      </c>
      <c r="F2040" t="str">
        <f>VLOOKUP(Table1[[#This Row],[Product_ID]],Products!A:D,4,FALSE)</f>
        <v>Audio</v>
      </c>
      <c r="G2040" t="str">
        <f>VLOOKUP(H2040,Stores!A:E,5,FALSE)</f>
        <v>Asia</v>
      </c>
      <c r="H2040" t="s">
        <v>34</v>
      </c>
      <c r="I2040" s="5" t="s">
        <v>14</v>
      </c>
      <c r="J2040" s="7">
        <v>1</v>
      </c>
      <c r="K2040" s="27">
        <v>246.51</v>
      </c>
      <c r="L2040" s="11">
        <v>0</v>
      </c>
      <c r="M2040" t="s">
        <v>20</v>
      </c>
      <c r="N2040" s="29">
        <v>171.81</v>
      </c>
      <c r="O2040" s="27">
        <f>Table1[[#This Row],[Unit_Price]]*Table1[[#This Row],[Quantity]]</f>
        <v>246.51</v>
      </c>
      <c r="P2040" s="29">
        <f>Table1[[#This Row],[Revenue]]-Table1[[#This Row],[COGS]]</f>
        <v>74.699999999999989</v>
      </c>
      <c r="Q2040" s="9">
        <f>Table1[[#This Row],[Profit]]/Table1[[#This Row],[Revenue]]</f>
        <v>0.30303030303030298</v>
      </c>
      <c r="R2040" s="31">
        <f>Table1[[#This Row],[Cost Price]]*Table1[[#This Row],[Quantity]]</f>
        <v>171.81</v>
      </c>
    </row>
    <row r="2041" spans="1:18" x14ac:dyDescent="0.25">
      <c r="A2041" t="s">
        <v>3006</v>
      </c>
      <c r="B2041" s="14">
        <v>46191</v>
      </c>
      <c r="C2041" t="s">
        <v>738</v>
      </c>
      <c r="D2041" t="str">
        <f>VLOOKUP(C2041,Customers!A:E,5,FALSE)</f>
        <v>Mass Market</v>
      </c>
      <c r="E2041" t="s">
        <v>254</v>
      </c>
      <c r="F2041" t="str">
        <f>VLOOKUP(Table1[[#This Row],[Product_ID]],Products!A:D,4,FALSE)</f>
        <v>Audio</v>
      </c>
      <c r="G2041" t="str">
        <f>VLOOKUP(H2041,Stores!A:E,5,FALSE)</f>
        <v>Africa</v>
      </c>
      <c r="H2041" t="s">
        <v>226</v>
      </c>
      <c r="I2041" s="5" t="s">
        <v>14</v>
      </c>
      <c r="J2041" s="7">
        <v>2</v>
      </c>
      <c r="K2041" s="27">
        <v>199</v>
      </c>
      <c r="L2041" s="11">
        <v>0.1</v>
      </c>
      <c r="M2041" t="s">
        <v>30</v>
      </c>
      <c r="N2041" s="29">
        <v>129.35</v>
      </c>
      <c r="O2041" s="27">
        <f>Table1[[#This Row],[Unit_Price]]*Table1[[#This Row],[Quantity]]</f>
        <v>398</v>
      </c>
      <c r="P2041" s="29">
        <f>Table1[[#This Row],[Revenue]]-Table1[[#This Row],[COGS]]</f>
        <v>139.30000000000001</v>
      </c>
      <c r="Q2041" s="9">
        <f>Table1[[#This Row],[Profit]]/Table1[[#This Row],[Revenue]]</f>
        <v>0.35000000000000003</v>
      </c>
      <c r="R2041" s="31">
        <f>Table1[[#This Row],[Cost Price]]*Table1[[#This Row],[Quantity]]</f>
        <v>258.7</v>
      </c>
    </row>
    <row r="2042" spans="1:18" x14ac:dyDescent="0.25">
      <c r="A2042" t="s">
        <v>3007</v>
      </c>
      <c r="B2042" s="14">
        <v>45971</v>
      </c>
      <c r="C2042" t="s">
        <v>2090</v>
      </c>
      <c r="D2042" t="str">
        <f>VLOOKUP(C2042,Customers!A:E,5,FALSE)</f>
        <v>Mass Affluent</v>
      </c>
      <c r="E2042" t="s">
        <v>83</v>
      </c>
      <c r="F2042" t="str">
        <f>VLOOKUP(Table1[[#This Row],[Product_ID]],Products!A:D,4,FALSE)</f>
        <v>Televisions</v>
      </c>
      <c r="G2042" t="str">
        <f>VLOOKUP(H2042,Stores!A:E,5,FALSE)</f>
        <v>Europe</v>
      </c>
      <c r="H2042" t="s">
        <v>64</v>
      </c>
      <c r="I2042" s="5" t="s">
        <v>25</v>
      </c>
      <c r="J2042" s="7">
        <v>1</v>
      </c>
      <c r="K2042" s="27">
        <v>2230.0300000000002</v>
      </c>
      <c r="L2042" s="11">
        <v>0</v>
      </c>
      <c r="M2042" t="s">
        <v>20</v>
      </c>
      <c r="N2042" s="29">
        <v>1586.31</v>
      </c>
      <c r="O2042" s="27">
        <f>Table1[[#This Row],[Unit_Price]]*Table1[[#This Row],[Quantity]]</f>
        <v>2230.0300000000002</v>
      </c>
      <c r="P2042" s="29">
        <f>Table1[[#This Row],[Revenue]]-Table1[[#This Row],[COGS]]</f>
        <v>643.72000000000025</v>
      </c>
      <c r="Q2042" s="9">
        <f>Table1[[#This Row],[Profit]]/Table1[[#This Row],[Revenue]]</f>
        <v>0.28865979381443307</v>
      </c>
      <c r="R2042" s="31">
        <f>Table1[[#This Row],[Cost Price]]*Table1[[#This Row],[Quantity]]</f>
        <v>1586.31</v>
      </c>
    </row>
    <row r="2043" spans="1:18" x14ac:dyDescent="0.25">
      <c r="A2043" t="s">
        <v>3008</v>
      </c>
      <c r="B2043" s="14">
        <v>45925</v>
      </c>
      <c r="C2043" t="s">
        <v>1213</v>
      </c>
      <c r="D2043" t="str">
        <f>VLOOKUP(C2043,Customers!A:E,5,FALSE)</f>
        <v>Mass Market</v>
      </c>
      <c r="E2043" t="s">
        <v>140</v>
      </c>
      <c r="F2043" t="str">
        <f>VLOOKUP(Table1[[#This Row],[Product_ID]],Products!A:D,4,FALSE)</f>
        <v>Laptops</v>
      </c>
      <c r="G2043" t="str">
        <f>VLOOKUP(H2043,Stores!A:E,5,FALSE)</f>
        <v>Asia</v>
      </c>
      <c r="H2043" t="s">
        <v>34</v>
      </c>
      <c r="I2043" s="5" t="s">
        <v>25</v>
      </c>
      <c r="J2043" s="7">
        <v>4</v>
      </c>
      <c r="K2043" s="27">
        <v>1008.99</v>
      </c>
      <c r="L2043" s="11">
        <v>0.15</v>
      </c>
      <c r="M2043" t="s">
        <v>35</v>
      </c>
      <c r="N2043" s="29">
        <v>659.34</v>
      </c>
      <c r="O2043" s="27">
        <f>Table1[[#This Row],[Unit_Price]]*Table1[[#This Row],[Quantity]]</f>
        <v>4035.96</v>
      </c>
      <c r="P2043" s="29">
        <f>Table1[[#This Row],[Revenue]]-Table1[[#This Row],[COGS]]</f>
        <v>1398.6</v>
      </c>
      <c r="Q2043" s="9">
        <f>Table1[[#This Row],[Profit]]/Table1[[#This Row],[Revenue]]</f>
        <v>0.34653465346534651</v>
      </c>
      <c r="R2043" s="31">
        <f>Table1[[#This Row],[Cost Price]]*Table1[[#This Row],[Quantity]]</f>
        <v>2637.36</v>
      </c>
    </row>
    <row r="2044" spans="1:18" x14ac:dyDescent="0.25">
      <c r="A2044" t="s">
        <v>3009</v>
      </c>
      <c r="B2044" s="14">
        <v>45890</v>
      </c>
      <c r="C2044" t="s">
        <v>342</v>
      </c>
      <c r="D2044" t="str">
        <f>VLOOKUP(C2044,Customers!A:E,5,FALSE)</f>
        <v>Premium</v>
      </c>
      <c r="E2044" t="s">
        <v>268</v>
      </c>
      <c r="F2044" t="str">
        <f>VLOOKUP(Table1[[#This Row],[Product_ID]],Products!A:D,4,FALSE)</f>
        <v>Audio</v>
      </c>
      <c r="G2044" t="str">
        <f>VLOOKUP(H2044,Stores!A:E,5,FALSE)</f>
        <v>Africa</v>
      </c>
      <c r="H2044" t="s">
        <v>52</v>
      </c>
      <c r="I2044" s="5" t="s">
        <v>25</v>
      </c>
      <c r="J2044" s="7">
        <v>1</v>
      </c>
      <c r="K2044" s="27">
        <v>144.53</v>
      </c>
      <c r="L2044" s="11">
        <v>0.05</v>
      </c>
      <c r="M2044" t="s">
        <v>20</v>
      </c>
      <c r="N2044" s="29">
        <v>90.89</v>
      </c>
      <c r="O2044" s="27">
        <f>Table1[[#This Row],[Unit_Price]]*Table1[[#This Row],[Quantity]]</f>
        <v>144.53</v>
      </c>
      <c r="P2044" s="29">
        <f>Table1[[#This Row],[Revenue]]-Table1[[#This Row],[COGS]]</f>
        <v>53.64</v>
      </c>
      <c r="Q2044" s="9">
        <f>Table1[[#This Row],[Profit]]/Table1[[#This Row],[Revenue]]</f>
        <v>0.37113402061855671</v>
      </c>
      <c r="R2044" s="31">
        <f>Table1[[#This Row],[Cost Price]]*Table1[[#This Row],[Quantity]]</f>
        <v>90.89</v>
      </c>
    </row>
    <row r="2045" spans="1:18" x14ac:dyDescent="0.25">
      <c r="A2045" t="s">
        <v>3010</v>
      </c>
      <c r="B2045" s="14">
        <v>46268</v>
      </c>
      <c r="C2045" t="s">
        <v>535</v>
      </c>
      <c r="D2045" t="str">
        <f>VLOOKUP(C2045,Customers!A:E,5,FALSE)</f>
        <v>Mass Market</v>
      </c>
      <c r="E2045" t="s">
        <v>213</v>
      </c>
      <c r="F2045" t="str">
        <f>VLOOKUP(Table1[[#This Row],[Product_ID]],Products!A:D,4,FALSE)</f>
        <v>Smartphones</v>
      </c>
      <c r="G2045" t="str">
        <f>VLOOKUP(H2045,Stores!A:E,5,FALSE)</f>
        <v>Asia</v>
      </c>
      <c r="H2045" t="s">
        <v>13</v>
      </c>
      <c r="I2045" s="5" t="s">
        <v>14</v>
      </c>
      <c r="J2045" s="7">
        <v>6</v>
      </c>
      <c r="K2045" s="27">
        <v>554.49</v>
      </c>
      <c r="L2045" s="11">
        <v>0.1</v>
      </c>
      <c r="M2045" t="s">
        <v>35</v>
      </c>
      <c r="N2045" s="29">
        <v>362.34</v>
      </c>
      <c r="O2045" s="27">
        <f>Table1[[#This Row],[Unit_Price]]*Table1[[#This Row],[Quantity]]</f>
        <v>3326.94</v>
      </c>
      <c r="P2045" s="29">
        <f>Table1[[#This Row],[Revenue]]-Table1[[#This Row],[COGS]]</f>
        <v>1152.9000000000001</v>
      </c>
      <c r="Q2045" s="9">
        <f>Table1[[#This Row],[Profit]]/Table1[[#This Row],[Revenue]]</f>
        <v>0.34653465346534656</v>
      </c>
      <c r="R2045" s="31">
        <f>Table1[[#This Row],[Cost Price]]*Table1[[#This Row],[Quantity]]</f>
        <v>2174.04</v>
      </c>
    </row>
    <row r="2046" spans="1:18" x14ac:dyDescent="0.25">
      <c r="A2046" t="s">
        <v>3011</v>
      </c>
      <c r="B2046" s="14">
        <v>45947</v>
      </c>
      <c r="C2046" t="s">
        <v>1537</v>
      </c>
      <c r="D2046" t="str">
        <f>VLOOKUP(C2046,Customers!A:E,5,FALSE)</f>
        <v>Mass Affluent</v>
      </c>
      <c r="E2046" t="s">
        <v>57</v>
      </c>
      <c r="F2046" t="str">
        <f>VLOOKUP(Table1[[#This Row],[Product_ID]],Products!A:D,4,FALSE)</f>
        <v>Laptops</v>
      </c>
      <c r="G2046" t="str">
        <f>VLOOKUP(H2046,Stores!A:E,5,FALSE)</f>
        <v>Oceania</v>
      </c>
      <c r="H2046" t="s">
        <v>112</v>
      </c>
      <c r="I2046" s="5" t="s">
        <v>14</v>
      </c>
      <c r="J2046" s="7">
        <v>4</v>
      </c>
      <c r="K2046" s="27">
        <v>1199</v>
      </c>
      <c r="L2046" s="11">
        <v>0</v>
      </c>
      <c r="M2046" t="s">
        <v>20</v>
      </c>
      <c r="N2046" s="29">
        <v>875.27</v>
      </c>
      <c r="O2046" s="27">
        <f>Table1[[#This Row],[Unit_Price]]*Table1[[#This Row],[Quantity]]</f>
        <v>4796</v>
      </c>
      <c r="P2046" s="29">
        <f>Table1[[#This Row],[Revenue]]-Table1[[#This Row],[COGS]]</f>
        <v>1294.92</v>
      </c>
      <c r="Q2046" s="9">
        <f>Table1[[#This Row],[Profit]]/Table1[[#This Row],[Revenue]]</f>
        <v>0.27</v>
      </c>
      <c r="R2046" s="31">
        <f>Table1[[#This Row],[Cost Price]]*Table1[[#This Row],[Quantity]]</f>
        <v>3501.08</v>
      </c>
    </row>
    <row r="2047" spans="1:18" x14ac:dyDescent="0.25">
      <c r="A2047" t="s">
        <v>3012</v>
      </c>
      <c r="B2047" s="14">
        <v>45974</v>
      </c>
      <c r="C2047" t="s">
        <v>834</v>
      </c>
      <c r="D2047" t="str">
        <f>VLOOKUP(C2047,Customers!A:E,5,FALSE)</f>
        <v>Mass Market</v>
      </c>
      <c r="E2047" t="s">
        <v>18</v>
      </c>
      <c r="F2047" t="str">
        <f>VLOOKUP(Table1[[#This Row],[Product_ID]],Products!A:D,4,FALSE)</f>
        <v>Audio</v>
      </c>
      <c r="G2047" t="str">
        <f>VLOOKUP(H2047,Stores!A:E,5,FALSE)</f>
        <v>Africa</v>
      </c>
      <c r="H2047" t="s">
        <v>58</v>
      </c>
      <c r="I2047" s="5" t="s">
        <v>25</v>
      </c>
      <c r="J2047" s="7">
        <v>1</v>
      </c>
      <c r="K2047" s="27">
        <v>99</v>
      </c>
      <c r="L2047" s="11">
        <v>0.05</v>
      </c>
      <c r="M2047" t="s">
        <v>20</v>
      </c>
      <c r="N2047" s="29">
        <v>71.28</v>
      </c>
      <c r="O2047" s="27">
        <f>Table1[[#This Row],[Unit_Price]]*Table1[[#This Row],[Quantity]]</f>
        <v>99</v>
      </c>
      <c r="P2047" s="29">
        <f>Table1[[#This Row],[Revenue]]-Table1[[#This Row],[COGS]]</f>
        <v>27.72</v>
      </c>
      <c r="Q2047" s="9">
        <f>Table1[[#This Row],[Profit]]/Table1[[#This Row],[Revenue]]</f>
        <v>0.27999999999999997</v>
      </c>
      <c r="R2047" s="31">
        <f>Table1[[#This Row],[Cost Price]]*Table1[[#This Row],[Quantity]]</f>
        <v>71.28</v>
      </c>
    </row>
    <row r="2048" spans="1:18" x14ac:dyDescent="0.25">
      <c r="A2048" t="s">
        <v>3013</v>
      </c>
      <c r="B2048" s="14">
        <v>45726</v>
      </c>
      <c r="C2048" t="s">
        <v>596</v>
      </c>
      <c r="D2048" t="str">
        <f>VLOOKUP(C2048,Customers!A:E,5,FALSE)</f>
        <v>Mass Market</v>
      </c>
      <c r="E2048" t="s">
        <v>126</v>
      </c>
      <c r="F2048" t="str">
        <f>VLOOKUP(Table1[[#This Row],[Product_ID]],Products!A:D,4,FALSE)</f>
        <v>Smartphones</v>
      </c>
      <c r="G2048" t="str">
        <f>VLOOKUP(H2048,Stores!A:E,5,FALSE)</f>
        <v>North America</v>
      </c>
      <c r="H2048" t="s">
        <v>95</v>
      </c>
      <c r="I2048" s="5" t="s">
        <v>25</v>
      </c>
      <c r="J2048" s="7">
        <v>2</v>
      </c>
      <c r="K2048" s="27">
        <v>678.03</v>
      </c>
      <c r="L2048" s="11">
        <v>0</v>
      </c>
      <c r="M2048" t="s">
        <v>35</v>
      </c>
      <c r="N2048" s="29">
        <v>510.27</v>
      </c>
      <c r="O2048" s="27">
        <f>Table1[[#This Row],[Unit_Price]]*Table1[[#This Row],[Quantity]]</f>
        <v>1356.06</v>
      </c>
      <c r="P2048" s="29">
        <f>Table1[[#This Row],[Revenue]]-Table1[[#This Row],[COGS]]</f>
        <v>335.52</v>
      </c>
      <c r="Q2048" s="9">
        <f>Table1[[#This Row],[Profit]]/Table1[[#This Row],[Revenue]]</f>
        <v>0.24742268041237114</v>
      </c>
      <c r="R2048" s="31">
        <f>Table1[[#This Row],[Cost Price]]*Table1[[#This Row],[Quantity]]</f>
        <v>1020.54</v>
      </c>
    </row>
    <row r="2049" spans="1:18" x14ac:dyDescent="0.25">
      <c r="A2049" t="s">
        <v>3014</v>
      </c>
      <c r="B2049" s="14">
        <v>45982</v>
      </c>
      <c r="C2049" t="s">
        <v>184</v>
      </c>
      <c r="D2049" t="str">
        <f>VLOOKUP(C2049,Customers!A:E,5,FALSE)</f>
        <v>VIP</v>
      </c>
      <c r="E2049" t="s">
        <v>43</v>
      </c>
      <c r="F2049" t="str">
        <f>VLOOKUP(Table1[[#This Row],[Product_ID]],Products!A:D,4,FALSE)</f>
        <v>Televisions</v>
      </c>
      <c r="G2049" t="str">
        <f>VLOOKUP(H2049,Stores!A:E,5,FALSE)</f>
        <v>Africa</v>
      </c>
      <c r="H2049" t="s">
        <v>58</v>
      </c>
      <c r="I2049" s="5" t="s">
        <v>25</v>
      </c>
      <c r="J2049" s="7">
        <v>3</v>
      </c>
      <c r="K2049" s="27">
        <v>1816.99</v>
      </c>
      <c r="L2049" s="11">
        <v>0.15</v>
      </c>
      <c r="M2049" t="s">
        <v>20</v>
      </c>
      <c r="N2049" s="29">
        <v>1097.3900000000001</v>
      </c>
      <c r="O2049" s="27">
        <f>Table1[[#This Row],[Unit_Price]]*Table1[[#This Row],[Quantity]]</f>
        <v>5450.97</v>
      </c>
      <c r="P2049" s="29">
        <f>Table1[[#This Row],[Revenue]]-Table1[[#This Row],[COGS]]</f>
        <v>2158.8000000000002</v>
      </c>
      <c r="Q2049" s="9">
        <f>Table1[[#This Row],[Profit]]/Table1[[#This Row],[Revenue]]</f>
        <v>0.39603960396039606</v>
      </c>
      <c r="R2049" s="31">
        <f>Table1[[#This Row],[Cost Price]]*Table1[[#This Row],[Quantity]]</f>
        <v>3292.17</v>
      </c>
    </row>
    <row r="2050" spans="1:18" x14ac:dyDescent="0.25">
      <c r="A2050" t="s">
        <v>3015</v>
      </c>
      <c r="B2050" s="14">
        <v>46118</v>
      </c>
      <c r="C2050" t="s">
        <v>1061</v>
      </c>
      <c r="D2050" t="str">
        <f>VLOOKUP(C2050,Customers!A:E,5,FALSE)</f>
        <v>Mass Market</v>
      </c>
      <c r="E2050" t="s">
        <v>220</v>
      </c>
      <c r="F2050" t="str">
        <f>VLOOKUP(Table1[[#This Row],[Product_ID]],Products!A:D,4,FALSE)</f>
        <v>Laptops</v>
      </c>
      <c r="G2050" t="str">
        <f>VLOOKUP(H2050,Stores!A:E,5,FALSE)</f>
        <v xml:space="preserve">Asia </v>
      </c>
      <c r="H2050" t="s">
        <v>104</v>
      </c>
      <c r="I2050" s="5" t="s">
        <v>25</v>
      </c>
      <c r="J2050" s="7">
        <v>1</v>
      </c>
      <c r="K2050" s="27">
        <v>1528.98</v>
      </c>
      <c r="L2050" s="11">
        <v>0</v>
      </c>
      <c r="M2050" t="s">
        <v>20</v>
      </c>
      <c r="N2050" s="29">
        <v>974.35</v>
      </c>
      <c r="O2050" s="27">
        <f>Table1[[#This Row],[Unit_Price]]*Table1[[#This Row],[Quantity]]</f>
        <v>1528.98</v>
      </c>
      <c r="P2050" s="29">
        <f>Table1[[#This Row],[Revenue]]-Table1[[#This Row],[COGS]]</f>
        <v>554.63</v>
      </c>
      <c r="Q2050" s="9">
        <f>Table1[[#This Row],[Profit]]/Table1[[#This Row],[Revenue]]</f>
        <v>0.36274509803921567</v>
      </c>
      <c r="R2050" s="31">
        <f>Table1[[#This Row],[Cost Price]]*Table1[[#This Row],[Quantity]]</f>
        <v>974.35</v>
      </c>
    </row>
    <row r="2051" spans="1:18" x14ac:dyDescent="0.25">
      <c r="A2051" t="s">
        <v>3016</v>
      </c>
      <c r="B2051" s="14">
        <v>46234</v>
      </c>
      <c r="C2051" t="s">
        <v>753</v>
      </c>
      <c r="D2051" t="str">
        <f>VLOOKUP(C2051,Customers!A:E,5,FALSE)</f>
        <v>Affluent</v>
      </c>
      <c r="E2051" t="s">
        <v>220</v>
      </c>
      <c r="F2051" t="str">
        <f>VLOOKUP(Table1[[#This Row],[Product_ID]],Products!A:D,4,FALSE)</f>
        <v>Laptops</v>
      </c>
      <c r="G2051" t="str">
        <f>VLOOKUP(H2051,Stores!A:E,5,FALSE)</f>
        <v>Africa</v>
      </c>
      <c r="H2051" t="s">
        <v>44</v>
      </c>
      <c r="I2051" s="5" t="s">
        <v>14</v>
      </c>
      <c r="J2051" s="7">
        <v>5</v>
      </c>
      <c r="K2051" s="27">
        <v>1499</v>
      </c>
      <c r="L2051" s="11">
        <v>0.15</v>
      </c>
      <c r="M2051" t="s">
        <v>30</v>
      </c>
      <c r="N2051" s="29">
        <v>974.35</v>
      </c>
      <c r="O2051" s="27">
        <f>Table1[[#This Row],[Unit_Price]]*Table1[[#This Row],[Quantity]]</f>
        <v>7495</v>
      </c>
      <c r="P2051" s="29">
        <f>Table1[[#This Row],[Revenue]]-Table1[[#This Row],[COGS]]</f>
        <v>2623.25</v>
      </c>
      <c r="Q2051" s="9">
        <f>Table1[[#This Row],[Profit]]/Table1[[#This Row],[Revenue]]</f>
        <v>0.35</v>
      </c>
      <c r="R2051" s="31">
        <f>Table1[[#This Row],[Cost Price]]*Table1[[#This Row],[Quantity]]</f>
        <v>4871.75</v>
      </c>
    </row>
    <row r="2052" spans="1:18" x14ac:dyDescent="0.25">
      <c r="A2052" t="s">
        <v>3017</v>
      </c>
      <c r="B2052" s="14">
        <v>46147</v>
      </c>
      <c r="C2052" t="s">
        <v>1616</v>
      </c>
      <c r="D2052" t="str">
        <f>VLOOKUP(C2052,Customers!A:E,5,FALSE)</f>
        <v>Mass Market</v>
      </c>
      <c r="E2052" t="s">
        <v>180</v>
      </c>
      <c r="F2052" t="str">
        <f>VLOOKUP(Table1[[#This Row],[Product_ID]],Products!A:D,4,FALSE)</f>
        <v>Smartphones</v>
      </c>
      <c r="G2052" t="str">
        <f>VLOOKUP(H2052,Stores!A:E,5,FALSE)</f>
        <v xml:space="preserve">Asia </v>
      </c>
      <c r="H2052" t="s">
        <v>104</v>
      </c>
      <c r="I2052" s="5" t="s">
        <v>14</v>
      </c>
      <c r="J2052" s="7">
        <v>2</v>
      </c>
      <c r="K2052" s="27">
        <v>840.51</v>
      </c>
      <c r="L2052" s="11">
        <v>0.1</v>
      </c>
      <c r="M2052" t="s">
        <v>20</v>
      </c>
      <c r="N2052" s="29">
        <v>585.80999999999995</v>
      </c>
      <c r="O2052" s="27">
        <f>Table1[[#This Row],[Unit_Price]]*Table1[[#This Row],[Quantity]]</f>
        <v>1681.02</v>
      </c>
      <c r="P2052" s="29">
        <f>Table1[[#This Row],[Revenue]]-Table1[[#This Row],[COGS]]</f>
        <v>509.40000000000009</v>
      </c>
      <c r="Q2052" s="9">
        <f>Table1[[#This Row],[Profit]]/Table1[[#This Row],[Revenue]]</f>
        <v>0.30303030303030309</v>
      </c>
      <c r="R2052" s="31">
        <f>Table1[[#This Row],[Cost Price]]*Table1[[#This Row],[Quantity]]</f>
        <v>1171.6199999999999</v>
      </c>
    </row>
    <row r="2053" spans="1:18" x14ac:dyDescent="0.25">
      <c r="A2053" t="s">
        <v>3018</v>
      </c>
      <c r="B2053" s="14">
        <v>45969</v>
      </c>
      <c r="C2053" t="s">
        <v>459</v>
      </c>
      <c r="D2053" t="str">
        <f>VLOOKUP(C2053,Customers!A:E,5,FALSE)</f>
        <v>Mass Affluent</v>
      </c>
      <c r="E2053" t="s">
        <v>33</v>
      </c>
      <c r="F2053" t="str">
        <f>VLOOKUP(Table1[[#This Row],[Product_ID]],Products!A:D,4,FALSE)</f>
        <v>Laptops</v>
      </c>
      <c r="G2053" t="str">
        <f>VLOOKUP(H2053,Stores!A:E,5,FALSE)</f>
        <v>oceania</v>
      </c>
      <c r="H2053" t="s">
        <v>48</v>
      </c>
      <c r="I2053" s="5" t="s">
        <v>14</v>
      </c>
      <c r="J2053" s="7">
        <v>5</v>
      </c>
      <c r="K2053" s="27">
        <v>2474.0100000000002</v>
      </c>
      <c r="L2053" s="11">
        <v>0.02</v>
      </c>
      <c r="M2053" t="s">
        <v>20</v>
      </c>
      <c r="N2053" s="29">
        <v>1599.36</v>
      </c>
      <c r="O2053" s="27">
        <f>Table1[[#This Row],[Unit_Price]]*Table1[[#This Row],[Quantity]]</f>
        <v>12370.050000000001</v>
      </c>
      <c r="P2053" s="29">
        <f>Table1[[#This Row],[Revenue]]-Table1[[#This Row],[COGS]]</f>
        <v>4373.2500000000018</v>
      </c>
      <c r="Q2053" s="9">
        <f>Table1[[#This Row],[Profit]]/Table1[[#This Row],[Revenue]]</f>
        <v>0.35353535353535365</v>
      </c>
      <c r="R2053" s="31">
        <f>Table1[[#This Row],[Cost Price]]*Table1[[#This Row],[Quantity]]</f>
        <v>7996.7999999999993</v>
      </c>
    </row>
    <row r="2054" spans="1:18" x14ac:dyDescent="0.25">
      <c r="A2054" t="s">
        <v>3019</v>
      </c>
      <c r="B2054" s="14">
        <v>45943</v>
      </c>
      <c r="C2054" t="s">
        <v>496</v>
      </c>
      <c r="D2054" t="str">
        <f>VLOOKUP(C2054,Customers!A:E,5,FALSE)</f>
        <v>Mass Market</v>
      </c>
      <c r="E2054" t="s">
        <v>323</v>
      </c>
      <c r="F2054" t="str">
        <f>VLOOKUP(Table1[[#This Row],[Product_ID]],Products!A:D,4,FALSE)</f>
        <v>Televisions</v>
      </c>
      <c r="G2054" t="str">
        <f>VLOOKUP(H2054,Stores!A:E,5,FALSE)</f>
        <v>oceania</v>
      </c>
      <c r="H2054" t="s">
        <v>48</v>
      </c>
      <c r="I2054" s="5" t="s">
        <v>14</v>
      </c>
      <c r="J2054" s="7">
        <v>1</v>
      </c>
      <c r="K2054" s="27">
        <v>1454.03</v>
      </c>
      <c r="L2054" s="11">
        <v>0.15</v>
      </c>
      <c r="M2054" t="s">
        <v>35</v>
      </c>
      <c r="N2054" s="29">
        <v>989.34</v>
      </c>
      <c r="O2054" s="27">
        <f>Table1[[#This Row],[Unit_Price]]*Table1[[#This Row],[Quantity]]</f>
        <v>1454.03</v>
      </c>
      <c r="P2054" s="29">
        <f>Table1[[#This Row],[Revenue]]-Table1[[#This Row],[COGS]]</f>
        <v>464.68999999999994</v>
      </c>
      <c r="Q2054" s="9">
        <f>Table1[[#This Row],[Profit]]/Table1[[#This Row],[Revenue]]</f>
        <v>0.31958762886597936</v>
      </c>
      <c r="R2054" s="31">
        <f>Table1[[#This Row],[Cost Price]]*Table1[[#This Row],[Quantity]]</f>
        <v>989.34</v>
      </c>
    </row>
    <row r="2055" spans="1:18" x14ac:dyDescent="0.25">
      <c r="A2055" t="s">
        <v>3020</v>
      </c>
      <c r="B2055" s="14">
        <v>45981</v>
      </c>
      <c r="C2055" t="s">
        <v>845</v>
      </c>
      <c r="D2055" t="str">
        <f>VLOOKUP(C2055,Customers!A:E,5,FALSE)</f>
        <v>Mass Affluent</v>
      </c>
      <c r="E2055" t="s">
        <v>685</v>
      </c>
      <c r="F2055" t="str">
        <f>VLOOKUP(Table1[[#This Row],[Product_ID]],Products!A:D,4,FALSE)</f>
        <v>Smartphones</v>
      </c>
      <c r="G2055" t="str">
        <f>VLOOKUP(H2055,Stores!A:E,5,FALSE)</f>
        <v>EUROPE</v>
      </c>
      <c r="H2055" t="s">
        <v>74</v>
      </c>
      <c r="I2055" s="5" t="s">
        <v>14</v>
      </c>
      <c r="J2055" s="7">
        <v>2</v>
      </c>
      <c r="K2055" s="27">
        <v>1646.97</v>
      </c>
      <c r="L2055" s="11">
        <v>0.05</v>
      </c>
      <c r="M2055" t="s">
        <v>35</v>
      </c>
      <c r="N2055" s="29">
        <v>1023.36</v>
      </c>
      <c r="O2055" s="27">
        <f>Table1[[#This Row],[Unit_Price]]*Table1[[#This Row],[Quantity]]</f>
        <v>3293.94</v>
      </c>
      <c r="P2055" s="29">
        <f>Table1[[#This Row],[Revenue]]-Table1[[#This Row],[COGS]]</f>
        <v>1247.22</v>
      </c>
      <c r="Q2055" s="9">
        <f>Table1[[#This Row],[Profit]]/Table1[[#This Row],[Revenue]]</f>
        <v>0.37864077669902912</v>
      </c>
      <c r="R2055" s="31">
        <f>Table1[[#This Row],[Cost Price]]*Table1[[#This Row],[Quantity]]</f>
        <v>2046.72</v>
      </c>
    </row>
    <row r="2056" spans="1:18" x14ac:dyDescent="0.25">
      <c r="A2056" t="s">
        <v>3021</v>
      </c>
      <c r="B2056" s="14">
        <v>46328</v>
      </c>
      <c r="C2056" t="s">
        <v>1021</v>
      </c>
      <c r="D2056" t="str">
        <f>VLOOKUP(C2056,Customers!A:E,5,FALSE)</f>
        <v>Mass Market</v>
      </c>
      <c r="E2056" t="s">
        <v>153</v>
      </c>
      <c r="F2056" t="str">
        <f>VLOOKUP(Table1[[#This Row],[Product_ID]],Products!A:D,4,FALSE)</f>
        <v>Accessories</v>
      </c>
      <c r="G2056" t="str">
        <f>VLOOKUP(H2056,Stores!A:E,5,FALSE)</f>
        <v>North America</v>
      </c>
      <c r="H2056" t="s">
        <v>187</v>
      </c>
      <c r="I2056" s="5" t="s">
        <v>25</v>
      </c>
      <c r="J2056" s="7">
        <v>3</v>
      </c>
      <c r="K2056" s="27">
        <v>130.29</v>
      </c>
      <c r="L2056" s="11">
        <v>0.02</v>
      </c>
      <c r="M2056" t="s">
        <v>30</v>
      </c>
      <c r="N2056" s="29">
        <v>78.69</v>
      </c>
      <c r="O2056" s="27">
        <f>Table1[[#This Row],[Unit_Price]]*Table1[[#This Row],[Quantity]]</f>
        <v>390.87</v>
      </c>
      <c r="P2056" s="29">
        <f>Table1[[#This Row],[Revenue]]-Table1[[#This Row],[COGS]]</f>
        <v>154.80000000000001</v>
      </c>
      <c r="Q2056" s="9">
        <f>Table1[[#This Row],[Profit]]/Table1[[#This Row],[Revenue]]</f>
        <v>0.39603960396039606</v>
      </c>
      <c r="R2056" s="31">
        <f>Table1[[#This Row],[Cost Price]]*Table1[[#This Row],[Quantity]]</f>
        <v>236.07</v>
      </c>
    </row>
    <row r="2057" spans="1:18" x14ac:dyDescent="0.25">
      <c r="A2057" t="s">
        <v>3022</v>
      </c>
      <c r="B2057" s="14">
        <v>46101</v>
      </c>
      <c r="C2057" t="s">
        <v>129</v>
      </c>
      <c r="D2057" t="str">
        <f>VLOOKUP(C2057,Customers!A:E,5,FALSE)</f>
        <v>Mass Affluent</v>
      </c>
      <c r="E2057" t="s">
        <v>305</v>
      </c>
      <c r="F2057" t="str">
        <f>VLOOKUP(Table1[[#This Row],[Product_ID]],Products!A:D,4,FALSE)</f>
        <v>Accessories</v>
      </c>
      <c r="G2057" t="str">
        <f>VLOOKUP(H2057,Stores!A:E,5,FALSE)</f>
        <v>Africa</v>
      </c>
      <c r="H2057" t="s">
        <v>58</v>
      </c>
      <c r="I2057" s="5" t="s">
        <v>14</v>
      </c>
      <c r="J2057" s="7">
        <v>3</v>
      </c>
      <c r="K2057" s="27">
        <v>37.83</v>
      </c>
      <c r="L2057" s="11">
        <v>0.1</v>
      </c>
      <c r="M2057" t="s">
        <v>20</v>
      </c>
      <c r="N2057" s="29">
        <v>26.52</v>
      </c>
      <c r="O2057" s="27">
        <f>Table1[[#This Row],[Unit_Price]]*Table1[[#This Row],[Quantity]]</f>
        <v>113.49</v>
      </c>
      <c r="P2057" s="29">
        <f>Table1[[#This Row],[Revenue]]-Table1[[#This Row],[COGS]]</f>
        <v>33.929999999999993</v>
      </c>
      <c r="Q2057" s="9">
        <f>Table1[[#This Row],[Profit]]/Table1[[#This Row],[Revenue]]</f>
        <v>0.29896907216494839</v>
      </c>
      <c r="R2057" s="31">
        <f>Table1[[#This Row],[Cost Price]]*Table1[[#This Row],[Quantity]]</f>
        <v>79.56</v>
      </c>
    </row>
    <row r="2058" spans="1:18" x14ac:dyDescent="0.25">
      <c r="A2058" t="s">
        <v>3023</v>
      </c>
      <c r="B2058" s="14">
        <v>45969</v>
      </c>
      <c r="C2058" t="s">
        <v>5136</v>
      </c>
      <c r="D2058" t="s">
        <v>5136</v>
      </c>
      <c r="E2058" t="s">
        <v>87</v>
      </c>
      <c r="F2058" t="str">
        <f>VLOOKUP(Table1[[#This Row],[Product_ID]],Products!A:D,4,FALSE)</f>
        <v>Laptops</v>
      </c>
      <c r="G2058" t="str">
        <f>VLOOKUP(H2058,Stores!A:E,5,FALSE)</f>
        <v>North America</v>
      </c>
      <c r="H2058" t="s">
        <v>39</v>
      </c>
      <c r="I2058" s="5" t="s">
        <v>14</v>
      </c>
      <c r="J2058" s="7">
        <v>1</v>
      </c>
      <c r="K2058" s="27">
        <v>999</v>
      </c>
      <c r="L2058" s="11">
        <v>0.05</v>
      </c>
      <c r="M2058" t="s">
        <v>20</v>
      </c>
      <c r="N2058" s="29">
        <v>689.31</v>
      </c>
      <c r="O2058" s="27">
        <f>Table1[[#This Row],[Unit_Price]]*Table1[[#This Row],[Quantity]]</f>
        <v>999</v>
      </c>
      <c r="P2058" s="29">
        <f>Table1[[#This Row],[Revenue]]-Table1[[#This Row],[COGS]]</f>
        <v>309.69000000000005</v>
      </c>
      <c r="Q2058" s="9">
        <f>Table1[[#This Row],[Profit]]/Table1[[#This Row],[Revenue]]</f>
        <v>0.31000000000000005</v>
      </c>
      <c r="R2058" s="31">
        <f>Table1[[#This Row],[Cost Price]]*Table1[[#This Row],[Quantity]]</f>
        <v>689.31</v>
      </c>
    </row>
    <row r="2059" spans="1:18" x14ac:dyDescent="0.25">
      <c r="A2059" t="s">
        <v>3024</v>
      </c>
      <c r="B2059" s="14">
        <v>45987</v>
      </c>
      <c r="C2059" t="s">
        <v>3025</v>
      </c>
      <c r="D2059" t="str">
        <f>VLOOKUP(C2059,Customers!A:E,5,FALSE)</f>
        <v>Mass Market</v>
      </c>
      <c r="E2059" t="s">
        <v>321</v>
      </c>
      <c r="F2059" t="str">
        <f>VLOOKUP(Table1[[#This Row],[Product_ID]],Products!A:D,4,FALSE)</f>
        <v>Smartphones</v>
      </c>
      <c r="G2059" t="str">
        <f>VLOOKUP(H2059,Stores!A:E,5,FALSE)</f>
        <v>Asia</v>
      </c>
      <c r="H2059" t="s">
        <v>34</v>
      </c>
      <c r="I2059" s="5" t="s">
        <v>14</v>
      </c>
      <c r="J2059" s="7">
        <v>1</v>
      </c>
      <c r="K2059" s="27">
        <v>1399</v>
      </c>
      <c r="L2059" s="11">
        <v>0.02</v>
      </c>
      <c r="M2059" t="s">
        <v>20</v>
      </c>
      <c r="N2059" s="29">
        <v>993.29</v>
      </c>
      <c r="O2059" s="27">
        <f>Table1[[#This Row],[Unit_Price]]*Table1[[#This Row],[Quantity]]</f>
        <v>1399</v>
      </c>
      <c r="P2059" s="29">
        <f>Table1[[#This Row],[Revenue]]-Table1[[#This Row],[COGS]]</f>
        <v>405.71000000000004</v>
      </c>
      <c r="Q2059" s="9">
        <f>Table1[[#This Row],[Profit]]/Table1[[#This Row],[Revenue]]</f>
        <v>0.29000000000000004</v>
      </c>
      <c r="R2059" s="31">
        <f>Table1[[#This Row],[Cost Price]]*Table1[[#This Row],[Quantity]]</f>
        <v>993.29</v>
      </c>
    </row>
    <row r="2060" spans="1:18" x14ac:dyDescent="0.25">
      <c r="A2060" t="s">
        <v>3026</v>
      </c>
      <c r="B2060" s="14">
        <v>46200</v>
      </c>
      <c r="C2060" t="s">
        <v>914</v>
      </c>
      <c r="D2060" t="str">
        <f>VLOOKUP(C2060,Customers!A:E,5,FALSE)</f>
        <v>Mass Market</v>
      </c>
      <c r="E2060" t="s">
        <v>254</v>
      </c>
      <c r="F2060" t="str">
        <f>VLOOKUP(Table1[[#This Row],[Product_ID]],Products!A:D,4,FALSE)</f>
        <v>Audio</v>
      </c>
      <c r="G2060" t="str">
        <f>VLOOKUP(H2060,Stores!A:E,5,FALSE)</f>
        <v>South America</v>
      </c>
      <c r="H2060" t="s">
        <v>120</v>
      </c>
      <c r="I2060" s="5" t="s">
        <v>25</v>
      </c>
      <c r="J2060" s="7">
        <v>5</v>
      </c>
      <c r="K2060" s="27">
        <v>193.03</v>
      </c>
      <c r="L2060" s="11">
        <v>0.15</v>
      </c>
      <c r="M2060" t="s">
        <v>20</v>
      </c>
      <c r="N2060" s="29">
        <v>129.35</v>
      </c>
      <c r="O2060" s="27">
        <f>Table1[[#This Row],[Unit_Price]]*Table1[[#This Row],[Quantity]]</f>
        <v>965.15</v>
      </c>
      <c r="P2060" s="29">
        <f>Table1[[#This Row],[Revenue]]-Table1[[#This Row],[COGS]]</f>
        <v>318.39999999999998</v>
      </c>
      <c r="Q2060" s="9">
        <f>Table1[[#This Row],[Profit]]/Table1[[#This Row],[Revenue]]</f>
        <v>0.32989690721649484</v>
      </c>
      <c r="R2060" s="31">
        <f>Table1[[#This Row],[Cost Price]]*Table1[[#This Row],[Quantity]]</f>
        <v>646.75</v>
      </c>
    </row>
    <row r="2061" spans="1:18" x14ac:dyDescent="0.25">
      <c r="A2061" t="s">
        <v>3027</v>
      </c>
      <c r="B2061" s="14">
        <v>45894</v>
      </c>
      <c r="C2061" t="s">
        <v>198</v>
      </c>
      <c r="D2061" t="str">
        <f>VLOOKUP(C2061,Customers!A:E,5,FALSE)</f>
        <v>Mass Affluent</v>
      </c>
      <c r="E2061" t="s">
        <v>213</v>
      </c>
      <c r="F2061" t="str">
        <f>VLOOKUP(Table1[[#This Row],[Product_ID]],Products!A:D,4,FALSE)</f>
        <v>Smartphones</v>
      </c>
      <c r="G2061" t="str">
        <f>VLOOKUP(H2061,Stores!A:E,5,FALSE)</f>
        <v>Africa</v>
      </c>
      <c r="H2061" t="s">
        <v>19</v>
      </c>
      <c r="I2061" s="5" t="s">
        <v>25</v>
      </c>
      <c r="J2061" s="7">
        <v>1</v>
      </c>
      <c r="K2061" s="27">
        <v>549</v>
      </c>
      <c r="L2061" s="11">
        <v>0</v>
      </c>
      <c r="M2061" t="s">
        <v>20</v>
      </c>
      <c r="N2061" s="29">
        <v>362.34</v>
      </c>
      <c r="O2061" s="27">
        <f>Table1[[#This Row],[Unit_Price]]*Table1[[#This Row],[Quantity]]</f>
        <v>549</v>
      </c>
      <c r="P2061" s="29">
        <f>Table1[[#This Row],[Revenue]]-Table1[[#This Row],[COGS]]</f>
        <v>186.66000000000003</v>
      </c>
      <c r="Q2061" s="9">
        <f>Table1[[#This Row],[Profit]]/Table1[[#This Row],[Revenue]]</f>
        <v>0.34</v>
      </c>
      <c r="R2061" s="31">
        <f>Table1[[#This Row],[Cost Price]]*Table1[[#This Row],[Quantity]]</f>
        <v>362.34</v>
      </c>
    </row>
    <row r="2062" spans="1:18" x14ac:dyDescent="0.25">
      <c r="A2062" t="s">
        <v>3028</v>
      </c>
      <c r="B2062" s="14">
        <v>45939</v>
      </c>
      <c r="C2062" t="s">
        <v>3029</v>
      </c>
      <c r="D2062" t="str">
        <f>VLOOKUP(C2062,Customers!A:E,5,FALSE)</f>
        <v>Mass Affluent</v>
      </c>
      <c r="E2062" t="s">
        <v>29</v>
      </c>
      <c r="F2062" t="str">
        <f>VLOOKUP(Table1[[#This Row],[Product_ID]],Products!A:D,4,FALSE)</f>
        <v>Accessories</v>
      </c>
      <c r="G2062" t="str">
        <f>VLOOKUP(H2062,Stores!A:E,5,FALSE)</f>
        <v>Asia</v>
      </c>
      <c r="H2062" t="s">
        <v>34</v>
      </c>
      <c r="I2062" s="5" t="s">
        <v>14</v>
      </c>
      <c r="J2062" s="7">
        <v>1</v>
      </c>
      <c r="K2062" s="27">
        <v>109</v>
      </c>
      <c r="L2062" s="11">
        <v>0</v>
      </c>
      <c r="M2062" t="s">
        <v>20</v>
      </c>
      <c r="N2062" s="29">
        <v>78.48</v>
      </c>
      <c r="O2062" s="27">
        <f>Table1[[#This Row],[Unit_Price]]*Table1[[#This Row],[Quantity]]</f>
        <v>109</v>
      </c>
      <c r="P2062" s="29">
        <f>Table1[[#This Row],[Revenue]]-Table1[[#This Row],[COGS]]</f>
        <v>30.519999999999996</v>
      </c>
      <c r="Q2062" s="9">
        <f>Table1[[#This Row],[Profit]]/Table1[[#This Row],[Revenue]]</f>
        <v>0.27999999999999997</v>
      </c>
      <c r="R2062" s="31">
        <f>Table1[[#This Row],[Cost Price]]*Table1[[#This Row],[Quantity]]</f>
        <v>78.48</v>
      </c>
    </row>
    <row r="2063" spans="1:18" x14ac:dyDescent="0.25">
      <c r="A2063" t="s">
        <v>3030</v>
      </c>
      <c r="B2063" s="14">
        <v>46012</v>
      </c>
      <c r="C2063" t="s">
        <v>2522</v>
      </c>
      <c r="D2063" t="str">
        <f>VLOOKUP(C2063,Customers!A:E,5,FALSE)</f>
        <v>Premium</v>
      </c>
      <c r="E2063" t="s">
        <v>213</v>
      </c>
      <c r="F2063" t="str">
        <f>VLOOKUP(Table1[[#This Row],[Product_ID]],Products!A:D,4,FALSE)</f>
        <v>Smartphones</v>
      </c>
      <c r="G2063" t="str">
        <f>VLOOKUP(H2063,Stores!A:E,5,FALSE)</f>
        <v>North America</v>
      </c>
      <c r="H2063" t="s">
        <v>95</v>
      </c>
      <c r="I2063" s="5" t="s">
        <v>14</v>
      </c>
      <c r="J2063" s="7">
        <v>1</v>
      </c>
      <c r="K2063" s="27">
        <v>543.51</v>
      </c>
      <c r="L2063" s="11">
        <v>0</v>
      </c>
      <c r="M2063" t="s">
        <v>35</v>
      </c>
      <c r="N2063" s="29">
        <v>362.34</v>
      </c>
      <c r="O2063" s="27">
        <f>Table1[[#This Row],[Unit_Price]]*Table1[[#This Row],[Quantity]]</f>
        <v>543.51</v>
      </c>
      <c r="P2063" s="29">
        <f>Table1[[#This Row],[Revenue]]-Table1[[#This Row],[COGS]]</f>
        <v>181.17000000000002</v>
      </c>
      <c r="Q2063" s="9">
        <f>Table1[[#This Row],[Profit]]/Table1[[#This Row],[Revenue]]</f>
        <v>0.33333333333333337</v>
      </c>
      <c r="R2063" s="31">
        <f>Table1[[#This Row],[Cost Price]]*Table1[[#This Row],[Quantity]]</f>
        <v>362.34</v>
      </c>
    </row>
    <row r="2064" spans="1:18" x14ac:dyDescent="0.25">
      <c r="A2064" t="s">
        <v>3031</v>
      </c>
      <c r="B2064" s="14">
        <v>45917</v>
      </c>
      <c r="C2064" t="s">
        <v>2779</v>
      </c>
      <c r="D2064" t="str">
        <f>VLOOKUP(C2064,Customers!A:E,5,FALSE)</f>
        <v>Mass Market</v>
      </c>
      <c r="E2064" t="s">
        <v>150</v>
      </c>
      <c r="F2064" t="str">
        <f>VLOOKUP(Table1[[#This Row],[Product_ID]],Products!A:D,4,FALSE)</f>
        <v>Televisions</v>
      </c>
      <c r="G2064" t="str">
        <f>VLOOKUP(H2064,Stores!A:E,5,FALSE)</f>
        <v>Oceania</v>
      </c>
      <c r="H2064" t="s">
        <v>112</v>
      </c>
      <c r="I2064" s="5" t="s">
        <v>25</v>
      </c>
      <c r="J2064" s="7">
        <v>2</v>
      </c>
      <c r="K2064" s="27">
        <v>1499</v>
      </c>
      <c r="L2064" s="11">
        <v>0.2</v>
      </c>
      <c r="M2064" t="s">
        <v>20</v>
      </c>
      <c r="N2064" s="29">
        <v>1064.29</v>
      </c>
      <c r="O2064" s="27">
        <f>Table1[[#This Row],[Unit_Price]]*Table1[[#This Row],[Quantity]]</f>
        <v>2998</v>
      </c>
      <c r="P2064" s="29">
        <f>Table1[[#This Row],[Revenue]]-Table1[[#This Row],[COGS]]</f>
        <v>869.42000000000007</v>
      </c>
      <c r="Q2064" s="9">
        <f>Table1[[#This Row],[Profit]]/Table1[[#This Row],[Revenue]]</f>
        <v>0.29000000000000004</v>
      </c>
      <c r="R2064" s="31">
        <f>Table1[[#This Row],[Cost Price]]*Table1[[#This Row],[Quantity]]</f>
        <v>2128.58</v>
      </c>
    </row>
    <row r="2065" spans="1:18" x14ac:dyDescent="0.25">
      <c r="A2065" t="s">
        <v>3032</v>
      </c>
      <c r="B2065" s="14">
        <v>45955</v>
      </c>
      <c r="C2065" t="s">
        <v>1188</v>
      </c>
      <c r="D2065" t="str">
        <f>VLOOKUP(C2065,Customers!A:E,5,FALSE)</f>
        <v>Premium</v>
      </c>
      <c r="E2065" t="s">
        <v>147</v>
      </c>
      <c r="F2065" t="str">
        <f>VLOOKUP(Table1[[#This Row],[Product_ID]],Products!A:D,4,FALSE)</f>
        <v>Televisions</v>
      </c>
      <c r="G2065" t="str">
        <f>VLOOKUP(H2065,Stores!A:E,5,FALSE)</f>
        <v xml:space="preserve">Asia </v>
      </c>
      <c r="H2065" t="s">
        <v>104</v>
      </c>
      <c r="I2065" s="5" t="s">
        <v>25</v>
      </c>
      <c r="J2065" s="7">
        <v>1</v>
      </c>
      <c r="K2065" s="27">
        <v>1018.98</v>
      </c>
      <c r="L2065" s="11">
        <v>0</v>
      </c>
      <c r="M2065" t="s">
        <v>20</v>
      </c>
      <c r="N2065" s="29">
        <v>679.32</v>
      </c>
      <c r="O2065" s="27">
        <f>Table1[[#This Row],[Unit_Price]]*Table1[[#This Row],[Quantity]]</f>
        <v>1018.98</v>
      </c>
      <c r="P2065" s="29">
        <f>Table1[[#This Row],[Revenue]]-Table1[[#This Row],[COGS]]</f>
        <v>339.65999999999997</v>
      </c>
      <c r="Q2065" s="9">
        <f>Table1[[#This Row],[Profit]]/Table1[[#This Row],[Revenue]]</f>
        <v>0.33333333333333331</v>
      </c>
      <c r="R2065" s="31">
        <f>Table1[[#This Row],[Cost Price]]*Table1[[#This Row],[Quantity]]</f>
        <v>679.32</v>
      </c>
    </row>
    <row r="2066" spans="1:18" x14ac:dyDescent="0.25">
      <c r="A2066" t="s">
        <v>3033</v>
      </c>
      <c r="B2066" s="14">
        <v>45961</v>
      </c>
      <c r="C2066" t="s">
        <v>146</v>
      </c>
      <c r="D2066" t="str">
        <f>VLOOKUP(C2066,Customers!A:E,5,FALSE)</f>
        <v>Mass Market</v>
      </c>
      <c r="E2066" t="s">
        <v>83</v>
      </c>
      <c r="F2066" t="str">
        <f>VLOOKUP(Table1[[#This Row],[Product_ID]],Products!A:D,4,FALSE)</f>
        <v>Televisions</v>
      </c>
      <c r="G2066" t="str">
        <f>VLOOKUP(H2066,Stores!A:E,5,FALSE)</f>
        <v>North America</v>
      </c>
      <c r="H2066" t="s">
        <v>39</v>
      </c>
      <c r="I2066" s="5" t="s">
        <v>14</v>
      </c>
      <c r="J2066" s="7">
        <v>4</v>
      </c>
      <c r="K2066" s="27">
        <v>2253.02</v>
      </c>
      <c r="L2066" s="11">
        <v>0</v>
      </c>
      <c r="M2066" t="s">
        <v>20</v>
      </c>
      <c r="N2066" s="29">
        <v>1586.31</v>
      </c>
      <c r="O2066" s="27">
        <f>Table1[[#This Row],[Unit_Price]]*Table1[[#This Row],[Quantity]]</f>
        <v>9012.08</v>
      </c>
      <c r="P2066" s="29">
        <f>Table1[[#This Row],[Revenue]]-Table1[[#This Row],[COGS]]</f>
        <v>2666.84</v>
      </c>
      <c r="Q2066" s="9">
        <f>Table1[[#This Row],[Profit]]/Table1[[#This Row],[Revenue]]</f>
        <v>0.29591836734693877</v>
      </c>
      <c r="R2066" s="31">
        <f>Table1[[#This Row],[Cost Price]]*Table1[[#This Row],[Quantity]]</f>
        <v>6345.24</v>
      </c>
    </row>
    <row r="2067" spans="1:18" x14ac:dyDescent="0.25">
      <c r="A2067" t="s">
        <v>3034</v>
      </c>
      <c r="B2067" s="14">
        <v>45758</v>
      </c>
      <c r="C2067" t="s">
        <v>1328</v>
      </c>
      <c r="D2067" t="str">
        <f>VLOOKUP(C2067,Customers!A:E,5,FALSE)</f>
        <v>Affluent</v>
      </c>
      <c r="E2067" t="s">
        <v>168</v>
      </c>
      <c r="F2067" t="str">
        <f>VLOOKUP(Table1[[#This Row],[Product_ID]],Products!A:D,4,FALSE)</f>
        <v>Accessories</v>
      </c>
      <c r="G2067" t="str">
        <f>VLOOKUP(H2067,Stores!A:E,5,FALSE)</f>
        <v>Africa</v>
      </c>
      <c r="H2067" t="s">
        <v>58</v>
      </c>
      <c r="I2067" s="5" t="s">
        <v>14</v>
      </c>
      <c r="J2067" s="7">
        <v>5</v>
      </c>
      <c r="K2067" s="27">
        <v>86.33</v>
      </c>
      <c r="L2067" s="11">
        <v>0.05</v>
      </c>
      <c r="M2067" t="s">
        <v>20</v>
      </c>
      <c r="N2067" s="29">
        <v>55.18</v>
      </c>
      <c r="O2067" s="27">
        <f>Table1[[#This Row],[Unit_Price]]*Table1[[#This Row],[Quantity]]</f>
        <v>431.65</v>
      </c>
      <c r="P2067" s="29">
        <f>Table1[[#This Row],[Revenue]]-Table1[[#This Row],[COGS]]</f>
        <v>155.75</v>
      </c>
      <c r="Q2067" s="9">
        <f>Table1[[#This Row],[Profit]]/Table1[[#This Row],[Revenue]]</f>
        <v>0.36082474226804123</v>
      </c>
      <c r="R2067" s="31">
        <f>Table1[[#This Row],[Cost Price]]*Table1[[#This Row],[Quantity]]</f>
        <v>275.89999999999998</v>
      </c>
    </row>
    <row r="2068" spans="1:18" x14ac:dyDescent="0.25">
      <c r="A2068" t="s">
        <v>3035</v>
      </c>
      <c r="B2068" s="14">
        <v>45969</v>
      </c>
      <c r="C2068" t="s">
        <v>961</v>
      </c>
      <c r="D2068" t="str">
        <f>VLOOKUP(C2068,Customers!A:E,5,FALSE)</f>
        <v>VIP</v>
      </c>
      <c r="E2068" t="s">
        <v>33</v>
      </c>
      <c r="F2068" t="str">
        <f>VLOOKUP(Table1[[#This Row],[Product_ID]],Products!A:D,4,FALSE)</f>
        <v>Laptops</v>
      </c>
      <c r="G2068" t="str">
        <f>VLOOKUP(H2068,Stores!A:E,5,FALSE)</f>
        <v>Africa</v>
      </c>
      <c r="H2068" t="s">
        <v>52</v>
      </c>
      <c r="I2068" s="5" t="s">
        <v>14</v>
      </c>
      <c r="J2068" s="7">
        <v>1</v>
      </c>
      <c r="K2068" s="27">
        <v>2449.02</v>
      </c>
      <c r="L2068" s="11">
        <v>0</v>
      </c>
      <c r="M2068" t="s">
        <v>20</v>
      </c>
      <c r="N2068" s="29">
        <v>1599.36</v>
      </c>
      <c r="O2068" s="27">
        <f>Table1[[#This Row],[Unit_Price]]*Table1[[#This Row],[Quantity]]</f>
        <v>2449.02</v>
      </c>
      <c r="P2068" s="29">
        <f>Table1[[#This Row],[Revenue]]-Table1[[#This Row],[COGS]]</f>
        <v>849.66000000000008</v>
      </c>
      <c r="Q2068" s="9">
        <f>Table1[[#This Row],[Profit]]/Table1[[#This Row],[Revenue]]</f>
        <v>0.34693877551020413</v>
      </c>
      <c r="R2068" s="31">
        <f>Table1[[#This Row],[Cost Price]]*Table1[[#This Row],[Quantity]]</f>
        <v>1599.36</v>
      </c>
    </row>
    <row r="2069" spans="1:18" x14ac:dyDescent="0.25">
      <c r="A2069" t="s">
        <v>3036</v>
      </c>
      <c r="B2069" s="14">
        <v>45949</v>
      </c>
      <c r="C2069" t="s">
        <v>312</v>
      </c>
      <c r="D2069" t="str">
        <f>VLOOKUP(C2069,Customers!A:E,5,FALSE)</f>
        <v>Mass Market</v>
      </c>
      <c r="E2069" t="s">
        <v>126</v>
      </c>
      <c r="F2069" t="str">
        <f>VLOOKUP(Table1[[#This Row],[Product_ID]],Products!A:D,4,FALSE)</f>
        <v>Smartphones</v>
      </c>
      <c r="G2069" t="str">
        <f>VLOOKUP(H2069,Stores!A:E,5,FALSE)</f>
        <v>oceania</v>
      </c>
      <c r="H2069" t="s">
        <v>48</v>
      </c>
      <c r="I2069" s="5" t="s">
        <v>14</v>
      </c>
      <c r="J2069" s="7">
        <v>3</v>
      </c>
      <c r="K2069" s="27">
        <v>719.97</v>
      </c>
      <c r="L2069" s="11">
        <v>0.05</v>
      </c>
      <c r="M2069" t="s">
        <v>20</v>
      </c>
      <c r="N2069" s="29">
        <v>510.27</v>
      </c>
      <c r="O2069" s="27">
        <f>Table1[[#This Row],[Unit_Price]]*Table1[[#This Row],[Quantity]]</f>
        <v>2159.91</v>
      </c>
      <c r="P2069" s="29">
        <f>Table1[[#This Row],[Revenue]]-Table1[[#This Row],[COGS]]</f>
        <v>629.09999999999991</v>
      </c>
      <c r="Q2069" s="9">
        <f>Table1[[#This Row],[Profit]]/Table1[[#This Row],[Revenue]]</f>
        <v>0.29126213592233008</v>
      </c>
      <c r="R2069" s="31">
        <f>Table1[[#This Row],[Cost Price]]*Table1[[#This Row],[Quantity]]</f>
        <v>1530.81</v>
      </c>
    </row>
    <row r="2070" spans="1:18" x14ac:dyDescent="0.25">
      <c r="A2070" t="s">
        <v>3037</v>
      </c>
      <c r="B2070" s="14">
        <v>45759</v>
      </c>
      <c r="C2070" t="s">
        <v>1908</v>
      </c>
      <c r="D2070" t="str">
        <f>VLOOKUP(C2070,Customers!A:E,5,FALSE)</f>
        <v>Mass Affluent</v>
      </c>
      <c r="E2070" t="s">
        <v>202</v>
      </c>
      <c r="F2070" t="str">
        <f>VLOOKUP(Table1[[#This Row],[Product_ID]],Products!A:D,4,FALSE)</f>
        <v>Televisions</v>
      </c>
      <c r="G2070" t="str">
        <f>VLOOKUP(H2070,Stores!A:E,5,FALSE)</f>
        <v>Africa</v>
      </c>
      <c r="H2070" t="s">
        <v>226</v>
      </c>
      <c r="I2070" s="5" t="s">
        <v>25</v>
      </c>
      <c r="J2070" s="7">
        <v>1</v>
      </c>
      <c r="K2070" s="27">
        <v>2036.03</v>
      </c>
      <c r="L2070" s="11">
        <v>0</v>
      </c>
      <c r="M2070" t="s">
        <v>30</v>
      </c>
      <c r="N2070" s="29">
        <v>1427.32</v>
      </c>
      <c r="O2070" s="27">
        <f>Table1[[#This Row],[Unit_Price]]*Table1[[#This Row],[Quantity]]</f>
        <v>2036.03</v>
      </c>
      <c r="P2070" s="29">
        <f>Table1[[#This Row],[Revenue]]-Table1[[#This Row],[COGS]]</f>
        <v>608.71</v>
      </c>
      <c r="Q2070" s="9">
        <f>Table1[[#This Row],[Profit]]/Table1[[#This Row],[Revenue]]</f>
        <v>0.2989690721649485</v>
      </c>
      <c r="R2070" s="31">
        <f>Table1[[#This Row],[Cost Price]]*Table1[[#This Row],[Quantity]]</f>
        <v>1427.32</v>
      </c>
    </row>
    <row r="2071" spans="1:18" x14ac:dyDescent="0.25">
      <c r="A2071" t="s">
        <v>3038</v>
      </c>
      <c r="B2071" s="14">
        <v>46297</v>
      </c>
      <c r="C2071" t="s">
        <v>843</v>
      </c>
      <c r="D2071" t="str">
        <f>VLOOKUP(C2071,Customers!A:E,5,FALSE)</f>
        <v>Affluent</v>
      </c>
      <c r="E2071" t="s">
        <v>277</v>
      </c>
      <c r="F2071" t="str">
        <f>VLOOKUP(Table1[[#This Row],[Product_ID]],Products!A:D,4,FALSE)</f>
        <v>Televisions</v>
      </c>
      <c r="G2071" t="str">
        <f>VLOOKUP(H2071,Stores!A:E,5,FALSE)</f>
        <v>Asia</v>
      </c>
      <c r="H2071" t="s">
        <v>101</v>
      </c>
      <c r="I2071" s="5" t="s">
        <v>14</v>
      </c>
      <c r="J2071" s="7">
        <v>3</v>
      </c>
      <c r="K2071" s="27">
        <v>699</v>
      </c>
      <c r="L2071" s="11">
        <v>0.2</v>
      </c>
      <c r="M2071" t="s">
        <v>20</v>
      </c>
      <c r="N2071" s="29">
        <v>433.38</v>
      </c>
      <c r="O2071" s="27">
        <f>Table1[[#This Row],[Unit_Price]]*Table1[[#This Row],[Quantity]]</f>
        <v>2097</v>
      </c>
      <c r="P2071" s="29">
        <f>Table1[[#This Row],[Revenue]]-Table1[[#This Row],[COGS]]</f>
        <v>796.86000000000013</v>
      </c>
      <c r="Q2071" s="9">
        <f>Table1[[#This Row],[Profit]]/Table1[[#This Row],[Revenue]]</f>
        <v>0.38000000000000006</v>
      </c>
      <c r="R2071" s="31">
        <f>Table1[[#This Row],[Cost Price]]*Table1[[#This Row],[Quantity]]</f>
        <v>1300.1399999999999</v>
      </c>
    </row>
    <row r="2072" spans="1:18" x14ac:dyDescent="0.25">
      <c r="A2072" t="s">
        <v>3039</v>
      </c>
      <c r="B2072" s="14">
        <v>46270</v>
      </c>
      <c r="C2072" t="s">
        <v>834</v>
      </c>
      <c r="D2072" t="str">
        <f>VLOOKUP(C2072,Customers!A:E,5,FALSE)</f>
        <v>Mass Market</v>
      </c>
      <c r="E2072" t="s">
        <v>440</v>
      </c>
      <c r="F2072" t="str">
        <f>VLOOKUP(Table1[[#This Row],[Product_ID]],Products!A:D,4,FALSE)</f>
        <v>Audio</v>
      </c>
      <c r="G2072" t="str">
        <f>VLOOKUP(H2072,Stores!A:E,5,FALSE)</f>
        <v>EUROPE</v>
      </c>
      <c r="H2072" t="s">
        <v>74</v>
      </c>
      <c r="I2072" s="5" t="s">
        <v>14</v>
      </c>
      <c r="J2072" s="7">
        <v>6</v>
      </c>
      <c r="K2072" s="27">
        <v>151.97999999999999</v>
      </c>
      <c r="L2072" s="11">
        <v>0.1</v>
      </c>
      <c r="M2072" t="s">
        <v>20</v>
      </c>
      <c r="N2072" s="29">
        <v>90.89</v>
      </c>
      <c r="O2072" s="27">
        <f>Table1[[#This Row],[Unit_Price]]*Table1[[#This Row],[Quantity]]</f>
        <v>911.87999999999988</v>
      </c>
      <c r="P2072" s="29">
        <f>Table1[[#This Row],[Revenue]]-Table1[[#This Row],[COGS]]</f>
        <v>366.53999999999985</v>
      </c>
      <c r="Q2072" s="9">
        <f>Table1[[#This Row],[Profit]]/Table1[[#This Row],[Revenue]]</f>
        <v>0.40196078431372539</v>
      </c>
      <c r="R2072" s="31">
        <f>Table1[[#This Row],[Cost Price]]*Table1[[#This Row],[Quantity]]</f>
        <v>545.34</v>
      </c>
    </row>
    <row r="2073" spans="1:18" x14ac:dyDescent="0.25">
      <c r="A2073" t="s">
        <v>3040</v>
      </c>
      <c r="B2073" s="14">
        <v>46165</v>
      </c>
      <c r="C2073" t="s">
        <v>2863</v>
      </c>
      <c r="D2073" t="str">
        <f>VLOOKUP(C2073,Customers!A:E,5,FALSE)</f>
        <v>Affluent</v>
      </c>
      <c r="E2073" t="s">
        <v>123</v>
      </c>
      <c r="F2073" t="str">
        <f>VLOOKUP(Table1[[#This Row],[Product_ID]],Products!A:D,4,FALSE)</f>
        <v>Accessories</v>
      </c>
      <c r="G2073" t="str">
        <f>VLOOKUP(H2073,Stores!A:E,5,FALSE)</f>
        <v>EUROPE</v>
      </c>
      <c r="H2073" t="s">
        <v>74</v>
      </c>
      <c r="I2073" s="5" t="s">
        <v>14</v>
      </c>
      <c r="J2073" s="7">
        <v>3</v>
      </c>
      <c r="K2073" s="27">
        <v>53.9</v>
      </c>
      <c r="L2073" s="11">
        <v>0.15</v>
      </c>
      <c r="M2073" t="s">
        <v>35</v>
      </c>
      <c r="N2073" s="29">
        <v>39.049999999999997</v>
      </c>
      <c r="O2073" s="27">
        <f>Table1[[#This Row],[Unit_Price]]*Table1[[#This Row],[Quantity]]</f>
        <v>161.69999999999999</v>
      </c>
      <c r="P2073" s="29">
        <f>Table1[[#This Row],[Revenue]]-Table1[[#This Row],[COGS]]</f>
        <v>44.55</v>
      </c>
      <c r="Q2073" s="9">
        <f>Table1[[#This Row],[Profit]]/Table1[[#This Row],[Revenue]]</f>
        <v>0.27551020408163268</v>
      </c>
      <c r="R2073" s="31">
        <f>Table1[[#This Row],[Cost Price]]*Table1[[#This Row],[Quantity]]</f>
        <v>117.14999999999999</v>
      </c>
    </row>
    <row r="2074" spans="1:18" x14ac:dyDescent="0.25">
      <c r="A2074" t="s">
        <v>3041</v>
      </c>
      <c r="B2074" s="14">
        <v>46127</v>
      </c>
      <c r="C2074" t="s">
        <v>459</v>
      </c>
      <c r="D2074" t="str">
        <f>VLOOKUP(C2074,Customers!A:E,5,FALSE)</f>
        <v>Mass Affluent</v>
      </c>
      <c r="E2074" t="s">
        <v>251</v>
      </c>
      <c r="F2074" t="str">
        <f>VLOOKUP(Table1[[#This Row],[Product_ID]],Products!A:D,4,FALSE)</f>
        <v>Televisions</v>
      </c>
      <c r="G2074" t="str">
        <f>VLOOKUP(H2074,Stores!A:E,5,FALSE)</f>
        <v>Africa</v>
      </c>
      <c r="H2074" t="s">
        <v>52</v>
      </c>
      <c r="I2074" s="5" t="s">
        <v>25</v>
      </c>
      <c r="J2074" s="7">
        <v>1</v>
      </c>
      <c r="K2074" s="27">
        <v>1979.01</v>
      </c>
      <c r="L2074" s="11">
        <v>0.1</v>
      </c>
      <c r="M2074" t="s">
        <v>20</v>
      </c>
      <c r="N2074" s="29">
        <v>1299.3499999999999</v>
      </c>
      <c r="O2074" s="27">
        <f>Table1[[#This Row],[Unit_Price]]*Table1[[#This Row],[Quantity]]</f>
        <v>1979.01</v>
      </c>
      <c r="P2074" s="29">
        <f>Table1[[#This Row],[Revenue]]-Table1[[#This Row],[COGS]]</f>
        <v>679.66000000000008</v>
      </c>
      <c r="Q2074" s="9">
        <f>Table1[[#This Row],[Profit]]/Table1[[#This Row],[Revenue]]</f>
        <v>0.34343434343434348</v>
      </c>
      <c r="R2074" s="31">
        <f>Table1[[#This Row],[Cost Price]]*Table1[[#This Row],[Quantity]]</f>
        <v>1299.3499999999999</v>
      </c>
    </row>
    <row r="2075" spans="1:18" x14ac:dyDescent="0.25">
      <c r="A2075" t="s">
        <v>3042</v>
      </c>
      <c r="B2075" s="14">
        <v>45929</v>
      </c>
      <c r="C2075" t="s">
        <v>232</v>
      </c>
      <c r="D2075" t="str">
        <f>VLOOKUP(C2075,Customers!A:E,5,FALSE)</f>
        <v>Mass Market</v>
      </c>
      <c r="E2075" t="s">
        <v>174</v>
      </c>
      <c r="F2075" t="str">
        <f>VLOOKUP(Table1[[#This Row],[Product_ID]],Products!A:D,4,FALSE)</f>
        <v>Accessories</v>
      </c>
      <c r="G2075" t="str">
        <f>VLOOKUP(H2075,Stores!A:E,5,FALSE)</f>
        <v>North America</v>
      </c>
      <c r="H2075" t="s">
        <v>95</v>
      </c>
      <c r="I2075" s="5" t="s">
        <v>14</v>
      </c>
      <c r="J2075" s="7">
        <v>2</v>
      </c>
      <c r="K2075" s="27">
        <v>78.209999999999994</v>
      </c>
      <c r="L2075" s="11">
        <v>0.1</v>
      </c>
      <c r="M2075" t="s">
        <v>30</v>
      </c>
      <c r="N2075" s="29">
        <v>54.51</v>
      </c>
      <c r="O2075" s="27">
        <f>Table1[[#This Row],[Unit_Price]]*Table1[[#This Row],[Quantity]]</f>
        <v>156.41999999999999</v>
      </c>
      <c r="P2075" s="29">
        <f>Table1[[#This Row],[Revenue]]-Table1[[#This Row],[COGS]]</f>
        <v>47.399999999999991</v>
      </c>
      <c r="Q2075" s="9">
        <f>Table1[[#This Row],[Profit]]/Table1[[#This Row],[Revenue]]</f>
        <v>0.30303030303030298</v>
      </c>
      <c r="R2075" s="31">
        <f>Table1[[#This Row],[Cost Price]]*Table1[[#This Row],[Quantity]]</f>
        <v>109.02</v>
      </c>
    </row>
    <row r="2076" spans="1:18" x14ac:dyDescent="0.25">
      <c r="A2076" t="s">
        <v>3043</v>
      </c>
      <c r="B2076" s="14">
        <v>46266</v>
      </c>
      <c r="C2076" t="s">
        <v>1749</v>
      </c>
      <c r="D2076" t="str">
        <f>VLOOKUP(C2076,Customers!A:E,5,FALSE)</f>
        <v>Mass Affluent</v>
      </c>
      <c r="E2076" t="s">
        <v>416</v>
      </c>
      <c r="F2076" t="str">
        <f>VLOOKUP(Table1[[#This Row],[Product_ID]],Products!A:D,4,FALSE)</f>
        <v>Smartphones</v>
      </c>
      <c r="G2076" t="str">
        <f>VLOOKUP(H2076,Stores!A:E,5,FALSE)</f>
        <v>Africa</v>
      </c>
      <c r="H2076" t="s">
        <v>58</v>
      </c>
      <c r="I2076" s="5" t="s">
        <v>25</v>
      </c>
      <c r="J2076" s="7">
        <v>2</v>
      </c>
      <c r="K2076" s="27">
        <v>241.53</v>
      </c>
      <c r="L2076" s="11">
        <v>0</v>
      </c>
      <c r="M2076" t="s">
        <v>20</v>
      </c>
      <c r="N2076" s="29">
        <v>159.36000000000001</v>
      </c>
      <c r="O2076" s="27">
        <f>Table1[[#This Row],[Unit_Price]]*Table1[[#This Row],[Quantity]]</f>
        <v>483.06</v>
      </c>
      <c r="P2076" s="29">
        <f>Table1[[#This Row],[Revenue]]-Table1[[#This Row],[COGS]]</f>
        <v>164.33999999999997</v>
      </c>
      <c r="Q2076" s="9">
        <f>Table1[[#This Row],[Profit]]/Table1[[#This Row],[Revenue]]</f>
        <v>0.34020618556701027</v>
      </c>
      <c r="R2076" s="31">
        <f>Table1[[#This Row],[Cost Price]]*Table1[[#This Row],[Quantity]]</f>
        <v>318.72000000000003</v>
      </c>
    </row>
    <row r="2077" spans="1:18" x14ac:dyDescent="0.25">
      <c r="A2077" t="s">
        <v>3044</v>
      </c>
      <c r="B2077" s="14">
        <v>46172</v>
      </c>
      <c r="C2077" t="s">
        <v>2902</v>
      </c>
      <c r="D2077" t="str">
        <f>VLOOKUP(C2077,Customers!A:E,5,FALSE)</f>
        <v>Mass Market</v>
      </c>
      <c r="E2077" t="s">
        <v>71</v>
      </c>
      <c r="F2077" t="str">
        <f>VLOOKUP(Table1[[#This Row],[Product_ID]],Products!A:D,4,FALSE)</f>
        <v>Audio</v>
      </c>
      <c r="G2077" t="str">
        <f>VLOOKUP(H2077,Stores!A:E,5,FALSE)</f>
        <v>Africa</v>
      </c>
      <c r="H2077" t="s">
        <v>44</v>
      </c>
      <c r="I2077" s="5" t="s">
        <v>14</v>
      </c>
      <c r="J2077" s="7">
        <v>2</v>
      </c>
      <c r="K2077" s="27">
        <v>119</v>
      </c>
      <c r="L2077" s="11">
        <v>0</v>
      </c>
      <c r="M2077" t="s">
        <v>30</v>
      </c>
      <c r="N2077" s="29">
        <v>82.11</v>
      </c>
      <c r="O2077" s="27">
        <f>Table1[[#This Row],[Unit_Price]]*Table1[[#This Row],[Quantity]]</f>
        <v>238</v>
      </c>
      <c r="P2077" s="29">
        <f>Table1[[#This Row],[Revenue]]-Table1[[#This Row],[COGS]]</f>
        <v>73.78</v>
      </c>
      <c r="Q2077" s="9">
        <f>Table1[[#This Row],[Profit]]/Table1[[#This Row],[Revenue]]</f>
        <v>0.31</v>
      </c>
      <c r="R2077" s="31">
        <f>Table1[[#This Row],[Cost Price]]*Table1[[#This Row],[Quantity]]</f>
        <v>164.22</v>
      </c>
    </row>
    <row r="2078" spans="1:18" x14ac:dyDescent="0.25">
      <c r="A2078" t="s">
        <v>3045</v>
      </c>
      <c r="B2078" s="14">
        <v>45986</v>
      </c>
      <c r="C2078" t="s">
        <v>3046</v>
      </c>
      <c r="D2078" t="str">
        <f>VLOOKUP(C2078,Customers!A:E,5,FALSE)</f>
        <v>VIP</v>
      </c>
      <c r="E2078" t="s">
        <v>51</v>
      </c>
      <c r="F2078" t="str">
        <f>VLOOKUP(Table1[[#This Row],[Product_ID]],Products!A:D,4,FALSE)</f>
        <v>Smartphones</v>
      </c>
      <c r="G2078" t="str">
        <f>VLOOKUP(H2078,Stores!A:E,5,FALSE)</f>
        <v>North America</v>
      </c>
      <c r="H2078" t="s">
        <v>187</v>
      </c>
      <c r="I2078" s="5" t="s">
        <v>14</v>
      </c>
      <c r="J2078" s="7">
        <v>2</v>
      </c>
      <c r="K2078" s="27">
        <v>1008.99</v>
      </c>
      <c r="L2078" s="11">
        <v>0.2</v>
      </c>
      <c r="M2078" t="s">
        <v>20</v>
      </c>
      <c r="N2078" s="29">
        <v>609.39</v>
      </c>
      <c r="O2078" s="27">
        <f>Table1[[#This Row],[Unit_Price]]*Table1[[#This Row],[Quantity]]</f>
        <v>2017.98</v>
      </c>
      <c r="P2078" s="29">
        <f>Table1[[#This Row],[Revenue]]-Table1[[#This Row],[COGS]]</f>
        <v>799.2</v>
      </c>
      <c r="Q2078" s="9">
        <f>Table1[[#This Row],[Profit]]/Table1[[#This Row],[Revenue]]</f>
        <v>0.39603960396039606</v>
      </c>
      <c r="R2078" s="31">
        <f>Table1[[#This Row],[Cost Price]]*Table1[[#This Row],[Quantity]]</f>
        <v>1218.78</v>
      </c>
    </row>
    <row r="2079" spans="1:18" x14ac:dyDescent="0.25">
      <c r="A2079" t="s">
        <v>3047</v>
      </c>
      <c r="B2079" s="14">
        <v>45974</v>
      </c>
      <c r="C2079" t="s">
        <v>847</v>
      </c>
      <c r="D2079" t="str">
        <f>VLOOKUP(C2079,Customers!A:E,5,FALSE)</f>
        <v>Premium</v>
      </c>
      <c r="E2079" t="s">
        <v>251</v>
      </c>
      <c r="F2079" t="str">
        <f>VLOOKUP(Table1[[#This Row],[Product_ID]],Products!A:D,4,FALSE)</f>
        <v>Televisions</v>
      </c>
      <c r="G2079" t="str">
        <f>VLOOKUP(H2079,Stores!A:E,5,FALSE)</f>
        <v>North America</v>
      </c>
      <c r="H2079" t="s">
        <v>95</v>
      </c>
      <c r="I2079" s="5" t="s">
        <v>25</v>
      </c>
      <c r="J2079" s="7">
        <v>2</v>
      </c>
      <c r="K2079" s="27">
        <v>2018.99</v>
      </c>
      <c r="L2079" s="11">
        <v>0</v>
      </c>
      <c r="M2079" t="s">
        <v>30</v>
      </c>
      <c r="N2079" s="29">
        <v>1299.3499999999999</v>
      </c>
      <c r="O2079" s="27">
        <f>Table1[[#This Row],[Unit_Price]]*Table1[[#This Row],[Quantity]]</f>
        <v>4037.98</v>
      </c>
      <c r="P2079" s="29">
        <f>Table1[[#This Row],[Revenue]]-Table1[[#This Row],[COGS]]</f>
        <v>1439.2800000000002</v>
      </c>
      <c r="Q2079" s="9">
        <f>Table1[[#This Row],[Profit]]/Table1[[#This Row],[Revenue]]</f>
        <v>0.35643564356435647</v>
      </c>
      <c r="R2079" s="31">
        <f>Table1[[#This Row],[Cost Price]]*Table1[[#This Row],[Quantity]]</f>
        <v>2598.6999999999998</v>
      </c>
    </row>
    <row r="2080" spans="1:18" x14ac:dyDescent="0.25">
      <c r="A2080" t="s">
        <v>3048</v>
      </c>
      <c r="B2080" s="14">
        <v>46021</v>
      </c>
      <c r="C2080" t="s">
        <v>290</v>
      </c>
      <c r="D2080" t="str">
        <f>VLOOKUP(C2080,Customers!A:E,5,FALSE)</f>
        <v>Affluent</v>
      </c>
      <c r="E2080" t="s">
        <v>150</v>
      </c>
      <c r="F2080" t="str">
        <f>VLOOKUP(Table1[[#This Row],[Product_ID]],Products!A:D,4,FALSE)</f>
        <v>Televisions</v>
      </c>
      <c r="G2080" t="str">
        <f>VLOOKUP(H2080,Stores!A:E,5,FALSE)</f>
        <v>Europe</v>
      </c>
      <c r="H2080" t="s">
        <v>64</v>
      </c>
      <c r="I2080" s="5" t="s">
        <v>14</v>
      </c>
      <c r="J2080" s="7">
        <v>5</v>
      </c>
      <c r="K2080" s="27">
        <v>1513.99</v>
      </c>
      <c r="L2080" s="11">
        <v>0.15</v>
      </c>
      <c r="M2080" t="s">
        <v>30</v>
      </c>
      <c r="N2080" s="29">
        <v>1064.29</v>
      </c>
      <c r="O2080" s="27">
        <f>Table1[[#This Row],[Unit_Price]]*Table1[[#This Row],[Quantity]]</f>
        <v>7569.95</v>
      </c>
      <c r="P2080" s="29">
        <f>Table1[[#This Row],[Revenue]]-Table1[[#This Row],[COGS]]</f>
        <v>2248.5</v>
      </c>
      <c r="Q2080" s="9">
        <f>Table1[[#This Row],[Profit]]/Table1[[#This Row],[Revenue]]</f>
        <v>0.29702970297029702</v>
      </c>
      <c r="R2080" s="31">
        <f>Table1[[#This Row],[Cost Price]]*Table1[[#This Row],[Quantity]]</f>
        <v>5321.45</v>
      </c>
    </row>
    <row r="2081" spans="1:18" x14ac:dyDescent="0.25">
      <c r="A2081" t="s">
        <v>3049</v>
      </c>
      <c r="B2081" s="14">
        <v>46087</v>
      </c>
      <c r="C2081" t="s">
        <v>1435</v>
      </c>
      <c r="D2081" t="str">
        <f>VLOOKUP(C2081,Customers!A:E,5,FALSE)</f>
        <v>Mass Market</v>
      </c>
      <c r="E2081" t="s">
        <v>685</v>
      </c>
      <c r="F2081" t="str">
        <f>VLOOKUP(Table1[[#This Row],[Product_ID]],Products!A:D,4,FALSE)</f>
        <v>Smartphones</v>
      </c>
      <c r="G2081" t="str">
        <f>VLOOKUP(H2081,Stores!A:E,5,FALSE)</f>
        <v>South America</v>
      </c>
      <c r="H2081" t="s">
        <v>120</v>
      </c>
      <c r="I2081" s="5" t="s">
        <v>14</v>
      </c>
      <c r="J2081" s="7">
        <v>1</v>
      </c>
      <c r="K2081" s="27">
        <v>1646.97</v>
      </c>
      <c r="L2081" s="11">
        <v>0.2</v>
      </c>
      <c r="M2081" t="s">
        <v>30</v>
      </c>
      <c r="N2081" s="29">
        <v>1023.36</v>
      </c>
      <c r="O2081" s="27">
        <f>Table1[[#This Row],[Unit_Price]]*Table1[[#This Row],[Quantity]]</f>
        <v>1646.97</v>
      </c>
      <c r="P2081" s="29">
        <f>Table1[[#This Row],[Revenue]]-Table1[[#This Row],[COGS]]</f>
        <v>623.61</v>
      </c>
      <c r="Q2081" s="9">
        <f>Table1[[#This Row],[Profit]]/Table1[[#This Row],[Revenue]]</f>
        <v>0.37864077669902912</v>
      </c>
      <c r="R2081" s="31">
        <f>Table1[[#This Row],[Cost Price]]*Table1[[#This Row],[Quantity]]</f>
        <v>1023.36</v>
      </c>
    </row>
    <row r="2082" spans="1:18" x14ac:dyDescent="0.25">
      <c r="A2082" t="s">
        <v>3050</v>
      </c>
      <c r="B2082" s="14">
        <v>46050</v>
      </c>
      <c r="C2082" t="s">
        <v>925</v>
      </c>
      <c r="D2082" t="str">
        <f>VLOOKUP(C2082,Customers!A:E,5,FALSE)</f>
        <v>Premium</v>
      </c>
      <c r="E2082" t="s">
        <v>416</v>
      </c>
      <c r="F2082" t="str">
        <f>VLOOKUP(Table1[[#This Row],[Product_ID]],Products!A:D,4,FALSE)</f>
        <v>Smartphones</v>
      </c>
      <c r="G2082" t="str">
        <f>VLOOKUP(H2082,Stores!A:E,5,FALSE)</f>
        <v>Asia</v>
      </c>
      <c r="H2082" t="s">
        <v>101</v>
      </c>
      <c r="I2082" s="5" t="s">
        <v>25</v>
      </c>
      <c r="J2082" s="7">
        <v>1</v>
      </c>
      <c r="K2082" s="27">
        <v>253.98</v>
      </c>
      <c r="L2082" s="11">
        <v>0</v>
      </c>
      <c r="M2082" t="s">
        <v>35</v>
      </c>
      <c r="N2082" s="29">
        <v>159.36000000000001</v>
      </c>
      <c r="O2082" s="27">
        <f>Table1[[#This Row],[Unit_Price]]*Table1[[#This Row],[Quantity]]</f>
        <v>253.98</v>
      </c>
      <c r="P2082" s="29">
        <f>Table1[[#This Row],[Revenue]]-Table1[[#This Row],[COGS]]</f>
        <v>94.619999999999976</v>
      </c>
      <c r="Q2082" s="9">
        <f>Table1[[#This Row],[Profit]]/Table1[[#This Row],[Revenue]]</f>
        <v>0.37254901960784303</v>
      </c>
      <c r="R2082" s="31">
        <f>Table1[[#This Row],[Cost Price]]*Table1[[#This Row],[Quantity]]</f>
        <v>159.36000000000001</v>
      </c>
    </row>
    <row r="2083" spans="1:18" x14ac:dyDescent="0.25">
      <c r="A2083" t="s">
        <v>3051</v>
      </c>
      <c r="B2083" s="14">
        <v>46234</v>
      </c>
      <c r="C2083" t="s">
        <v>541</v>
      </c>
      <c r="D2083" t="str">
        <f>VLOOKUP(C2083,Customers!A:E,5,FALSE)</f>
        <v>Mass Market</v>
      </c>
      <c r="E2083" t="s">
        <v>180</v>
      </c>
      <c r="F2083" t="str">
        <f>VLOOKUP(Table1[[#This Row],[Product_ID]],Products!A:D,4,FALSE)</f>
        <v>Smartphones</v>
      </c>
      <c r="G2083" t="str">
        <f>VLOOKUP(H2083,Stores!A:E,5,FALSE)</f>
        <v>Africa</v>
      </c>
      <c r="H2083" t="s">
        <v>52</v>
      </c>
      <c r="I2083" s="5" t="s">
        <v>25</v>
      </c>
      <c r="J2083" s="7">
        <v>3</v>
      </c>
      <c r="K2083" s="27">
        <v>865.98</v>
      </c>
      <c r="L2083" s="11">
        <v>0.1</v>
      </c>
      <c r="M2083" t="s">
        <v>30</v>
      </c>
      <c r="N2083" s="29">
        <v>585.80999999999995</v>
      </c>
      <c r="O2083" s="27">
        <f>Table1[[#This Row],[Unit_Price]]*Table1[[#This Row],[Quantity]]</f>
        <v>2597.94</v>
      </c>
      <c r="P2083" s="29">
        <f>Table1[[#This Row],[Revenue]]-Table1[[#This Row],[COGS]]</f>
        <v>840.51000000000022</v>
      </c>
      <c r="Q2083" s="9">
        <f>Table1[[#This Row],[Profit]]/Table1[[#This Row],[Revenue]]</f>
        <v>0.32352941176470595</v>
      </c>
      <c r="R2083" s="31">
        <f>Table1[[#This Row],[Cost Price]]*Table1[[#This Row],[Quantity]]</f>
        <v>1757.4299999999998</v>
      </c>
    </row>
    <row r="2084" spans="1:18" x14ac:dyDescent="0.25">
      <c r="A2084" t="s">
        <v>3052</v>
      </c>
      <c r="B2084" s="14">
        <v>46099</v>
      </c>
      <c r="C2084" t="s">
        <v>1419</v>
      </c>
      <c r="D2084" t="str">
        <f>VLOOKUP(C2084,Customers!A:E,5,FALSE)</f>
        <v>Mass Market</v>
      </c>
      <c r="E2084" t="s">
        <v>171</v>
      </c>
      <c r="F2084" t="str">
        <f>VLOOKUP(Table1[[#This Row],[Product_ID]],Products!A:D,4,FALSE)</f>
        <v>Smartphones</v>
      </c>
      <c r="G2084" t="str">
        <f>VLOOKUP(H2084,Stores!A:E,5,FALSE)</f>
        <v>oceania</v>
      </c>
      <c r="H2084" t="s">
        <v>48</v>
      </c>
      <c r="I2084" s="5" t="s">
        <v>14</v>
      </c>
      <c r="J2084" s="7">
        <v>2</v>
      </c>
      <c r="K2084" s="27">
        <v>1311.99</v>
      </c>
      <c r="L2084" s="11">
        <v>0.1</v>
      </c>
      <c r="M2084" t="s">
        <v>20</v>
      </c>
      <c r="N2084" s="29">
        <v>883.32</v>
      </c>
      <c r="O2084" s="27">
        <f>Table1[[#This Row],[Unit_Price]]*Table1[[#This Row],[Quantity]]</f>
        <v>2623.98</v>
      </c>
      <c r="P2084" s="29">
        <f>Table1[[#This Row],[Revenue]]-Table1[[#This Row],[COGS]]</f>
        <v>857.33999999999992</v>
      </c>
      <c r="Q2084" s="9">
        <f>Table1[[#This Row],[Profit]]/Table1[[#This Row],[Revenue]]</f>
        <v>0.32673267326732669</v>
      </c>
      <c r="R2084" s="31">
        <f>Table1[[#This Row],[Cost Price]]*Table1[[#This Row],[Quantity]]</f>
        <v>1766.64</v>
      </c>
    </row>
    <row r="2085" spans="1:18" x14ac:dyDescent="0.25">
      <c r="A2085" t="s">
        <v>3053</v>
      </c>
      <c r="B2085" s="14">
        <v>46144</v>
      </c>
      <c r="C2085" t="s">
        <v>3054</v>
      </c>
      <c r="D2085" t="str">
        <f>VLOOKUP(C2085,Customers!A:E,5,FALSE)</f>
        <v>Mass Market</v>
      </c>
      <c r="E2085" t="s">
        <v>5149</v>
      </c>
      <c r="F2085" t="e">
        <f>VLOOKUP(Table1[[#This Row],[Product_ID]],Products!A:D,4,FALSE)</f>
        <v>#N/A</v>
      </c>
      <c r="G2085" t="str">
        <f>VLOOKUP(H2085,Stores!A:E,5,FALSE)</f>
        <v>South America</v>
      </c>
      <c r="H2085" t="s">
        <v>120</v>
      </c>
      <c r="I2085" s="5" t="s">
        <v>25</v>
      </c>
      <c r="J2085" s="7">
        <v>5</v>
      </c>
      <c r="K2085" s="27">
        <v>6657</v>
      </c>
      <c r="L2085" s="11">
        <v>0.2</v>
      </c>
      <c r="M2085" t="s">
        <v>20</v>
      </c>
      <c r="N2085" s="29">
        <v>0</v>
      </c>
      <c r="O2085" s="27">
        <v>0</v>
      </c>
      <c r="P2085" s="29">
        <f>Table1[[#This Row],[Revenue]]-Table1[[#This Row],[COGS]]</f>
        <v>0</v>
      </c>
      <c r="Q2085" s="9">
        <v>0</v>
      </c>
      <c r="R2085" s="31">
        <f>Table1[[#This Row],[Cost Price]]*Table1[[#This Row],[Quantity]]</f>
        <v>0</v>
      </c>
    </row>
    <row r="2086" spans="1:18" x14ac:dyDescent="0.25">
      <c r="A2086" t="s">
        <v>3055</v>
      </c>
      <c r="B2086" s="14">
        <v>46133</v>
      </c>
      <c r="C2086" t="s">
        <v>470</v>
      </c>
      <c r="D2086" t="str">
        <f>VLOOKUP(C2086,Customers!A:E,5,FALSE)</f>
        <v>Mass Market</v>
      </c>
      <c r="E2086" t="s">
        <v>92</v>
      </c>
      <c r="F2086" t="str">
        <f>VLOOKUP(Table1[[#This Row],[Product_ID]],Products!A:D,4,FALSE)</f>
        <v>Audio</v>
      </c>
      <c r="G2086" t="str">
        <f>VLOOKUP(H2086,Stores!A:E,5,FALSE)</f>
        <v>South America</v>
      </c>
      <c r="H2086" t="s">
        <v>62</v>
      </c>
      <c r="I2086" s="5" t="s">
        <v>25</v>
      </c>
      <c r="J2086" s="7">
        <v>10</v>
      </c>
      <c r="K2086" s="27">
        <v>307.97000000000003</v>
      </c>
      <c r="L2086" s="11">
        <v>0</v>
      </c>
      <c r="M2086" t="s">
        <v>20</v>
      </c>
      <c r="N2086" s="29">
        <v>191.36</v>
      </c>
      <c r="O2086" s="27">
        <f>Table1[[#This Row],[Unit_Price]]*Table1[[#This Row],[Quantity]]</f>
        <v>3079.7000000000003</v>
      </c>
      <c r="P2086" s="29">
        <f>Table1[[#This Row],[Revenue]]-Table1[[#This Row],[COGS]]</f>
        <v>1166.1000000000001</v>
      </c>
      <c r="Q2086" s="9">
        <f>Table1[[#This Row],[Profit]]/Table1[[#This Row],[Revenue]]</f>
        <v>0.37864077669902912</v>
      </c>
      <c r="R2086" s="31">
        <f>Table1[[#This Row],[Cost Price]]*Table1[[#This Row],[Quantity]]</f>
        <v>1913.6000000000001</v>
      </c>
    </row>
    <row r="2087" spans="1:18" x14ac:dyDescent="0.25">
      <c r="A2087" t="s">
        <v>3056</v>
      </c>
      <c r="B2087" s="14">
        <v>46039</v>
      </c>
      <c r="C2087" t="s">
        <v>342</v>
      </c>
      <c r="D2087" t="str">
        <f>VLOOKUP(C2087,Customers!A:E,5,FALSE)</f>
        <v>Premium</v>
      </c>
      <c r="E2087" t="s">
        <v>23</v>
      </c>
      <c r="F2087" t="str">
        <f>VLOOKUP(Table1[[#This Row],[Product_ID]],Products!A:D,4,FALSE)</f>
        <v>Audio</v>
      </c>
      <c r="G2087" t="str">
        <f>VLOOKUP(H2087,Stores!A:E,5,FALSE)</f>
        <v>North America</v>
      </c>
      <c r="H2087" t="s">
        <v>39</v>
      </c>
      <c r="I2087" s="5" t="s">
        <v>14</v>
      </c>
      <c r="J2087" s="7">
        <v>1</v>
      </c>
      <c r="K2087" s="27">
        <v>79</v>
      </c>
      <c r="L2087" s="11">
        <v>0.02</v>
      </c>
      <c r="M2087" t="s">
        <v>30</v>
      </c>
      <c r="N2087" s="29">
        <v>57.67</v>
      </c>
      <c r="O2087" s="27">
        <f>Table1[[#This Row],[Unit_Price]]*Table1[[#This Row],[Quantity]]</f>
        <v>79</v>
      </c>
      <c r="P2087" s="29">
        <f>Table1[[#This Row],[Revenue]]-Table1[[#This Row],[COGS]]</f>
        <v>21.33</v>
      </c>
      <c r="Q2087" s="9">
        <f>Table1[[#This Row],[Profit]]/Table1[[#This Row],[Revenue]]</f>
        <v>0.26999999999999996</v>
      </c>
      <c r="R2087" s="31">
        <f>Table1[[#This Row],[Cost Price]]*Table1[[#This Row],[Quantity]]</f>
        <v>57.67</v>
      </c>
    </row>
    <row r="2088" spans="1:18" x14ac:dyDescent="0.25">
      <c r="A2088" t="s">
        <v>3057</v>
      </c>
      <c r="B2088" s="14">
        <v>46362</v>
      </c>
      <c r="C2088" t="s">
        <v>751</v>
      </c>
      <c r="D2088" t="str">
        <f>VLOOKUP(C2088,Customers!A:E,5,FALSE)</f>
        <v>Mass Market</v>
      </c>
      <c r="E2088" t="s">
        <v>180</v>
      </c>
      <c r="F2088" t="str">
        <f>VLOOKUP(Table1[[#This Row],[Product_ID]],Products!A:D,4,FALSE)</f>
        <v>Smartphones</v>
      </c>
      <c r="G2088" t="str">
        <f>VLOOKUP(H2088,Stores!A:E,5,FALSE)</f>
        <v>EUROPE</v>
      </c>
      <c r="H2088" t="s">
        <v>74</v>
      </c>
      <c r="I2088" s="5" t="s">
        <v>25</v>
      </c>
      <c r="J2088" s="7">
        <v>1</v>
      </c>
      <c r="K2088" s="27">
        <v>865.98</v>
      </c>
      <c r="L2088" s="11">
        <v>0.05</v>
      </c>
      <c r="M2088" t="s">
        <v>30</v>
      </c>
      <c r="N2088" s="29">
        <v>585.80999999999995</v>
      </c>
      <c r="O2088" s="27">
        <f>Table1[[#This Row],[Unit_Price]]*Table1[[#This Row],[Quantity]]</f>
        <v>865.98</v>
      </c>
      <c r="P2088" s="29">
        <f>Table1[[#This Row],[Revenue]]-Table1[[#This Row],[COGS]]</f>
        <v>280.17000000000007</v>
      </c>
      <c r="Q2088" s="9">
        <f>Table1[[#This Row],[Profit]]/Table1[[#This Row],[Revenue]]</f>
        <v>0.32352941176470595</v>
      </c>
      <c r="R2088" s="31">
        <f>Table1[[#This Row],[Cost Price]]*Table1[[#This Row],[Quantity]]</f>
        <v>585.80999999999995</v>
      </c>
    </row>
    <row r="2089" spans="1:18" x14ac:dyDescent="0.25">
      <c r="A2089" t="s">
        <v>3058</v>
      </c>
      <c r="B2089" s="14">
        <v>45879</v>
      </c>
      <c r="C2089" t="s">
        <v>2022</v>
      </c>
      <c r="D2089" t="str">
        <f>VLOOKUP(C2089,Customers!A:E,5,FALSE)</f>
        <v>Mass Market</v>
      </c>
      <c r="E2089" t="s">
        <v>98</v>
      </c>
      <c r="F2089" t="str">
        <f>VLOOKUP(Table1[[#This Row],[Product_ID]],Products!A:D,4,FALSE)</f>
        <v>Laptops</v>
      </c>
      <c r="G2089" t="str">
        <f>VLOOKUP(H2089,Stores!A:E,5,FALSE)</f>
        <v>Oceania</v>
      </c>
      <c r="H2089" t="s">
        <v>112</v>
      </c>
      <c r="I2089" s="5" t="s">
        <v>25</v>
      </c>
      <c r="J2089" s="7">
        <v>2</v>
      </c>
      <c r="K2089" s="27">
        <v>1426.98</v>
      </c>
      <c r="L2089" s="11">
        <v>0</v>
      </c>
      <c r="M2089" t="s">
        <v>20</v>
      </c>
      <c r="N2089" s="29">
        <v>853.39</v>
      </c>
      <c r="O2089" s="27">
        <f>Table1[[#This Row],[Unit_Price]]*Table1[[#This Row],[Quantity]]</f>
        <v>2853.96</v>
      </c>
      <c r="P2089" s="29">
        <f>Table1[[#This Row],[Revenue]]-Table1[[#This Row],[COGS]]</f>
        <v>1147.18</v>
      </c>
      <c r="Q2089" s="9">
        <f>Table1[[#This Row],[Profit]]/Table1[[#This Row],[Revenue]]</f>
        <v>0.40196078431372551</v>
      </c>
      <c r="R2089" s="31">
        <f>Table1[[#This Row],[Cost Price]]*Table1[[#This Row],[Quantity]]</f>
        <v>1706.78</v>
      </c>
    </row>
    <row r="2090" spans="1:18" x14ac:dyDescent="0.25">
      <c r="A2090" t="s">
        <v>3059</v>
      </c>
      <c r="B2090" s="14">
        <v>46239</v>
      </c>
      <c r="C2090" t="s">
        <v>840</v>
      </c>
      <c r="D2090" t="str">
        <f>VLOOKUP(C2090,Customers!A:E,5,FALSE)</f>
        <v>Affluent</v>
      </c>
      <c r="E2090" t="s">
        <v>51</v>
      </c>
      <c r="F2090" t="str">
        <f>VLOOKUP(Table1[[#This Row],[Product_ID]],Products!A:D,4,FALSE)</f>
        <v>Smartphones</v>
      </c>
      <c r="G2090" t="str">
        <f>VLOOKUP(H2090,Stores!A:E,5,FALSE)</f>
        <v xml:space="preserve">Asia </v>
      </c>
      <c r="H2090" t="s">
        <v>104</v>
      </c>
      <c r="I2090" s="5" t="s">
        <v>25</v>
      </c>
      <c r="J2090" s="7">
        <v>10</v>
      </c>
      <c r="K2090" s="27">
        <v>969.03</v>
      </c>
      <c r="L2090" s="11">
        <v>0</v>
      </c>
      <c r="M2090" t="s">
        <v>30</v>
      </c>
      <c r="N2090" s="29">
        <v>609.39</v>
      </c>
      <c r="O2090" s="27">
        <f>Table1[[#This Row],[Unit_Price]]*Table1[[#This Row],[Quantity]]</f>
        <v>9690.2999999999993</v>
      </c>
      <c r="P2090" s="29">
        <f>Table1[[#This Row],[Revenue]]-Table1[[#This Row],[COGS]]</f>
        <v>3596.3999999999996</v>
      </c>
      <c r="Q2090" s="9">
        <f>Table1[[#This Row],[Profit]]/Table1[[#This Row],[Revenue]]</f>
        <v>0.37113402061855671</v>
      </c>
      <c r="R2090" s="31">
        <f>Table1[[#This Row],[Cost Price]]*Table1[[#This Row],[Quantity]]</f>
        <v>6093.9</v>
      </c>
    </row>
    <row r="2091" spans="1:18" x14ac:dyDescent="0.25">
      <c r="A2091" t="s">
        <v>3060</v>
      </c>
      <c r="B2091" s="14">
        <v>46005</v>
      </c>
      <c r="C2091" t="s">
        <v>2019</v>
      </c>
      <c r="D2091" t="str">
        <f>VLOOKUP(C2091,Customers!A:E,5,FALSE)</f>
        <v>Mass Affluent</v>
      </c>
      <c r="E2091" t="s">
        <v>177</v>
      </c>
      <c r="F2091" t="str">
        <f>VLOOKUP(Table1[[#This Row],[Product_ID]],Products!A:D,4,FALSE)</f>
        <v>Laptops</v>
      </c>
      <c r="G2091" t="str">
        <f>VLOOKUP(H2091,Stores!A:E,5,FALSE)</f>
        <v>Africa</v>
      </c>
      <c r="H2091" t="s">
        <v>19</v>
      </c>
      <c r="I2091" s="5" t="s">
        <v>25</v>
      </c>
      <c r="J2091" s="7">
        <v>2</v>
      </c>
      <c r="K2091" s="27">
        <v>1551.03</v>
      </c>
      <c r="L2091" s="11">
        <v>0</v>
      </c>
      <c r="M2091" t="s">
        <v>20</v>
      </c>
      <c r="N2091" s="29">
        <v>991.38</v>
      </c>
      <c r="O2091" s="27">
        <f>Table1[[#This Row],[Unit_Price]]*Table1[[#This Row],[Quantity]]</f>
        <v>3102.06</v>
      </c>
      <c r="P2091" s="29">
        <f>Table1[[#This Row],[Revenue]]-Table1[[#This Row],[COGS]]</f>
        <v>1119.3</v>
      </c>
      <c r="Q2091" s="9">
        <f>Table1[[#This Row],[Profit]]/Table1[[#This Row],[Revenue]]</f>
        <v>0.36082474226804123</v>
      </c>
      <c r="R2091" s="31">
        <f>Table1[[#This Row],[Cost Price]]*Table1[[#This Row],[Quantity]]</f>
        <v>1982.76</v>
      </c>
    </row>
    <row r="2092" spans="1:18" x14ac:dyDescent="0.25">
      <c r="A2092" t="s">
        <v>3061</v>
      </c>
      <c r="B2092" s="14">
        <v>45928</v>
      </c>
      <c r="C2092" t="s">
        <v>1147</v>
      </c>
      <c r="D2092" t="str">
        <f>VLOOKUP(C2092,Customers!A:E,5,FALSE)</f>
        <v>Mass Market</v>
      </c>
      <c r="E2092" t="s">
        <v>92</v>
      </c>
      <c r="F2092" t="str">
        <f>VLOOKUP(Table1[[#This Row],[Product_ID]],Products!A:D,4,FALSE)</f>
        <v>Audio</v>
      </c>
      <c r="G2092" t="str">
        <f>VLOOKUP(H2092,Stores!A:E,5,FALSE)</f>
        <v>North America</v>
      </c>
      <c r="H2092" t="s">
        <v>39</v>
      </c>
      <c r="I2092" s="5" t="s">
        <v>14</v>
      </c>
      <c r="J2092" s="7">
        <v>3</v>
      </c>
      <c r="K2092" s="27">
        <v>296.01</v>
      </c>
      <c r="L2092" s="11">
        <v>0.1</v>
      </c>
      <c r="M2092" t="s">
        <v>20</v>
      </c>
      <c r="N2092" s="29">
        <v>191.36</v>
      </c>
      <c r="O2092" s="27">
        <f>Table1[[#This Row],[Unit_Price]]*Table1[[#This Row],[Quantity]]</f>
        <v>888.03</v>
      </c>
      <c r="P2092" s="29">
        <f>Table1[[#This Row],[Revenue]]-Table1[[#This Row],[COGS]]</f>
        <v>313.94999999999993</v>
      </c>
      <c r="Q2092" s="9">
        <f>Table1[[#This Row],[Profit]]/Table1[[#This Row],[Revenue]]</f>
        <v>0.35353535353535348</v>
      </c>
      <c r="R2092" s="31">
        <f>Table1[[#This Row],[Cost Price]]*Table1[[#This Row],[Quantity]]</f>
        <v>574.08000000000004</v>
      </c>
    </row>
    <row r="2093" spans="1:18" x14ac:dyDescent="0.25">
      <c r="A2093" t="s">
        <v>3062</v>
      </c>
      <c r="B2093" s="14">
        <v>45973</v>
      </c>
      <c r="C2093" t="s">
        <v>1962</v>
      </c>
      <c r="D2093" t="str">
        <f>VLOOKUP(C2093,Customers!A:E,5,FALSE)</f>
        <v>Mass Market</v>
      </c>
      <c r="E2093" t="s">
        <v>57</v>
      </c>
      <c r="F2093" t="str">
        <f>VLOOKUP(Table1[[#This Row],[Product_ID]],Products!A:D,4,FALSE)</f>
        <v>Laptops</v>
      </c>
      <c r="G2093" t="str">
        <f>VLOOKUP(H2093,Stores!A:E,5,FALSE)</f>
        <v>South America</v>
      </c>
      <c r="H2093" t="s">
        <v>62</v>
      </c>
      <c r="I2093" s="5" t="s">
        <v>14</v>
      </c>
      <c r="J2093" s="7">
        <v>3</v>
      </c>
      <c r="K2093" s="27">
        <v>1210.99</v>
      </c>
      <c r="L2093" s="11">
        <v>0.1</v>
      </c>
      <c r="M2093" t="s">
        <v>20</v>
      </c>
      <c r="N2093" s="29">
        <v>875.27</v>
      </c>
      <c r="O2093" s="27">
        <f>Table1[[#This Row],[Unit_Price]]*Table1[[#This Row],[Quantity]]</f>
        <v>3632.9700000000003</v>
      </c>
      <c r="P2093" s="29">
        <f>Table1[[#This Row],[Revenue]]-Table1[[#This Row],[COGS]]</f>
        <v>1007.1600000000003</v>
      </c>
      <c r="Q2093" s="9">
        <f>Table1[[#This Row],[Profit]]/Table1[[#This Row],[Revenue]]</f>
        <v>0.27722772277227731</v>
      </c>
      <c r="R2093" s="31">
        <f>Table1[[#This Row],[Cost Price]]*Table1[[#This Row],[Quantity]]</f>
        <v>2625.81</v>
      </c>
    </row>
    <row r="2094" spans="1:18" x14ac:dyDescent="0.25">
      <c r="A2094" t="s">
        <v>3063</v>
      </c>
      <c r="B2094" s="14">
        <v>45949</v>
      </c>
      <c r="C2094" t="s">
        <v>1039</v>
      </c>
      <c r="D2094" t="str">
        <f>VLOOKUP(C2094,Customers!A:E,5,FALSE)</f>
        <v>Mass Affluent</v>
      </c>
      <c r="E2094" t="s">
        <v>12</v>
      </c>
      <c r="F2094" t="str">
        <f>VLOOKUP(Table1[[#This Row],[Product_ID]],Products!A:D,4,FALSE)</f>
        <v>Audio</v>
      </c>
      <c r="G2094" t="str">
        <f>VLOOKUP(H2094,Stores!A:E,5,FALSE)</f>
        <v>Oceania</v>
      </c>
      <c r="H2094" t="s">
        <v>112</v>
      </c>
      <c r="I2094" s="5" t="s">
        <v>14</v>
      </c>
      <c r="J2094" s="7">
        <v>4</v>
      </c>
      <c r="K2094" s="27">
        <v>484.03</v>
      </c>
      <c r="L2094" s="11">
        <v>0.02</v>
      </c>
      <c r="M2094" t="s">
        <v>35</v>
      </c>
      <c r="N2094" s="29">
        <v>354.29</v>
      </c>
      <c r="O2094" s="27">
        <f>Table1[[#This Row],[Unit_Price]]*Table1[[#This Row],[Quantity]]</f>
        <v>1936.12</v>
      </c>
      <c r="P2094" s="29">
        <f>Table1[[#This Row],[Revenue]]-Table1[[#This Row],[COGS]]</f>
        <v>518.95999999999981</v>
      </c>
      <c r="Q2094" s="9">
        <f>Table1[[#This Row],[Profit]]/Table1[[#This Row],[Revenue]]</f>
        <v>0.268041237113402</v>
      </c>
      <c r="R2094" s="31">
        <f>Table1[[#This Row],[Cost Price]]*Table1[[#This Row],[Quantity]]</f>
        <v>1417.16</v>
      </c>
    </row>
    <row r="2095" spans="1:18" x14ac:dyDescent="0.25">
      <c r="A2095" t="s">
        <v>3064</v>
      </c>
      <c r="B2095" s="14">
        <v>45999</v>
      </c>
      <c r="C2095" t="s">
        <v>968</v>
      </c>
      <c r="D2095" t="str">
        <f>VLOOKUP(C2095,Customers!A:E,5,FALSE)</f>
        <v>Premium</v>
      </c>
      <c r="E2095" t="s">
        <v>177</v>
      </c>
      <c r="F2095" t="str">
        <f>VLOOKUP(Table1[[#This Row],[Product_ID]],Products!A:D,4,FALSE)</f>
        <v>Laptops</v>
      </c>
      <c r="G2095" t="str">
        <f>VLOOKUP(H2095,Stores!A:E,5,FALSE)</f>
        <v>Asia</v>
      </c>
      <c r="H2095" t="s">
        <v>34</v>
      </c>
      <c r="I2095" s="5" t="s">
        <v>14</v>
      </c>
      <c r="J2095" s="7">
        <v>6</v>
      </c>
      <c r="K2095" s="27">
        <v>1646.97</v>
      </c>
      <c r="L2095" s="11">
        <v>0.05</v>
      </c>
      <c r="M2095" t="s">
        <v>20</v>
      </c>
      <c r="N2095" s="29">
        <v>991.38</v>
      </c>
      <c r="O2095" s="27">
        <f>Table1[[#This Row],[Unit_Price]]*Table1[[#This Row],[Quantity]]</f>
        <v>9881.82</v>
      </c>
      <c r="P2095" s="29">
        <f>Table1[[#This Row],[Revenue]]-Table1[[#This Row],[COGS]]</f>
        <v>3933.54</v>
      </c>
      <c r="Q2095" s="9">
        <f>Table1[[#This Row],[Profit]]/Table1[[#This Row],[Revenue]]</f>
        <v>0.39805825242718446</v>
      </c>
      <c r="R2095" s="31">
        <f>Table1[[#This Row],[Cost Price]]*Table1[[#This Row],[Quantity]]</f>
        <v>5948.28</v>
      </c>
    </row>
    <row r="2096" spans="1:18" x14ac:dyDescent="0.25">
      <c r="A2096" t="s">
        <v>3065</v>
      </c>
      <c r="B2096" s="14">
        <v>46077</v>
      </c>
      <c r="C2096" t="s">
        <v>3054</v>
      </c>
      <c r="D2096" t="str">
        <f>VLOOKUP(C2096,Customers!A:E,5,FALSE)</f>
        <v>Mass Market</v>
      </c>
      <c r="E2096" t="s">
        <v>61</v>
      </c>
      <c r="F2096" t="str">
        <f>VLOOKUP(Table1[[#This Row],[Product_ID]],Products!A:D,4,FALSE)</f>
        <v>Audio</v>
      </c>
      <c r="G2096" t="str">
        <f>VLOOKUP(H2096,Stores!A:E,5,FALSE)</f>
        <v>Asia</v>
      </c>
      <c r="H2096" t="s">
        <v>101</v>
      </c>
      <c r="I2096" s="5" t="s">
        <v>14</v>
      </c>
      <c r="J2096" s="7">
        <v>1</v>
      </c>
      <c r="K2096" s="27">
        <v>244.02</v>
      </c>
      <c r="L2096" s="11">
        <v>0</v>
      </c>
      <c r="M2096" t="s">
        <v>20</v>
      </c>
      <c r="N2096" s="29">
        <v>171.81</v>
      </c>
      <c r="O2096" s="27">
        <f>Table1[[#This Row],[Unit_Price]]*Table1[[#This Row],[Quantity]]</f>
        <v>244.02</v>
      </c>
      <c r="P2096" s="29">
        <f>Table1[[#This Row],[Revenue]]-Table1[[#This Row],[COGS]]</f>
        <v>72.210000000000008</v>
      </c>
      <c r="Q2096" s="9">
        <f>Table1[[#This Row],[Profit]]/Table1[[#This Row],[Revenue]]</f>
        <v>0.29591836734693877</v>
      </c>
      <c r="R2096" s="31">
        <f>Table1[[#This Row],[Cost Price]]*Table1[[#This Row],[Quantity]]</f>
        <v>171.81</v>
      </c>
    </row>
    <row r="2097" spans="1:18" x14ac:dyDescent="0.25">
      <c r="A2097" t="s">
        <v>3066</v>
      </c>
      <c r="B2097" s="14">
        <v>45984</v>
      </c>
      <c r="C2097" t="s">
        <v>1118</v>
      </c>
      <c r="D2097" t="str">
        <f>VLOOKUP(C2097,Customers!A:E,5,FALSE)</f>
        <v>Mass Market</v>
      </c>
      <c r="E2097" t="s">
        <v>153</v>
      </c>
      <c r="F2097" t="str">
        <f>VLOOKUP(Table1[[#This Row],[Product_ID]],Products!A:D,4,FALSE)</f>
        <v>Accessories</v>
      </c>
      <c r="G2097" t="str">
        <f>VLOOKUP(H2097,Stores!A:E,5,FALSE)</f>
        <v>Asia</v>
      </c>
      <c r="H2097" t="s">
        <v>13</v>
      </c>
      <c r="I2097" s="5" t="s">
        <v>14</v>
      </c>
      <c r="J2097" s="7">
        <v>5</v>
      </c>
      <c r="K2097" s="27">
        <v>125.13</v>
      </c>
      <c r="L2097" s="11">
        <v>0</v>
      </c>
      <c r="M2097" t="s">
        <v>20</v>
      </c>
      <c r="N2097" s="29">
        <v>78.69</v>
      </c>
      <c r="O2097" s="27">
        <f>Table1[[#This Row],[Unit_Price]]*Table1[[#This Row],[Quantity]]</f>
        <v>625.65</v>
      </c>
      <c r="P2097" s="29">
        <f>Table1[[#This Row],[Revenue]]-Table1[[#This Row],[COGS]]</f>
        <v>232.2</v>
      </c>
      <c r="Q2097" s="9">
        <f>Table1[[#This Row],[Profit]]/Table1[[#This Row],[Revenue]]</f>
        <v>0.37113402061855671</v>
      </c>
      <c r="R2097" s="31">
        <f>Table1[[#This Row],[Cost Price]]*Table1[[#This Row],[Quantity]]</f>
        <v>393.45</v>
      </c>
    </row>
    <row r="2098" spans="1:18" x14ac:dyDescent="0.25">
      <c r="A2098" t="s">
        <v>3067</v>
      </c>
      <c r="B2098" s="14">
        <v>46128</v>
      </c>
      <c r="C2098" t="s">
        <v>2152</v>
      </c>
      <c r="D2098" t="str">
        <f>VLOOKUP(C2098,Customers!A:E,5,FALSE)</f>
        <v>Affluent</v>
      </c>
      <c r="E2098" t="s">
        <v>98</v>
      </c>
      <c r="F2098" t="str">
        <f>VLOOKUP(Table1[[#This Row],[Product_ID]],Products!A:D,4,FALSE)</f>
        <v>Laptops</v>
      </c>
      <c r="G2098" t="str">
        <f>VLOOKUP(H2098,Stores!A:E,5,FALSE)</f>
        <v>EUROPE</v>
      </c>
      <c r="H2098" t="s">
        <v>74</v>
      </c>
      <c r="I2098" s="5" t="s">
        <v>14</v>
      </c>
      <c r="J2098" s="7">
        <v>3</v>
      </c>
      <c r="K2098" s="27">
        <v>1412.99</v>
      </c>
      <c r="L2098" s="11">
        <v>0.05</v>
      </c>
      <c r="M2098" t="s">
        <v>30</v>
      </c>
      <c r="N2098" s="29">
        <v>853.39</v>
      </c>
      <c r="O2098" s="27">
        <f>Table1[[#This Row],[Unit_Price]]*Table1[[#This Row],[Quantity]]</f>
        <v>4238.97</v>
      </c>
      <c r="P2098" s="29">
        <f>Table1[[#This Row],[Revenue]]-Table1[[#This Row],[COGS]]</f>
        <v>1678.8000000000002</v>
      </c>
      <c r="Q2098" s="9">
        <f>Table1[[#This Row],[Profit]]/Table1[[#This Row],[Revenue]]</f>
        <v>0.39603960396039606</v>
      </c>
      <c r="R2098" s="31">
        <f>Table1[[#This Row],[Cost Price]]*Table1[[#This Row],[Quantity]]</f>
        <v>2560.17</v>
      </c>
    </row>
    <row r="2099" spans="1:18" x14ac:dyDescent="0.25">
      <c r="A2099" t="s">
        <v>3068</v>
      </c>
      <c r="B2099" s="14">
        <v>45728</v>
      </c>
      <c r="C2099" t="s">
        <v>2689</v>
      </c>
      <c r="D2099" t="str">
        <f>VLOOKUP(C2099,Customers!A:E,5,FALSE)</f>
        <v>Mass Market</v>
      </c>
      <c r="E2099" t="s">
        <v>18</v>
      </c>
      <c r="F2099" t="str">
        <f>VLOOKUP(Table1[[#This Row],[Product_ID]],Products!A:D,4,FALSE)</f>
        <v>Audio</v>
      </c>
      <c r="G2099" t="str">
        <f>VLOOKUP(H2099,Stores!A:E,5,FALSE)</f>
        <v>North America</v>
      </c>
      <c r="H2099" t="s">
        <v>187</v>
      </c>
      <c r="I2099" s="5" t="s">
        <v>25</v>
      </c>
      <c r="J2099" s="7">
        <v>4</v>
      </c>
      <c r="K2099" s="27">
        <v>99.99</v>
      </c>
      <c r="L2099" s="11">
        <v>0</v>
      </c>
      <c r="M2099" t="s">
        <v>20</v>
      </c>
      <c r="N2099" s="29">
        <v>71.28</v>
      </c>
      <c r="O2099" s="27">
        <f>Table1[[#This Row],[Unit_Price]]*Table1[[#This Row],[Quantity]]</f>
        <v>399.96</v>
      </c>
      <c r="P2099" s="29">
        <f>Table1[[#This Row],[Revenue]]-Table1[[#This Row],[COGS]]</f>
        <v>114.83999999999997</v>
      </c>
      <c r="Q2099" s="9">
        <f>Table1[[#This Row],[Profit]]/Table1[[#This Row],[Revenue]]</f>
        <v>0.28712871287128711</v>
      </c>
      <c r="R2099" s="31">
        <f>Table1[[#This Row],[Cost Price]]*Table1[[#This Row],[Quantity]]</f>
        <v>285.12</v>
      </c>
    </row>
    <row r="2100" spans="1:18" x14ac:dyDescent="0.25">
      <c r="A2100" t="s">
        <v>3069</v>
      </c>
      <c r="B2100" s="14">
        <v>46077</v>
      </c>
      <c r="C2100" t="s">
        <v>1842</v>
      </c>
      <c r="D2100" t="str">
        <f>VLOOKUP(C2100,Customers!A:E,5,FALSE)</f>
        <v>Mass Market</v>
      </c>
      <c r="E2100" t="s">
        <v>109</v>
      </c>
      <c r="F2100" t="str">
        <f>VLOOKUP(Table1[[#This Row],[Product_ID]],Products!A:D,4,FALSE)</f>
        <v>Televisions</v>
      </c>
      <c r="G2100" t="str">
        <f>VLOOKUP(H2100,Stores!A:E,5,FALSE)</f>
        <v>North America</v>
      </c>
      <c r="H2100" t="s">
        <v>95</v>
      </c>
      <c r="I2100" s="5" t="s">
        <v>14</v>
      </c>
      <c r="J2100" s="7">
        <v>8</v>
      </c>
      <c r="K2100" s="27">
        <v>1357.03</v>
      </c>
      <c r="L2100" s="11">
        <v>0.1</v>
      </c>
      <c r="M2100" t="s">
        <v>20</v>
      </c>
      <c r="N2100" s="29">
        <v>1007.28</v>
      </c>
      <c r="O2100" s="27">
        <f>Table1[[#This Row],[Unit_Price]]*Table1[[#This Row],[Quantity]]</f>
        <v>10856.24</v>
      </c>
      <c r="P2100" s="29">
        <f>Table1[[#This Row],[Revenue]]-Table1[[#This Row],[COGS]]</f>
        <v>2798</v>
      </c>
      <c r="Q2100" s="9">
        <f>Table1[[#This Row],[Profit]]/Table1[[#This Row],[Revenue]]</f>
        <v>0.25773195876288663</v>
      </c>
      <c r="R2100" s="31">
        <f>Table1[[#This Row],[Cost Price]]*Table1[[#This Row],[Quantity]]</f>
        <v>8058.24</v>
      </c>
    </row>
    <row r="2101" spans="1:18" x14ac:dyDescent="0.25">
      <c r="A2101" t="s">
        <v>3070</v>
      </c>
      <c r="B2101" s="14">
        <v>45930</v>
      </c>
      <c r="C2101" t="s">
        <v>1339</v>
      </c>
      <c r="D2101" t="str">
        <f>VLOOKUP(C2101,Customers!A:E,5,FALSE)</f>
        <v>Mass Market</v>
      </c>
      <c r="E2101" t="s">
        <v>126</v>
      </c>
      <c r="F2101" t="str">
        <f>VLOOKUP(Table1[[#This Row],[Product_ID]],Products!A:D,4,FALSE)</f>
        <v>Smartphones</v>
      </c>
      <c r="G2101" t="str">
        <f>VLOOKUP(H2101,Stores!A:E,5,FALSE)</f>
        <v>North America</v>
      </c>
      <c r="H2101" t="s">
        <v>187</v>
      </c>
      <c r="I2101" s="5" t="s">
        <v>14</v>
      </c>
      <c r="J2101" s="7">
        <v>6</v>
      </c>
      <c r="K2101" s="27">
        <v>699</v>
      </c>
      <c r="L2101" s="11">
        <v>0.15</v>
      </c>
      <c r="M2101" t="s">
        <v>20</v>
      </c>
      <c r="N2101" s="29">
        <v>510.27</v>
      </c>
      <c r="O2101" s="27">
        <f>Table1[[#This Row],[Unit_Price]]*Table1[[#This Row],[Quantity]]</f>
        <v>4194</v>
      </c>
      <c r="P2101" s="29">
        <f>Table1[[#This Row],[Revenue]]-Table1[[#This Row],[COGS]]</f>
        <v>1132.3800000000001</v>
      </c>
      <c r="Q2101" s="9">
        <f>Table1[[#This Row],[Profit]]/Table1[[#This Row],[Revenue]]</f>
        <v>0.27</v>
      </c>
      <c r="R2101" s="31">
        <f>Table1[[#This Row],[Cost Price]]*Table1[[#This Row],[Quantity]]</f>
        <v>3061.62</v>
      </c>
    </row>
    <row r="2102" spans="1:18" x14ac:dyDescent="0.25">
      <c r="A2102" t="s">
        <v>3071</v>
      </c>
      <c r="B2102" s="14">
        <v>45979</v>
      </c>
      <c r="C2102" t="s">
        <v>1107</v>
      </c>
      <c r="D2102" t="str">
        <f>VLOOKUP(C2102,Customers!A:E,5,FALSE)</f>
        <v>Premium</v>
      </c>
      <c r="E2102" t="s">
        <v>87</v>
      </c>
      <c r="F2102" t="str">
        <f>VLOOKUP(Table1[[#This Row],[Product_ID]],Products!A:D,4,FALSE)</f>
        <v>Laptops</v>
      </c>
      <c r="G2102" t="str">
        <f>VLOOKUP(H2102,Stores!A:E,5,FALSE)</f>
        <v>Asia</v>
      </c>
      <c r="H2102" t="s">
        <v>13</v>
      </c>
      <c r="I2102" s="5" t="s">
        <v>14</v>
      </c>
      <c r="J2102" s="7">
        <v>2</v>
      </c>
      <c r="K2102" s="27">
        <v>979.02</v>
      </c>
      <c r="L2102" s="11">
        <v>0</v>
      </c>
      <c r="M2102" t="s">
        <v>20</v>
      </c>
      <c r="N2102" s="29">
        <v>689.31</v>
      </c>
      <c r="O2102" s="27">
        <f>Table1[[#This Row],[Unit_Price]]*Table1[[#This Row],[Quantity]]</f>
        <v>1958.04</v>
      </c>
      <c r="P2102" s="29">
        <f>Table1[[#This Row],[Revenue]]-Table1[[#This Row],[COGS]]</f>
        <v>579.42000000000007</v>
      </c>
      <c r="Q2102" s="9">
        <f>Table1[[#This Row],[Profit]]/Table1[[#This Row],[Revenue]]</f>
        <v>0.29591836734693883</v>
      </c>
      <c r="R2102" s="31">
        <f>Table1[[#This Row],[Cost Price]]*Table1[[#This Row],[Quantity]]</f>
        <v>1378.62</v>
      </c>
    </row>
    <row r="2103" spans="1:18" x14ac:dyDescent="0.25">
      <c r="A2103" t="s">
        <v>3072</v>
      </c>
      <c r="B2103" s="14">
        <v>45951</v>
      </c>
      <c r="C2103" t="s">
        <v>2998</v>
      </c>
      <c r="D2103" t="str">
        <f>VLOOKUP(C2103,Customers!A:E,5,FALSE)</f>
        <v>Affluent</v>
      </c>
      <c r="E2103" t="s">
        <v>390</v>
      </c>
      <c r="F2103" t="str">
        <f>VLOOKUP(Table1[[#This Row],[Product_ID]],Products!A:D,4,FALSE)</f>
        <v>Smartphones</v>
      </c>
      <c r="G2103" t="str">
        <f>VLOOKUP(H2103,Stores!A:E,5,FALSE)</f>
        <v>Oceania</v>
      </c>
      <c r="H2103" t="s">
        <v>112</v>
      </c>
      <c r="I2103" s="5" t="s">
        <v>14</v>
      </c>
      <c r="J2103" s="7">
        <v>5</v>
      </c>
      <c r="K2103" s="27">
        <v>440.02</v>
      </c>
      <c r="L2103" s="11">
        <v>0</v>
      </c>
      <c r="M2103" t="s">
        <v>30</v>
      </c>
      <c r="N2103" s="29">
        <v>278.38</v>
      </c>
      <c r="O2103" s="27">
        <f>Table1[[#This Row],[Unit_Price]]*Table1[[#This Row],[Quantity]]</f>
        <v>2200.1</v>
      </c>
      <c r="P2103" s="29">
        <f>Table1[[#This Row],[Revenue]]-Table1[[#This Row],[COGS]]</f>
        <v>808.19999999999982</v>
      </c>
      <c r="Q2103" s="9">
        <f>Table1[[#This Row],[Profit]]/Table1[[#This Row],[Revenue]]</f>
        <v>0.36734693877551011</v>
      </c>
      <c r="R2103" s="31">
        <f>Table1[[#This Row],[Cost Price]]*Table1[[#This Row],[Quantity]]</f>
        <v>1391.9</v>
      </c>
    </row>
    <row r="2104" spans="1:18" x14ac:dyDescent="0.25">
      <c r="A2104" t="s">
        <v>3073</v>
      </c>
      <c r="B2104" s="14">
        <v>46000</v>
      </c>
      <c r="C2104" t="s">
        <v>1486</v>
      </c>
      <c r="D2104" t="str">
        <f>VLOOKUP(C2104,Customers!A:E,5,FALSE)</f>
        <v>VIP</v>
      </c>
      <c r="E2104" t="s">
        <v>3074</v>
      </c>
      <c r="F2104" t="e">
        <f>VLOOKUP(Table1[[#This Row],[Product_ID]],Products!A:D,4,FALSE)</f>
        <v>#N/A</v>
      </c>
      <c r="G2104" t="str">
        <f>VLOOKUP(H2104,Stores!A:E,5,FALSE)</f>
        <v>Africa</v>
      </c>
      <c r="H2104" t="s">
        <v>44</v>
      </c>
      <c r="I2104" s="5" t="s">
        <v>14</v>
      </c>
      <c r="J2104" s="7">
        <v>2</v>
      </c>
      <c r="K2104" s="27">
        <v>719.97</v>
      </c>
      <c r="L2104" s="11">
        <v>0</v>
      </c>
      <c r="M2104" t="s">
        <v>35</v>
      </c>
      <c r="N2104" s="29">
        <v>0</v>
      </c>
      <c r="O2104" s="27">
        <v>0</v>
      </c>
      <c r="P2104" s="29">
        <f>Table1[[#This Row],[Revenue]]-Table1[[#This Row],[COGS]]</f>
        <v>0</v>
      </c>
      <c r="Q2104" s="9">
        <v>0</v>
      </c>
      <c r="R2104" s="31">
        <f>Table1[[#This Row],[Cost Price]]*Table1[[#This Row],[Quantity]]</f>
        <v>0</v>
      </c>
    </row>
    <row r="2105" spans="1:18" x14ac:dyDescent="0.25">
      <c r="A2105" t="s">
        <v>3075</v>
      </c>
      <c r="B2105" s="14">
        <v>45896</v>
      </c>
      <c r="C2105" t="s">
        <v>2497</v>
      </c>
      <c r="D2105" t="str">
        <f>VLOOKUP(C2105,Customers!A:E,5,FALSE)</f>
        <v>Mass Market</v>
      </c>
      <c r="E2105" t="s">
        <v>177</v>
      </c>
      <c r="F2105" t="str">
        <f>VLOOKUP(Table1[[#This Row],[Product_ID]],Products!A:D,4,FALSE)</f>
        <v>Laptops</v>
      </c>
      <c r="G2105" t="str">
        <f>VLOOKUP(H2105,Stores!A:E,5,FALSE)</f>
        <v>Africa</v>
      </c>
      <c r="H2105" t="s">
        <v>196</v>
      </c>
      <c r="I2105" s="5" t="s">
        <v>25</v>
      </c>
      <c r="J2105" s="7">
        <v>1</v>
      </c>
      <c r="K2105" s="27">
        <v>1614.99</v>
      </c>
      <c r="L2105" s="11">
        <v>0.35</v>
      </c>
      <c r="M2105" t="s">
        <v>20</v>
      </c>
      <c r="N2105" s="29">
        <v>991.38</v>
      </c>
      <c r="O2105" s="27">
        <f>Table1[[#This Row],[Unit_Price]]*Table1[[#This Row],[Quantity]]</f>
        <v>1614.99</v>
      </c>
      <c r="P2105" s="29">
        <f>Table1[[#This Row],[Revenue]]-Table1[[#This Row],[COGS]]</f>
        <v>623.61</v>
      </c>
      <c r="Q2105" s="9">
        <f>Table1[[#This Row],[Profit]]/Table1[[#This Row],[Revenue]]</f>
        <v>0.38613861386138615</v>
      </c>
      <c r="R2105" s="31">
        <f>Table1[[#This Row],[Cost Price]]*Table1[[#This Row],[Quantity]]</f>
        <v>991.38</v>
      </c>
    </row>
    <row r="2106" spans="1:18" x14ac:dyDescent="0.25">
      <c r="A2106" t="s">
        <v>3076</v>
      </c>
      <c r="B2106" s="14">
        <v>46241</v>
      </c>
      <c r="C2106" t="s">
        <v>2001</v>
      </c>
      <c r="D2106" t="str">
        <f>VLOOKUP(C2106,Customers!A:E,5,FALSE)</f>
        <v>Mass Market</v>
      </c>
      <c r="E2106" t="s">
        <v>286</v>
      </c>
      <c r="F2106" t="str">
        <f>VLOOKUP(Table1[[#This Row],[Product_ID]],Products!A:D,4,FALSE)</f>
        <v>Televisions</v>
      </c>
      <c r="G2106" t="str">
        <f>VLOOKUP(H2106,Stores!A:E,5,FALSE)</f>
        <v>Africa</v>
      </c>
      <c r="H2106" t="s">
        <v>52</v>
      </c>
      <c r="I2106" s="5" t="s">
        <v>25</v>
      </c>
      <c r="J2106" s="7">
        <v>5</v>
      </c>
      <c r="K2106" s="27">
        <v>1273.02</v>
      </c>
      <c r="L2106" s="11">
        <v>0.1</v>
      </c>
      <c r="M2106" t="s">
        <v>30</v>
      </c>
      <c r="N2106" s="29">
        <v>948.27</v>
      </c>
      <c r="O2106" s="27">
        <f>Table1[[#This Row],[Unit_Price]]*Table1[[#This Row],[Quantity]]</f>
        <v>6365.1</v>
      </c>
      <c r="P2106" s="29">
        <f>Table1[[#This Row],[Revenue]]-Table1[[#This Row],[COGS]]</f>
        <v>1623.75</v>
      </c>
      <c r="Q2106" s="9">
        <f>Table1[[#This Row],[Profit]]/Table1[[#This Row],[Revenue]]</f>
        <v>0.25510204081632654</v>
      </c>
      <c r="R2106" s="31">
        <f>Table1[[#This Row],[Cost Price]]*Table1[[#This Row],[Quantity]]</f>
        <v>4741.3500000000004</v>
      </c>
    </row>
    <row r="2107" spans="1:18" x14ac:dyDescent="0.25">
      <c r="A2107" t="s">
        <v>3077</v>
      </c>
      <c r="B2107" s="14">
        <v>45889</v>
      </c>
      <c r="C2107" t="s">
        <v>425</v>
      </c>
      <c r="D2107" t="str">
        <f>VLOOKUP(C2107,Customers!A:E,5,FALSE)</f>
        <v>Premium</v>
      </c>
      <c r="E2107" t="s">
        <v>286</v>
      </c>
      <c r="F2107" t="str">
        <f>VLOOKUP(Table1[[#This Row],[Product_ID]],Products!A:D,4,FALSE)</f>
        <v>Televisions</v>
      </c>
      <c r="G2107" t="str">
        <f>VLOOKUP(H2107,Stores!A:E,5,FALSE)</f>
        <v>Africa</v>
      </c>
      <c r="H2107" t="s">
        <v>52</v>
      </c>
      <c r="I2107" s="5" t="s">
        <v>25</v>
      </c>
      <c r="J2107" s="7">
        <v>4</v>
      </c>
      <c r="K2107" s="27">
        <v>1324.98</v>
      </c>
      <c r="L2107" s="11">
        <v>0.02</v>
      </c>
      <c r="M2107" t="s">
        <v>35</v>
      </c>
      <c r="N2107" s="29">
        <v>948.27</v>
      </c>
      <c r="O2107" s="27">
        <f>Table1[[#This Row],[Unit_Price]]*Table1[[#This Row],[Quantity]]</f>
        <v>5299.92</v>
      </c>
      <c r="P2107" s="29">
        <f>Table1[[#This Row],[Revenue]]-Table1[[#This Row],[COGS]]</f>
        <v>1506.8400000000001</v>
      </c>
      <c r="Q2107" s="9">
        <f>Table1[[#This Row],[Profit]]/Table1[[#This Row],[Revenue]]</f>
        <v>0.28431372549019612</v>
      </c>
      <c r="R2107" s="31">
        <f>Table1[[#This Row],[Cost Price]]*Table1[[#This Row],[Quantity]]</f>
        <v>3793.08</v>
      </c>
    </row>
    <row r="2108" spans="1:18" x14ac:dyDescent="0.25">
      <c r="A2108" t="s">
        <v>3078</v>
      </c>
      <c r="B2108" s="14">
        <v>46070</v>
      </c>
      <c r="C2108" t="s">
        <v>2127</v>
      </c>
      <c r="D2108" t="str">
        <f>VLOOKUP(C2108,Customers!A:E,5,FALSE)</f>
        <v>Mass Market</v>
      </c>
      <c r="E2108" t="s">
        <v>43</v>
      </c>
      <c r="F2108" t="str">
        <f>VLOOKUP(Table1[[#This Row],[Product_ID]],Products!A:D,4,FALSE)</f>
        <v>Televisions</v>
      </c>
      <c r="G2108" t="str">
        <f>VLOOKUP(H2108,Stores!A:E,5,FALSE)</f>
        <v>Asia</v>
      </c>
      <c r="H2108" t="s">
        <v>34</v>
      </c>
      <c r="I2108" s="5" t="s">
        <v>14</v>
      </c>
      <c r="J2108" s="7">
        <v>3</v>
      </c>
      <c r="K2108" s="27">
        <v>1763.02</v>
      </c>
      <c r="L2108" s="11">
        <v>0</v>
      </c>
      <c r="M2108" t="s">
        <v>20</v>
      </c>
      <c r="N2108" s="29">
        <v>1097.3900000000001</v>
      </c>
      <c r="O2108" s="27">
        <f>Table1[[#This Row],[Unit_Price]]*Table1[[#This Row],[Quantity]]</f>
        <v>5289.0599999999995</v>
      </c>
      <c r="P2108" s="29">
        <f>Table1[[#This Row],[Revenue]]-Table1[[#This Row],[COGS]]</f>
        <v>1996.8899999999994</v>
      </c>
      <c r="Q2108" s="9">
        <f>Table1[[#This Row],[Profit]]/Table1[[#This Row],[Revenue]]</f>
        <v>0.37755102040816318</v>
      </c>
      <c r="R2108" s="31">
        <f>Table1[[#This Row],[Cost Price]]*Table1[[#This Row],[Quantity]]</f>
        <v>3292.17</v>
      </c>
    </row>
    <row r="2109" spans="1:18" x14ac:dyDescent="0.25">
      <c r="A2109" t="s">
        <v>3079</v>
      </c>
      <c r="B2109" s="14">
        <v>46015</v>
      </c>
      <c r="C2109" t="s">
        <v>1276</v>
      </c>
      <c r="D2109" t="str">
        <f>VLOOKUP(C2109,Customers!A:E,5,FALSE)</f>
        <v>Mass Affluent</v>
      </c>
      <c r="E2109" t="s">
        <v>323</v>
      </c>
      <c r="F2109" t="str">
        <f>VLOOKUP(Table1[[#This Row],[Product_ID]],Products!A:D,4,FALSE)</f>
        <v>Televisions</v>
      </c>
      <c r="G2109" t="str">
        <f>VLOOKUP(H2109,Stores!A:E,5,FALSE)</f>
        <v>North America</v>
      </c>
      <c r="H2109" t="s">
        <v>39</v>
      </c>
      <c r="I2109" s="5" t="s">
        <v>14</v>
      </c>
      <c r="J2109" s="7">
        <v>1</v>
      </c>
      <c r="K2109" s="27">
        <v>1499</v>
      </c>
      <c r="L2109" s="11">
        <v>0</v>
      </c>
      <c r="M2109" t="s">
        <v>20</v>
      </c>
      <c r="N2109" s="29">
        <v>989.34</v>
      </c>
      <c r="O2109" s="27">
        <f>Table1[[#This Row],[Unit_Price]]*Table1[[#This Row],[Quantity]]</f>
        <v>1499</v>
      </c>
      <c r="P2109" s="29">
        <f>Table1[[#This Row],[Revenue]]-Table1[[#This Row],[COGS]]</f>
        <v>509.65999999999997</v>
      </c>
      <c r="Q2109" s="9">
        <f>Table1[[#This Row],[Profit]]/Table1[[#This Row],[Revenue]]</f>
        <v>0.33999999999999997</v>
      </c>
      <c r="R2109" s="31">
        <f>Table1[[#This Row],[Cost Price]]*Table1[[#This Row],[Quantity]]</f>
        <v>989.34</v>
      </c>
    </row>
    <row r="2110" spans="1:18" x14ac:dyDescent="0.25">
      <c r="A2110" t="s">
        <v>3080</v>
      </c>
      <c r="B2110" s="14">
        <v>46209</v>
      </c>
      <c r="C2110" t="s">
        <v>977</v>
      </c>
      <c r="D2110" t="str">
        <f>VLOOKUP(C2110,Customers!A:E,5,FALSE)</f>
        <v>Mass Affluent</v>
      </c>
      <c r="E2110" t="s">
        <v>2109</v>
      </c>
      <c r="F2110" t="e">
        <f>VLOOKUP(Table1[[#This Row],[Product_ID]],Products!A:D,4,FALSE)</f>
        <v>#N/A</v>
      </c>
      <c r="G2110" t="str">
        <f>VLOOKUP(H2110,Stores!A:E,5,FALSE)</f>
        <v>Asia</v>
      </c>
      <c r="H2110" t="s">
        <v>101</v>
      </c>
      <c r="I2110" s="5" t="s">
        <v>25</v>
      </c>
      <c r="J2110" s="7">
        <v>2</v>
      </c>
      <c r="K2110" s="27">
        <v>399</v>
      </c>
      <c r="L2110" s="11">
        <v>0.1</v>
      </c>
      <c r="M2110" t="s">
        <v>35</v>
      </c>
      <c r="N2110" s="29">
        <v>0</v>
      </c>
      <c r="O2110" s="27">
        <v>0</v>
      </c>
      <c r="P2110" s="29">
        <f>Table1[[#This Row],[Revenue]]-Table1[[#This Row],[COGS]]</f>
        <v>0</v>
      </c>
      <c r="Q2110" s="9">
        <v>0</v>
      </c>
      <c r="R2110" s="31">
        <f>Table1[[#This Row],[Cost Price]]*Table1[[#This Row],[Quantity]]</f>
        <v>0</v>
      </c>
    </row>
    <row r="2111" spans="1:18" x14ac:dyDescent="0.25">
      <c r="A2111" t="s">
        <v>3081</v>
      </c>
      <c r="B2111" s="14">
        <v>46225</v>
      </c>
      <c r="C2111" t="s">
        <v>191</v>
      </c>
      <c r="D2111" t="s">
        <v>5189</v>
      </c>
      <c r="E2111" t="s">
        <v>305</v>
      </c>
      <c r="F2111" t="str">
        <f>VLOOKUP(Table1[[#This Row],[Product_ID]],Products!A:D,4,FALSE)</f>
        <v>Accessories</v>
      </c>
      <c r="G2111" t="str">
        <f>VLOOKUP(H2111,Stores!A:E,5,FALSE)</f>
        <v>North America</v>
      </c>
      <c r="H2111" t="s">
        <v>39</v>
      </c>
      <c r="I2111" s="5" t="s">
        <v>14</v>
      </c>
      <c r="J2111" s="7">
        <v>6</v>
      </c>
      <c r="K2111" s="27">
        <v>39.78</v>
      </c>
      <c r="L2111" s="11">
        <v>0.05</v>
      </c>
      <c r="M2111" t="s">
        <v>20</v>
      </c>
      <c r="N2111" s="29">
        <v>26.52</v>
      </c>
      <c r="O2111" s="27">
        <f>Table1[[#This Row],[Unit_Price]]*Table1[[#This Row],[Quantity]]</f>
        <v>238.68</v>
      </c>
      <c r="P2111" s="29">
        <f>Table1[[#This Row],[Revenue]]-Table1[[#This Row],[COGS]]</f>
        <v>79.56</v>
      </c>
      <c r="Q2111" s="9">
        <f>Table1[[#This Row],[Profit]]/Table1[[#This Row],[Revenue]]</f>
        <v>0.33333333333333331</v>
      </c>
      <c r="R2111" s="31">
        <f>Table1[[#This Row],[Cost Price]]*Table1[[#This Row],[Quantity]]</f>
        <v>159.12</v>
      </c>
    </row>
    <row r="2112" spans="1:18" x14ac:dyDescent="0.25">
      <c r="A2112" t="s">
        <v>3083</v>
      </c>
      <c r="B2112" s="14">
        <v>46029</v>
      </c>
      <c r="C2112" t="s">
        <v>5137</v>
      </c>
      <c r="D2112" t="s">
        <v>5137</v>
      </c>
      <c r="E2112" t="s">
        <v>243</v>
      </c>
      <c r="F2112" t="str">
        <f>VLOOKUP(Table1[[#This Row],[Product_ID]],Products!A:D,4,FALSE)</f>
        <v>Accessories</v>
      </c>
      <c r="G2112" t="str">
        <f>VLOOKUP(H2112,Stores!A:E,5,FALSE)</f>
        <v>EUROPE</v>
      </c>
      <c r="H2112" t="s">
        <v>74</v>
      </c>
      <c r="I2112" s="5" t="s">
        <v>14</v>
      </c>
      <c r="J2112" s="7">
        <v>4</v>
      </c>
      <c r="K2112" s="27">
        <v>69</v>
      </c>
      <c r="L2112" s="11">
        <v>0.02</v>
      </c>
      <c r="M2112" t="s">
        <v>20</v>
      </c>
      <c r="N2112" s="29">
        <v>44.16</v>
      </c>
      <c r="O2112" s="27">
        <f>Table1[[#This Row],[Unit_Price]]*Table1[[#This Row],[Quantity]]</f>
        <v>276</v>
      </c>
      <c r="P2112" s="29">
        <f>Table1[[#This Row],[Revenue]]-Table1[[#This Row],[COGS]]</f>
        <v>99.360000000000014</v>
      </c>
      <c r="Q2112" s="9">
        <f>Table1[[#This Row],[Profit]]/Table1[[#This Row],[Revenue]]</f>
        <v>0.36000000000000004</v>
      </c>
      <c r="R2112" s="31">
        <f>Table1[[#This Row],[Cost Price]]*Table1[[#This Row],[Quantity]]</f>
        <v>176.64</v>
      </c>
    </row>
    <row r="2113" spans="1:18" x14ac:dyDescent="0.25">
      <c r="A2113" t="s">
        <v>3084</v>
      </c>
      <c r="B2113" s="14">
        <v>46241</v>
      </c>
      <c r="C2113" t="s">
        <v>2888</v>
      </c>
      <c r="D2113" t="str">
        <f>VLOOKUP(C2113,Customers!A:E,5,FALSE)</f>
        <v>Mass Market</v>
      </c>
      <c r="E2113" t="s">
        <v>332</v>
      </c>
      <c r="F2113" t="str">
        <f>VLOOKUP(Table1[[#This Row],[Product_ID]],Products!A:D,4,FALSE)</f>
        <v>Smartphones</v>
      </c>
      <c r="G2113" t="str">
        <f>VLOOKUP(H2113,Stores!A:E,5,FALSE)</f>
        <v>Asia</v>
      </c>
      <c r="H2113" t="s">
        <v>13</v>
      </c>
      <c r="I2113" s="5" t="s">
        <v>14</v>
      </c>
      <c r="J2113" s="7">
        <v>1</v>
      </c>
      <c r="K2113" s="27">
        <v>763.98</v>
      </c>
      <c r="L2113" s="11">
        <v>0</v>
      </c>
      <c r="M2113" t="s">
        <v>30</v>
      </c>
      <c r="N2113" s="29">
        <v>531.79</v>
      </c>
      <c r="O2113" s="27">
        <f>Table1[[#This Row],[Unit_Price]]*Table1[[#This Row],[Quantity]]</f>
        <v>763.98</v>
      </c>
      <c r="P2113" s="29">
        <f>Table1[[#This Row],[Revenue]]-Table1[[#This Row],[COGS]]</f>
        <v>232.19000000000005</v>
      </c>
      <c r="Q2113" s="9">
        <f>Table1[[#This Row],[Profit]]/Table1[[#This Row],[Revenue]]</f>
        <v>0.30392156862745107</v>
      </c>
      <c r="R2113" s="31">
        <f>Table1[[#This Row],[Cost Price]]*Table1[[#This Row],[Quantity]]</f>
        <v>531.79</v>
      </c>
    </row>
    <row r="2114" spans="1:18" x14ac:dyDescent="0.25">
      <c r="A2114" t="s">
        <v>3085</v>
      </c>
      <c r="B2114" s="14">
        <v>45939</v>
      </c>
      <c r="C2114" t="s">
        <v>3086</v>
      </c>
      <c r="D2114" t="str">
        <f>VLOOKUP(C2114,Customers!A:E,5,FALSE)</f>
        <v>Mass Market</v>
      </c>
      <c r="E2114" t="s">
        <v>61</v>
      </c>
      <c r="F2114" t="str">
        <f>VLOOKUP(Table1[[#This Row],[Product_ID]],Products!A:D,4,FALSE)</f>
        <v>Audio</v>
      </c>
      <c r="G2114" t="str">
        <f>VLOOKUP(H2114,Stores!A:E,5,FALSE)</f>
        <v>Africa</v>
      </c>
      <c r="H2114" t="s">
        <v>226</v>
      </c>
      <c r="I2114" s="5" t="s">
        <v>25</v>
      </c>
      <c r="J2114" s="7">
        <v>1</v>
      </c>
      <c r="K2114" s="27">
        <v>246.51</v>
      </c>
      <c r="L2114" s="11">
        <v>0.2</v>
      </c>
      <c r="M2114" t="s">
        <v>35</v>
      </c>
      <c r="N2114" s="29">
        <v>171.81</v>
      </c>
      <c r="O2114" s="27">
        <f>Table1[[#This Row],[Unit_Price]]*Table1[[#This Row],[Quantity]]</f>
        <v>246.51</v>
      </c>
      <c r="P2114" s="29">
        <f>Table1[[#This Row],[Revenue]]-Table1[[#This Row],[COGS]]</f>
        <v>74.699999999999989</v>
      </c>
      <c r="Q2114" s="9">
        <f>Table1[[#This Row],[Profit]]/Table1[[#This Row],[Revenue]]</f>
        <v>0.30303030303030298</v>
      </c>
      <c r="R2114" s="31">
        <f>Table1[[#This Row],[Cost Price]]*Table1[[#This Row],[Quantity]]</f>
        <v>171.81</v>
      </c>
    </row>
    <row r="2115" spans="1:18" x14ac:dyDescent="0.25">
      <c r="A2115" t="s">
        <v>3087</v>
      </c>
      <c r="B2115" s="14">
        <v>45946</v>
      </c>
      <c r="C2115" t="s">
        <v>2342</v>
      </c>
      <c r="D2115" t="str">
        <f>VLOOKUP(C2115,Customers!A:E,5,FALSE)</f>
        <v>Mass Market</v>
      </c>
      <c r="E2115" t="s">
        <v>323</v>
      </c>
      <c r="F2115" t="str">
        <f>VLOOKUP(Table1[[#This Row],[Product_ID]],Products!A:D,4,FALSE)</f>
        <v>Televisions</v>
      </c>
      <c r="G2115" t="str">
        <f>VLOOKUP(H2115,Stores!A:E,5,FALSE)</f>
        <v>Asia</v>
      </c>
      <c r="H2115" t="s">
        <v>101</v>
      </c>
      <c r="I2115" s="5" t="s">
        <v>14</v>
      </c>
      <c r="J2115" s="7">
        <v>3</v>
      </c>
      <c r="K2115" s="27">
        <v>1469.02</v>
      </c>
      <c r="L2115" s="11">
        <v>0.02</v>
      </c>
      <c r="M2115" t="s">
        <v>20</v>
      </c>
      <c r="N2115" s="29">
        <v>989.34</v>
      </c>
      <c r="O2115" s="27">
        <f>Table1[[#This Row],[Unit_Price]]*Table1[[#This Row],[Quantity]]</f>
        <v>4407.0599999999995</v>
      </c>
      <c r="P2115" s="29">
        <f>Table1[[#This Row],[Revenue]]-Table1[[#This Row],[COGS]]</f>
        <v>1439.0399999999995</v>
      </c>
      <c r="Q2115" s="9">
        <f>Table1[[#This Row],[Profit]]/Table1[[#This Row],[Revenue]]</f>
        <v>0.32653061224489788</v>
      </c>
      <c r="R2115" s="31">
        <f>Table1[[#This Row],[Cost Price]]*Table1[[#This Row],[Quantity]]</f>
        <v>2968.02</v>
      </c>
    </row>
    <row r="2116" spans="1:18" x14ac:dyDescent="0.25">
      <c r="A2116" t="s">
        <v>3088</v>
      </c>
      <c r="B2116" s="14">
        <v>46329</v>
      </c>
      <c r="C2116" t="s">
        <v>1565</v>
      </c>
      <c r="D2116" t="str">
        <f>VLOOKUP(C2116,Customers!A:E,5,FALSE)</f>
        <v>Mass Market</v>
      </c>
      <c r="E2116" t="s">
        <v>83</v>
      </c>
      <c r="F2116" t="str">
        <f>VLOOKUP(Table1[[#This Row],[Product_ID]],Products!A:D,4,FALSE)</f>
        <v>Televisions</v>
      </c>
      <c r="G2116" t="str">
        <f>VLOOKUP(H2116,Stores!A:E,5,FALSE)</f>
        <v>South America</v>
      </c>
      <c r="H2116" t="s">
        <v>62</v>
      </c>
      <c r="I2116" s="5" t="s">
        <v>14</v>
      </c>
      <c r="J2116" s="7">
        <v>6</v>
      </c>
      <c r="K2116" s="27">
        <v>2230.0300000000002</v>
      </c>
      <c r="L2116" s="11">
        <v>0.02</v>
      </c>
      <c r="M2116" t="s">
        <v>20</v>
      </c>
      <c r="N2116" s="29">
        <v>1586.31</v>
      </c>
      <c r="O2116" s="27">
        <f>Table1[[#This Row],[Unit_Price]]*Table1[[#This Row],[Quantity]]</f>
        <v>13380.18</v>
      </c>
      <c r="P2116" s="29">
        <f>Table1[[#This Row],[Revenue]]-Table1[[#This Row],[COGS]]</f>
        <v>3862.3199999999997</v>
      </c>
      <c r="Q2116" s="9">
        <f>Table1[[#This Row],[Profit]]/Table1[[#This Row],[Revenue]]</f>
        <v>0.28865979381443296</v>
      </c>
      <c r="R2116" s="31">
        <f>Table1[[#This Row],[Cost Price]]*Table1[[#This Row],[Quantity]]</f>
        <v>9517.86</v>
      </c>
    </row>
    <row r="2117" spans="1:18" x14ac:dyDescent="0.25">
      <c r="A2117" t="s">
        <v>3089</v>
      </c>
      <c r="B2117" s="14">
        <v>46060</v>
      </c>
      <c r="C2117" t="s">
        <v>1517</v>
      </c>
      <c r="D2117" t="str">
        <f>VLOOKUP(C2117,Customers!A:E,5,FALSE)</f>
        <v>Mass Affluent</v>
      </c>
      <c r="E2117" t="s">
        <v>321</v>
      </c>
      <c r="F2117" t="str">
        <f>VLOOKUP(Table1[[#This Row],[Product_ID]],Products!A:D,4,FALSE)</f>
        <v>Smartphones</v>
      </c>
      <c r="G2117" t="str">
        <f>VLOOKUP(H2117,Stores!A:E,5,FALSE)</f>
        <v>Africa</v>
      </c>
      <c r="H2117" t="s">
        <v>196</v>
      </c>
      <c r="I2117" s="5" t="s">
        <v>14</v>
      </c>
      <c r="J2117" s="7">
        <v>1</v>
      </c>
      <c r="K2117" s="27">
        <v>1426.98</v>
      </c>
      <c r="L2117" s="11">
        <v>0</v>
      </c>
      <c r="M2117" t="s">
        <v>30</v>
      </c>
      <c r="N2117" s="29">
        <v>993.29</v>
      </c>
      <c r="O2117" s="27">
        <f>Table1[[#This Row],[Unit_Price]]*Table1[[#This Row],[Quantity]]</f>
        <v>1426.98</v>
      </c>
      <c r="P2117" s="29">
        <f>Table1[[#This Row],[Revenue]]-Table1[[#This Row],[COGS]]</f>
        <v>433.69000000000005</v>
      </c>
      <c r="Q2117" s="9">
        <f>Table1[[#This Row],[Profit]]/Table1[[#This Row],[Revenue]]</f>
        <v>0.30392156862745101</v>
      </c>
      <c r="R2117" s="31">
        <f>Table1[[#This Row],[Cost Price]]*Table1[[#This Row],[Quantity]]</f>
        <v>993.29</v>
      </c>
    </row>
    <row r="2118" spans="1:18" x14ac:dyDescent="0.25">
      <c r="A2118" t="s">
        <v>3090</v>
      </c>
      <c r="B2118" s="14">
        <v>45886</v>
      </c>
      <c r="C2118" t="s">
        <v>716</v>
      </c>
      <c r="D2118" t="str">
        <f>VLOOKUP(C2118,Customers!A:E,5,FALSE)</f>
        <v>Mass Market</v>
      </c>
      <c r="E2118" t="s">
        <v>132</v>
      </c>
      <c r="F2118" t="str">
        <f>VLOOKUP(Table1[[#This Row],[Product_ID]],Products!A:D,4,FALSE)</f>
        <v>Laptops</v>
      </c>
      <c r="G2118" t="str">
        <f>VLOOKUP(H2118,Stores!A:E,5,FALSE)</f>
        <v>Africa</v>
      </c>
      <c r="H2118" t="s">
        <v>196</v>
      </c>
      <c r="I2118" s="5" t="s">
        <v>14</v>
      </c>
      <c r="J2118" s="7">
        <v>2</v>
      </c>
      <c r="K2118" s="27">
        <v>1199</v>
      </c>
      <c r="L2118" s="11">
        <v>0.15</v>
      </c>
      <c r="M2118" t="s">
        <v>20</v>
      </c>
      <c r="N2118" s="29">
        <v>791.34</v>
      </c>
      <c r="O2118" s="27">
        <f>Table1[[#This Row],[Unit_Price]]*Table1[[#This Row],[Quantity]]</f>
        <v>2398</v>
      </c>
      <c r="P2118" s="29">
        <f>Table1[[#This Row],[Revenue]]-Table1[[#This Row],[COGS]]</f>
        <v>815.31999999999994</v>
      </c>
      <c r="Q2118" s="9">
        <f>Table1[[#This Row],[Profit]]/Table1[[#This Row],[Revenue]]</f>
        <v>0.33999999999999997</v>
      </c>
      <c r="R2118" s="31">
        <f>Table1[[#This Row],[Cost Price]]*Table1[[#This Row],[Quantity]]</f>
        <v>1582.68</v>
      </c>
    </row>
    <row r="2119" spans="1:18" x14ac:dyDescent="0.25">
      <c r="A2119" t="s">
        <v>3091</v>
      </c>
      <c r="B2119" s="14">
        <v>46100</v>
      </c>
      <c r="C2119" t="s">
        <v>1033</v>
      </c>
      <c r="D2119" t="str">
        <f>VLOOKUP(C2119,Customers!A:E,5,FALSE)</f>
        <v>Affluent</v>
      </c>
      <c r="E2119" t="s">
        <v>243</v>
      </c>
      <c r="F2119" t="str">
        <f>VLOOKUP(Table1[[#This Row],[Product_ID]],Products!A:D,4,FALSE)</f>
        <v>Accessories</v>
      </c>
      <c r="G2119" t="str">
        <f>VLOOKUP(H2119,Stores!A:E,5,FALSE)</f>
        <v>Europe</v>
      </c>
      <c r="H2119" t="s">
        <v>24</v>
      </c>
      <c r="I2119" s="5" t="s">
        <v>14</v>
      </c>
      <c r="J2119" s="7">
        <v>3</v>
      </c>
      <c r="K2119" s="27">
        <v>69</v>
      </c>
      <c r="L2119" s="11">
        <v>0</v>
      </c>
      <c r="M2119" t="s">
        <v>30</v>
      </c>
      <c r="N2119" s="29">
        <v>44.16</v>
      </c>
      <c r="O2119" s="27">
        <f>Table1[[#This Row],[Unit_Price]]*Table1[[#This Row],[Quantity]]</f>
        <v>207</v>
      </c>
      <c r="P2119" s="29">
        <f>Table1[[#This Row],[Revenue]]-Table1[[#This Row],[COGS]]</f>
        <v>74.52000000000001</v>
      </c>
      <c r="Q2119" s="9">
        <f>Table1[[#This Row],[Profit]]/Table1[[#This Row],[Revenue]]</f>
        <v>0.36000000000000004</v>
      </c>
      <c r="R2119" s="31">
        <f>Table1[[#This Row],[Cost Price]]*Table1[[#This Row],[Quantity]]</f>
        <v>132.47999999999999</v>
      </c>
    </row>
    <row r="2120" spans="1:18" x14ac:dyDescent="0.25">
      <c r="A2120" t="s">
        <v>3092</v>
      </c>
      <c r="B2120" s="14">
        <v>45954</v>
      </c>
      <c r="C2120" t="s">
        <v>298</v>
      </c>
      <c r="D2120" t="str">
        <f>VLOOKUP(C2120,Customers!A:E,5,FALSE)</f>
        <v>Mass Market</v>
      </c>
      <c r="E2120" t="s">
        <v>98</v>
      </c>
      <c r="F2120" t="str">
        <f>VLOOKUP(Table1[[#This Row],[Product_ID]],Products!A:D,4,FALSE)</f>
        <v>Laptops</v>
      </c>
      <c r="G2120" t="str">
        <f>VLOOKUP(H2120,Stores!A:E,5,FALSE)</f>
        <v>Africa</v>
      </c>
      <c r="H2120" t="s">
        <v>19</v>
      </c>
      <c r="I2120" s="5" t="s">
        <v>14</v>
      </c>
      <c r="J2120" s="7">
        <v>5</v>
      </c>
      <c r="K2120" s="27">
        <v>1412.99</v>
      </c>
      <c r="L2120" s="11">
        <v>0.1</v>
      </c>
      <c r="M2120" t="s">
        <v>35</v>
      </c>
      <c r="N2120" s="29">
        <v>853.39</v>
      </c>
      <c r="O2120" s="27">
        <f>Table1[[#This Row],[Unit_Price]]*Table1[[#This Row],[Quantity]]</f>
        <v>7064.95</v>
      </c>
      <c r="P2120" s="29">
        <f>Table1[[#This Row],[Revenue]]-Table1[[#This Row],[COGS]]</f>
        <v>2798</v>
      </c>
      <c r="Q2120" s="9">
        <f>Table1[[#This Row],[Profit]]/Table1[[#This Row],[Revenue]]</f>
        <v>0.39603960396039606</v>
      </c>
      <c r="R2120" s="31">
        <f>Table1[[#This Row],[Cost Price]]*Table1[[#This Row],[Quantity]]</f>
        <v>4266.95</v>
      </c>
    </row>
    <row r="2121" spans="1:18" x14ac:dyDescent="0.25">
      <c r="A2121" t="s">
        <v>3093</v>
      </c>
      <c r="B2121" s="14">
        <v>45891</v>
      </c>
      <c r="C2121" t="s">
        <v>951</v>
      </c>
      <c r="D2121" t="str">
        <f>VLOOKUP(C2121,Customers!A:E,5,FALSE)</f>
        <v>Premium</v>
      </c>
      <c r="E2121" t="s">
        <v>126</v>
      </c>
      <c r="F2121" t="str">
        <f>VLOOKUP(Table1[[#This Row],[Product_ID]],Products!A:D,4,FALSE)</f>
        <v>Smartphones</v>
      </c>
      <c r="G2121" t="str">
        <f>VLOOKUP(H2121,Stores!A:E,5,FALSE)</f>
        <v>South America</v>
      </c>
      <c r="H2121" t="s">
        <v>120</v>
      </c>
      <c r="I2121" s="5" t="s">
        <v>14</v>
      </c>
      <c r="J2121" s="7">
        <v>6</v>
      </c>
      <c r="K2121" s="27">
        <v>699</v>
      </c>
      <c r="L2121" s="11">
        <v>0.02</v>
      </c>
      <c r="M2121" t="s">
        <v>35</v>
      </c>
      <c r="N2121" s="29">
        <v>510.27</v>
      </c>
      <c r="O2121" s="27">
        <f>Table1[[#This Row],[Unit_Price]]*Table1[[#This Row],[Quantity]]</f>
        <v>4194</v>
      </c>
      <c r="P2121" s="29">
        <f>Table1[[#This Row],[Revenue]]-Table1[[#This Row],[COGS]]</f>
        <v>1132.3800000000001</v>
      </c>
      <c r="Q2121" s="9">
        <f>Table1[[#This Row],[Profit]]/Table1[[#This Row],[Revenue]]</f>
        <v>0.27</v>
      </c>
      <c r="R2121" s="31">
        <f>Table1[[#This Row],[Cost Price]]*Table1[[#This Row],[Quantity]]</f>
        <v>3061.62</v>
      </c>
    </row>
    <row r="2122" spans="1:18" x14ac:dyDescent="0.25">
      <c r="A2122" t="s">
        <v>3094</v>
      </c>
      <c r="B2122" s="14">
        <v>46056</v>
      </c>
      <c r="C2122" t="s">
        <v>3095</v>
      </c>
      <c r="D2122" t="str">
        <f>VLOOKUP(C2122,Customers!A:E,5,FALSE)</f>
        <v>Mass Market</v>
      </c>
      <c r="E2122" t="s">
        <v>54</v>
      </c>
      <c r="F2122" t="str">
        <f>VLOOKUP(Table1[[#This Row],[Product_ID]],Products!A:D,4,FALSE)</f>
        <v>Accessories</v>
      </c>
      <c r="G2122" t="str">
        <f>VLOOKUP(H2122,Stores!A:E,5,FALSE)</f>
        <v>Africa</v>
      </c>
      <c r="H2122" t="s">
        <v>58</v>
      </c>
      <c r="I2122" s="5" t="s">
        <v>14</v>
      </c>
      <c r="J2122" s="7">
        <v>4</v>
      </c>
      <c r="K2122" s="27">
        <v>122.57</v>
      </c>
      <c r="L2122" s="11">
        <v>0.1</v>
      </c>
      <c r="M2122" t="s">
        <v>20</v>
      </c>
      <c r="N2122" s="29">
        <v>85.68</v>
      </c>
      <c r="O2122" s="27">
        <f>Table1[[#This Row],[Unit_Price]]*Table1[[#This Row],[Quantity]]</f>
        <v>490.28</v>
      </c>
      <c r="P2122" s="29">
        <f>Table1[[#This Row],[Revenue]]-Table1[[#This Row],[COGS]]</f>
        <v>147.55999999999995</v>
      </c>
      <c r="Q2122" s="9">
        <f>Table1[[#This Row],[Profit]]/Table1[[#This Row],[Revenue]]</f>
        <v>0.30097087378640769</v>
      </c>
      <c r="R2122" s="31">
        <f>Table1[[#This Row],[Cost Price]]*Table1[[#This Row],[Quantity]]</f>
        <v>342.72</v>
      </c>
    </row>
    <row r="2123" spans="1:18" x14ac:dyDescent="0.25">
      <c r="A2123" t="s">
        <v>3096</v>
      </c>
      <c r="B2123" s="14">
        <v>45696</v>
      </c>
      <c r="C2123" t="s">
        <v>1861</v>
      </c>
      <c r="D2123" t="str">
        <f>VLOOKUP(C2123,Customers!A:E,5,FALSE)</f>
        <v>Mass Affluent</v>
      </c>
      <c r="E2123" t="s">
        <v>177</v>
      </c>
      <c r="F2123" t="str">
        <f>VLOOKUP(Table1[[#This Row],[Product_ID]],Products!A:D,4,FALSE)</f>
        <v>Laptops</v>
      </c>
      <c r="G2123" t="str">
        <f>VLOOKUP(H2123,Stores!A:E,5,FALSE)</f>
        <v>South America</v>
      </c>
      <c r="H2123" t="s">
        <v>120</v>
      </c>
      <c r="I2123" s="5" t="s">
        <v>25</v>
      </c>
      <c r="J2123" s="7">
        <v>1</v>
      </c>
      <c r="K2123" s="27">
        <v>1599</v>
      </c>
      <c r="L2123" s="11">
        <v>0.1</v>
      </c>
      <c r="M2123" t="s">
        <v>20</v>
      </c>
      <c r="N2123" s="29">
        <v>991.38</v>
      </c>
      <c r="O2123" s="27">
        <f>Table1[[#This Row],[Unit_Price]]*Table1[[#This Row],[Quantity]]</f>
        <v>1599</v>
      </c>
      <c r="P2123" s="29">
        <f>Table1[[#This Row],[Revenue]]-Table1[[#This Row],[COGS]]</f>
        <v>607.62</v>
      </c>
      <c r="Q2123" s="9">
        <f>Table1[[#This Row],[Profit]]/Table1[[#This Row],[Revenue]]</f>
        <v>0.38</v>
      </c>
      <c r="R2123" s="31">
        <f>Table1[[#This Row],[Cost Price]]*Table1[[#This Row],[Quantity]]</f>
        <v>991.38</v>
      </c>
    </row>
    <row r="2124" spans="1:18" x14ac:dyDescent="0.25">
      <c r="A2124" t="s">
        <v>3097</v>
      </c>
      <c r="B2124" s="14">
        <v>46010</v>
      </c>
      <c r="C2124" t="s">
        <v>354</v>
      </c>
      <c r="D2124" t="str">
        <f>VLOOKUP(C2124,Customers!A:E,5,FALSE)</f>
        <v>Premium</v>
      </c>
      <c r="E2124" t="s">
        <v>376</v>
      </c>
      <c r="F2124" t="str">
        <f>VLOOKUP(Table1[[#This Row],[Product_ID]],Products!A:D,4,FALSE)</f>
        <v>Laptops</v>
      </c>
      <c r="G2124" t="str">
        <f>VLOOKUP(H2124,Stores!A:E,5,FALSE)</f>
        <v>South America</v>
      </c>
      <c r="H2124" t="s">
        <v>120</v>
      </c>
      <c r="I2124" s="5" t="s">
        <v>25</v>
      </c>
      <c r="J2124" s="7">
        <v>2</v>
      </c>
      <c r="K2124" s="27">
        <v>1749.97</v>
      </c>
      <c r="L2124" s="11">
        <v>0</v>
      </c>
      <c r="M2124" t="s">
        <v>20</v>
      </c>
      <c r="N2124" s="29">
        <v>1240.27</v>
      </c>
      <c r="O2124" s="27">
        <f>Table1[[#This Row],[Unit_Price]]*Table1[[#This Row],[Quantity]]</f>
        <v>3499.94</v>
      </c>
      <c r="P2124" s="29">
        <f>Table1[[#This Row],[Revenue]]-Table1[[#This Row],[COGS]]</f>
        <v>1019.4000000000001</v>
      </c>
      <c r="Q2124" s="9">
        <f>Table1[[#This Row],[Profit]]/Table1[[#This Row],[Revenue]]</f>
        <v>0.29126213592233013</v>
      </c>
      <c r="R2124" s="31">
        <f>Table1[[#This Row],[Cost Price]]*Table1[[#This Row],[Quantity]]</f>
        <v>2480.54</v>
      </c>
    </row>
    <row r="2125" spans="1:18" x14ac:dyDescent="0.25">
      <c r="A2125" t="s">
        <v>3098</v>
      </c>
      <c r="B2125" s="14">
        <v>46172</v>
      </c>
      <c r="C2125" t="s">
        <v>1788</v>
      </c>
      <c r="D2125" t="str">
        <f>VLOOKUP(C2125,Customers!A:E,5,FALSE)</f>
        <v>premium</v>
      </c>
      <c r="E2125" t="s">
        <v>47</v>
      </c>
      <c r="F2125" t="str">
        <f>VLOOKUP(Table1[[#This Row],[Product_ID]],Products!A:D,4,FALSE)</f>
        <v>Smartphones</v>
      </c>
      <c r="G2125" t="str">
        <f>VLOOKUP(H2125,Stores!A:E,5,FALSE)</f>
        <v>South America</v>
      </c>
      <c r="H2125" t="s">
        <v>62</v>
      </c>
      <c r="I2125" s="5" t="s">
        <v>14</v>
      </c>
      <c r="J2125" s="7">
        <v>1</v>
      </c>
      <c r="K2125" s="27">
        <v>299</v>
      </c>
      <c r="L2125" s="11">
        <v>0.1</v>
      </c>
      <c r="M2125" t="s">
        <v>30</v>
      </c>
      <c r="N2125" s="29">
        <v>194.35</v>
      </c>
      <c r="O2125" s="27">
        <f>Table1[[#This Row],[Unit_Price]]*Table1[[#This Row],[Quantity]]</f>
        <v>299</v>
      </c>
      <c r="P2125" s="29">
        <f>Table1[[#This Row],[Revenue]]-Table1[[#This Row],[COGS]]</f>
        <v>104.65</v>
      </c>
      <c r="Q2125" s="9">
        <f>Table1[[#This Row],[Profit]]/Table1[[#This Row],[Revenue]]</f>
        <v>0.35000000000000003</v>
      </c>
      <c r="R2125" s="31">
        <f>Table1[[#This Row],[Cost Price]]*Table1[[#This Row],[Quantity]]</f>
        <v>194.35</v>
      </c>
    </row>
    <row r="2126" spans="1:18" x14ac:dyDescent="0.25">
      <c r="A2126" t="s">
        <v>3099</v>
      </c>
      <c r="B2126" s="14">
        <v>46078</v>
      </c>
      <c r="C2126" t="s">
        <v>1027</v>
      </c>
      <c r="D2126" t="str">
        <f>VLOOKUP(C2126,Customers!A:E,5,FALSE)</f>
        <v>Mass Market</v>
      </c>
      <c r="E2126" t="s">
        <v>282</v>
      </c>
      <c r="F2126" t="str">
        <f>VLOOKUP(Table1[[#This Row],[Product_ID]],Products!A:D,4,FALSE)</f>
        <v>Audio</v>
      </c>
      <c r="G2126" t="str">
        <f>VLOOKUP(H2126,Stores!A:E,5,FALSE)</f>
        <v>Africa</v>
      </c>
      <c r="H2126" t="s">
        <v>19</v>
      </c>
      <c r="I2126" s="5" t="s">
        <v>14</v>
      </c>
      <c r="J2126" s="7">
        <v>4</v>
      </c>
      <c r="K2126" s="27">
        <v>175.42</v>
      </c>
      <c r="L2126" s="11">
        <v>0.15</v>
      </c>
      <c r="M2126" t="s">
        <v>20</v>
      </c>
      <c r="N2126" s="29">
        <v>110.98</v>
      </c>
      <c r="O2126" s="27">
        <f>Table1[[#This Row],[Unit_Price]]*Table1[[#This Row],[Quantity]]</f>
        <v>701.68</v>
      </c>
      <c r="P2126" s="29">
        <f>Table1[[#This Row],[Revenue]]-Table1[[#This Row],[COGS]]</f>
        <v>257.75999999999993</v>
      </c>
      <c r="Q2126" s="9">
        <f>Table1[[#This Row],[Profit]]/Table1[[#This Row],[Revenue]]</f>
        <v>0.36734693877551011</v>
      </c>
      <c r="R2126" s="31">
        <f>Table1[[#This Row],[Cost Price]]*Table1[[#This Row],[Quantity]]</f>
        <v>443.92</v>
      </c>
    </row>
    <row r="2127" spans="1:18" x14ac:dyDescent="0.25">
      <c r="A2127" t="s">
        <v>3100</v>
      </c>
      <c r="B2127" s="14">
        <v>46240</v>
      </c>
      <c r="C2127" t="s">
        <v>2001</v>
      </c>
      <c r="D2127" t="str">
        <f>VLOOKUP(C2127,Customers!A:E,5,FALSE)</f>
        <v>Mass Market</v>
      </c>
      <c r="E2127" t="s">
        <v>213</v>
      </c>
      <c r="F2127" t="str">
        <f>VLOOKUP(Table1[[#This Row],[Product_ID]],Products!A:D,4,FALSE)</f>
        <v>Smartphones</v>
      </c>
      <c r="G2127" t="str">
        <f>VLOOKUP(H2127,Stores!A:E,5,FALSE)</f>
        <v>Europe</v>
      </c>
      <c r="H2127" t="s">
        <v>24</v>
      </c>
      <c r="I2127" s="5" t="s">
        <v>25</v>
      </c>
      <c r="J2127" s="7">
        <v>2</v>
      </c>
      <c r="K2127" s="27">
        <v>565.47</v>
      </c>
      <c r="L2127" s="11">
        <v>0.05</v>
      </c>
      <c r="M2127" t="s">
        <v>30</v>
      </c>
      <c r="N2127" s="29">
        <v>362.34</v>
      </c>
      <c r="O2127" s="27">
        <f>Table1[[#This Row],[Unit_Price]]*Table1[[#This Row],[Quantity]]</f>
        <v>1130.94</v>
      </c>
      <c r="P2127" s="29">
        <f>Table1[[#This Row],[Revenue]]-Table1[[#This Row],[COGS]]</f>
        <v>406.2600000000001</v>
      </c>
      <c r="Q2127" s="9">
        <f>Table1[[#This Row],[Profit]]/Table1[[#This Row],[Revenue]]</f>
        <v>0.35922330097087385</v>
      </c>
      <c r="R2127" s="31">
        <f>Table1[[#This Row],[Cost Price]]*Table1[[#This Row],[Quantity]]</f>
        <v>724.68</v>
      </c>
    </row>
    <row r="2128" spans="1:18" x14ac:dyDescent="0.25">
      <c r="A2128" t="s">
        <v>3101</v>
      </c>
      <c r="B2128" s="14">
        <v>45987</v>
      </c>
      <c r="C2128" t="s">
        <v>462</v>
      </c>
      <c r="D2128" t="str">
        <f>VLOOKUP(C2128,Customers!A:E,5,FALSE)</f>
        <v>Mass Market</v>
      </c>
      <c r="E2128" t="s">
        <v>174</v>
      </c>
      <c r="F2128" t="str">
        <f>VLOOKUP(Table1[[#This Row],[Product_ID]],Products!A:D,4,FALSE)</f>
        <v>Accessories</v>
      </c>
      <c r="G2128" t="str">
        <f>VLOOKUP(H2128,Stores!A:E,5,FALSE)</f>
        <v>Oceania</v>
      </c>
      <c r="H2128" t="s">
        <v>112</v>
      </c>
      <c r="I2128" s="5" t="s">
        <v>14</v>
      </c>
      <c r="J2128" s="7">
        <v>2</v>
      </c>
      <c r="K2128" s="27">
        <v>77.42</v>
      </c>
      <c r="L2128" s="11">
        <v>0</v>
      </c>
      <c r="M2128" t="s">
        <v>20</v>
      </c>
      <c r="N2128" s="29">
        <v>54.51</v>
      </c>
      <c r="O2128" s="27">
        <f>Table1[[#This Row],[Unit_Price]]*Table1[[#This Row],[Quantity]]</f>
        <v>154.84</v>
      </c>
      <c r="P2128" s="29">
        <f>Table1[[#This Row],[Revenue]]-Table1[[#This Row],[COGS]]</f>
        <v>45.820000000000007</v>
      </c>
      <c r="Q2128" s="9">
        <f>Table1[[#This Row],[Profit]]/Table1[[#This Row],[Revenue]]</f>
        <v>0.29591836734693883</v>
      </c>
      <c r="R2128" s="31">
        <f>Table1[[#This Row],[Cost Price]]*Table1[[#This Row],[Quantity]]</f>
        <v>109.02</v>
      </c>
    </row>
    <row r="2129" spans="1:18" x14ac:dyDescent="0.25">
      <c r="A2129" t="s">
        <v>3102</v>
      </c>
      <c r="B2129" s="14">
        <v>45987</v>
      </c>
      <c r="C2129" t="s">
        <v>234</v>
      </c>
      <c r="D2129" t="str">
        <f>VLOOKUP(C2129,Customers!A:E,5,FALSE)</f>
        <v>Mass Market</v>
      </c>
      <c r="E2129" t="s">
        <v>213</v>
      </c>
      <c r="F2129" t="str">
        <f>VLOOKUP(Table1[[#This Row],[Product_ID]],Products!A:D,4,FALSE)</f>
        <v>Smartphones</v>
      </c>
      <c r="G2129" t="str">
        <f>VLOOKUP(H2129,Stores!A:E,5,FALSE)</f>
        <v>North America</v>
      </c>
      <c r="H2129" t="s">
        <v>39</v>
      </c>
      <c r="I2129" s="5" t="s">
        <v>25</v>
      </c>
      <c r="J2129" s="7">
        <v>2</v>
      </c>
      <c r="K2129" s="27">
        <v>565.47</v>
      </c>
      <c r="L2129" s="11">
        <v>0.15</v>
      </c>
      <c r="M2129" t="s">
        <v>30</v>
      </c>
      <c r="N2129" s="29">
        <v>362.34</v>
      </c>
      <c r="O2129" s="27">
        <f>Table1[[#This Row],[Unit_Price]]*Table1[[#This Row],[Quantity]]</f>
        <v>1130.94</v>
      </c>
      <c r="P2129" s="29">
        <f>Table1[[#This Row],[Revenue]]-Table1[[#This Row],[COGS]]</f>
        <v>406.2600000000001</v>
      </c>
      <c r="Q2129" s="9">
        <f>Table1[[#This Row],[Profit]]/Table1[[#This Row],[Revenue]]</f>
        <v>0.35922330097087385</v>
      </c>
      <c r="R2129" s="31">
        <f>Table1[[#This Row],[Cost Price]]*Table1[[#This Row],[Quantity]]</f>
        <v>724.68</v>
      </c>
    </row>
    <row r="2130" spans="1:18" x14ac:dyDescent="0.25">
      <c r="A2130" t="s">
        <v>3103</v>
      </c>
      <c r="B2130" s="14">
        <v>45878</v>
      </c>
      <c r="C2130" t="s">
        <v>1923</v>
      </c>
      <c r="D2130" t="str">
        <f>VLOOKUP(C2130,Customers!A:E,5,FALSE)</f>
        <v>Mass Affluent</v>
      </c>
      <c r="E2130" t="s">
        <v>140</v>
      </c>
      <c r="F2130" t="str">
        <f>VLOOKUP(Table1[[#This Row],[Product_ID]],Products!A:D,4,FALSE)</f>
        <v>Laptops</v>
      </c>
      <c r="G2130" t="str">
        <f>VLOOKUP(H2130,Stores!A:E,5,FALSE)</f>
        <v>South America</v>
      </c>
      <c r="H2130" t="s">
        <v>62</v>
      </c>
      <c r="I2130" s="5" t="s">
        <v>14</v>
      </c>
      <c r="J2130" s="7">
        <v>1</v>
      </c>
      <c r="K2130" s="27">
        <v>1008.99</v>
      </c>
      <c r="L2130" s="11">
        <v>0.1</v>
      </c>
      <c r="M2130" t="s">
        <v>20</v>
      </c>
      <c r="N2130" s="29">
        <v>659.34</v>
      </c>
      <c r="O2130" s="27">
        <f>Table1[[#This Row],[Unit_Price]]*Table1[[#This Row],[Quantity]]</f>
        <v>1008.99</v>
      </c>
      <c r="P2130" s="29">
        <f>Table1[[#This Row],[Revenue]]-Table1[[#This Row],[COGS]]</f>
        <v>349.65</v>
      </c>
      <c r="Q2130" s="9">
        <f>Table1[[#This Row],[Profit]]/Table1[[#This Row],[Revenue]]</f>
        <v>0.34653465346534651</v>
      </c>
      <c r="R2130" s="31">
        <f>Table1[[#This Row],[Cost Price]]*Table1[[#This Row],[Quantity]]</f>
        <v>659.34</v>
      </c>
    </row>
    <row r="2131" spans="1:18" x14ac:dyDescent="0.25">
      <c r="A2131" t="s">
        <v>3104</v>
      </c>
      <c r="B2131" s="14">
        <v>46180</v>
      </c>
      <c r="C2131" t="s">
        <v>3054</v>
      </c>
      <c r="D2131" t="str">
        <f>VLOOKUP(C2131,Customers!A:E,5,FALSE)</f>
        <v>Mass Market</v>
      </c>
      <c r="E2131" t="s">
        <v>520</v>
      </c>
      <c r="F2131" t="str">
        <f>VLOOKUP(Table1[[#This Row],[Product_ID]],Products!A:D,4,FALSE)</f>
        <v>Laptops</v>
      </c>
      <c r="G2131" t="str">
        <f>VLOOKUP(H2131,Stores!A:E,5,FALSE)</f>
        <v>Oceania</v>
      </c>
      <c r="H2131" t="s">
        <v>112</v>
      </c>
      <c r="I2131" s="5" t="s">
        <v>25</v>
      </c>
      <c r="J2131" s="7">
        <v>3</v>
      </c>
      <c r="K2131" s="27">
        <v>2177.0100000000002</v>
      </c>
      <c r="L2131" s="11">
        <v>0</v>
      </c>
      <c r="M2131" t="s">
        <v>30</v>
      </c>
      <c r="N2131" s="29">
        <v>1495.32</v>
      </c>
      <c r="O2131" s="27">
        <f>Table1[[#This Row],[Unit_Price]]*Table1[[#This Row],[Quantity]]</f>
        <v>6531.0300000000007</v>
      </c>
      <c r="P2131" s="29">
        <f>Table1[[#This Row],[Revenue]]-Table1[[#This Row],[COGS]]</f>
        <v>2045.0700000000006</v>
      </c>
      <c r="Q2131" s="9">
        <f>Table1[[#This Row],[Profit]]/Table1[[#This Row],[Revenue]]</f>
        <v>0.3131313131313132</v>
      </c>
      <c r="R2131" s="31">
        <f>Table1[[#This Row],[Cost Price]]*Table1[[#This Row],[Quantity]]</f>
        <v>4485.96</v>
      </c>
    </row>
    <row r="2132" spans="1:18" x14ac:dyDescent="0.25">
      <c r="A2132" t="s">
        <v>3105</v>
      </c>
      <c r="B2132" s="14">
        <v>45990</v>
      </c>
      <c r="C2132" t="s">
        <v>1375</v>
      </c>
      <c r="D2132" t="str">
        <f>VLOOKUP(C2132,Customers!A:E,5,FALSE)</f>
        <v>Mass Market</v>
      </c>
      <c r="E2132" t="s">
        <v>57</v>
      </c>
      <c r="F2132" t="str">
        <f>VLOOKUP(Table1[[#This Row],[Product_ID]],Products!A:D,4,FALSE)</f>
        <v>Laptops</v>
      </c>
      <c r="G2132" t="str">
        <f>VLOOKUP(H2132,Stores!A:E,5,FALSE)</f>
        <v>Europe</v>
      </c>
      <c r="H2132" t="s">
        <v>24</v>
      </c>
      <c r="I2132" s="5" t="s">
        <v>25</v>
      </c>
      <c r="J2132" s="7">
        <v>3</v>
      </c>
      <c r="K2132" s="27">
        <v>1199</v>
      </c>
      <c r="L2132" s="11">
        <v>0.02</v>
      </c>
      <c r="M2132" t="s">
        <v>30</v>
      </c>
      <c r="N2132" s="29">
        <v>875.27</v>
      </c>
      <c r="O2132" s="27">
        <f>Table1[[#This Row],[Unit_Price]]*Table1[[#This Row],[Quantity]]</f>
        <v>3597</v>
      </c>
      <c r="P2132" s="29">
        <f>Table1[[#This Row],[Revenue]]-Table1[[#This Row],[COGS]]</f>
        <v>971.19</v>
      </c>
      <c r="Q2132" s="9">
        <f>Table1[[#This Row],[Profit]]/Table1[[#This Row],[Revenue]]</f>
        <v>0.27</v>
      </c>
      <c r="R2132" s="31">
        <f>Table1[[#This Row],[Cost Price]]*Table1[[#This Row],[Quantity]]</f>
        <v>2625.81</v>
      </c>
    </row>
    <row r="2133" spans="1:18" x14ac:dyDescent="0.25">
      <c r="A2133" t="s">
        <v>3106</v>
      </c>
      <c r="B2133" s="14">
        <v>46220</v>
      </c>
      <c r="C2133" t="s">
        <v>215</v>
      </c>
      <c r="D2133" t="str">
        <f>VLOOKUP(C2133,Customers!A:E,5,FALSE)</f>
        <v>Mass Market</v>
      </c>
      <c r="E2133" t="s">
        <v>286</v>
      </c>
      <c r="F2133" t="str">
        <f>VLOOKUP(Table1[[#This Row],[Product_ID]],Products!A:D,4,FALSE)</f>
        <v>Televisions</v>
      </c>
      <c r="G2133" t="str">
        <f>VLOOKUP(H2133,Stores!A:E,5,FALSE)</f>
        <v>Europe</v>
      </c>
      <c r="H2133" t="s">
        <v>24</v>
      </c>
      <c r="I2133" s="5" t="s">
        <v>25</v>
      </c>
      <c r="J2133" s="7">
        <v>6</v>
      </c>
      <c r="K2133" s="27">
        <v>1311.99</v>
      </c>
      <c r="L2133" s="11">
        <v>0</v>
      </c>
      <c r="M2133" t="s">
        <v>30</v>
      </c>
      <c r="N2133" s="29">
        <v>948.27</v>
      </c>
      <c r="O2133" s="27">
        <f>Table1[[#This Row],[Unit_Price]]*Table1[[#This Row],[Quantity]]</f>
        <v>7871.9400000000005</v>
      </c>
      <c r="P2133" s="29">
        <f>Table1[[#This Row],[Revenue]]-Table1[[#This Row],[COGS]]</f>
        <v>2182.3200000000006</v>
      </c>
      <c r="Q2133" s="9">
        <f>Table1[[#This Row],[Profit]]/Table1[[#This Row],[Revenue]]</f>
        <v>0.27722772277227731</v>
      </c>
      <c r="R2133" s="31">
        <f>Table1[[#This Row],[Cost Price]]*Table1[[#This Row],[Quantity]]</f>
        <v>5689.62</v>
      </c>
    </row>
    <row r="2134" spans="1:18" x14ac:dyDescent="0.25">
      <c r="A2134" t="s">
        <v>3107</v>
      </c>
      <c r="B2134" s="14">
        <v>45818</v>
      </c>
      <c r="C2134" t="s">
        <v>486</v>
      </c>
      <c r="D2134" t="str">
        <f>VLOOKUP(C2134,Customers!A:E,5,FALSE)</f>
        <v>VIP</v>
      </c>
      <c r="E2134" t="s">
        <v>440</v>
      </c>
      <c r="F2134" t="str">
        <f>VLOOKUP(Table1[[#This Row],[Product_ID]],Products!A:D,4,FALSE)</f>
        <v>Audio</v>
      </c>
      <c r="G2134" t="str">
        <f>VLOOKUP(H2134,Stores!A:E,5,FALSE)</f>
        <v>Asia</v>
      </c>
      <c r="H2134" t="s">
        <v>34</v>
      </c>
      <c r="I2134" s="5" t="s">
        <v>25</v>
      </c>
      <c r="J2134" s="7">
        <v>3</v>
      </c>
      <c r="K2134" s="27">
        <v>146.02000000000001</v>
      </c>
      <c r="L2134" s="11">
        <v>0.05</v>
      </c>
      <c r="M2134" t="s">
        <v>20</v>
      </c>
      <c r="N2134" s="29">
        <v>90.89</v>
      </c>
      <c r="O2134" s="27">
        <f>Table1[[#This Row],[Unit_Price]]*Table1[[#This Row],[Quantity]]</f>
        <v>438.06000000000006</v>
      </c>
      <c r="P2134" s="29">
        <f>Table1[[#This Row],[Revenue]]-Table1[[#This Row],[COGS]]</f>
        <v>165.39000000000004</v>
      </c>
      <c r="Q2134" s="9">
        <f>Table1[[#This Row],[Profit]]/Table1[[#This Row],[Revenue]]</f>
        <v>0.3775510204081633</v>
      </c>
      <c r="R2134" s="31">
        <f>Table1[[#This Row],[Cost Price]]*Table1[[#This Row],[Quantity]]</f>
        <v>272.67</v>
      </c>
    </row>
    <row r="2135" spans="1:18" x14ac:dyDescent="0.25">
      <c r="A2135" t="s">
        <v>3108</v>
      </c>
      <c r="B2135" s="14">
        <v>45952</v>
      </c>
      <c r="C2135" t="s">
        <v>122</v>
      </c>
      <c r="D2135" t="str">
        <f>VLOOKUP(C2135,Customers!A:E,5,FALSE)</f>
        <v>Mass Affluent</v>
      </c>
      <c r="E2135" t="s">
        <v>332</v>
      </c>
      <c r="F2135" t="str">
        <f>VLOOKUP(Table1[[#This Row],[Product_ID]],Products!A:D,4,FALSE)</f>
        <v>Smartphones</v>
      </c>
      <c r="G2135" t="str">
        <f>VLOOKUP(H2135,Stores!A:E,5,FALSE)</f>
        <v>Africa</v>
      </c>
      <c r="H2135" t="s">
        <v>196</v>
      </c>
      <c r="I2135" s="5" t="s">
        <v>14</v>
      </c>
      <c r="J2135" s="7">
        <v>1</v>
      </c>
      <c r="K2135" s="27">
        <v>749</v>
      </c>
      <c r="L2135" s="11">
        <v>0.05</v>
      </c>
      <c r="M2135" t="s">
        <v>20</v>
      </c>
      <c r="N2135" s="29">
        <v>531.79</v>
      </c>
      <c r="O2135" s="27">
        <f>Table1[[#This Row],[Unit_Price]]*Table1[[#This Row],[Quantity]]</f>
        <v>749</v>
      </c>
      <c r="P2135" s="29">
        <f>Table1[[#This Row],[Revenue]]-Table1[[#This Row],[COGS]]</f>
        <v>217.21000000000004</v>
      </c>
      <c r="Q2135" s="9">
        <f>Table1[[#This Row],[Profit]]/Table1[[#This Row],[Revenue]]</f>
        <v>0.29000000000000004</v>
      </c>
      <c r="R2135" s="31">
        <f>Table1[[#This Row],[Cost Price]]*Table1[[#This Row],[Quantity]]</f>
        <v>531.79</v>
      </c>
    </row>
    <row r="2136" spans="1:18" x14ac:dyDescent="0.25">
      <c r="A2136" t="s">
        <v>3109</v>
      </c>
      <c r="B2136" s="14">
        <v>46147</v>
      </c>
      <c r="C2136" t="s">
        <v>3110</v>
      </c>
      <c r="D2136" t="str">
        <f>VLOOKUP(C2136,Customers!A:E,5,FALSE)</f>
        <v>Mass Market</v>
      </c>
      <c r="E2136" t="s">
        <v>57</v>
      </c>
      <c r="F2136" t="str">
        <f>VLOOKUP(Table1[[#This Row],[Product_ID]],Products!A:D,4,FALSE)</f>
        <v>Laptops</v>
      </c>
      <c r="G2136" t="str">
        <f>VLOOKUP(H2136,Stores!A:E,5,FALSE)</f>
        <v>Africa</v>
      </c>
      <c r="H2136" t="s">
        <v>19</v>
      </c>
      <c r="I2136" s="5" t="s">
        <v>25</v>
      </c>
      <c r="J2136" s="7">
        <v>8</v>
      </c>
      <c r="K2136" s="27">
        <v>1210.99</v>
      </c>
      <c r="L2136" s="11">
        <v>0</v>
      </c>
      <c r="M2136" t="s">
        <v>30</v>
      </c>
      <c r="N2136" s="29">
        <v>875.27</v>
      </c>
      <c r="O2136" s="27">
        <f>Table1[[#This Row],[Unit_Price]]*Table1[[#This Row],[Quantity]]</f>
        <v>9687.92</v>
      </c>
      <c r="P2136" s="29">
        <f>Table1[[#This Row],[Revenue]]-Table1[[#This Row],[COGS]]</f>
        <v>2685.76</v>
      </c>
      <c r="Q2136" s="9">
        <f>Table1[[#This Row],[Profit]]/Table1[[#This Row],[Revenue]]</f>
        <v>0.27722772277227725</v>
      </c>
      <c r="R2136" s="31">
        <f>Table1[[#This Row],[Cost Price]]*Table1[[#This Row],[Quantity]]</f>
        <v>7002.16</v>
      </c>
    </row>
    <row r="2137" spans="1:18" x14ac:dyDescent="0.25">
      <c r="A2137" t="s">
        <v>3111</v>
      </c>
      <c r="B2137" s="14">
        <v>45669</v>
      </c>
      <c r="C2137" t="s">
        <v>1944</v>
      </c>
      <c r="D2137" t="str">
        <f>VLOOKUP(C2137,Customers!A:E,5,FALSE)</f>
        <v>Mass Affluent</v>
      </c>
      <c r="E2137" t="s">
        <v>54</v>
      </c>
      <c r="F2137" t="str">
        <f>VLOOKUP(Table1[[#This Row],[Product_ID]],Products!A:D,4,FALSE)</f>
        <v>Accessories</v>
      </c>
      <c r="G2137" t="str">
        <f>VLOOKUP(H2137,Stores!A:E,5,FALSE)</f>
        <v>Asia</v>
      </c>
      <c r="H2137" t="s">
        <v>34</v>
      </c>
      <c r="I2137" s="5" t="s">
        <v>25</v>
      </c>
      <c r="J2137" s="7">
        <v>1</v>
      </c>
      <c r="K2137" s="27">
        <v>121.38</v>
      </c>
      <c r="L2137" s="11">
        <v>0.2</v>
      </c>
      <c r="M2137" t="s">
        <v>20</v>
      </c>
      <c r="N2137" s="29">
        <v>85.68</v>
      </c>
      <c r="O2137" s="27">
        <f>Table1[[#This Row],[Unit_Price]]*Table1[[#This Row],[Quantity]]</f>
        <v>121.38</v>
      </c>
      <c r="P2137" s="29">
        <f>Table1[[#This Row],[Revenue]]-Table1[[#This Row],[COGS]]</f>
        <v>35.699999999999989</v>
      </c>
      <c r="Q2137" s="9">
        <f>Table1[[#This Row],[Profit]]/Table1[[#This Row],[Revenue]]</f>
        <v>0.29411764705882343</v>
      </c>
      <c r="R2137" s="31">
        <f>Table1[[#This Row],[Cost Price]]*Table1[[#This Row],[Quantity]]</f>
        <v>85.68</v>
      </c>
    </row>
    <row r="2138" spans="1:18" x14ac:dyDescent="0.25">
      <c r="A2138" t="s">
        <v>3112</v>
      </c>
      <c r="B2138" s="14">
        <v>45698</v>
      </c>
      <c r="C2138" t="s">
        <v>961</v>
      </c>
      <c r="D2138" t="str">
        <f>VLOOKUP(C2138,Customers!A:E,5,FALSE)</f>
        <v>VIP</v>
      </c>
      <c r="E2138" t="s">
        <v>54</v>
      </c>
      <c r="F2138" t="str">
        <f>VLOOKUP(Table1[[#This Row],[Product_ID]],Products!A:D,4,FALSE)</f>
        <v>Accessories</v>
      </c>
      <c r="G2138" t="str">
        <f>VLOOKUP(H2138,Stores!A:E,5,FALSE)</f>
        <v>South America</v>
      </c>
      <c r="H2138" t="s">
        <v>62</v>
      </c>
      <c r="I2138" s="5" t="s">
        <v>25</v>
      </c>
      <c r="J2138" s="7">
        <v>3</v>
      </c>
      <c r="K2138" s="27">
        <v>121.38</v>
      </c>
      <c r="L2138" s="11">
        <v>0.2</v>
      </c>
      <c r="M2138" t="s">
        <v>20</v>
      </c>
      <c r="N2138" s="29">
        <v>85.68</v>
      </c>
      <c r="O2138" s="27">
        <f>Table1[[#This Row],[Unit_Price]]*Table1[[#This Row],[Quantity]]</f>
        <v>364.14</v>
      </c>
      <c r="P2138" s="29">
        <f>Table1[[#This Row],[Revenue]]-Table1[[#This Row],[COGS]]</f>
        <v>107.09999999999997</v>
      </c>
      <c r="Q2138" s="9">
        <f>Table1[[#This Row],[Profit]]/Table1[[#This Row],[Revenue]]</f>
        <v>0.29411764705882343</v>
      </c>
      <c r="R2138" s="31">
        <f>Table1[[#This Row],[Cost Price]]*Table1[[#This Row],[Quantity]]</f>
        <v>257.04000000000002</v>
      </c>
    </row>
    <row r="2139" spans="1:18" x14ac:dyDescent="0.25">
      <c r="A2139" t="s">
        <v>3113</v>
      </c>
      <c r="B2139" s="14">
        <v>46012</v>
      </c>
      <c r="C2139" t="s">
        <v>1131</v>
      </c>
      <c r="D2139" t="str">
        <f>VLOOKUP(C2139,Customers!A:E,5,FALSE)</f>
        <v>Mass Market</v>
      </c>
      <c r="E2139" t="s">
        <v>685</v>
      </c>
      <c r="F2139" t="str">
        <f>VLOOKUP(Table1[[#This Row],[Product_ID]],Products!A:D,4,FALSE)</f>
        <v>Smartphones</v>
      </c>
      <c r="G2139" t="str">
        <f>VLOOKUP(H2139,Stores!A:E,5,FALSE)</f>
        <v>Africa</v>
      </c>
      <c r="H2139" t="s">
        <v>19</v>
      </c>
      <c r="I2139" s="5" t="s">
        <v>14</v>
      </c>
      <c r="J2139" s="7">
        <v>1</v>
      </c>
      <c r="K2139" s="27">
        <v>1646.97</v>
      </c>
      <c r="L2139" s="11">
        <v>0.02</v>
      </c>
      <c r="M2139" t="s">
        <v>20</v>
      </c>
      <c r="N2139" s="29">
        <v>1023.36</v>
      </c>
      <c r="O2139" s="27">
        <f>Table1[[#This Row],[Unit_Price]]*Table1[[#This Row],[Quantity]]</f>
        <v>1646.97</v>
      </c>
      <c r="P2139" s="29">
        <f>Table1[[#This Row],[Revenue]]-Table1[[#This Row],[COGS]]</f>
        <v>623.61</v>
      </c>
      <c r="Q2139" s="9">
        <f>Table1[[#This Row],[Profit]]/Table1[[#This Row],[Revenue]]</f>
        <v>0.37864077669902912</v>
      </c>
      <c r="R2139" s="31">
        <f>Table1[[#This Row],[Cost Price]]*Table1[[#This Row],[Quantity]]</f>
        <v>1023.36</v>
      </c>
    </row>
    <row r="2140" spans="1:18" x14ac:dyDescent="0.25">
      <c r="A2140" t="s">
        <v>3114</v>
      </c>
      <c r="B2140" s="14">
        <v>45850</v>
      </c>
      <c r="C2140" t="s">
        <v>2605</v>
      </c>
      <c r="D2140" t="str">
        <f>VLOOKUP(C2140,Customers!A:E,5,FALSE)</f>
        <v>Mass Market</v>
      </c>
      <c r="E2140" t="s">
        <v>147</v>
      </c>
      <c r="F2140" t="str">
        <f>VLOOKUP(Table1[[#This Row],[Product_ID]],Products!A:D,4,FALSE)</f>
        <v>Televisions</v>
      </c>
      <c r="G2140" t="str">
        <f>VLOOKUP(H2140,Stores!A:E,5,FALSE)</f>
        <v>oceania</v>
      </c>
      <c r="H2140" t="s">
        <v>48</v>
      </c>
      <c r="I2140" s="5" t="s">
        <v>25</v>
      </c>
      <c r="J2140" s="7">
        <v>10</v>
      </c>
      <c r="K2140" s="27">
        <v>979.02</v>
      </c>
      <c r="L2140" s="11">
        <v>0</v>
      </c>
      <c r="M2140" t="s">
        <v>35</v>
      </c>
      <c r="N2140" s="29">
        <v>679.32</v>
      </c>
      <c r="O2140" s="27">
        <f>Table1[[#This Row],[Unit_Price]]*Table1[[#This Row],[Quantity]]</f>
        <v>9790.2000000000007</v>
      </c>
      <c r="P2140" s="29">
        <f>Table1[[#This Row],[Revenue]]-Table1[[#This Row],[COGS]]</f>
        <v>2997</v>
      </c>
      <c r="Q2140" s="9">
        <f>Table1[[#This Row],[Profit]]/Table1[[#This Row],[Revenue]]</f>
        <v>0.30612244897959179</v>
      </c>
      <c r="R2140" s="31">
        <f>Table1[[#This Row],[Cost Price]]*Table1[[#This Row],[Quantity]]</f>
        <v>6793.2000000000007</v>
      </c>
    </row>
    <row r="2141" spans="1:18" x14ac:dyDescent="0.25">
      <c r="A2141" t="s">
        <v>3115</v>
      </c>
      <c r="B2141" s="14">
        <v>46045</v>
      </c>
      <c r="C2141" t="s">
        <v>2560</v>
      </c>
      <c r="D2141" t="str">
        <f>VLOOKUP(C2141,Customers!A:E,5,FALSE)</f>
        <v>Mass Affluent</v>
      </c>
      <c r="E2141" t="s">
        <v>199</v>
      </c>
      <c r="F2141" t="str">
        <f>VLOOKUP(Table1[[#This Row],[Product_ID]],Products!A:D,4,FALSE)</f>
        <v>Laptops</v>
      </c>
      <c r="G2141" t="str">
        <f>VLOOKUP(H2141,Stores!A:E,5,FALSE)</f>
        <v>South America</v>
      </c>
      <c r="H2141" t="s">
        <v>62</v>
      </c>
      <c r="I2141" s="5" t="s">
        <v>25</v>
      </c>
      <c r="J2141" s="7">
        <v>2</v>
      </c>
      <c r="K2141" s="27">
        <v>719.97</v>
      </c>
      <c r="L2141" s="11">
        <v>0.1</v>
      </c>
      <c r="M2141" t="s">
        <v>30</v>
      </c>
      <c r="N2141" s="29">
        <v>496.29</v>
      </c>
      <c r="O2141" s="27">
        <f>Table1[[#This Row],[Unit_Price]]*Table1[[#This Row],[Quantity]]</f>
        <v>1439.94</v>
      </c>
      <c r="P2141" s="29">
        <f>Table1[[#This Row],[Revenue]]-Table1[[#This Row],[COGS]]</f>
        <v>447.36</v>
      </c>
      <c r="Q2141" s="9">
        <f>Table1[[#This Row],[Profit]]/Table1[[#This Row],[Revenue]]</f>
        <v>0.31067961165048541</v>
      </c>
      <c r="R2141" s="31">
        <f>Table1[[#This Row],[Cost Price]]*Table1[[#This Row],[Quantity]]</f>
        <v>992.58</v>
      </c>
    </row>
    <row r="2142" spans="1:18" x14ac:dyDescent="0.25">
      <c r="A2142" t="s">
        <v>3116</v>
      </c>
      <c r="B2142" s="14">
        <v>46044</v>
      </c>
      <c r="C2142" t="s">
        <v>1375</v>
      </c>
      <c r="D2142" t="str">
        <f>VLOOKUP(C2142,Customers!A:E,5,FALSE)</f>
        <v>Mass Market</v>
      </c>
      <c r="E2142" t="s">
        <v>168</v>
      </c>
      <c r="F2142" t="str">
        <f>VLOOKUP(Table1[[#This Row],[Product_ID]],Products!A:D,4,FALSE)</f>
        <v>Accessories</v>
      </c>
      <c r="G2142" t="str">
        <f>VLOOKUP(H2142,Stores!A:E,5,FALSE)</f>
        <v>North America</v>
      </c>
      <c r="H2142" t="s">
        <v>95</v>
      </c>
      <c r="I2142" s="5" t="s">
        <v>25</v>
      </c>
      <c r="J2142" s="7">
        <v>4</v>
      </c>
      <c r="K2142" s="27">
        <v>89.89</v>
      </c>
      <c r="L2142" s="11">
        <v>0.15</v>
      </c>
      <c r="M2142" t="s">
        <v>35</v>
      </c>
      <c r="N2142" s="29">
        <v>55.18</v>
      </c>
      <c r="O2142" s="27">
        <f>Table1[[#This Row],[Unit_Price]]*Table1[[#This Row],[Quantity]]</f>
        <v>359.56</v>
      </c>
      <c r="P2142" s="29">
        <f>Table1[[#This Row],[Revenue]]-Table1[[#This Row],[COGS]]</f>
        <v>138.84</v>
      </c>
      <c r="Q2142" s="9">
        <f>Table1[[#This Row],[Profit]]/Table1[[#This Row],[Revenue]]</f>
        <v>0.38613861386138615</v>
      </c>
      <c r="R2142" s="31">
        <f>Table1[[#This Row],[Cost Price]]*Table1[[#This Row],[Quantity]]</f>
        <v>220.72</v>
      </c>
    </row>
    <row r="2143" spans="1:18" x14ac:dyDescent="0.25">
      <c r="A2143" t="s">
        <v>3117</v>
      </c>
      <c r="B2143" s="14">
        <v>45955</v>
      </c>
      <c r="C2143" t="s">
        <v>89</v>
      </c>
      <c r="D2143" t="str">
        <f>VLOOKUP(C2143,Customers!A:E,5,FALSE)</f>
        <v>Mass Affluent</v>
      </c>
      <c r="E2143" t="s">
        <v>18</v>
      </c>
      <c r="F2143" t="str">
        <f>VLOOKUP(Table1[[#This Row],[Product_ID]],Products!A:D,4,FALSE)</f>
        <v>Audio</v>
      </c>
      <c r="G2143" t="str">
        <f>VLOOKUP(H2143,Stores!A:E,5,FALSE)</f>
        <v>North America</v>
      </c>
      <c r="H2143" t="s">
        <v>187</v>
      </c>
      <c r="I2143" s="5" t="s">
        <v>25</v>
      </c>
      <c r="J2143" s="7">
        <v>8</v>
      </c>
      <c r="K2143" s="27">
        <v>96.03</v>
      </c>
      <c r="L2143" s="11">
        <v>0.02</v>
      </c>
      <c r="M2143" t="s">
        <v>20</v>
      </c>
      <c r="N2143" s="29">
        <v>71.28</v>
      </c>
      <c r="O2143" s="27">
        <f>Table1[[#This Row],[Unit_Price]]*Table1[[#This Row],[Quantity]]</f>
        <v>768.24</v>
      </c>
      <c r="P2143" s="29">
        <f>Table1[[#This Row],[Revenue]]-Table1[[#This Row],[COGS]]</f>
        <v>198</v>
      </c>
      <c r="Q2143" s="9">
        <f>Table1[[#This Row],[Profit]]/Table1[[#This Row],[Revenue]]</f>
        <v>0.25773195876288657</v>
      </c>
      <c r="R2143" s="31">
        <f>Table1[[#This Row],[Cost Price]]*Table1[[#This Row],[Quantity]]</f>
        <v>570.24</v>
      </c>
    </row>
    <row r="2144" spans="1:18" x14ac:dyDescent="0.25">
      <c r="A2144" t="s">
        <v>3118</v>
      </c>
      <c r="B2144" s="14">
        <v>46155</v>
      </c>
      <c r="C2144" t="s">
        <v>886</v>
      </c>
      <c r="D2144" t="str">
        <f>VLOOKUP(C2144,Customers!A:E,5,FALSE)</f>
        <v>Mass Market</v>
      </c>
      <c r="E2144" t="s">
        <v>117</v>
      </c>
      <c r="F2144" t="str">
        <f>VLOOKUP(Table1[[#This Row],[Product_ID]],Products!A:D,4,FALSE)</f>
        <v>Laptops</v>
      </c>
      <c r="G2144" t="str">
        <f>VLOOKUP(H2144,Stores!A:E,5,FALSE)</f>
        <v>EUROPE</v>
      </c>
      <c r="H2144" t="s">
        <v>74</v>
      </c>
      <c r="I2144" s="5" t="s">
        <v>14</v>
      </c>
      <c r="J2144" s="7">
        <v>3</v>
      </c>
      <c r="K2144" s="27">
        <v>1745.03</v>
      </c>
      <c r="L2144" s="11">
        <v>0.02</v>
      </c>
      <c r="M2144" t="s">
        <v>30</v>
      </c>
      <c r="N2144" s="29">
        <v>1295.28</v>
      </c>
      <c r="O2144" s="27">
        <f>Table1[[#This Row],[Unit_Price]]*Table1[[#This Row],[Quantity]]</f>
        <v>5235.09</v>
      </c>
      <c r="P2144" s="29">
        <f>Table1[[#This Row],[Revenue]]-Table1[[#This Row],[COGS]]</f>
        <v>1349.25</v>
      </c>
      <c r="Q2144" s="9">
        <f>Table1[[#This Row],[Profit]]/Table1[[#This Row],[Revenue]]</f>
        <v>0.25773195876288657</v>
      </c>
      <c r="R2144" s="31">
        <f>Table1[[#This Row],[Cost Price]]*Table1[[#This Row],[Quantity]]</f>
        <v>3885.84</v>
      </c>
    </row>
    <row r="2145" spans="1:18" x14ac:dyDescent="0.25">
      <c r="A2145" t="s">
        <v>3119</v>
      </c>
      <c r="B2145" s="14">
        <v>45888</v>
      </c>
      <c r="C2145" t="s">
        <v>730</v>
      </c>
      <c r="D2145" t="str">
        <f>VLOOKUP(C2145,Customers!A:E,5,FALSE)</f>
        <v>Mass Market</v>
      </c>
      <c r="E2145" t="s">
        <v>416</v>
      </c>
      <c r="F2145" t="str">
        <f>VLOOKUP(Table1[[#This Row],[Product_ID]],Products!A:D,4,FALSE)</f>
        <v>Smartphones</v>
      </c>
      <c r="G2145" t="str">
        <f>VLOOKUP(H2145,Stores!A:E,5,FALSE)</f>
        <v>Africa</v>
      </c>
      <c r="H2145" t="s">
        <v>58</v>
      </c>
      <c r="I2145" s="5" t="s">
        <v>14</v>
      </c>
      <c r="J2145" s="7">
        <v>1</v>
      </c>
      <c r="K2145" s="27">
        <v>251.49</v>
      </c>
      <c r="L2145" s="11">
        <v>0.1</v>
      </c>
      <c r="M2145" t="s">
        <v>20</v>
      </c>
      <c r="N2145" s="29">
        <v>159.36000000000001</v>
      </c>
      <c r="O2145" s="27">
        <f>Table1[[#This Row],[Unit_Price]]*Table1[[#This Row],[Quantity]]</f>
        <v>251.49</v>
      </c>
      <c r="P2145" s="29">
        <f>Table1[[#This Row],[Revenue]]-Table1[[#This Row],[COGS]]</f>
        <v>92.13</v>
      </c>
      <c r="Q2145" s="9">
        <f>Table1[[#This Row],[Profit]]/Table1[[#This Row],[Revenue]]</f>
        <v>0.36633663366336633</v>
      </c>
      <c r="R2145" s="31">
        <f>Table1[[#This Row],[Cost Price]]*Table1[[#This Row],[Quantity]]</f>
        <v>159.36000000000001</v>
      </c>
    </row>
    <row r="2146" spans="1:18" x14ac:dyDescent="0.25">
      <c r="A2146" t="s">
        <v>3120</v>
      </c>
      <c r="B2146" s="14">
        <v>46025</v>
      </c>
      <c r="C2146" t="s">
        <v>486</v>
      </c>
      <c r="D2146" t="str">
        <f>VLOOKUP(C2146,Customers!A:E,5,FALSE)</f>
        <v>VIP</v>
      </c>
      <c r="E2146" t="s">
        <v>123</v>
      </c>
      <c r="F2146" t="str">
        <f>VLOOKUP(Table1[[#This Row],[Product_ID]],Products!A:D,4,FALSE)</f>
        <v>Accessories</v>
      </c>
      <c r="G2146" t="str">
        <f>VLOOKUP(H2146,Stores!A:E,5,FALSE)</f>
        <v>Africa</v>
      </c>
      <c r="H2146" t="s">
        <v>58</v>
      </c>
      <c r="I2146" s="5" t="s">
        <v>14</v>
      </c>
      <c r="J2146" s="7">
        <v>5</v>
      </c>
      <c r="K2146" s="27">
        <v>55.55</v>
      </c>
      <c r="L2146" s="11">
        <v>0</v>
      </c>
      <c r="M2146" t="s">
        <v>35</v>
      </c>
      <c r="N2146" s="29">
        <v>39.049999999999997</v>
      </c>
      <c r="O2146" s="27">
        <f>Table1[[#This Row],[Unit_Price]]*Table1[[#This Row],[Quantity]]</f>
        <v>277.75</v>
      </c>
      <c r="P2146" s="29">
        <f>Table1[[#This Row],[Revenue]]-Table1[[#This Row],[COGS]]</f>
        <v>82.5</v>
      </c>
      <c r="Q2146" s="9">
        <f>Table1[[#This Row],[Profit]]/Table1[[#This Row],[Revenue]]</f>
        <v>0.29702970297029702</v>
      </c>
      <c r="R2146" s="31">
        <f>Table1[[#This Row],[Cost Price]]*Table1[[#This Row],[Quantity]]</f>
        <v>195.25</v>
      </c>
    </row>
    <row r="2147" spans="1:18" x14ac:dyDescent="0.25">
      <c r="A2147" t="s">
        <v>3121</v>
      </c>
      <c r="B2147" s="14">
        <v>45919</v>
      </c>
      <c r="C2147" t="s">
        <v>2282</v>
      </c>
      <c r="D2147" t="str">
        <f>VLOOKUP(C2147,Customers!A:E,5,FALSE)</f>
        <v>Mass Market</v>
      </c>
      <c r="E2147" t="s">
        <v>199</v>
      </c>
      <c r="F2147" t="str">
        <f>VLOOKUP(Table1[[#This Row],[Product_ID]],Products!A:D,4,FALSE)</f>
        <v>Laptops</v>
      </c>
      <c r="G2147" t="str">
        <f>VLOOKUP(H2147,Stores!A:E,5,FALSE)</f>
        <v>South America</v>
      </c>
      <c r="H2147" t="s">
        <v>62</v>
      </c>
      <c r="I2147" s="5" t="s">
        <v>25</v>
      </c>
      <c r="J2147" s="7">
        <v>3</v>
      </c>
      <c r="K2147" s="27">
        <v>685.02</v>
      </c>
      <c r="L2147" s="11">
        <v>0.2</v>
      </c>
      <c r="M2147" t="s">
        <v>20</v>
      </c>
      <c r="N2147" s="29">
        <v>496.29</v>
      </c>
      <c r="O2147" s="27">
        <f>Table1[[#This Row],[Unit_Price]]*Table1[[#This Row],[Quantity]]</f>
        <v>2055.06</v>
      </c>
      <c r="P2147" s="29">
        <f>Table1[[#This Row],[Revenue]]-Table1[[#This Row],[COGS]]</f>
        <v>566.18999999999983</v>
      </c>
      <c r="Q2147" s="9">
        <f>Table1[[#This Row],[Profit]]/Table1[[#This Row],[Revenue]]</f>
        <v>0.27551020408163257</v>
      </c>
      <c r="R2147" s="31">
        <f>Table1[[#This Row],[Cost Price]]*Table1[[#This Row],[Quantity]]</f>
        <v>1488.8700000000001</v>
      </c>
    </row>
    <row r="2148" spans="1:18" x14ac:dyDescent="0.25">
      <c r="A2148" t="s">
        <v>3122</v>
      </c>
      <c r="B2148" s="14">
        <v>46331</v>
      </c>
      <c r="C2148" t="s">
        <v>259</v>
      </c>
      <c r="D2148" t="str">
        <f>VLOOKUP(C2148,Customers!A:E,5,FALSE)</f>
        <v>Mass Market</v>
      </c>
      <c r="E2148" t="s">
        <v>440</v>
      </c>
      <c r="F2148" t="str">
        <f>VLOOKUP(Table1[[#This Row],[Product_ID]],Products!A:D,4,FALSE)</f>
        <v>Audio</v>
      </c>
      <c r="G2148" t="str">
        <f>VLOOKUP(H2148,Stores!A:E,5,FALSE)</f>
        <v>Europe</v>
      </c>
      <c r="H2148" t="s">
        <v>24</v>
      </c>
      <c r="I2148" s="5" t="s">
        <v>25</v>
      </c>
      <c r="J2148" s="7">
        <v>3</v>
      </c>
      <c r="K2148" s="27">
        <v>150.49</v>
      </c>
      <c r="L2148" s="11">
        <v>0</v>
      </c>
      <c r="M2148" t="s">
        <v>20</v>
      </c>
      <c r="N2148" s="29">
        <v>90.89</v>
      </c>
      <c r="O2148" s="27">
        <f>Table1[[#This Row],[Unit_Price]]*Table1[[#This Row],[Quantity]]</f>
        <v>451.47</v>
      </c>
      <c r="P2148" s="29">
        <f>Table1[[#This Row],[Revenue]]-Table1[[#This Row],[COGS]]</f>
        <v>178.8</v>
      </c>
      <c r="Q2148" s="9">
        <f>Table1[[#This Row],[Profit]]/Table1[[#This Row],[Revenue]]</f>
        <v>0.39603960396039606</v>
      </c>
      <c r="R2148" s="31">
        <f>Table1[[#This Row],[Cost Price]]*Table1[[#This Row],[Quantity]]</f>
        <v>272.67</v>
      </c>
    </row>
    <row r="2149" spans="1:18" x14ac:dyDescent="0.25">
      <c r="A2149" t="s">
        <v>3123</v>
      </c>
      <c r="B2149" s="14">
        <v>45759</v>
      </c>
      <c r="C2149" t="s">
        <v>3124</v>
      </c>
      <c r="D2149" t="str">
        <f>VLOOKUP(C2149,Customers!A:E,5,FALSE)</f>
        <v>Mass Affluent</v>
      </c>
      <c r="E2149" t="s">
        <v>140</v>
      </c>
      <c r="F2149" t="str">
        <f>VLOOKUP(Table1[[#This Row],[Product_ID]],Products!A:D,4,FALSE)</f>
        <v>Laptops</v>
      </c>
      <c r="G2149" t="str">
        <f>VLOOKUP(H2149,Stores!A:E,5,FALSE)</f>
        <v>North America</v>
      </c>
      <c r="H2149" t="s">
        <v>95</v>
      </c>
      <c r="I2149" s="5" t="s">
        <v>14</v>
      </c>
      <c r="J2149" s="7">
        <v>1</v>
      </c>
      <c r="K2149" s="27">
        <v>1018.98</v>
      </c>
      <c r="L2149" s="11">
        <v>0</v>
      </c>
      <c r="M2149" t="s">
        <v>30</v>
      </c>
      <c r="N2149" s="29">
        <v>659.34</v>
      </c>
      <c r="O2149" s="27">
        <f>Table1[[#This Row],[Unit_Price]]*Table1[[#This Row],[Quantity]]</f>
        <v>1018.98</v>
      </c>
      <c r="P2149" s="29">
        <f>Table1[[#This Row],[Revenue]]-Table1[[#This Row],[COGS]]</f>
        <v>359.64</v>
      </c>
      <c r="Q2149" s="9">
        <f>Table1[[#This Row],[Profit]]/Table1[[#This Row],[Revenue]]</f>
        <v>0.3529411764705882</v>
      </c>
      <c r="R2149" s="31">
        <f>Table1[[#This Row],[Cost Price]]*Table1[[#This Row],[Quantity]]</f>
        <v>659.34</v>
      </c>
    </row>
    <row r="2150" spans="1:18" x14ac:dyDescent="0.25">
      <c r="A2150" t="s">
        <v>3125</v>
      </c>
      <c r="B2150" s="14">
        <v>46023</v>
      </c>
      <c r="C2150" t="s">
        <v>776</v>
      </c>
      <c r="D2150" t="str">
        <f>VLOOKUP(C2150,Customers!A:E,5,FALSE)</f>
        <v>Mass Market</v>
      </c>
      <c r="E2150" t="s">
        <v>251</v>
      </c>
      <c r="F2150" t="str">
        <f>VLOOKUP(Table1[[#This Row],[Product_ID]],Products!A:D,4,FALSE)</f>
        <v>Televisions</v>
      </c>
      <c r="G2150" t="str">
        <f>VLOOKUP(H2150,Stores!A:E,5,FALSE)</f>
        <v>Asia</v>
      </c>
      <c r="H2150" t="s">
        <v>34</v>
      </c>
      <c r="I2150" s="5" t="s">
        <v>14</v>
      </c>
      <c r="J2150" s="7">
        <v>10</v>
      </c>
      <c r="K2150" s="27">
        <v>1979.01</v>
      </c>
      <c r="L2150" s="11">
        <v>0.05</v>
      </c>
      <c r="M2150" t="s">
        <v>20</v>
      </c>
      <c r="N2150" s="29">
        <v>1299.3499999999999</v>
      </c>
      <c r="O2150" s="27">
        <f>Table1[[#This Row],[Unit_Price]]*Table1[[#This Row],[Quantity]]</f>
        <v>19790.099999999999</v>
      </c>
      <c r="P2150" s="29">
        <f>Table1[[#This Row],[Revenue]]-Table1[[#This Row],[COGS]]</f>
        <v>6796.5999999999985</v>
      </c>
      <c r="Q2150" s="9">
        <f>Table1[[#This Row],[Profit]]/Table1[[#This Row],[Revenue]]</f>
        <v>0.34343434343434337</v>
      </c>
      <c r="R2150" s="31">
        <f>Table1[[#This Row],[Cost Price]]*Table1[[#This Row],[Quantity]]</f>
        <v>12993.5</v>
      </c>
    </row>
    <row r="2151" spans="1:18" x14ac:dyDescent="0.25">
      <c r="A2151" t="s">
        <v>3127</v>
      </c>
      <c r="B2151" s="14">
        <v>46080</v>
      </c>
      <c r="C2151" t="s">
        <v>679</v>
      </c>
      <c r="D2151" t="str">
        <f>VLOOKUP(C2151,Customers!A:E,5,FALSE)</f>
        <v>Mass Market</v>
      </c>
      <c r="E2151" t="s">
        <v>199</v>
      </c>
      <c r="F2151" t="str">
        <f>VLOOKUP(Table1[[#This Row],[Product_ID]],Products!A:D,4,FALSE)</f>
        <v>Laptops</v>
      </c>
      <c r="G2151" t="str">
        <f>VLOOKUP(H2151,Stores!A:E,5,FALSE)</f>
        <v>Europe</v>
      </c>
      <c r="H2151" t="s">
        <v>64</v>
      </c>
      <c r="I2151" s="5" t="s">
        <v>25</v>
      </c>
      <c r="J2151" s="7">
        <v>3</v>
      </c>
      <c r="K2151" s="27">
        <v>678.03</v>
      </c>
      <c r="L2151" s="11">
        <v>0.05</v>
      </c>
      <c r="M2151" t="s">
        <v>20</v>
      </c>
      <c r="N2151" s="29">
        <v>496.29</v>
      </c>
      <c r="O2151" s="27">
        <f>Table1[[#This Row],[Unit_Price]]*Table1[[#This Row],[Quantity]]</f>
        <v>2034.09</v>
      </c>
      <c r="P2151" s="29">
        <f>Table1[[#This Row],[Revenue]]-Table1[[#This Row],[COGS]]</f>
        <v>545.2199999999998</v>
      </c>
      <c r="Q2151" s="9">
        <f>Table1[[#This Row],[Profit]]/Table1[[#This Row],[Revenue]]</f>
        <v>0.268041237113402</v>
      </c>
      <c r="R2151" s="31">
        <f>Table1[[#This Row],[Cost Price]]*Table1[[#This Row],[Quantity]]</f>
        <v>1488.8700000000001</v>
      </c>
    </row>
    <row r="2152" spans="1:18" x14ac:dyDescent="0.25">
      <c r="A2152" t="s">
        <v>3129</v>
      </c>
      <c r="B2152" s="14">
        <v>45999</v>
      </c>
      <c r="C2152" t="s">
        <v>1318</v>
      </c>
      <c r="D2152" t="str">
        <f>VLOOKUP(C2152,Customers!A:E,5,FALSE)</f>
        <v>Mass Market</v>
      </c>
      <c r="E2152" t="s">
        <v>47</v>
      </c>
      <c r="F2152" t="str">
        <f>VLOOKUP(Table1[[#This Row],[Product_ID]],Products!A:D,4,FALSE)</f>
        <v>Smartphones</v>
      </c>
      <c r="G2152" t="str">
        <f>VLOOKUP(H2152,Stores!A:E,5,FALSE)</f>
        <v>Europe</v>
      </c>
      <c r="H2152" t="s">
        <v>24</v>
      </c>
      <c r="I2152" s="5" t="s">
        <v>25</v>
      </c>
      <c r="J2152" s="7">
        <v>4</v>
      </c>
      <c r="K2152" s="27">
        <v>290.02999999999997</v>
      </c>
      <c r="L2152" s="11">
        <v>0</v>
      </c>
      <c r="M2152" t="s">
        <v>20</v>
      </c>
      <c r="N2152" s="29">
        <v>194.35</v>
      </c>
      <c r="O2152" s="27">
        <f>Table1[[#This Row],[Unit_Price]]*Table1[[#This Row],[Quantity]]</f>
        <v>1160.1199999999999</v>
      </c>
      <c r="P2152" s="29">
        <f>Table1[[#This Row],[Revenue]]-Table1[[#This Row],[COGS]]</f>
        <v>382.71999999999991</v>
      </c>
      <c r="Q2152" s="9">
        <f>Table1[[#This Row],[Profit]]/Table1[[#This Row],[Revenue]]</f>
        <v>0.32989690721649478</v>
      </c>
      <c r="R2152" s="31">
        <f>Table1[[#This Row],[Cost Price]]*Table1[[#This Row],[Quantity]]</f>
        <v>777.4</v>
      </c>
    </row>
    <row r="2153" spans="1:18" x14ac:dyDescent="0.25">
      <c r="A2153" t="s">
        <v>3130</v>
      </c>
      <c r="B2153" s="14">
        <v>46148</v>
      </c>
      <c r="C2153" t="s">
        <v>1575</v>
      </c>
      <c r="D2153" t="str">
        <f>VLOOKUP(C2153,Customers!A:E,5,FALSE)</f>
        <v>Mass Market</v>
      </c>
      <c r="E2153" t="s">
        <v>137</v>
      </c>
      <c r="F2153" t="str">
        <f>VLOOKUP(Table1[[#This Row],[Product_ID]],Products!A:D,4,FALSE)</f>
        <v>Accessories</v>
      </c>
      <c r="G2153" t="str">
        <f>VLOOKUP(H2153,Stores!A:E,5,FALSE)</f>
        <v>Africa</v>
      </c>
      <c r="H2153" t="s">
        <v>226</v>
      </c>
      <c r="I2153" s="5" t="s">
        <v>14</v>
      </c>
      <c r="J2153" s="7">
        <v>1</v>
      </c>
      <c r="K2153" s="27">
        <v>99.99</v>
      </c>
      <c r="L2153" s="11">
        <v>0.05</v>
      </c>
      <c r="M2153" t="s">
        <v>20</v>
      </c>
      <c r="N2153" s="29">
        <v>65.34</v>
      </c>
      <c r="O2153" s="27">
        <f>Table1[[#This Row],[Unit_Price]]*Table1[[#This Row],[Quantity]]</f>
        <v>99.99</v>
      </c>
      <c r="P2153" s="29">
        <f>Table1[[#This Row],[Revenue]]-Table1[[#This Row],[COGS]]</f>
        <v>34.649999999999991</v>
      </c>
      <c r="Q2153" s="9">
        <f>Table1[[#This Row],[Profit]]/Table1[[#This Row],[Revenue]]</f>
        <v>0.34653465346534645</v>
      </c>
      <c r="R2153" s="31">
        <f>Table1[[#This Row],[Cost Price]]*Table1[[#This Row],[Quantity]]</f>
        <v>65.34</v>
      </c>
    </row>
    <row r="2154" spans="1:18" x14ac:dyDescent="0.25">
      <c r="A2154" t="s">
        <v>3131</v>
      </c>
      <c r="B2154" s="14">
        <v>46296</v>
      </c>
      <c r="C2154" t="s">
        <v>2308</v>
      </c>
      <c r="D2154" t="str">
        <f>VLOOKUP(C2154,Customers!A:E,5,FALSE)</f>
        <v>Mass Market</v>
      </c>
      <c r="E2154" t="s">
        <v>202</v>
      </c>
      <c r="F2154" t="str">
        <f>VLOOKUP(Table1[[#This Row],[Product_ID]],Products!A:D,4,FALSE)</f>
        <v>Televisions</v>
      </c>
      <c r="G2154" t="str">
        <f>VLOOKUP(H2154,Stores!A:E,5,FALSE)</f>
        <v>Oceania</v>
      </c>
      <c r="H2154" t="s">
        <v>112</v>
      </c>
      <c r="I2154" s="5" t="s">
        <v>25</v>
      </c>
      <c r="J2154" s="7">
        <v>3</v>
      </c>
      <c r="K2154" s="27">
        <v>2119.9899999999998</v>
      </c>
      <c r="L2154" s="11">
        <v>0</v>
      </c>
      <c r="M2154" t="s">
        <v>35</v>
      </c>
      <c r="N2154" s="29">
        <v>1427.32</v>
      </c>
      <c r="O2154" s="27">
        <f>Table1[[#This Row],[Unit_Price]]*Table1[[#This Row],[Quantity]]</f>
        <v>6359.9699999999993</v>
      </c>
      <c r="P2154" s="29">
        <f>Table1[[#This Row],[Revenue]]-Table1[[#This Row],[COGS]]</f>
        <v>2078.0099999999993</v>
      </c>
      <c r="Q2154" s="9">
        <f>Table1[[#This Row],[Profit]]/Table1[[#This Row],[Revenue]]</f>
        <v>0.32673267326732663</v>
      </c>
      <c r="R2154" s="31">
        <f>Table1[[#This Row],[Cost Price]]*Table1[[#This Row],[Quantity]]</f>
        <v>4281.96</v>
      </c>
    </row>
    <row r="2155" spans="1:18" x14ac:dyDescent="0.25">
      <c r="A2155" t="s">
        <v>3132</v>
      </c>
      <c r="B2155" s="14">
        <v>45895</v>
      </c>
      <c r="C2155" t="s">
        <v>3133</v>
      </c>
      <c r="D2155" t="str">
        <f>VLOOKUP(C2155,Customers!A:E,5,FALSE)</f>
        <v>Mass Market</v>
      </c>
      <c r="E2155" t="s">
        <v>77</v>
      </c>
      <c r="F2155" t="str">
        <f>VLOOKUP(Table1[[#This Row],[Product_ID]],Products!A:D,4,FALSE)</f>
        <v>Smartphones</v>
      </c>
      <c r="G2155" t="str">
        <f>VLOOKUP(H2155,Stores!A:E,5,FALSE)</f>
        <v>South America</v>
      </c>
      <c r="H2155" t="s">
        <v>62</v>
      </c>
      <c r="I2155" s="5" t="s">
        <v>25</v>
      </c>
      <c r="J2155" s="7">
        <v>4</v>
      </c>
      <c r="K2155" s="27">
        <v>391.02</v>
      </c>
      <c r="L2155" s="11">
        <v>0.05</v>
      </c>
      <c r="M2155" t="s">
        <v>20</v>
      </c>
      <c r="N2155" s="29">
        <v>287.27999999999997</v>
      </c>
      <c r="O2155" s="27">
        <f>Table1[[#This Row],[Unit_Price]]*Table1[[#This Row],[Quantity]]</f>
        <v>1564.08</v>
      </c>
      <c r="P2155" s="29">
        <f>Table1[[#This Row],[Revenue]]-Table1[[#This Row],[COGS]]</f>
        <v>414.96000000000004</v>
      </c>
      <c r="Q2155" s="9">
        <f>Table1[[#This Row],[Profit]]/Table1[[#This Row],[Revenue]]</f>
        <v>0.26530612244897961</v>
      </c>
      <c r="R2155" s="31">
        <f>Table1[[#This Row],[Cost Price]]*Table1[[#This Row],[Quantity]]</f>
        <v>1149.1199999999999</v>
      </c>
    </row>
    <row r="2156" spans="1:18" x14ac:dyDescent="0.25">
      <c r="A2156" t="s">
        <v>3134</v>
      </c>
      <c r="B2156" s="14">
        <v>46088</v>
      </c>
      <c r="C2156" t="s">
        <v>3135</v>
      </c>
      <c r="D2156" t="str">
        <f>VLOOKUP(C2156,Customers!A:E,5,FALSE)</f>
        <v>Mass Market</v>
      </c>
      <c r="E2156" t="s">
        <v>43</v>
      </c>
      <c r="F2156" t="str">
        <f>VLOOKUP(Table1[[#This Row],[Product_ID]],Products!A:D,4,FALSE)</f>
        <v>Televisions</v>
      </c>
      <c r="G2156" t="str">
        <f>VLOOKUP(H2156,Stores!A:E,5,FALSE)</f>
        <v>EUROPE</v>
      </c>
      <c r="H2156" t="s">
        <v>74</v>
      </c>
      <c r="I2156" s="5" t="s">
        <v>25</v>
      </c>
      <c r="J2156" s="7">
        <v>2</v>
      </c>
      <c r="K2156" s="27">
        <v>1799</v>
      </c>
      <c r="L2156" s="11">
        <v>0.15</v>
      </c>
      <c r="M2156" t="s">
        <v>30</v>
      </c>
      <c r="N2156" s="29">
        <v>1097.3900000000001</v>
      </c>
      <c r="O2156" s="27">
        <f>Table1[[#This Row],[Unit_Price]]*Table1[[#This Row],[Quantity]]</f>
        <v>3598</v>
      </c>
      <c r="P2156" s="29">
        <f>Table1[[#This Row],[Revenue]]-Table1[[#This Row],[COGS]]</f>
        <v>1403.2199999999998</v>
      </c>
      <c r="Q2156" s="9">
        <f>Table1[[#This Row],[Profit]]/Table1[[#This Row],[Revenue]]</f>
        <v>0.38999999999999996</v>
      </c>
      <c r="R2156" s="31">
        <f>Table1[[#This Row],[Cost Price]]*Table1[[#This Row],[Quantity]]</f>
        <v>2194.7800000000002</v>
      </c>
    </row>
    <row r="2157" spans="1:18" x14ac:dyDescent="0.25">
      <c r="A2157" t="s">
        <v>3136</v>
      </c>
      <c r="B2157" s="14">
        <v>46088</v>
      </c>
      <c r="C2157" t="s">
        <v>1365</v>
      </c>
      <c r="D2157" t="str">
        <f>VLOOKUP(C2157,Customers!A:E,5,FALSE)</f>
        <v>Premium</v>
      </c>
      <c r="E2157" t="s">
        <v>180</v>
      </c>
      <c r="F2157" t="str">
        <f>VLOOKUP(Table1[[#This Row],[Product_ID]],Products!A:D,4,FALSE)</f>
        <v>Smartphones</v>
      </c>
      <c r="G2157" t="str">
        <f>VLOOKUP(H2157,Stores!A:E,5,FALSE)</f>
        <v>Africa</v>
      </c>
      <c r="H2157" t="s">
        <v>52</v>
      </c>
      <c r="I2157" s="5" t="s">
        <v>25</v>
      </c>
      <c r="J2157" s="7">
        <v>1</v>
      </c>
      <c r="K2157" s="27">
        <v>865.98</v>
      </c>
      <c r="L2157" s="11">
        <v>0</v>
      </c>
      <c r="M2157" t="s">
        <v>30</v>
      </c>
      <c r="N2157" s="29">
        <v>585.80999999999995</v>
      </c>
      <c r="O2157" s="27">
        <f>Table1[[#This Row],[Unit_Price]]*Table1[[#This Row],[Quantity]]</f>
        <v>865.98</v>
      </c>
      <c r="P2157" s="29">
        <f>Table1[[#This Row],[Revenue]]-Table1[[#This Row],[COGS]]</f>
        <v>280.17000000000007</v>
      </c>
      <c r="Q2157" s="9">
        <f>Table1[[#This Row],[Profit]]/Table1[[#This Row],[Revenue]]</f>
        <v>0.32352941176470595</v>
      </c>
      <c r="R2157" s="31">
        <f>Table1[[#This Row],[Cost Price]]*Table1[[#This Row],[Quantity]]</f>
        <v>585.80999999999995</v>
      </c>
    </row>
    <row r="2158" spans="1:18" x14ac:dyDescent="0.25">
      <c r="A2158" t="s">
        <v>3137</v>
      </c>
      <c r="B2158" s="14">
        <v>46057</v>
      </c>
      <c r="C2158" t="s">
        <v>2916</v>
      </c>
      <c r="D2158" t="str">
        <f>VLOOKUP(C2158,Customers!A:E,5,FALSE)</f>
        <v>Mass Market</v>
      </c>
      <c r="E2158" t="s">
        <v>177</v>
      </c>
      <c r="F2158" t="str">
        <f>VLOOKUP(Table1[[#This Row],[Product_ID]],Products!A:D,4,FALSE)</f>
        <v>Laptops</v>
      </c>
      <c r="G2158" t="str">
        <f>VLOOKUP(H2158,Stores!A:E,5,FALSE)</f>
        <v>Europe</v>
      </c>
      <c r="H2158" t="s">
        <v>64</v>
      </c>
      <c r="I2158" s="5" t="s">
        <v>14</v>
      </c>
      <c r="J2158" s="7">
        <v>3</v>
      </c>
      <c r="K2158" s="27">
        <v>1646.97</v>
      </c>
      <c r="L2158" s="11">
        <v>0.05</v>
      </c>
      <c r="M2158" t="s">
        <v>35</v>
      </c>
      <c r="N2158" s="29">
        <v>991.38</v>
      </c>
      <c r="O2158" s="27">
        <f>Table1[[#This Row],[Unit_Price]]*Table1[[#This Row],[Quantity]]</f>
        <v>4940.91</v>
      </c>
      <c r="P2158" s="29">
        <f>Table1[[#This Row],[Revenue]]-Table1[[#This Row],[COGS]]</f>
        <v>1966.77</v>
      </c>
      <c r="Q2158" s="9">
        <f>Table1[[#This Row],[Profit]]/Table1[[#This Row],[Revenue]]</f>
        <v>0.39805825242718446</v>
      </c>
      <c r="R2158" s="31">
        <f>Table1[[#This Row],[Cost Price]]*Table1[[#This Row],[Quantity]]</f>
        <v>2974.14</v>
      </c>
    </row>
    <row r="2159" spans="1:18" x14ac:dyDescent="0.25">
      <c r="A2159" t="s">
        <v>3138</v>
      </c>
      <c r="B2159" s="14">
        <v>46172</v>
      </c>
      <c r="C2159" t="s">
        <v>3140</v>
      </c>
      <c r="D2159" t="str">
        <f>VLOOKUP(C2159,Customers!A:E,5,FALSE)</f>
        <v>Premium</v>
      </c>
      <c r="E2159" t="s">
        <v>174</v>
      </c>
      <c r="F2159" t="str">
        <f>VLOOKUP(Table1[[#This Row],[Product_ID]],Products!A:D,4,FALSE)</f>
        <v>Accessories</v>
      </c>
      <c r="G2159" t="str">
        <f>VLOOKUP(H2159,Stores!A:E,5,FALSE)</f>
        <v>Asia</v>
      </c>
      <c r="H2159" t="s">
        <v>13</v>
      </c>
      <c r="I2159" s="5" t="s">
        <v>25</v>
      </c>
      <c r="J2159" s="7">
        <v>2</v>
      </c>
      <c r="K2159" s="27">
        <v>76.63</v>
      </c>
      <c r="L2159" s="11">
        <v>0</v>
      </c>
      <c r="M2159" t="s">
        <v>20</v>
      </c>
      <c r="N2159" s="29">
        <v>54.51</v>
      </c>
      <c r="O2159" s="27">
        <f>Table1[[#This Row],[Unit_Price]]*Table1[[#This Row],[Quantity]]</f>
        <v>153.26</v>
      </c>
      <c r="P2159" s="29">
        <f>Table1[[#This Row],[Revenue]]-Table1[[#This Row],[COGS]]</f>
        <v>44.239999999999995</v>
      </c>
      <c r="Q2159" s="9">
        <f>Table1[[#This Row],[Profit]]/Table1[[#This Row],[Revenue]]</f>
        <v>0.28865979381443296</v>
      </c>
      <c r="R2159" s="31">
        <f>Table1[[#This Row],[Cost Price]]*Table1[[#This Row],[Quantity]]</f>
        <v>109.02</v>
      </c>
    </row>
    <row r="2160" spans="1:18" x14ac:dyDescent="0.25">
      <c r="A2160" t="s">
        <v>3141</v>
      </c>
      <c r="B2160" s="14">
        <v>46228</v>
      </c>
      <c r="C2160" t="s">
        <v>1208</v>
      </c>
      <c r="D2160" t="str">
        <f>VLOOKUP(C2160,Customers!A:E,5,FALSE)</f>
        <v xml:space="preserve">Mass Market </v>
      </c>
      <c r="E2160" t="s">
        <v>282</v>
      </c>
      <c r="F2160" t="str">
        <f>VLOOKUP(Table1[[#This Row],[Product_ID]],Products!A:D,4,FALSE)</f>
        <v>Audio</v>
      </c>
      <c r="G2160" t="str">
        <f>VLOOKUP(H2160,Stores!A:E,5,FALSE)</f>
        <v>Africa</v>
      </c>
      <c r="H2160" t="s">
        <v>58</v>
      </c>
      <c r="I2160" s="5" t="s">
        <v>14</v>
      </c>
      <c r="J2160" s="7">
        <v>1</v>
      </c>
      <c r="K2160" s="27">
        <v>173.63</v>
      </c>
      <c r="L2160" s="11">
        <v>0</v>
      </c>
      <c r="M2160" t="s">
        <v>35</v>
      </c>
      <c r="N2160" s="29">
        <v>110.98</v>
      </c>
      <c r="O2160" s="27">
        <f>Table1[[#This Row],[Unit_Price]]*Table1[[#This Row],[Quantity]]</f>
        <v>173.63</v>
      </c>
      <c r="P2160" s="29">
        <f>Table1[[#This Row],[Revenue]]-Table1[[#This Row],[COGS]]</f>
        <v>62.649999999999991</v>
      </c>
      <c r="Q2160" s="9">
        <f>Table1[[#This Row],[Profit]]/Table1[[#This Row],[Revenue]]</f>
        <v>0.36082474226804118</v>
      </c>
      <c r="R2160" s="31">
        <f>Table1[[#This Row],[Cost Price]]*Table1[[#This Row],[Quantity]]</f>
        <v>110.98</v>
      </c>
    </row>
    <row r="2161" spans="1:18" x14ac:dyDescent="0.25">
      <c r="A2161" t="s">
        <v>3142</v>
      </c>
      <c r="B2161" s="14">
        <v>46219</v>
      </c>
      <c r="C2161" t="s">
        <v>257</v>
      </c>
      <c r="D2161" t="str">
        <f>VLOOKUP(C2161,Customers!A:E,5,FALSE)</f>
        <v>Affluent</v>
      </c>
      <c r="E2161" t="s">
        <v>126</v>
      </c>
      <c r="F2161" t="str">
        <f>VLOOKUP(Table1[[#This Row],[Product_ID]],Products!A:D,4,FALSE)</f>
        <v>Smartphones</v>
      </c>
      <c r="G2161" t="str">
        <f>VLOOKUP(H2161,Stores!A:E,5,FALSE)</f>
        <v>North America</v>
      </c>
      <c r="H2161" t="s">
        <v>95</v>
      </c>
      <c r="I2161" s="5" t="s">
        <v>25</v>
      </c>
      <c r="J2161" s="7">
        <v>3</v>
      </c>
      <c r="K2161" s="27">
        <v>712.98</v>
      </c>
      <c r="L2161" s="11">
        <v>0.05</v>
      </c>
      <c r="M2161" t="s">
        <v>20</v>
      </c>
      <c r="N2161" s="29">
        <v>510.27</v>
      </c>
      <c r="O2161" s="27">
        <f>Table1[[#This Row],[Unit_Price]]*Table1[[#This Row],[Quantity]]</f>
        <v>2138.94</v>
      </c>
      <c r="P2161" s="29">
        <f>Table1[[#This Row],[Revenue]]-Table1[[#This Row],[COGS]]</f>
        <v>608.13000000000011</v>
      </c>
      <c r="Q2161" s="9">
        <f>Table1[[#This Row],[Profit]]/Table1[[#This Row],[Revenue]]</f>
        <v>0.28431372549019612</v>
      </c>
      <c r="R2161" s="31">
        <f>Table1[[#This Row],[Cost Price]]*Table1[[#This Row],[Quantity]]</f>
        <v>1530.81</v>
      </c>
    </row>
    <row r="2162" spans="1:18" x14ac:dyDescent="0.25">
      <c r="A2162" t="s">
        <v>3143</v>
      </c>
      <c r="B2162" s="14">
        <v>45788</v>
      </c>
      <c r="C2162" t="s">
        <v>1176</v>
      </c>
      <c r="D2162" t="str">
        <f>VLOOKUP(C2162,Customers!A:E,5,FALSE)</f>
        <v>Mass Market</v>
      </c>
      <c r="E2162" t="s">
        <v>57</v>
      </c>
      <c r="F2162" t="str">
        <f>VLOOKUP(Table1[[#This Row],[Product_ID]],Products!A:D,4,FALSE)</f>
        <v>Laptops</v>
      </c>
      <c r="G2162" t="str">
        <f>VLOOKUP(H2162,Stores!A:E,5,FALSE)</f>
        <v>Asia</v>
      </c>
      <c r="H2162" t="s">
        <v>13</v>
      </c>
      <c r="I2162" s="5" t="s">
        <v>25</v>
      </c>
      <c r="J2162" s="7">
        <v>2</v>
      </c>
      <c r="K2162" s="27">
        <v>1210.99</v>
      </c>
      <c r="L2162" s="11">
        <v>0.15</v>
      </c>
      <c r="M2162" t="s">
        <v>35</v>
      </c>
      <c r="N2162" s="29">
        <v>875.27</v>
      </c>
      <c r="O2162" s="27">
        <f>Table1[[#This Row],[Unit_Price]]*Table1[[#This Row],[Quantity]]</f>
        <v>2421.98</v>
      </c>
      <c r="P2162" s="29">
        <f>Table1[[#This Row],[Revenue]]-Table1[[#This Row],[COGS]]</f>
        <v>671.44</v>
      </c>
      <c r="Q2162" s="9">
        <f>Table1[[#This Row],[Profit]]/Table1[[#This Row],[Revenue]]</f>
        <v>0.27722772277227725</v>
      </c>
      <c r="R2162" s="31">
        <f>Table1[[#This Row],[Cost Price]]*Table1[[#This Row],[Quantity]]</f>
        <v>1750.54</v>
      </c>
    </row>
    <row r="2163" spans="1:18" x14ac:dyDescent="0.25">
      <c r="A2163" t="s">
        <v>3144</v>
      </c>
      <c r="B2163" s="14">
        <v>46140</v>
      </c>
      <c r="C2163" t="s">
        <v>2384</v>
      </c>
      <c r="D2163" t="str">
        <f>VLOOKUP(C2163,Customers!A:E,5,FALSE)</f>
        <v>Mass Market</v>
      </c>
      <c r="E2163" t="s">
        <v>685</v>
      </c>
      <c r="F2163" t="str">
        <f>VLOOKUP(Table1[[#This Row],[Product_ID]],Products!A:D,4,FALSE)</f>
        <v>Smartphones</v>
      </c>
      <c r="G2163" t="str">
        <f>VLOOKUP(H2163,Stores!A:E,5,FALSE)</f>
        <v>Africa</v>
      </c>
      <c r="H2163" t="s">
        <v>44</v>
      </c>
      <c r="I2163" s="5" t="s">
        <v>14</v>
      </c>
      <c r="J2163" s="7">
        <v>8</v>
      </c>
      <c r="K2163" s="27">
        <v>1551.03</v>
      </c>
      <c r="L2163" s="11">
        <v>0.15</v>
      </c>
      <c r="M2163" t="s">
        <v>20</v>
      </c>
      <c r="N2163" s="29">
        <v>1023.36</v>
      </c>
      <c r="O2163" s="27">
        <f>Table1[[#This Row],[Unit_Price]]*Table1[[#This Row],[Quantity]]</f>
        <v>12408.24</v>
      </c>
      <c r="P2163" s="29">
        <f>Table1[[#This Row],[Revenue]]-Table1[[#This Row],[COGS]]</f>
        <v>4221.3599999999997</v>
      </c>
      <c r="Q2163" s="9">
        <f>Table1[[#This Row],[Profit]]/Table1[[#This Row],[Revenue]]</f>
        <v>0.34020618556701027</v>
      </c>
      <c r="R2163" s="31">
        <f>Table1[[#This Row],[Cost Price]]*Table1[[#This Row],[Quantity]]</f>
        <v>8186.88</v>
      </c>
    </row>
    <row r="2164" spans="1:18" x14ac:dyDescent="0.25">
      <c r="A2164" t="s">
        <v>3145</v>
      </c>
      <c r="B2164" s="14">
        <v>46017</v>
      </c>
      <c r="C2164" t="s">
        <v>3025</v>
      </c>
      <c r="D2164" t="str">
        <f>VLOOKUP(C2164,Customers!A:E,5,FALSE)</f>
        <v>Mass Market</v>
      </c>
      <c r="E2164" t="s">
        <v>126</v>
      </c>
      <c r="F2164" t="str">
        <f>VLOOKUP(Table1[[#This Row],[Product_ID]],Products!A:D,4,FALSE)</f>
        <v>Smartphones</v>
      </c>
      <c r="G2164" t="str">
        <f>VLOOKUP(H2164,Stores!A:E,5,FALSE)</f>
        <v>oceania</v>
      </c>
      <c r="H2164" t="s">
        <v>48</v>
      </c>
      <c r="I2164" s="5" t="s">
        <v>25</v>
      </c>
      <c r="J2164" s="7">
        <v>4</v>
      </c>
      <c r="K2164" s="27">
        <v>712.98</v>
      </c>
      <c r="L2164" s="11">
        <v>0.05</v>
      </c>
      <c r="M2164" t="s">
        <v>20</v>
      </c>
      <c r="N2164" s="29">
        <v>510.27</v>
      </c>
      <c r="O2164" s="27">
        <f>Table1[[#This Row],[Unit_Price]]*Table1[[#This Row],[Quantity]]</f>
        <v>2851.92</v>
      </c>
      <c r="P2164" s="29">
        <f>Table1[[#This Row],[Revenue]]-Table1[[#This Row],[COGS]]</f>
        <v>810.84000000000015</v>
      </c>
      <c r="Q2164" s="9">
        <f>Table1[[#This Row],[Profit]]/Table1[[#This Row],[Revenue]]</f>
        <v>0.28431372549019612</v>
      </c>
      <c r="R2164" s="31">
        <f>Table1[[#This Row],[Cost Price]]*Table1[[#This Row],[Quantity]]</f>
        <v>2041.08</v>
      </c>
    </row>
    <row r="2165" spans="1:18" x14ac:dyDescent="0.25">
      <c r="A2165" t="s">
        <v>3146</v>
      </c>
      <c r="B2165" s="14">
        <v>46124</v>
      </c>
      <c r="C2165" t="s">
        <v>3148</v>
      </c>
      <c r="D2165" t="str">
        <f>VLOOKUP(C2165,Customers!A:E,5,FALSE)</f>
        <v>Mass Affluent</v>
      </c>
      <c r="E2165" t="s">
        <v>83</v>
      </c>
      <c r="F2165" t="str">
        <f>VLOOKUP(Table1[[#This Row],[Product_ID]],Products!A:D,4,FALSE)</f>
        <v>Televisions</v>
      </c>
      <c r="G2165" t="str">
        <f>VLOOKUP(H2165,Stores!A:E,5,FALSE)</f>
        <v>EUROPE</v>
      </c>
      <c r="H2165" t="s">
        <v>74</v>
      </c>
      <c r="I2165" s="5" t="s">
        <v>25</v>
      </c>
      <c r="J2165" s="7">
        <v>4</v>
      </c>
      <c r="K2165" s="27">
        <v>2276.0100000000002</v>
      </c>
      <c r="L2165" s="11">
        <v>0</v>
      </c>
      <c r="M2165" t="s">
        <v>20</v>
      </c>
      <c r="N2165" s="29">
        <v>1586.31</v>
      </c>
      <c r="O2165" s="27">
        <f>Table1[[#This Row],[Unit_Price]]*Table1[[#This Row],[Quantity]]</f>
        <v>9104.0400000000009</v>
      </c>
      <c r="P2165" s="29">
        <f>Table1[[#This Row],[Revenue]]-Table1[[#This Row],[COGS]]</f>
        <v>2758.8000000000011</v>
      </c>
      <c r="Q2165" s="9">
        <f>Table1[[#This Row],[Profit]]/Table1[[#This Row],[Revenue]]</f>
        <v>0.30303030303030309</v>
      </c>
      <c r="R2165" s="31">
        <f>Table1[[#This Row],[Cost Price]]*Table1[[#This Row],[Quantity]]</f>
        <v>6345.24</v>
      </c>
    </row>
    <row r="2166" spans="1:18" x14ac:dyDescent="0.25">
      <c r="A2166" t="s">
        <v>3149</v>
      </c>
      <c r="B2166" s="14">
        <v>45727</v>
      </c>
      <c r="C2166" t="s">
        <v>587</v>
      </c>
      <c r="D2166" t="str">
        <f>VLOOKUP(C2166,Customers!A:E,5,FALSE)</f>
        <v>Affluent</v>
      </c>
      <c r="E2166" t="s">
        <v>61</v>
      </c>
      <c r="F2166" t="str">
        <f>VLOOKUP(Table1[[#This Row],[Product_ID]],Products!A:D,4,FALSE)</f>
        <v>Audio</v>
      </c>
      <c r="G2166" t="str">
        <f>VLOOKUP(H2166,Stores!A:E,5,FALSE)</f>
        <v>Africa</v>
      </c>
      <c r="H2166" t="s">
        <v>226</v>
      </c>
      <c r="I2166" s="5" t="s">
        <v>25</v>
      </c>
      <c r="J2166" s="7">
        <v>1</v>
      </c>
      <c r="K2166" s="27">
        <v>244.02</v>
      </c>
      <c r="L2166" s="11">
        <v>0</v>
      </c>
      <c r="M2166" t="s">
        <v>35</v>
      </c>
      <c r="N2166" s="29">
        <v>171.81</v>
      </c>
      <c r="O2166" s="27">
        <f>Table1[[#This Row],[Unit_Price]]*Table1[[#This Row],[Quantity]]</f>
        <v>244.02</v>
      </c>
      <c r="P2166" s="29">
        <f>Table1[[#This Row],[Revenue]]-Table1[[#This Row],[COGS]]</f>
        <v>72.210000000000008</v>
      </c>
      <c r="Q2166" s="9">
        <f>Table1[[#This Row],[Profit]]/Table1[[#This Row],[Revenue]]</f>
        <v>0.29591836734693877</v>
      </c>
      <c r="R2166" s="31">
        <f>Table1[[#This Row],[Cost Price]]*Table1[[#This Row],[Quantity]]</f>
        <v>171.81</v>
      </c>
    </row>
    <row r="2167" spans="1:18" x14ac:dyDescent="0.25">
      <c r="A2167" t="s">
        <v>3150</v>
      </c>
      <c r="B2167" s="14">
        <v>45820</v>
      </c>
      <c r="C2167" t="s">
        <v>270</v>
      </c>
      <c r="D2167" t="str">
        <f>VLOOKUP(C2167,Customers!A:E,5,FALSE)</f>
        <v>Mass Market</v>
      </c>
      <c r="E2167" t="s">
        <v>549</v>
      </c>
      <c r="F2167" t="str">
        <f>VLOOKUP(Table1[[#This Row],[Product_ID]],Products!A:D,4,FALSE)</f>
        <v>Televisions</v>
      </c>
      <c r="G2167" t="str">
        <f>VLOOKUP(H2167,Stores!A:E,5,FALSE)</f>
        <v>Africa</v>
      </c>
      <c r="H2167" t="s">
        <v>19</v>
      </c>
      <c r="I2167" s="5" t="s">
        <v>14</v>
      </c>
      <c r="J2167" s="7">
        <v>1</v>
      </c>
      <c r="K2167" s="27">
        <v>1175.02</v>
      </c>
      <c r="L2167" s="11">
        <v>0.02</v>
      </c>
      <c r="M2167" t="s">
        <v>20</v>
      </c>
      <c r="N2167" s="29">
        <v>767.36</v>
      </c>
      <c r="O2167" s="27">
        <f>Table1[[#This Row],[Unit_Price]]*Table1[[#This Row],[Quantity]]</f>
        <v>1175.02</v>
      </c>
      <c r="P2167" s="29">
        <f>Table1[[#This Row],[Revenue]]-Table1[[#This Row],[COGS]]</f>
        <v>407.65999999999997</v>
      </c>
      <c r="Q2167" s="9">
        <f>Table1[[#This Row],[Profit]]/Table1[[#This Row],[Revenue]]</f>
        <v>0.34693877551020408</v>
      </c>
      <c r="R2167" s="31">
        <f>Table1[[#This Row],[Cost Price]]*Table1[[#This Row],[Quantity]]</f>
        <v>767.36</v>
      </c>
    </row>
    <row r="2168" spans="1:18" x14ac:dyDescent="0.25">
      <c r="A2168" t="s">
        <v>3151</v>
      </c>
      <c r="B2168" s="14">
        <v>45927</v>
      </c>
      <c r="C2168" t="s">
        <v>1913</v>
      </c>
      <c r="D2168" t="str">
        <f>VLOOKUP(C2168,Customers!A:E,5,FALSE)</f>
        <v>Mass Market</v>
      </c>
      <c r="E2168" t="s">
        <v>277</v>
      </c>
      <c r="F2168" t="str">
        <f>VLOOKUP(Table1[[#This Row],[Product_ID]],Products!A:D,4,FALSE)</f>
        <v>Televisions</v>
      </c>
      <c r="G2168" t="str">
        <f>VLOOKUP(H2168,Stores!A:E,5,FALSE)</f>
        <v xml:space="preserve">Asia </v>
      </c>
      <c r="H2168" t="s">
        <v>104</v>
      </c>
      <c r="I2168" s="5" t="s">
        <v>25</v>
      </c>
      <c r="J2168" s="7">
        <v>4</v>
      </c>
      <c r="K2168" s="27">
        <v>712.98</v>
      </c>
      <c r="L2168" s="11">
        <v>0</v>
      </c>
      <c r="M2168" t="s">
        <v>20</v>
      </c>
      <c r="N2168" s="29">
        <v>433.38</v>
      </c>
      <c r="O2168" s="27">
        <f>Table1[[#This Row],[Unit_Price]]*Table1[[#This Row],[Quantity]]</f>
        <v>2851.92</v>
      </c>
      <c r="P2168" s="29">
        <f>Table1[[#This Row],[Revenue]]-Table1[[#This Row],[COGS]]</f>
        <v>1118.4000000000001</v>
      </c>
      <c r="Q2168" s="9">
        <f>Table1[[#This Row],[Profit]]/Table1[[#This Row],[Revenue]]</f>
        <v>0.39215686274509803</v>
      </c>
      <c r="R2168" s="31">
        <f>Table1[[#This Row],[Cost Price]]*Table1[[#This Row],[Quantity]]</f>
        <v>1733.52</v>
      </c>
    </row>
    <row r="2169" spans="1:18" x14ac:dyDescent="0.25">
      <c r="A2169" t="s">
        <v>3152</v>
      </c>
      <c r="B2169" s="14">
        <v>45924</v>
      </c>
      <c r="C2169" t="s">
        <v>1718</v>
      </c>
      <c r="D2169" t="str">
        <f>VLOOKUP(C2169,Customers!A:E,5,FALSE)</f>
        <v>Mass Market</v>
      </c>
      <c r="E2169" t="s">
        <v>332</v>
      </c>
      <c r="F2169" t="str">
        <f>VLOOKUP(Table1[[#This Row],[Product_ID]],Products!A:D,4,FALSE)</f>
        <v>Smartphones</v>
      </c>
      <c r="G2169" t="str">
        <f>VLOOKUP(H2169,Stores!A:E,5,FALSE)</f>
        <v>North America</v>
      </c>
      <c r="H2169" t="s">
        <v>39</v>
      </c>
      <c r="I2169" s="5" t="s">
        <v>25</v>
      </c>
      <c r="J2169" s="7">
        <v>1</v>
      </c>
      <c r="K2169" s="27">
        <v>756.49</v>
      </c>
      <c r="L2169" s="11">
        <v>0</v>
      </c>
      <c r="M2169" t="s">
        <v>20</v>
      </c>
      <c r="N2169" s="29">
        <v>531.79</v>
      </c>
      <c r="O2169" s="27">
        <f>Table1[[#This Row],[Unit_Price]]*Table1[[#This Row],[Quantity]]</f>
        <v>756.49</v>
      </c>
      <c r="P2169" s="29">
        <f>Table1[[#This Row],[Revenue]]-Table1[[#This Row],[COGS]]</f>
        <v>224.70000000000005</v>
      </c>
      <c r="Q2169" s="9">
        <f>Table1[[#This Row],[Profit]]/Table1[[#This Row],[Revenue]]</f>
        <v>0.29702970297029707</v>
      </c>
      <c r="R2169" s="31">
        <f>Table1[[#This Row],[Cost Price]]*Table1[[#This Row],[Quantity]]</f>
        <v>531.79</v>
      </c>
    </row>
    <row r="2170" spans="1:18" x14ac:dyDescent="0.25">
      <c r="A2170" t="s">
        <v>3153</v>
      </c>
      <c r="B2170" s="14">
        <v>46036</v>
      </c>
      <c r="C2170" t="s">
        <v>2320</v>
      </c>
      <c r="D2170" t="str">
        <f>VLOOKUP(C2170,Customers!A:E,5,FALSE)</f>
        <v>Mass Market</v>
      </c>
      <c r="E2170" t="s">
        <v>132</v>
      </c>
      <c r="F2170" t="str">
        <f>VLOOKUP(Table1[[#This Row],[Product_ID]],Products!A:D,4,FALSE)</f>
        <v>Laptops</v>
      </c>
      <c r="G2170" t="str">
        <f>VLOOKUP(H2170,Stores!A:E,5,FALSE)</f>
        <v>South America</v>
      </c>
      <c r="H2170" t="s">
        <v>120</v>
      </c>
      <c r="I2170" s="5" t="s">
        <v>14</v>
      </c>
      <c r="J2170" s="7">
        <v>2</v>
      </c>
      <c r="K2170" s="27">
        <v>1234.97</v>
      </c>
      <c r="L2170" s="11">
        <v>0.02</v>
      </c>
      <c r="M2170" t="s">
        <v>35</v>
      </c>
      <c r="N2170" s="29">
        <v>791.34</v>
      </c>
      <c r="O2170" s="27">
        <f>Table1[[#This Row],[Unit_Price]]*Table1[[#This Row],[Quantity]]</f>
        <v>2469.94</v>
      </c>
      <c r="P2170" s="29">
        <f>Table1[[#This Row],[Revenue]]-Table1[[#This Row],[COGS]]</f>
        <v>887.26</v>
      </c>
      <c r="Q2170" s="9">
        <f>Table1[[#This Row],[Profit]]/Table1[[#This Row],[Revenue]]</f>
        <v>0.35922330097087379</v>
      </c>
      <c r="R2170" s="31">
        <f>Table1[[#This Row],[Cost Price]]*Table1[[#This Row],[Quantity]]</f>
        <v>1582.68</v>
      </c>
    </row>
    <row r="2171" spans="1:18" x14ac:dyDescent="0.25">
      <c r="A2171" t="s">
        <v>3154</v>
      </c>
      <c r="B2171" s="14">
        <v>45975</v>
      </c>
      <c r="C2171" t="s">
        <v>1375</v>
      </c>
      <c r="D2171" t="str">
        <f>VLOOKUP(C2171,Customers!A:E,5,FALSE)</f>
        <v>Mass Market</v>
      </c>
      <c r="E2171" t="s">
        <v>685</v>
      </c>
      <c r="F2171" t="str">
        <f>VLOOKUP(Table1[[#This Row],[Product_ID]],Products!A:D,4,FALSE)</f>
        <v>Smartphones</v>
      </c>
      <c r="G2171" t="str">
        <f>VLOOKUP(H2171,Stores!A:E,5,FALSE)</f>
        <v xml:space="preserve">Asia </v>
      </c>
      <c r="H2171" t="s">
        <v>104</v>
      </c>
      <c r="I2171" s="5" t="s">
        <v>25</v>
      </c>
      <c r="J2171" s="7">
        <v>2</v>
      </c>
      <c r="K2171" s="27">
        <v>1599</v>
      </c>
      <c r="L2171" s="11">
        <v>0.05</v>
      </c>
      <c r="M2171" t="s">
        <v>20</v>
      </c>
      <c r="N2171" s="29">
        <v>1023.36</v>
      </c>
      <c r="O2171" s="27">
        <f>Table1[[#This Row],[Unit_Price]]*Table1[[#This Row],[Quantity]]</f>
        <v>3198</v>
      </c>
      <c r="P2171" s="29">
        <f>Table1[[#This Row],[Revenue]]-Table1[[#This Row],[COGS]]</f>
        <v>1151.28</v>
      </c>
      <c r="Q2171" s="9">
        <f>Table1[[#This Row],[Profit]]/Table1[[#This Row],[Revenue]]</f>
        <v>0.36</v>
      </c>
      <c r="R2171" s="31">
        <f>Table1[[#This Row],[Cost Price]]*Table1[[#This Row],[Quantity]]</f>
        <v>2046.72</v>
      </c>
    </row>
    <row r="2172" spans="1:18" x14ac:dyDescent="0.25">
      <c r="A2172" t="s">
        <v>3155</v>
      </c>
      <c r="B2172" s="14">
        <v>45895</v>
      </c>
      <c r="C2172" t="s">
        <v>716</v>
      </c>
      <c r="D2172" t="str">
        <f>VLOOKUP(C2172,Customers!A:E,5,FALSE)</f>
        <v>Mass Market</v>
      </c>
      <c r="E2172" t="s">
        <v>277</v>
      </c>
      <c r="F2172" t="str">
        <f>VLOOKUP(Table1[[#This Row],[Product_ID]],Products!A:D,4,FALSE)</f>
        <v>Televisions</v>
      </c>
      <c r="G2172" t="str">
        <f>VLOOKUP(H2172,Stores!A:E,5,FALSE)</f>
        <v>North America</v>
      </c>
      <c r="H2172" t="s">
        <v>95</v>
      </c>
      <c r="I2172" s="5" t="s">
        <v>14</v>
      </c>
      <c r="J2172" s="7">
        <v>1</v>
      </c>
      <c r="K2172" s="27">
        <v>705.99</v>
      </c>
      <c r="L2172" s="11">
        <v>0</v>
      </c>
      <c r="M2172" t="s">
        <v>20</v>
      </c>
      <c r="N2172" s="29">
        <v>433.38</v>
      </c>
      <c r="O2172" s="27">
        <f>Table1[[#This Row],[Unit_Price]]*Table1[[#This Row],[Quantity]]</f>
        <v>705.99</v>
      </c>
      <c r="P2172" s="29">
        <f>Table1[[#This Row],[Revenue]]-Table1[[#This Row],[COGS]]</f>
        <v>272.61</v>
      </c>
      <c r="Q2172" s="9">
        <f>Table1[[#This Row],[Profit]]/Table1[[#This Row],[Revenue]]</f>
        <v>0.38613861386138615</v>
      </c>
      <c r="R2172" s="31">
        <f>Table1[[#This Row],[Cost Price]]*Table1[[#This Row],[Quantity]]</f>
        <v>433.38</v>
      </c>
    </row>
    <row r="2173" spans="1:18" x14ac:dyDescent="0.25">
      <c r="A2173" t="s">
        <v>3156</v>
      </c>
      <c r="B2173" s="14">
        <v>46138</v>
      </c>
      <c r="C2173" t="s">
        <v>389</v>
      </c>
      <c r="D2173" t="str">
        <f>VLOOKUP(C2173,Customers!A:E,5,FALSE)</f>
        <v>Mass Affluent</v>
      </c>
      <c r="E2173" t="s">
        <v>332</v>
      </c>
      <c r="F2173" t="str">
        <f>VLOOKUP(Table1[[#This Row],[Product_ID]],Products!A:D,4,FALSE)</f>
        <v>Smartphones</v>
      </c>
      <c r="G2173" t="str">
        <f>VLOOKUP(H2173,Stores!A:E,5,FALSE)</f>
        <v>North America</v>
      </c>
      <c r="H2173" t="s">
        <v>95</v>
      </c>
      <c r="I2173" s="5" t="s">
        <v>25</v>
      </c>
      <c r="J2173" s="7">
        <v>5</v>
      </c>
      <c r="K2173" s="27">
        <v>726.53</v>
      </c>
      <c r="L2173" s="11">
        <v>0</v>
      </c>
      <c r="M2173" t="s">
        <v>20</v>
      </c>
      <c r="N2173" s="29">
        <v>531.79</v>
      </c>
      <c r="O2173" s="27">
        <f>Table1[[#This Row],[Unit_Price]]*Table1[[#This Row],[Quantity]]</f>
        <v>3632.6499999999996</v>
      </c>
      <c r="P2173" s="29">
        <f>Table1[[#This Row],[Revenue]]-Table1[[#This Row],[COGS]]</f>
        <v>973.69999999999982</v>
      </c>
      <c r="Q2173" s="9">
        <f>Table1[[#This Row],[Profit]]/Table1[[#This Row],[Revenue]]</f>
        <v>0.26804123711340205</v>
      </c>
      <c r="R2173" s="31">
        <f>Table1[[#This Row],[Cost Price]]*Table1[[#This Row],[Quantity]]</f>
        <v>2658.95</v>
      </c>
    </row>
    <row r="2174" spans="1:18" x14ac:dyDescent="0.25">
      <c r="A2174" t="s">
        <v>3157</v>
      </c>
      <c r="B2174" s="14">
        <v>46013</v>
      </c>
      <c r="C2174" t="s">
        <v>709</v>
      </c>
      <c r="D2174" t="str">
        <f>VLOOKUP(C2174,Customers!A:E,5,FALSE)</f>
        <v>Mass Affluent</v>
      </c>
      <c r="E2174" t="s">
        <v>87</v>
      </c>
      <c r="F2174" t="str">
        <f>VLOOKUP(Table1[[#This Row],[Product_ID]],Products!A:D,4,FALSE)</f>
        <v>Laptops</v>
      </c>
      <c r="G2174" t="str">
        <f>VLOOKUP(H2174,Stores!A:E,5,FALSE)</f>
        <v>Africa</v>
      </c>
      <c r="H2174" t="s">
        <v>58</v>
      </c>
      <c r="I2174" s="5" t="s">
        <v>14</v>
      </c>
      <c r="J2174" s="7">
        <v>4</v>
      </c>
      <c r="K2174" s="27">
        <v>969.03</v>
      </c>
      <c r="L2174" s="11">
        <v>0</v>
      </c>
      <c r="M2174" t="s">
        <v>20</v>
      </c>
      <c r="N2174" s="29">
        <v>689.31</v>
      </c>
      <c r="O2174" s="27">
        <f>Table1[[#This Row],[Unit_Price]]*Table1[[#This Row],[Quantity]]</f>
        <v>3876.12</v>
      </c>
      <c r="P2174" s="29">
        <f>Table1[[#This Row],[Revenue]]-Table1[[#This Row],[COGS]]</f>
        <v>1118.8800000000001</v>
      </c>
      <c r="Q2174" s="9">
        <f>Table1[[#This Row],[Profit]]/Table1[[#This Row],[Revenue]]</f>
        <v>0.28865979381443302</v>
      </c>
      <c r="R2174" s="31">
        <f>Table1[[#This Row],[Cost Price]]*Table1[[#This Row],[Quantity]]</f>
        <v>2757.24</v>
      </c>
    </row>
    <row r="2175" spans="1:18" x14ac:dyDescent="0.25">
      <c r="A2175" t="s">
        <v>3158</v>
      </c>
      <c r="B2175" s="14">
        <v>46102</v>
      </c>
      <c r="C2175" t="s">
        <v>1292</v>
      </c>
      <c r="D2175" t="str">
        <f>VLOOKUP(C2175,Customers!A:E,5,FALSE)</f>
        <v>Mass Market</v>
      </c>
      <c r="E2175" t="s">
        <v>77</v>
      </c>
      <c r="F2175" t="str">
        <f>VLOOKUP(Table1[[#This Row],[Product_ID]],Products!A:D,4,FALSE)</f>
        <v>Smartphones</v>
      </c>
      <c r="G2175" t="str">
        <f>VLOOKUP(H2175,Stores!A:E,5,FALSE)</f>
        <v>Asia</v>
      </c>
      <c r="H2175" t="s">
        <v>13</v>
      </c>
      <c r="I2175" s="5" t="s">
        <v>14</v>
      </c>
      <c r="J2175" s="7">
        <v>1</v>
      </c>
      <c r="K2175" s="27">
        <v>391.02</v>
      </c>
      <c r="L2175" s="11">
        <v>0.05</v>
      </c>
      <c r="M2175" t="s">
        <v>20</v>
      </c>
      <c r="N2175" s="29">
        <v>287.27999999999997</v>
      </c>
      <c r="O2175" s="27">
        <f>Table1[[#This Row],[Unit_Price]]*Table1[[#This Row],[Quantity]]</f>
        <v>391.02</v>
      </c>
      <c r="P2175" s="29">
        <f>Table1[[#This Row],[Revenue]]-Table1[[#This Row],[COGS]]</f>
        <v>103.74000000000001</v>
      </c>
      <c r="Q2175" s="9">
        <f>Table1[[#This Row],[Profit]]/Table1[[#This Row],[Revenue]]</f>
        <v>0.26530612244897961</v>
      </c>
      <c r="R2175" s="31">
        <f>Table1[[#This Row],[Cost Price]]*Table1[[#This Row],[Quantity]]</f>
        <v>287.27999999999997</v>
      </c>
    </row>
    <row r="2176" spans="1:18" x14ac:dyDescent="0.25">
      <c r="A2176" t="s">
        <v>3159</v>
      </c>
      <c r="B2176" s="14">
        <v>46069</v>
      </c>
      <c r="C2176" t="s">
        <v>2167</v>
      </c>
      <c r="D2176" t="str">
        <f>VLOOKUP(C2176,Customers!A:E,5,FALSE)</f>
        <v>Premium</v>
      </c>
      <c r="E2176" t="s">
        <v>38</v>
      </c>
      <c r="F2176" t="str">
        <f>VLOOKUP(Table1[[#This Row],[Product_ID]],Products!A:D,4,FALSE)</f>
        <v>Televisions</v>
      </c>
      <c r="G2176" t="str">
        <f>VLOOKUP(H2176,Stores!A:E,5,FALSE)</f>
        <v>North America</v>
      </c>
      <c r="H2176" t="s">
        <v>187</v>
      </c>
      <c r="I2176" s="5" t="s">
        <v>25</v>
      </c>
      <c r="J2176" s="7">
        <v>2</v>
      </c>
      <c r="K2176" s="27">
        <v>1899</v>
      </c>
      <c r="L2176" s="11">
        <v>0</v>
      </c>
      <c r="M2176" t="s">
        <v>30</v>
      </c>
      <c r="N2176" s="29">
        <v>1177.3800000000001</v>
      </c>
      <c r="O2176" s="27">
        <f>Table1[[#This Row],[Unit_Price]]*Table1[[#This Row],[Quantity]]</f>
        <v>3798</v>
      </c>
      <c r="P2176" s="29">
        <f>Table1[[#This Row],[Revenue]]-Table1[[#This Row],[COGS]]</f>
        <v>1443.2399999999998</v>
      </c>
      <c r="Q2176" s="9">
        <f>Table1[[#This Row],[Profit]]/Table1[[#This Row],[Revenue]]</f>
        <v>0.37999999999999995</v>
      </c>
      <c r="R2176" s="31">
        <f>Table1[[#This Row],[Cost Price]]*Table1[[#This Row],[Quantity]]</f>
        <v>2354.7600000000002</v>
      </c>
    </row>
    <row r="2177" spans="1:18" x14ac:dyDescent="0.25">
      <c r="A2177" t="s">
        <v>3160</v>
      </c>
      <c r="B2177" s="14">
        <v>45990</v>
      </c>
      <c r="C2177" t="s">
        <v>413</v>
      </c>
      <c r="D2177" t="str">
        <f>VLOOKUP(C2177,Customers!A:E,5,FALSE)</f>
        <v>Affluent</v>
      </c>
      <c r="E2177" t="s">
        <v>520</v>
      </c>
      <c r="F2177" t="str">
        <f>VLOOKUP(Table1[[#This Row],[Product_ID]],Products!A:D,4,FALSE)</f>
        <v>Laptops</v>
      </c>
      <c r="G2177" t="str">
        <f>VLOOKUP(H2177,Stores!A:E,5,FALSE)</f>
        <v>EUROPE</v>
      </c>
      <c r="H2177" t="s">
        <v>74</v>
      </c>
      <c r="I2177" s="5" t="s">
        <v>25</v>
      </c>
      <c r="J2177" s="7">
        <v>8</v>
      </c>
      <c r="K2177" s="27">
        <v>2155.02</v>
      </c>
      <c r="L2177" s="11">
        <v>0</v>
      </c>
      <c r="M2177" t="s">
        <v>30</v>
      </c>
      <c r="N2177" s="29">
        <v>1495.32</v>
      </c>
      <c r="O2177" s="27">
        <f>Table1[[#This Row],[Unit_Price]]*Table1[[#This Row],[Quantity]]</f>
        <v>17240.16</v>
      </c>
      <c r="P2177" s="29">
        <f>Table1[[#This Row],[Revenue]]-Table1[[#This Row],[COGS]]</f>
        <v>5277.6</v>
      </c>
      <c r="Q2177" s="9">
        <f>Table1[[#This Row],[Profit]]/Table1[[#This Row],[Revenue]]</f>
        <v>0.30612244897959184</v>
      </c>
      <c r="R2177" s="31">
        <f>Table1[[#This Row],[Cost Price]]*Table1[[#This Row],[Quantity]]</f>
        <v>11962.56</v>
      </c>
    </row>
    <row r="2178" spans="1:18" x14ac:dyDescent="0.25">
      <c r="A2178" t="s">
        <v>3161</v>
      </c>
      <c r="B2178" s="14">
        <v>46007</v>
      </c>
      <c r="C2178" t="s">
        <v>815</v>
      </c>
      <c r="D2178" t="str">
        <f>VLOOKUP(C2178,Customers!A:E,5,FALSE)</f>
        <v>Mass Market</v>
      </c>
      <c r="E2178" t="s">
        <v>321</v>
      </c>
      <c r="F2178" t="str">
        <f>VLOOKUP(Table1[[#This Row],[Product_ID]],Products!A:D,4,FALSE)</f>
        <v>Smartphones</v>
      </c>
      <c r="G2178" t="str">
        <f>VLOOKUP(H2178,Stores!A:E,5,FALSE)</f>
        <v>South America</v>
      </c>
      <c r="H2178" t="s">
        <v>120</v>
      </c>
      <c r="I2178" s="5" t="s">
        <v>14</v>
      </c>
      <c r="J2178" s="7">
        <v>3</v>
      </c>
      <c r="K2178" s="27">
        <v>1440.97</v>
      </c>
      <c r="L2178" s="11">
        <v>0.05</v>
      </c>
      <c r="M2178" t="s">
        <v>20</v>
      </c>
      <c r="N2178" s="29">
        <v>993.29</v>
      </c>
      <c r="O2178" s="27">
        <f>Table1[[#This Row],[Unit_Price]]*Table1[[#This Row],[Quantity]]</f>
        <v>4322.91</v>
      </c>
      <c r="P2178" s="29">
        <f>Table1[[#This Row],[Revenue]]-Table1[[#This Row],[COGS]]</f>
        <v>1343.04</v>
      </c>
      <c r="Q2178" s="9">
        <f>Table1[[#This Row],[Profit]]/Table1[[#This Row],[Revenue]]</f>
        <v>0.31067961165048547</v>
      </c>
      <c r="R2178" s="31">
        <f>Table1[[#This Row],[Cost Price]]*Table1[[#This Row],[Quantity]]</f>
        <v>2979.87</v>
      </c>
    </row>
    <row r="2179" spans="1:18" x14ac:dyDescent="0.25">
      <c r="A2179" t="s">
        <v>3162</v>
      </c>
      <c r="B2179" s="14">
        <v>46174</v>
      </c>
      <c r="C2179" t="s">
        <v>285</v>
      </c>
      <c r="D2179" t="str">
        <f>VLOOKUP(C2179,Customers!A:E,5,FALSE)</f>
        <v>Mass Market</v>
      </c>
      <c r="E2179" t="s">
        <v>376</v>
      </c>
      <c r="F2179" t="str">
        <f>VLOOKUP(Table1[[#This Row],[Product_ID]],Products!A:D,4,FALSE)</f>
        <v>Laptops</v>
      </c>
      <c r="G2179" t="str">
        <f>VLOOKUP(H2179,Stores!A:E,5,FALSE)</f>
        <v>Africa</v>
      </c>
      <c r="H2179" t="s">
        <v>58</v>
      </c>
      <c r="I2179" s="5" t="s">
        <v>25</v>
      </c>
      <c r="J2179" s="7">
        <v>3</v>
      </c>
      <c r="K2179" s="27">
        <v>1665.02</v>
      </c>
      <c r="L2179" s="11">
        <v>0</v>
      </c>
      <c r="M2179" t="s">
        <v>35</v>
      </c>
      <c r="N2179" s="29">
        <v>1240.27</v>
      </c>
      <c r="O2179" s="27">
        <f>Table1[[#This Row],[Unit_Price]]*Table1[[#This Row],[Quantity]]</f>
        <v>4995.0599999999995</v>
      </c>
      <c r="P2179" s="29">
        <f>Table1[[#This Row],[Revenue]]-Table1[[#This Row],[COGS]]</f>
        <v>1274.2499999999995</v>
      </c>
      <c r="Q2179" s="9">
        <f>Table1[[#This Row],[Profit]]/Table1[[#This Row],[Revenue]]</f>
        <v>0.25510204081632648</v>
      </c>
      <c r="R2179" s="31">
        <f>Table1[[#This Row],[Cost Price]]*Table1[[#This Row],[Quantity]]</f>
        <v>3720.81</v>
      </c>
    </row>
    <row r="2180" spans="1:18" x14ac:dyDescent="0.25">
      <c r="A2180" t="s">
        <v>3163</v>
      </c>
      <c r="B2180" s="14">
        <v>46014</v>
      </c>
      <c r="C2180" t="s">
        <v>716</v>
      </c>
      <c r="D2180" t="str">
        <f>VLOOKUP(C2180,Customers!A:E,5,FALSE)</f>
        <v>Mass Market</v>
      </c>
      <c r="E2180" t="s">
        <v>305</v>
      </c>
      <c r="F2180" t="str">
        <f>VLOOKUP(Table1[[#This Row],[Product_ID]],Products!A:D,4,FALSE)</f>
        <v>Accessories</v>
      </c>
      <c r="G2180" t="str">
        <f>VLOOKUP(H2180,Stores!A:E,5,FALSE)</f>
        <v>Asia</v>
      </c>
      <c r="H2180" t="s">
        <v>13</v>
      </c>
      <c r="I2180" s="5" t="s">
        <v>25</v>
      </c>
      <c r="J2180" s="7">
        <v>3</v>
      </c>
      <c r="K2180" s="27">
        <v>37.83</v>
      </c>
      <c r="L2180" s="11">
        <v>0</v>
      </c>
      <c r="M2180" t="s">
        <v>35</v>
      </c>
      <c r="N2180" s="29">
        <v>26.52</v>
      </c>
      <c r="O2180" s="27">
        <f>Table1[[#This Row],[Unit_Price]]*Table1[[#This Row],[Quantity]]</f>
        <v>113.49</v>
      </c>
      <c r="P2180" s="29">
        <f>Table1[[#This Row],[Revenue]]-Table1[[#This Row],[COGS]]</f>
        <v>33.929999999999993</v>
      </c>
      <c r="Q2180" s="9">
        <f>Table1[[#This Row],[Profit]]/Table1[[#This Row],[Revenue]]</f>
        <v>0.29896907216494839</v>
      </c>
      <c r="R2180" s="31">
        <f>Table1[[#This Row],[Cost Price]]*Table1[[#This Row],[Quantity]]</f>
        <v>79.56</v>
      </c>
    </row>
    <row r="2181" spans="1:18" x14ac:dyDescent="0.25">
      <c r="A2181" t="s">
        <v>3164</v>
      </c>
      <c r="B2181" s="14">
        <v>45969</v>
      </c>
      <c r="C2181" t="s">
        <v>531</v>
      </c>
      <c r="D2181" t="str">
        <f>VLOOKUP(C2181,Customers!A:E,5,FALSE)</f>
        <v>Mass Market</v>
      </c>
      <c r="E2181" t="s">
        <v>54</v>
      </c>
      <c r="F2181" t="str">
        <f>VLOOKUP(Table1[[#This Row],[Product_ID]],Products!A:D,4,FALSE)</f>
        <v>Accessories</v>
      </c>
      <c r="G2181" t="str">
        <f>VLOOKUP(H2181,Stores!A:E,5,FALSE)</f>
        <v>South America</v>
      </c>
      <c r="H2181" t="s">
        <v>62</v>
      </c>
      <c r="I2181" s="5" t="s">
        <v>14</v>
      </c>
      <c r="J2181" s="7">
        <v>3</v>
      </c>
      <c r="K2181" s="27">
        <v>120.19</v>
      </c>
      <c r="L2181" s="11">
        <v>0</v>
      </c>
      <c r="M2181" t="s">
        <v>20</v>
      </c>
      <c r="N2181" s="29">
        <v>85.68</v>
      </c>
      <c r="O2181" s="27">
        <f>Table1[[#This Row],[Unit_Price]]*Table1[[#This Row],[Quantity]]</f>
        <v>360.57</v>
      </c>
      <c r="P2181" s="29">
        <f>Table1[[#This Row],[Revenue]]-Table1[[#This Row],[COGS]]</f>
        <v>103.52999999999997</v>
      </c>
      <c r="Q2181" s="9">
        <f>Table1[[#This Row],[Profit]]/Table1[[#This Row],[Revenue]]</f>
        <v>0.28712871287128705</v>
      </c>
      <c r="R2181" s="31">
        <f>Table1[[#This Row],[Cost Price]]*Table1[[#This Row],[Quantity]]</f>
        <v>257.04000000000002</v>
      </c>
    </row>
    <row r="2182" spans="1:18" x14ac:dyDescent="0.25">
      <c r="A2182" t="s">
        <v>3165</v>
      </c>
      <c r="B2182" s="14">
        <v>45880</v>
      </c>
      <c r="C2182" t="s">
        <v>1111</v>
      </c>
      <c r="D2182" t="str">
        <f>VLOOKUP(C2182,Customers!A:E,5,FALSE)</f>
        <v>Mass Market</v>
      </c>
      <c r="E2182" t="s">
        <v>43</v>
      </c>
      <c r="F2182" t="str">
        <f>VLOOKUP(Table1[[#This Row],[Product_ID]],Products!A:D,4,FALSE)</f>
        <v>Televisions</v>
      </c>
      <c r="G2182" t="str">
        <f>VLOOKUP(H2182,Stores!A:E,5,FALSE)</f>
        <v>Asia</v>
      </c>
      <c r="H2182" t="s">
        <v>101</v>
      </c>
      <c r="I2182" s="5" t="s">
        <v>14</v>
      </c>
      <c r="J2182" s="7">
        <v>2</v>
      </c>
      <c r="K2182" s="27">
        <v>1763.02</v>
      </c>
      <c r="L2182" s="11">
        <v>0.05</v>
      </c>
      <c r="M2182" t="s">
        <v>20</v>
      </c>
      <c r="N2182" s="29">
        <v>1097.3900000000001</v>
      </c>
      <c r="O2182" s="27">
        <f>Table1[[#This Row],[Unit_Price]]*Table1[[#This Row],[Quantity]]</f>
        <v>3526.04</v>
      </c>
      <c r="P2182" s="29">
        <f>Table1[[#This Row],[Revenue]]-Table1[[#This Row],[COGS]]</f>
        <v>1331.2599999999998</v>
      </c>
      <c r="Q2182" s="9">
        <f>Table1[[#This Row],[Profit]]/Table1[[#This Row],[Revenue]]</f>
        <v>0.37755102040816318</v>
      </c>
      <c r="R2182" s="31">
        <f>Table1[[#This Row],[Cost Price]]*Table1[[#This Row],[Quantity]]</f>
        <v>2194.7800000000002</v>
      </c>
    </row>
    <row r="2183" spans="1:18" x14ac:dyDescent="0.25">
      <c r="A2183" t="s">
        <v>3167</v>
      </c>
      <c r="B2183" s="14">
        <v>45911</v>
      </c>
      <c r="C2183" t="s">
        <v>3168</v>
      </c>
      <c r="D2183" t="str">
        <f>VLOOKUP(C2183,Customers!A:E,5,FALSE)</f>
        <v>Mass Market</v>
      </c>
      <c r="E2183" t="s">
        <v>390</v>
      </c>
      <c r="F2183" t="str">
        <f>VLOOKUP(Table1[[#This Row],[Product_ID]],Products!A:D,4,FALSE)</f>
        <v>Smartphones</v>
      </c>
      <c r="G2183" t="str">
        <f>VLOOKUP(H2183,Stores!A:E,5,FALSE)</f>
        <v>Africa</v>
      </c>
      <c r="H2183" t="s">
        <v>52</v>
      </c>
      <c r="I2183" s="5" t="s">
        <v>14</v>
      </c>
      <c r="J2183" s="7">
        <v>2</v>
      </c>
      <c r="K2183" s="27">
        <v>449</v>
      </c>
      <c r="L2183" s="11">
        <v>0.02</v>
      </c>
      <c r="M2183" t="s">
        <v>20</v>
      </c>
      <c r="N2183" s="29">
        <v>278.38</v>
      </c>
      <c r="O2183" s="27">
        <f>Table1[[#This Row],[Unit_Price]]*Table1[[#This Row],[Quantity]]</f>
        <v>898</v>
      </c>
      <c r="P2183" s="29">
        <f>Table1[[#This Row],[Revenue]]-Table1[[#This Row],[COGS]]</f>
        <v>341.24</v>
      </c>
      <c r="Q2183" s="9">
        <f>Table1[[#This Row],[Profit]]/Table1[[#This Row],[Revenue]]</f>
        <v>0.38</v>
      </c>
      <c r="R2183" s="31">
        <f>Table1[[#This Row],[Cost Price]]*Table1[[#This Row],[Quantity]]</f>
        <v>556.76</v>
      </c>
    </row>
    <row r="2184" spans="1:18" x14ac:dyDescent="0.25">
      <c r="A2184" t="s">
        <v>3169</v>
      </c>
      <c r="B2184" s="14">
        <v>46040</v>
      </c>
      <c r="C2184" t="s">
        <v>1176</v>
      </c>
      <c r="D2184" t="str">
        <f>VLOOKUP(C2184,Customers!A:E,5,FALSE)</f>
        <v>Mass Market</v>
      </c>
      <c r="E2184" t="s">
        <v>213</v>
      </c>
      <c r="F2184" t="str">
        <f>VLOOKUP(Table1[[#This Row],[Product_ID]],Products!A:D,4,FALSE)</f>
        <v>Smartphones</v>
      </c>
      <c r="G2184" t="str">
        <f>VLOOKUP(H2184,Stores!A:E,5,FALSE)</f>
        <v>North America</v>
      </c>
      <c r="H2184" t="s">
        <v>95</v>
      </c>
      <c r="I2184" s="5" t="s">
        <v>25</v>
      </c>
      <c r="J2184" s="7">
        <v>3</v>
      </c>
      <c r="K2184" s="27">
        <v>543.51</v>
      </c>
      <c r="L2184" s="11">
        <v>0</v>
      </c>
      <c r="M2184" t="s">
        <v>20</v>
      </c>
      <c r="N2184" s="29">
        <v>362.34</v>
      </c>
      <c r="O2184" s="27">
        <f>Table1[[#This Row],[Unit_Price]]*Table1[[#This Row],[Quantity]]</f>
        <v>1630.53</v>
      </c>
      <c r="P2184" s="29">
        <f>Table1[[#This Row],[Revenue]]-Table1[[#This Row],[COGS]]</f>
        <v>543.51</v>
      </c>
      <c r="Q2184" s="9">
        <f>Table1[[#This Row],[Profit]]/Table1[[#This Row],[Revenue]]</f>
        <v>0.33333333333333331</v>
      </c>
      <c r="R2184" s="31">
        <f>Table1[[#This Row],[Cost Price]]*Table1[[#This Row],[Quantity]]</f>
        <v>1087.02</v>
      </c>
    </row>
    <row r="2185" spans="1:18" x14ac:dyDescent="0.25">
      <c r="A2185" t="s">
        <v>3170</v>
      </c>
      <c r="B2185" s="14">
        <v>45940</v>
      </c>
      <c r="C2185" t="s">
        <v>131</v>
      </c>
      <c r="D2185" t="str">
        <f>VLOOKUP(C2185,Customers!A:E,5,FALSE)</f>
        <v>Mass Market</v>
      </c>
      <c r="E2185" t="s">
        <v>98</v>
      </c>
      <c r="F2185" t="str">
        <f>VLOOKUP(Table1[[#This Row],[Product_ID]],Products!A:D,4,FALSE)</f>
        <v>Laptops</v>
      </c>
      <c r="G2185" t="str">
        <f>VLOOKUP(H2185,Stores!A:E,5,FALSE)</f>
        <v>Africa</v>
      </c>
      <c r="H2185" t="s">
        <v>52</v>
      </c>
      <c r="I2185" s="5" t="s">
        <v>25</v>
      </c>
      <c r="J2185" s="7">
        <v>2</v>
      </c>
      <c r="K2185" s="27">
        <v>1357.03</v>
      </c>
      <c r="L2185" s="11">
        <v>0</v>
      </c>
      <c r="M2185" t="s">
        <v>30</v>
      </c>
      <c r="N2185" s="29">
        <v>853.39</v>
      </c>
      <c r="O2185" s="27">
        <f>Table1[[#This Row],[Unit_Price]]*Table1[[#This Row],[Quantity]]</f>
        <v>2714.06</v>
      </c>
      <c r="P2185" s="29">
        <f>Table1[[#This Row],[Revenue]]-Table1[[#This Row],[COGS]]</f>
        <v>1007.28</v>
      </c>
      <c r="Q2185" s="9">
        <f>Table1[[#This Row],[Profit]]/Table1[[#This Row],[Revenue]]</f>
        <v>0.37113402061855671</v>
      </c>
      <c r="R2185" s="31">
        <f>Table1[[#This Row],[Cost Price]]*Table1[[#This Row],[Quantity]]</f>
        <v>1706.78</v>
      </c>
    </row>
    <row r="2186" spans="1:18" x14ac:dyDescent="0.25">
      <c r="A2186" t="s">
        <v>3172</v>
      </c>
      <c r="B2186" s="14">
        <v>46218</v>
      </c>
      <c r="C2186" t="s">
        <v>1213</v>
      </c>
      <c r="D2186" t="str">
        <f>VLOOKUP(C2186,Customers!A:E,5,FALSE)</f>
        <v>Mass Market</v>
      </c>
      <c r="E2186" t="s">
        <v>220</v>
      </c>
      <c r="F2186" t="str">
        <f>VLOOKUP(Table1[[#This Row],[Product_ID]],Products!A:D,4,FALSE)</f>
        <v>Laptops</v>
      </c>
      <c r="G2186" t="str">
        <f>VLOOKUP(H2186,Stores!A:E,5,FALSE)</f>
        <v>Africa</v>
      </c>
      <c r="H2186" t="s">
        <v>44</v>
      </c>
      <c r="I2186" s="5" t="s">
        <v>25</v>
      </c>
      <c r="J2186" s="7">
        <v>4</v>
      </c>
      <c r="K2186" s="27">
        <v>1469.02</v>
      </c>
      <c r="L2186" s="11">
        <v>0.02</v>
      </c>
      <c r="M2186" t="s">
        <v>20</v>
      </c>
      <c r="N2186" s="29">
        <v>974.35</v>
      </c>
      <c r="O2186" s="27">
        <f>Table1[[#This Row],[Unit_Price]]*Table1[[#This Row],[Quantity]]</f>
        <v>5876.08</v>
      </c>
      <c r="P2186" s="29">
        <f>Table1[[#This Row],[Revenue]]-Table1[[#This Row],[COGS]]</f>
        <v>1978.6799999999998</v>
      </c>
      <c r="Q2186" s="9">
        <f>Table1[[#This Row],[Profit]]/Table1[[#This Row],[Revenue]]</f>
        <v>0.33673469387755101</v>
      </c>
      <c r="R2186" s="31">
        <f>Table1[[#This Row],[Cost Price]]*Table1[[#This Row],[Quantity]]</f>
        <v>3897.4</v>
      </c>
    </row>
    <row r="2187" spans="1:18" x14ac:dyDescent="0.25">
      <c r="A2187" t="s">
        <v>3173</v>
      </c>
      <c r="B2187" s="14">
        <v>45919</v>
      </c>
      <c r="C2187" t="s">
        <v>470</v>
      </c>
      <c r="D2187" t="str">
        <f>VLOOKUP(C2187,Customers!A:E,5,FALSE)</f>
        <v>Mass Market</v>
      </c>
      <c r="E2187" t="s">
        <v>51</v>
      </c>
      <c r="F2187" t="str">
        <f>VLOOKUP(Table1[[#This Row],[Product_ID]],Products!A:D,4,FALSE)</f>
        <v>Smartphones</v>
      </c>
      <c r="G2187" t="str">
        <f>VLOOKUP(H2187,Stores!A:E,5,FALSE)</f>
        <v>Africa</v>
      </c>
      <c r="H2187" t="s">
        <v>58</v>
      </c>
      <c r="I2187" s="5" t="s">
        <v>14</v>
      </c>
      <c r="J2187" s="7">
        <v>1</v>
      </c>
      <c r="K2187" s="27">
        <v>999</v>
      </c>
      <c r="L2187" s="11">
        <v>0.05</v>
      </c>
      <c r="M2187" t="s">
        <v>20</v>
      </c>
      <c r="N2187" s="29">
        <v>609.39</v>
      </c>
      <c r="O2187" s="27">
        <f>Table1[[#This Row],[Unit_Price]]*Table1[[#This Row],[Quantity]]</f>
        <v>999</v>
      </c>
      <c r="P2187" s="29">
        <f>Table1[[#This Row],[Revenue]]-Table1[[#This Row],[COGS]]</f>
        <v>389.61</v>
      </c>
      <c r="Q2187" s="9">
        <f>Table1[[#This Row],[Profit]]/Table1[[#This Row],[Revenue]]</f>
        <v>0.39</v>
      </c>
      <c r="R2187" s="31">
        <f>Table1[[#This Row],[Cost Price]]*Table1[[#This Row],[Quantity]]</f>
        <v>609.39</v>
      </c>
    </row>
    <row r="2188" spans="1:18" x14ac:dyDescent="0.25">
      <c r="A2188" t="s">
        <v>3174</v>
      </c>
      <c r="B2188" s="14">
        <v>46100</v>
      </c>
      <c r="C2188" t="s">
        <v>966</v>
      </c>
      <c r="D2188" t="str">
        <f>VLOOKUP(C2188,Customers!A:E,5,FALSE)</f>
        <v>Mass Market</v>
      </c>
      <c r="E2188" t="s">
        <v>286</v>
      </c>
      <c r="F2188" t="str">
        <f>VLOOKUP(Table1[[#This Row],[Product_ID]],Products!A:D,4,FALSE)</f>
        <v>Televisions</v>
      </c>
      <c r="G2188" t="str">
        <f>VLOOKUP(H2188,Stores!A:E,5,FALSE)</f>
        <v>Europe</v>
      </c>
      <c r="H2188" t="s">
        <v>24</v>
      </c>
      <c r="I2188" s="5" t="s">
        <v>25</v>
      </c>
      <c r="J2188" s="7">
        <v>3</v>
      </c>
      <c r="K2188" s="27">
        <v>1337.97</v>
      </c>
      <c r="L2188" s="11">
        <v>0</v>
      </c>
      <c r="M2188" t="s">
        <v>20</v>
      </c>
      <c r="N2188" s="29">
        <v>948.27</v>
      </c>
      <c r="O2188" s="27">
        <f>Table1[[#This Row],[Unit_Price]]*Table1[[#This Row],[Quantity]]</f>
        <v>4013.91</v>
      </c>
      <c r="P2188" s="29">
        <f>Table1[[#This Row],[Revenue]]-Table1[[#This Row],[COGS]]</f>
        <v>1169.0999999999999</v>
      </c>
      <c r="Q2188" s="9">
        <f>Table1[[#This Row],[Profit]]/Table1[[#This Row],[Revenue]]</f>
        <v>0.29126213592233008</v>
      </c>
      <c r="R2188" s="31">
        <f>Table1[[#This Row],[Cost Price]]*Table1[[#This Row],[Quantity]]</f>
        <v>2844.81</v>
      </c>
    </row>
    <row r="2189" spans="1:18" x14ac:dyDescent="0.25">
      <c r="A2189" t="s">
        <v>3175</v>
      </c>
      <c r="B2189" s="14">
        <v>46087</v>
      </c>
      <c r="C2189" t="s">
        <v>319</v>
      </c>
      <c r="D2189" t="str">
        <f>VLOOKUP(C2189,Customers!A:E,5,FALSE)</f>
        <v>Premium</v>
      </c>
      <c r="E2189" t="s">
        <v>71</v>
      </c>
      <c r="F2189" t="str">
        <f>VLOOKUP(Table1[[#This Row],[Product_ID]],Products!A:D,4,FALSE)</f>
        <v>Audio</v>
      </c>
      <c r="G2189" t="str">
        <f>VLOOKUP(H2189,Stores!A:E,5,FALSE)</f>
        <v>Asia</v>
      </c>
      <c r="H2189" t="s">
        <v>13</v>
      </c>
      <c r="I2189" s="5" t="s">
        <v>25</v>
      </c>
      <c r="J2189" s="7">
        <v>2</v>
      </c>
      <c r="K2189" s="27">
        <v>115.43</v>
      </c>
      <c r="L2189" s="11">
        <v>0.05</v>
      </c>
      <c r="M2189" t="s">
        <v>20</v>
      </c>
      <c r="N2189" s="29">
        <v>82.11</v>
      </c>
      <c r="O2189" s="27">
        <f>Table1[[#This Row],[Unit_Price]]*Table1[[#This Row],[Quantity]]</f>
        <v>230.86</v>
      </c>
      <c r="P2189" s="29">
        <f>Table1[[#This Row],[Revenue]]-Table1[[#This Row],[COGS]]</f>
        <v>66.640000000000015</v>
      </c>
      <c r="Q2189" s="9">
        <f>Table1[[#This Row],[Profit]]/Table1[[#This Row],[Revenue]]</f>
        <v>0.28865979381443302</v>
      </c>
      <c r="R2189" s="31">
        <f>Table1[[#This Row],[Cost Price]]*Table1[[#This Row],[Quantity]]</f>
        <v>164.22</v>
      </c>
    </row>
    <row r="2190" spans="1:18" x14ac:dyDescent="0.25">
      <c r="A2190" t="s">
        <v>3176</v>
      </c>
      <c r="B2190" s="14">
        <v>45955</v>
      </c>
      <c r="C2190" t="s">
        <v>375</v>
      </c>
      <c r="D2190" t="str">
        <f>VLOOKUP(C2190,Customers!A:E,5,FALSE)</f>
        <v>Mass Affluent</v>
      </c>
      <c r="E2190" t="s">
        <v>235</v>
      </c>
      <c r="F2190" t="str">
        <f>VLOOKUP(Table1[[#This Row],[Product_ID]],Products!A:D,4,FALSE)</f>
        <v>Accessories</v>
      </c>
      <c r="G2190" t="str">
        <f>VLOOKUP(H2190,Stores!A:E,5,FALSE)</f>
        <v>Africa</v>
      </c>
      <c r="H2190" t="s">
        <v>58</v>
      </c>
      <c r="I2190" s="5" t="s">
        <v>14</v>
      </c>
      <c r="J2190" s="7">
        <v>4</v>
      </c>
      <c r="K2190" s="27">
        <v>69</v>
      </c>
      <c r="L2190" s="11">
        <v>0.02</v>
      </c>
      <c r="M2190" t="s">
        <v>20</v>
      </c>
      <c r="N2190" s="29">
        <v>44.85</v>
      </c>
      <c r="O2190" s="27">
        <f>Table1[[#This Row],[Unit_Price]]*Table1[[#This Row],[Quantity]]</f>
        <v>276</v>
      </c>
      <c r="P2190" s="29">
        <f>Table1[[#This Row],[Revenue]]-Table1[[#This Row],[COGS]]</f>
        <v>96.6</v>
      </c>
      <c r="Q2190" s="9">
        <f>Table1[[#This Row],[Profit]]/Table1[[#This Row],[Revenue]]</f>
        <v>0.35</v>
      </c>
      <c r="R2190" s="31">
        <f>Table1[[#This Row],[Cost Price]]*Table1[[#This Row],[Quantity]]</f>
        <v>179.4</v>
      </c>
    </row>
    <row r="2191" spans="1:18" x14ac:dyDescent="0.25">
      <c r="A2191" t="s">
        <v>3177</v>
      </c>
      <c r="B2191" s="14">
        <v>46039</v>
      </c>
      <c r="C2191" t="s">
        <v>577</v>
      </c>
      <c r="D2191" t="str">
        <f>VLOOKUP(C2191,Customers!A:E,5,FALSE)</f>
        <v>Mass Affluent</v>
      </c>
      <c r="E2191" t="s">
        <v>286</v>
      </c>
      <c r="F2191" t="str">
        <f>VLOOKUP(Table1[[#This Row],[Product_ID]],Products!A:D,4,FALSE)</f>
        <v>Televisions</v>
      </c>
      <c r="G2191" t="str">
        <f>VLOOKUP(H2191,Stores!A:E,5,FALSE)</f>
        <v>South America</v>
      </c>
      <c r="H2191" t="s">
        <v>120</v>
      </c>
      <c r="I2191" s="5" t="s">
        <v>25</v>
      </c>
      <c r="J2191" s="7">
        <v>6</v>
      </c>
      <c r="K2191" s="27">
        <v>1324.98</v>
      </c>
      <c r="L2191" s="11">
        <v>0.05</v>
      </c>
      <c r="M2191" t="s">
        <v>30</v>
      </c>
      <c r="N2191" s="29">
        <v>948.27</v>
      </c>
      <c r="O2191" s="27">
        <f>Table1[[#This Row],[Unit_Price]]*Table1[[#This Row],[Quantity]]</f>
        <v>7949.88</v>
      </c>
      <c r="P2191" s="29">
        <f>Table1[[#This Row],[Revenue]]-Table1[[#This Row],[COGS]]</f>
        <v>2260.2600000000002</v>
      </c>
      <c r="Q2191" s="9">
        <f>Table1[[#This Row],[Profit]]/Table1[[#This Row],[Revenue]]</f>
        <v>0.28431372549019612</v>
      </c>
      <c r="R2191" s="31">
        <f>Table1[[#This Row],[Cost Price]]*Table1[[#This Row],[Quantity]]</f>
        <v>5689.62</v>
      </c>
    </row>
    <row r="2192" spans="1:18" x14ac:dyDescent="0.25">
      <c r="A2192" t="s">
        <v>3178</v>
      </c>
      <c r="B2192" s="14">
        <v>46206</v>
      </c>
      <c r="C2192" t="s">
        <v>1144</v>
      </c>
      <c r="D2192" t="str">
        <f>VLOOKUP(C2192,Customers!A:E,5,FALSE)</f>
        <v>Mass Market</v>
      </c>
      <c r="E2192" t="s">
        <v>685</v>
      </c>
      <c r="F2192" t="str">
        <f>VLOOKUP(Table1[[#This Row],[Product_ID]],Products!A:D,4,FALSE)</f>
        <v>Smartphones</v>
      </c>
      <c r="G2192" t="str">
        <f>VLOOKUP(H2192,Stores!A:E,5,FALSE)</f>
        <v>Europe</v>
      </c>
      <c r="H2192" t="s">
        <v>64</v>
      </c>
      <c r="I2192" s="5" t="s">
        <v>14</v>
      </c>
      <c r="J2192" s="7">
        <v>3</v>
      </c>
      <c r="K2192" s="27">
        <v>1567.02</v>
      </c>
      <c r="L2192" s="11">
        <v>0</v>
      </c>
      <c r="M2192" t="s">
        <v>30</v>
      </c>
      <c r="N2192" s="29">
        <v>1023.36</v>
      </c>
      <c r="O2192" s="27">
        <f>Table1[[#This Row],[Unit_Price]]*Table1[[#This Row],[Quantity]]</f>
        <v>4701.0599999999995</v>
      </c>
      <c r="P2192" s="29">
        <f>Table1[[#This Row],[Revenue]]-Table1[[#This Row],[COGS]]</f>
        <v>1630.9799999999996</v>
      </c>
      <c r="Q2192" s="9">
        <f>Table1[[#This Row],[Profit]]/Table1[[#This Row],[Revenue]]</f>
        <v>0.34693877551020402</v>
      </c>
      <c r="R2192" s="31">
        <f>Table1[[#This Row],[Cost Price]]*Table1[[#This Row],[Quantity]]</f>
        <v>3070.08</v>
      </c>
    </row>
    <row r="2193" spans="1:18" x14ac:dyDescent="0.25">
      <c r="A2193" t="s">
        <v>3179</v>
      </c>
      <c r="B2193" s="14">
        <v>45919</v>
      </c>
      <c r="C2193" t="s">
        <v>917</v>
      </c>
      <c r="D2193" t="str">
        <f>VLOOKUP(C2193,Customers!A:E,5,FALSE)</f>
        <v>Mass Market</v>
      </c>
      <c r="E2193" t="s">
        <v>268</v>
      </c>
      <c r="F2193" t="str">
        <f>VLOOKUP(Table1[[#This Row],[Product_ID]],Products!A:D,4,FALSE)</f>
        <v>Audio</v>
      </c>
      <c r="G2193" t="str">
        <f>VLOOKUP(H2193,Stores!A:E,5,FALSE)</f>
        <v>Africa</v>
      </c>
      <c r="H2193" t="s">
        <v>58</v>
      </c>
      <c r="I2193" s="5" t="s">
        <v>14</v>
      </c>
      <c r="J2193" s="7">
        <v>1</v>
      </c>
      <c r="K2193" s="27">
        <v>151.97999999999999</v>
      </c>
      <c r="L2193" s="11">
        <v>0</v>
      </c>
      <c r="M2193" t="s">
        <v>35</v>
      </c>
      <c r="N2193" s="29">
        <v>90.89</v>
      </c>
      <c r="O2193" s="27">
        <f>Table1[[#This Row],[Unit_Price]]*Table1[[#This Row],[Quantity]]</f>
        <v>151.97999999999999</v>
      </c>
      <c r="P2193" s="29">
        <f>Table1[[#This Row],[Revenue]]-Table1[[#This Row],[COGS]]</f>
        <v>61.089999999999989</v>
      </c>
      <c r="Q2193" s="9">
        <f>Table1[[#This Row],[Profit]]/Table1[[#This Row],[Revenue]]</f>
        <v>0.40196078431372545</v>
      </c>
      <c r="R2193" s="31">
        <f>Table1[[#This Row],[Cost Price]]*Table1[[#This Row],[Quantity]]</f>
        <v>90.89</v>
      </c>
    </row>
    <row r="2194" spans="1:18" x14ac:dyDescent="0.25">
      <c r="A2194" t="s">
        <v>3180</v>
      </c>
      <c r="B2194" s="14">
        <v>45893</v>
      </c>
      <c r="C2194" t="s">
        <v>893</v>
      </c>
      <c r="D2194" t="str">
        <f>VLOOKUP(C2194,Customers!A:E,5,FALSE)</f>
        <v>Mass Affluent</v>
      </c>
      <c r="E2194" t="s">
        <v>202</v>
      </c>
      <c r="F2194" t="str">
        <f>VLOOKUP(Table1[[#This Row],[Product_ID]],Products!A:D,4,FALSE)</f>
        <v>Televisions</v>
      </c>
      <c r="G2194" t="str">
        <f>VLOOKUP(H2194,Stores!A:E,5,FALSE)</f>
        <v xml:space="preserve">Asia </v>
      </c>
      <c r="H2194" t="s">
        <v>104</v>
      </c>
      <c r="I2194" s="5" t="s">
        <v>25</v>
      </c>
      <c r="J2194" s="7">
        <v>1</v>
      </c>
      <c r="K2194" s="27">
        <v>2099</v>
      </c>
      <c r="L2194" s="11">
        <v>0.05</v>
      </c>
      <c r="M2194" t="s">
        <v>20</v>
      </c>
      <c r="N2194" s="29">
        <v>1427.32</v>
      </c>
      <c r="O2194" s="27">
        <f>Table1[[#This Row],[Unit_Price]]*Table1[[#This Row],[Quantity]]</f>
        <v>2099</v>
      </c>
      <c r="P2194" s="29">
        <f>Table1[[#This Row],[Revenue]]-Table1[[#This Row],[COGS]]</f>
        <v>671.68000000000006</v>
      </c>
      <c r="Q2194" s="9">
        <f>Table1[[#This Row],[Profit]]/Table1[[#This Row],[Revenue]]</f>
        <v>0.32</v>
      </c>
      <c r="R2194" s="31">
        <f>Table1[[#This Row],[Cost Price]]*Table1[[#This Row],[Quantity]]</f>
        <v>1427.32</v>
      </c>
    </row>
    <row r="2195" spans="1:18" x14ac:dyDescent="0.25">
      <c r="A2195" t="s">
        <v>3181</v>
      </c>
      <c r="B2195" s="14">
        <v>45666</v>
      </c>
      <c r="C2195" t="s">
        <v>2144</v>
      </c>
      <c r="D2195" t="str">
        <f>VLOOKUP(C2195,Customers!A:E,5,FALSE)</f>
        <v>Mass Affluent</v>
      </c>
      <c r="E2195" t="s">
        <v>220</v>
      </c>
      <c r="F2195" t="str">
        <f>VLOOKUP(Table1[[#This Row],[Product_ID]],Products!A:D,4,FALSE)</f>
        <v>Laptops</v>
      </c>
      <c r="G2195" t="str">
        <f>VLOOKUP(H2195,Stores!A:E,5,FALSE)</f>
        <v>Asia</v>
      </c>
      <c r="H2195" t="s">
        <v>13</v>
      </c>
      <c r="I2195" s="5" t="s">
        <v>25</v>
      </c>
      <c r="J2195" s="7">
        <v>1</v>
      </c>
      <c r="K2195" s="27">
        <v>1484.01</v>
      </c>
      <c r="L2195" s="11">
        <v>0.02</v>
      </c>
      <c r="M2195" t="s">
        <v>20</v>
      </c>
      <c r="N2195" s="29">
        <v>974.35</v>
      </c>
      <c r="O2195" s="27">
        <f>Table1[[#This Row],[Unit_Price]]*Table1[[#This Row],[Quantity]]</f>
        <v>1484.01</v>
      </c>
      <c r="P2195" s="29">
        <f>Table1[[#This Row],[Revenue]]-Table1[[#This Row],[COGS]]</f>
        <v>509.65999999999997</v>
      </c>
      <c r="Q2195" s="9">
        <f>Table1[[#This Row],[Profit]]/Table1[[#This Row],[Revenue]]</f>
        <v>0.34343434343434343</v>
      </c>
      <c r="R2195" s="31">
        <f>Table1[[#This Row],[Cost Price]]*Table1[[#This Row],[Quantity]]</f>
        <v>974.35</v>
      </c>
    </row>
    <row r="2196" spans="1:18" x14ac:dyDescent="0.25">
      <c r="A2196" t="s">
        <v>3182</v>
      </c>
      <c r="B2196" s="14">
        <v>46191</v>
      </c>
      <c r="C2196" t="s">
        <v>1772</v>
      </c>
      <c r="D2196" t="str">
        <f>VLOOKUP(C2196,Customers!A:E,5,FALSE)</f>
        <v>Mass Market</v>
      </c>
      <c r="E2196" t="s">
        <v>153</v>
      </c>
      <c r="F2196" t="str">
        <f>VLOOKUP(Table1[[#This Row],[Product_ID]],Products!A:D,4,FALSE)</f>
        <v>Accessories</v>
      </c>
      <c r="G2196" t="str">
        <f>VLOOKUP(H2196,Stores!A:E,5,FALSE)</f>
        <v>Asia</v>
      </c>
      <c r="H2196" t="s">
        <v>101</v>
      </c>
      <c r="I2196" s="5" t="s">
        <v>14</v>
      </c>
      <c r="J2196" s="7">
        <v>1</v>
      </c>
      <c r="K2196" s="27">
        <v>131.58000000000001</v>
      </c>
      <c r="L2196" s="11">
        <v>0</v>
      </c>
      <c r="M2196" t="s">
        <v>35</v>
      </c>
      <c r="N2196" s="29">
        <v>78.69</v>
      </c>
      <c r="O2196" s="27">
        <f>Table1[[#This Row],[Unit_Price]]*Table1[[#This Row],[Quantity]]</f>
        <v>131.58000000000001</v>
      </c>
      <c r="P2196" s="29">
        <f>Table1[[#This Row],[Revenue]]-Table1[[#This Row],[COGS]]</f>
        <v>52.890000000000015</v>
      </c>
      <c r="Q2196" s="9">
        <f>Table1[[#This Row],[Profit]]/Table1[[#This Row],[Revenue]]</f>
        <v>0.40196078431372556</v>
      </c>
      <c r="R2196" s="31">
        <f>Table1[[#This Row],[Cost Price]]*Table1[[#This Row],[Quantity]]</f>
        <v>78.69</v>
      </c>
    </row>
    <row r="2197" spans="1:18" x14ac:dyDescent="0.25">
      <c r="A2197" t="s">
        <v>3183</v>
      </c>
      <c r="B2197" s="14">
        <v>46112</v>
      </c>
      <c r="C2197" t="s">
        <v>1105</v>
      </c>
      <c r="D2197" t="str">
        <f>VLOOKUP(C2197,Customers!A:E,5,FALSE)</f>
        <v>Affluent</v>
      </c>
      <c r="E2197" t="s">
        <v>277</v>
      </c>
      <c r="F2197" t="str">
        <f>VLOOKUP(Table1[[#This Row],[Product_ID]],Products!A:D,4,FALSE)</f>
        <v>Televisions</v>
      </c>
      <c r="G2197" t="str">
        <f>VLOOKUP(H2197,Stores!A:E,5,FALSE)</f>
        <v>Africa</v>
      </c>
      <c r="H2197" t="s">
        <v>196</v>
      </c>
      <c r="I2197" s="5" t="s">
        <v>14</v>
      </c>
      <c r="J2197" s="7">
        <v>1</v>
      </c>
      <c r="K2197" s="27">
        <v>678.03</v>
      </c>
      <c r="L2197" s="11">
        <v>0</v>
      </c>
      <c r="M2197" t="s">
        <v>20</v>
      </c>
      <c r="N2197" s="29">
        <v>433.38</v>
      </c>
      <c r="O2197" s="27">
        <f>Table1[[#This Row],[Unit_Price]]*Table1[[#This Row],[Quantity]]</f>
        <v>678.03</v>
      </c>
      <c r="P2197" s="29">
        <f>Table1[[#This Row],[Revenue]]-Table1[[#This Row],[COGS]]</f>
        <v>244.64999999999998</v>
      </c>
      <c r="Q2197" s="9">
        <f>Table1[[#This Row],[Profit]]/Table1[[#This Row],[Revenue]]</f>
        <v>0.36082474226804123</v>
      </c>
      <c r="R2197" s="31">
        <f>Table1[[#This Row],[Cost Price]]*Table1[[#This Row],[Quantity]]</f>
        <v>433.38</v>
      </c>
    </row>
    <row r="2198" spans="1:18" x14ac:dyDescent="0.25">
      <c r="A2198" t="s">
        <v>3184</v>
      </c>
      <c r="B2198" s="14">
        <v>45925</v>
      </c>
      <c r="C2198" t="s">
        <v>1680</v>
      </c>
      <c r="D2198" t="str">
        <f>VLOOKUP(C2198,Customers!A:E,5,FALSE)</f>
        <v>Premium</v>
      </c>
      <c r="E2198" t="s">
        <v>235</v>
      </c>
      <c r="F2198" t="str">
        <f>VLOOKUP(Table1[[#This Row],[Product_ID]],Products!A:D,4,FALSE)</f>
        <v>Accessories</v>
      </c>
      <c r="G2198" t="str">
        <f>VLOOKUP(H2198,Stores!A:E,5,FALSE)</f>
        <v>Africa</v>
      </c>
      <c r="H2198" t="s">
        <v>196</v>
      </c>
      <c r="I2198" s="5" t="s">
        <v>25</v>
      </c>
      <c r="J2198" s="7">
        <v>1</v>
      </c>
      <c r="K2198" s="27">
        <v>68.31</v>
      </c>
      <c r="L2198" s="11">
        <v>0.15</v>
      </c>
      <c r="M2198" t="s">
        <v>30</v>
      </c>
      <c r="N2198" s="29">
        <v>44.85</v>
      </c>
      <c r="O2198" s="27">
        <f>Table1[[#This Row],[Unit_Price]]*Table1[[#This Row],[Quantity]]</f>
        <v>68.31</v>
      </c>
      <c r="P2198" s="29">
        <f>Table1[[#This Row],[Revenue]]-Table1[[#This Row],[COGS]]</f>
        <v>23.46</v>
      </c>
      <c r="Q2198" s="9">
        <f>Table1[[#This Row],[Profit]]/Table1[[#This Row],[Revenue]]</f>
        <v>0.34343434343434343</v>
      </c>
      <c r="R2198" s="31">
        <f>Table1[[#This Row],[Cost Price]]*Table1[[#This Row],[Quantity]]</f>
        <v>44.85</v>
      </c>
    </row>
    <row r="2199" spans="1:18" x14ac:dyDescent="0.25">
      <c r="A2199" t="s">
        <v>3185</v>
      </c>
      <c r="B2199" s="14">
        <v>46329</v>
      </c>
      <c r="C2199" t="s">
        <v>3186</v>
      </c>
      <c r="D2199" t="str">
        <f>VLOOKUP(C2199,Customers!A:E,5,FALSE)</f>
        <v>Mass Market</v>
      </c>
      <c r="E2199" t="s">
        <v>223</v>
      </c>
      <c r="F2199" t="str">
        <f>VLOOKUP(Table1[[#This Row],[Product_ID]],Products!A:D,4,FALSE)</f>
        <v>Audio</v>
      </c>
      <c r="G2199" t="str">
        <f>VLOOKUP(H2199,Stores!A:E,5,FALSE)</f>
        <v>Africa</v>
      </c>
      <c r="H2199" t="s">
        <v>196</v>
      </c>
      <c r="I2199" s="5" t="s">
        <v>14</v>
      </c>
      <c r="J2199" s="7">
        <v>4</v>
      </c>
      <c r="K2199" s="27">
        <v>387.03</v>
      </c>
      <c r="L2199" s="11">
        <v>0.1</v>
      </c>
      <c r="M2199" t="s">
        <v>20</v>
      </c>
      <c r="N2199" s="29">
        <v>263.33999999999997</v>
      </c>
      <c r="O2199" s="27">
        <f>Table1[[#This Row],[Unit_Price]]*Table1[[#This Row],[Quantity]]</f>
        <v>1548.12</v>
      </c>
      <c r="P2199" s="29">
        <f>Table1[[#This Row],[Revenue]]-Table1[[#This Row],[COGS]]</f>
        <v>494.76</v>
      </c>
      <c r="Q2199" s="9">
        <f>Table1[[#This Row],[Profit]]/Table1[[#This Row],[Revenue]]</f>
        <v>0.31958762886597941</v>
      </c>
      <c r="R2199" s="31">
        <f>Table1[[#This Row],[Cost Price]]*Table1[[#This Row],[Quantity]]</f>
        <v>1053.3599999999999</v>
      </c>
    </row>
    <row r="2200" spans="1:18" x14ac:dyDescent="0.25">
      <c r="A2200" t="s">
        <v>3187</v>
      </c>
      <c r="B2200" s="14">
        <v>45950</v>
      </c>
      <c r="C2200" t="s">
        <v>2282</v>
      </c>
      <c r="D2200" t="str">
        <f>VLOOKUP(C2200,Customers!A:E,5,FALSE)</f>
        <v>Mass Market</v>
      </c>
      <c r="E2200" t="s">
        <v>140</v>
      </c>
      <c r="F2200" t="str">
        <f>VLOOKUP(Table1[[#This Row],[Product_ID]],Products!A:D,4,FALSE)</f>
        <v>Laptops</v>
      </c>
      <c r="G2200" t="str">
        <f>VLOOKUP(H2200,Stores!A:E,5,FALSE)</f>
        <v>Oceania</v>
      </c>
      <c r="H2200" t="s">
        <v>112</v>
      </c>
      <c r="I2200" s="5" t="s">
        <v>25</v>
      </c>
      <c r="J2200" s="7">
        <v>6</v>
      </c>
      <c r="K2200" s="27">
        <v>969.03</v>
      </c>
      <c r="L2200" s="11">
        <v>0.15</v>
      </c>
      <c r="M2200" t="s">
        <v>35</v>
      </c>
      <c r="N2200" s="29">
        <v>659.34</v>
      </c>
      <c r="O2200" s="27">
        <f>Table1[[#This Row],[Unit_Price]]*Table1[[#This Row],[Quantity]]</f>
        <v>5814.18</v>
      </c>
      <c r="P2200" s="29">
        <f>Table1[[#This Row],[Revenue]]-Table1[[#This Row],[COGS]]</f>
        <v>1858.1400000000003</v>
      </c>
      <c r="Q2200" s="9">
        <f>Table1[[#This Row],[Profit]]/Table1[[#This Row],[Revenue]]</f>
        <v>0.31958762886597941</v>
      </c>
      <c r="R2200" s="31">
        <f>Table1[[#This Row],[Cost Price]]*Table1[[#This Row],[Quantity]]</f>
        <v>3956.04</v>
      </c>
    </row>
    <row r="2201" spans="1:18" x14ac:dyDescent="0.25">
      <c r="A2201" t="s">
        <v>3188</v>
      </c>
      <c r="B2201" s="14">
        <v>46271</v>
      </c>
      <c r="C2201" t="s">
        <v>2782</v>
      </c>
      <c r="D2201" t="str">
        <f>VLOOKUP(C2201,Customers!A:E,5,FALSE)</f>
        <v>PREMIUM</v>
      </c>
      <c r="E2201" t="s">
        <v>180</v>
      </c>
      <c r="F2201" t="str">
        <f>VLOOKUP(Table1[[#This Row],[Product_ID]],Products!A:D,4,FALSE)</f>
        <v>Smartphones</v>
      </c>
      <c r="G2201" t="str">
        <f>VLOOKUP(H2201,Stores!A:E,5,FALSE)</f>
        <v>Europe</v>
      </c>
      <c r="H2201" t="s">
        <v>24</v>
      </c>
      <c r="I2201" s="5" t="s">
        <v>14</v>
      </c>
      <c r="J2201" s="7">
        <v>3</v>
      </c>
      <c r="K2201" s="27">
        <v>857.49</v>
      </c>
      <c r="L2201" s="11">
        <v>0</v>
      </c>
      <c r="M2201" t="s">
        <v>35</v>
      </c>
      <c r="N2201" s="29">
        <v>585.80999999999995</v>
      </c>
      <c r="O2201" s="27">
        <f>Table1[[#This Row],[Unit_Price]]*Table1[[#This Row],[Quantity]]</f>
        <v>2572.4700000000003</v>
      </c>
      <c r="P2201" s="29">
        <f>Table1[[#This Row],[Revenue]]-Table1[[#This Row],[COGS]]</f>
        <v>815.04000000000042</v>
      </c>
      <c r="Q2201" s="9">
        <f>Table1[[#This Row],[Profit]]/Table1[[#This Row],[Revenue]]</f>
        <v>0.31683168316831695</v>
      </c>
      <c r="R2201" s="31">
        <f>Table1[[#This Row],[Cost Price]]*Table1[[#This Row],[Quantity]]</f>
        <v>1757.4299999999998</v>
      </c>
    </row>
    <row r="2202" spans="1:18" x14ac:dyDescent="0.25">
      <c r="A2202" t="s">
        <v>3189</v>
      </c>
      <c r="B2202" s="14">
        <v>46077</v>
      </c>
      <c r="C2202" t="s">
        <v>727</v>
      </c>
      <c r="D2202" t="str">
        <f>VLOOKUP(C2202,Customers!A:E,5,FALSE)</f>
        <v>Mass Affluent</v>
      </c>
      <c r="E2202" t="s">
        <v>132</v>
      </c>
      <c r="F2202" t="str">
        <f>VLOOKUP(Table1[[#This Row],[Product_ID]],Products!A:D,4,FALSE)</f>
        <v>Laptops</v>
      </c>
      <c r="G2202" t="str">
        <f>VLOOKUP(H2202,Stores!A:E,5,FALSE)</f>
        <v>South America</v>
      </c>
      <c r="H2202" t="s">
        <v>62</v>
      </c>
      <c r="I2202" s="5" t="s">
        <v>14</v>
      </c>
      <c r="J2202" s="7">
        <v>6</v>
      </c>
      <c r="K2202" s="27">
        <v>1175.02</v>
      </c>
      <c r="L2202" s="11">
        <v>0</v>
      </c>
      <c r="M2202" t="s">
        <v>35</v>
      </c>
      <c r="N2202" s="29">
        <v>791.34</v>
      </c>
      <c r="O2202" s="27">
        <f>Table1[[#This Row],[Unit_Price]]*Table1[[#This Row],[Quantity]]</f>
        <v>7050.12</v>
      </c>
      <c r="P2202" s="29">
        <f>Table1[[#This Row],[Revenue]]-Table1[[#This Row],[COGS]]</f>
        <v>2302.08</v>
      </c>
      <c r="Q2202" s="9">
        <f>Table1[[#This Row],[Profit]]/Table1[[#This Row],[Revenue]]</f>
        <v>0.32653061224489793</v>
      </c>
      <c r="R2202" s="31">
        <f>Table1[[#This Row],[Cost Price]]*Table1[[#This Row],[Quantity]]</f>
        <v>4748.04</v>
      </c>
    </row>
    <row r="2203" spans="1:18" x14ac:dyDescent="0.25">
      <c r="A2203" t="s">
        <v>3190</v>
      </c>
      <c r="B2203" s="14">
        <v>45897</v>
      </c>
      <c r="C2203" t="s">
        <v>1863</v>
      </c>
      <c r="D2203" t="str">
        <f>VLOOKUP(C2203,Customers!A:E,5,FALSE)</f>
        <v>Affluent</v>
      </c>
      <c r="E2203" t="s">
        <v>71</v>
      </c>
      <c r="F2203" t="str">
        <f>VLOOKUP(Table1[[#This Row],[Product_ID]],Products!A:D,4,FALSE)</f>
        <v>Audio</v>
      </c>
      <c r="G2203" t="str">
        <f>VLOOKUP(H2203,Stores!A:E,5,FALSE)</f>
        <v>South America</v>
      </c>
      <c r="H2203" t="s">
        <v>62</v>
      </c>
      <c r="I2203" s="5" t="s">
        <v>25</v>
      </c>
      <c r="J2203" s="7">
        <v>3</v>
      </c>
      <c r="K2203" s="27">
        <v>115.43</v>
      </c>
      <c r="L2203" s="11">
        <v>0.15</v>
      </c>
      <c r="M2203" t="s">
        <v>20</v>
      </c>
      <c r="N2203" s="29">
        <v>82.11</v>
      </c>
      <c r="O2203" s="27">
        <f>Table1[[#This Row],[Unit_Price]]*Table1[[#This Row],[Quantity]]</f>
        <v>346.29</v>
      </c>
      <c r="P2203" s="29">
        <f>Table1[[#This Row],[Revenue]]-Table1[[#This Row],[COGS]]</f>
        <v>99.960000000000036</v>
      </c>
      <c r="Q2203" s="9">
        <f>Table1[[#This Row],[Profit]]/Table1[[#This Row],[Revenue]]</f>
        <v>0.28865979381443307</v>
      </c>
      <c r="R2203" s="31">
        <f>Table1[[#This Row],[Cost Price]]*Table1[[#This Row],[Quantity]]</f>
        <v>246.32999999999998</v>
      </c>
    </row>
    <row r="2204" spans="1:18" x14ac:dyDescent="0.25">
      <c r="A2204" t="s">
        <v>3191</v>
      </c>
      <c r="B2204" s="14">
        <v>46234</v>
      </c>
      <c r="C2204" t="s">
        <v>1486</v>
      </c>
      <c r="D2204" t="str">
        <f>VLOOKUP(C2204,Customers!A:E,5,FALSE)</f>
        <v>VIP</v>
      </c>
      <c r="E2204" t="s">
        <v>243</v>
      </c>
      <c r="F2204" t="str">
        <f>VLOOKUP(Table1[[#This Row],[Product_ID]],Products!A:D,4,FALSE)</f>
        <v>Accessories</v>
      </c>
      <c r="G2204" t="str">
        <f>VLOOKUP(H2204,Stores!A:E,5,FALSE)</f>
        <v>Africa</v>
      </c>
      <c r="H2204" t="s">
        <v>44</v>
      </c>
      <c r="I2204" s="5" t="s">
        <v>25</v>
      </c>
      <c r="J2204" s="7">
        <v>3</v>
      </c>
      <c r="K2204" s="27">
        <v>70.38</v>
      </c>
      <c r="L2204" s="11">
        <v>0.02</v>
      </c>
      <c r="M2204" t="s">
        <v>35</v>
      </c>
      <c r="N2204" s="29">
        <v>44.16</v>
      </c>
      <c r="O2204" s="27">
        <f>Table1[[#This Row],[Unit_Price]]*Table1[[#This Row],[Quantity]]</f>
        <v>211.14</v>
      </c>
      <c r="P2204" s="29">
        <f>Table1[[#This Row],[Revenue]]-Table1[[#This Row],[COGS]]</f>
        <v>78.66</v>
      </c>
      <c r="Q2204" s="9">
        <f>Table1[[#This Row],[Profit]]/Table1[[#This Row],[Revenue]]</f>
        <v>0.37254901960784315</v>
      </c>
      <c r="R2204" s="31">
        <f>Table1[[#This Row],[Cost Price]]*Table1[[#This Row],[Quantity]]</f>
        <v>132.47999999999999</v>
      </c>
    </row>
    <row r="2205" spans="1:18" x14ac:dyDescent="0.25">
      <c r="A2205" t="s">
        <v>3192</v>
      </c>
      <c r="B2205" s="14">
        <v>45700</v>
      </c>
      <c r="C2205" t="s">
        <v>3194</v>
      </c>
      <c r="D2205" t="str">
        <f>VLOOKUP(C2205,Customers!A:E,5,FALSE)</f>
        <v>Mass Affluent</v>
      </c>
      <c r="E2205" t="s">
        <v>33</v>
      </c>
      <c r="F2205" t="str">
        <f>VLOOKUP(Table1[[#This Row],[Product_ID]],Products!A:D,4,FALSE)</f>
        <v>Laptops</v>
      </c>
      <c r="G2205" t="str">
        <f>VLOOKUP(H2205,Stores!A:E,5,FALSE)</f>
        <v>oceania</v>
      </c>
      <c r="H2205" t="s">
        <v>48</v>
      </c>
      <c r="I2205" s="5" t="s">
        <v>25</v>
      </c>
      <c r="J2205" s="7">
        <v>2</v>
      </c>
      <c r="K2205" s="27">
        <v>2573.9699999999998</v>
      </c>
      <c r="L2205" s="11">
        <v>0</v>
      </c>
      <c r="M2205" t="s">
        <v>20</v>
      </c>
      <c r="N2205" s="29">
        <v>1599.36</v>
      </c>
      <c r="O2205" s="27">
        <f>Table1[[#This Row],[Unit_Price]]*Table1[[#This Row],[Quantity]]</f>
        <v>5147.9399999999996</v>
      </c>
      <c r="P2205" s="29">
        <f>Table1[[#This Row],[Revenue]]-Table1[[#This Row],[COGS]]</f>
        <v>1949.2199999999998</v>
      </c>
      <c r="Q2205" s="9">
        <f>Table1[[#This Row],[Profit]]/Table1[[#This Row],[Revenue]]</f>
        <v>0.37864077669902912</v>
      </c>
      <c r="R2205" s="31">
        <f>Table1[[#This Row],[Cost Price]]*Table1[[#This Row],[Quantity]]</f>
        <v>3198.72</v>
      </c>
    </row>
    <row r="2206" spans="1:18" x14ac:dyDescent="0.25">
      <c r="A2206" t="s">
        <v>3195</v>
      </c>
      <c r="B2206" s="14">
        <v>46138</v>
      </c>
      <c r="C2206" t="s">
        <v>1900</v>
      </c>
      <c r="D2206" t="str">
        <f>VLOOKUP(C2206,Customers!A:E,5,FALSE)</f>
        <v>Premium</v>
      </c>
      <c r="E2206" t="s">
        <v>286</v>
      </c>
      <c r="F2206" t="str">
        <f>VLOOKUP(Table1[[#This Row],[Product_ID]],Products!A:D,4,FALSE)</f>
        <v>Televisions</v>
      </c>
      <c r="G2206" t="str">
        <f>VLOOKUP(H2206,Stores!A:E,5,FALSE)</f>
        <v>Asia</v>
      </c>
      <c r="H2206" t="s">
        <v>34</v>
      </c>
      <c r="I2206" s="5" t="s">
        <v>14</v>
      </c>
      <c r="J2206" s="7">
        <v>2</v>
      </c>
      <c r="K2206" s="27">
        <v>1337.97</v>
      </c>
      <c r="L2206" s="11">
        <v>0</v>
      </c>
      <c r="M2206" t="s">
        <v>35</v>
      </c>
      <c r="N2206" s="29">
        <v>948.27</v>
      </c>
      <c r="O2206" s="27">
        <f>Table1[[#This Row],[Unit_Price]]*Table1[[#This Row],[Quantity]]</f>
        <v>2675.94</v>
      </c>
      <c r="P2206" s="29">
        <f>Table1[[#This Row],[Revenue]]-Table1[[#This Row],[COGS]]</f>
        <v>779.40000000000009</v>
      </c>
      <c r="Q2206" s="9">
        <f>Table1[[#This Row],[Profit]]/Table1[[#This Row],[Revenue]]</f>
        <v>0.29126213592233013</v>
      </c>
      <c r="R2206" s="31">
        <f>Table1[[#This Row],[Cost Price]]*Table1[[#This Row],[Quantity]]</f>
        <v>1896.54</v>
      </c>
    </row>
    <row r="2207" spans="1:18" x14ac:dyDescent="0.25">
      <c r="A2207" t="s">
        <v>3196</v>
      </c>
      <c r="B2207" s="14">
        <v>45892</v>
      </c>
      <c r="C2207" t="s">
        <v>56</v>
      </c>
      <c r="D2207" t="str">
        <f>VLOOKUP(C2207,Customers!A:E,5,FALSE)</f>
        <v>Mass Market</v>
      </c>
      <c r="E2207" t="s">
        <v>520</v>
      </c>
      <c r="F2207" t="str">
        <f>VLOOKUP(Table1[[#This Row],[Product_ID]],Products!A:D,4,FALSE)</f>
        <v>Laptops</v>
      </c>
      <c r="G2207" t="str">
        <f>VLOOKUP(H2207,Stores!A:E,5,FALSE)</f>
        <v xml:space="preserve">Asia </v>
      </c>
      <c r="H2207" t="s">
        <v>104</v>
      </c>
      <c r="I2207" s="5" t="s">
        <v>25</v>
      </c>
      <c r="J2207" s="7">
        <v>4</v>
      </c>
      <c r="K2207" s="27">
        <v>2199</v>
      </c>
      <c r="L2207" s="11">
        <v>0.02</v>
      </c>
      <c r="M2207" t="s">
        <v>30</v>
      </c>
      <c r="N2207" s="29">
        <v>1495.32</v>
      </c>
      <c r="O2207" s="27">
        <f>Table1[[#This Row],[Unit_Price]]*Table1[[#This Row],[Quantity]]</f>
        <v>8796</v>
      </c>
      <c r="P2207" s="29">
        <f>Table1[[#This Row],[Revenue]]-Table1[[#This Row],[COGS]]</f>
        <v>2814.7200000000003</v>
      </c>
      <c r="Q2207" s="9">
        <f>Table1[[#This Row],[Profit]]/Table1[[#This Row],[Revenue]]</f>
        <v>0.32</v>
      </c>
      <c r="R2207" s="31">
        <f>Table1[[#This Row],[Cost Price]]*Table1[[#This Row],[Quantity]]</f>
        <v>5981.28</v>
      </c>
    </row>
    <row r="2208" spans="1:18" x14ac:dyDescent="0.25">
      <c r="A2208" t="s">
        <v>3197</v>
      </c>
      <c r="B2208" s="14">
        <v>46135</v>
      </c>
      <c r="C2208" t="s">
        <v>405</v>
      </c>
      <c r="D2208" t="str">
        <f>VLOOKUP(C2208,Customers!A:E,5,FALSE)</f>
        <v>Mass Market</v>
      </c>
      <c r="E2208" t="s">
        <v>18</v>
      </c>
      <c r="F2208" t="str">
        <f>VLOOKUP(Table1[[#This Row],[Product_ID]],Products!A:D,4,FALSE)</f>
        <v>Audio</v>
      </c>
      <c r="G2208" t="str">
        <f>VLOOKUP(H2208,Stores!A:E,5,FALSE)</f>
        <v>North America</v>
      </c>
      <c r="H2208" t="s">
        <v>39</v>
      </c>
      <c r="I2208" s="5" t="s">
        <v>25</v>
      </c>
      <c r="J2208" s="7">
        <v>2</v>
      </c>
      <c r="K2208" s="27">
        <v>101.97</v>
      </c>
      <c r="L2208" s="11">
        <v>0</v>
      </c>
      <c r="M2208" t="s">
        <v>20</v>
      </c>
      <c r="N2208" s="29">
        <v>71.28</v>
      </c>
      <c r="O2208" s="27">
        <f>Table1[[#This Row],[Unit_Price]]*Table1[[#This Row],[Quantity]]</f>
        <v>203.94</v>
      </c>
      <c r="P2208" s="29">
        <f>Table1[[#This Row],[Revenue]]-Table1[[#This Row],[COGS]]</f>
        <v>61.379999999999995</v>
      </c>
      <c r="Q2208" s="9">
        <f>Table1[[#This Row],[Profit]]/Table1[[#This Row],[Revenue]]</f>
        <v>0.30097087378640774</v>
      </c>
      <c r="R2208" s="31">
        <f>Table1[[#This Row],[Cost Price]]*Table1[[#This Row],[Quantity]]</f>
        <v>142.56</v>
      </c>
    </row>
    <row r="2209" spans="1:18" x14ac:dyDescent="0.25">
      <c r="A2209" t="s">
        <v>3198</v>
      </c>
      <c r="B2209" s="14">
        <v>46105</v>
      </c>
      <c r="C2209" t="s">
        <v>793</v>
      </c>
      <c r="D2209" t="str">
        <f>VLOOKUP(C2209,Customers!A:E,5,FALSE)</f>
        <v>Mass Market</v>
      </c>
      <c r="E2209" t="s">
        <v>12</v>
      </c>
      <c r="F2209" t="str">
        <f>VLOOKUP(Table1[[#This Row],[Product_ID]],Products!A:D,4,FALSE)</f>
        <v>Audio</v>
      </c>
      <c r="G2209" t="str">
        <f>VLOOKUP(H2209,Stores!A:E,5,FALSE)</f>
        <v>Asia</v>
      </c>
      <c r="H2209" t="s">
        <v>34</v>
      </c>
      <c r="I2209" s="5" t="s">
        <v>14</v>
      </c>
      <c r="J2209" s="7">
        <v>1</v>
      </c>
      <c r="K2209" s="27">
        <v>489.02</v>
      </c>
      <c r="L2209" s="11">
        <v>0</v>
      </c>
      <c r="M2209" t="s">
        <v>30</v>
      </c>
      <c r="N2209" s="29">
        <v>354.29</v>
      </c>
      <c r="O2209" s="27">
        <f>Table1[[#This Row],[Unit_Price]]*Table1[[#This Row],[Quantity]]</f>
        <v>489.02</v>
      </c>
      <c r="P2209" s="29">
        <f>Table1[[#This Row],[Revenue]]-Table1[[#This Row],[COGS]]</f>
        <v>134.72999999999996</v>
      </c>
      <c r="Q2209" s="9">
        <f>Table1[[#This Row],[Profit]]/Table1[[#This Row],[Revenue]]</f>
        <v>0.27551020408163257</v>
      </c>
      <c r="R2209" s="31">
        <f>Table1[[#This Row],[Cost Price]]*Table1[[#This Row],[Quantity]]</f>
        <v>354.29</v>
      </c>
    </row>
    <row r="2210" spans="1:18" x14ac:dyDescent="0.25">
      <c r="A2210" t="s">
        <v>3199</v>
      </c>
      <c r="B2210" s="14">
        <v>46210</v>
      </c>
      <c r="C2210" t="s">
        <v>562</v>
      </c>
      <c r="D2210" t="str">
        <f>VLOOKUP(C2210,Customers!A:E,5,FALSE)</f>
        <v>Mass Affluent</v>
      </c>
      <c r="E2210" t="s">
        <v>147</v>
      </c>
      <c r="F2210" t="str">
        <f>VLOOKUP(Table1[[#This Row],[Product_ID]],Products!A:D,4,FALSE)</f>
        <v>Televisions</v>
      </c>
      <c r="G2210" t="str">
        <f>VLOOKUP(H2210,Stores!A:E,5,FALSE)</f>
        <v>Africa</v>
      </c>
      <c r="H2210" t="s">
        <v>58</v>
      </c>
      <c r="I2210" s="5" t="s">
        <v>25</v>
      </c>
      <c r="J2210" s="7">
        <v>2</v>
      </c>
      <c r="K2210" s="27">
        <v>1018.98</v>
      </c>
      <c r="L2210" s="11">
        <v>0</v>
      </c>
      <c r="M2210" t="s">
        <v>30</v>
      </c>
      <c r="N2210" s="29">
        <v>679.32</v>
      </c>
      <c r="O2210" s="27">
        <f>Table1[[#This Row],[Unit_Price]]*Table1[[#This Row],[Quantity]]</f>
        <v>2037.96</v>
      </c>
      <c r="P2210" s="29">
        <f>Table1[[#This Row],[Revenue]]-Table1[[#This Row],[COGS]]</f>
        <v>679.31999999999994</v>
      </c>
      <c r="Q2210" s="9">
        <f>Table1[[#This Row],[Profit]]/Table1[[#This Row],[Revenue]]</f>
        <v>0.33333333333333331</v>
      </c>
      <c r="R2210" s="31">
        <f>Table1[[#This Row],[Cost Price]]*Table1[[#This Row],[Quantity]]</f>
        <v>1358.64</v>
      </c>
    </row>
    <row r="2211" spans="1:18" x14ac:dyDescent="0.25">
      <c r="A2211" t="s">
        <v>3200</v>
      </c>
      <c r="B2211" s="14">
        <v>46222</v>
      </c>
      <c r="C2211" t="s">
        <v>89</v>
      </c>
      <c r="D2211" t="str">
        <f>VLOOKUP(C2211,Customers!A:E,5,FALSE)</f>
        <v>Mass Affluent</v>
      </c>
      <c r="E2211" t="s">
        <v>177</v>
      </c>
      <c r="F2211" t="str">
        <f>VLOOKUP(Table1[[#This Row],[Product_ID]],Products!A:D,4,FALSE)</f>
        <v>Laptops</v>
      </c>
      <c r="G2211" t="str">
        <f>VLOOKUP(H2211,Stores!A:E,5,FALSE)</f>
        <v>Africa</v>
      </c>
      <c r="H2211" t="s">
        <v>226</v>
      </c>
      <c r="I2211" s="5" t="s">
        <v>14</v>
      </c>
      <c r="J2211" s="7">
        <v>4</v>
      </c>
      <c r="K2211" s="27">
        <v>1614.99</v>
      </c>
      <c r="L2211" s="11">
        <v>0.1</v>
      </c>
      <c r="M2211" t="s">
        <v>30</v>
      </c>
      <c r="N2211" s="29">
        <v>991.38</v>
      </c>
      <c r="O2211" s="27">
        <f>Table1[[#This Row],[Unit_Price]]*Table1[[#This Row],[Quantity]]</f>
        <v>6459.96</v>
      </c>
      <c r="P2211" s="29">
        <f>Table1[[#This Row],[Revenue]]-Table1[[#This Row],[COGS]]</f>
        <v>2494.44</v>
      </c>
      <c r="Q2211" s="9">
        <f>Table1[[#This Row],[Profit]]/Table1[[#This Row],[Revenue]]</f>
        <v>0.38613861386138615</v>
      </c>
      <c r="R2211" s="31">
        <f>Table1[[#This Row],[Cost Price]]*Table1[[#This Row],[Quantity]]</f>
        <v>3965.52</v>
      </c>
    </row>
    <row r="2212" spans="1:18" x14ac:dyDescent="0.25">
      <c r="A2212" t="s">
        <v>3201</v>
      </c>
      <c r="B2212" s="14">
        <v>46192</v>
      </c>
      <c r="C2212" t="s">
        <v>1981</v>
      </c>
      <c r="D2212" t="str">
        <f>VLOOKUP(C2212,Customers!A:E,5,FALSE)</f>
        <v>Mass Market</v>
      </c>
      <c r="E2212" t="s">
        <v>254</v>
      </c>
      <c r="F2212" t="str">
        <f>VLOOKUP(Table1[[#This Row],[Product_ID]],Products!A:D,4,FALSE)</f>
        <v>Audio</v>
      </c>
      <c r="G2212" t="str">
        <f>VLOOKUP(H2212,Stores!A:E,5,FALSE)</f>
        <v>Africa</v>
      </c>
      <c r="H2212" t="s">
        <v>58</v>
      </c>
      <c r="I2212" s="5" t="s">
        <v>25</v>
      </c>
      <c r="J2212" s="7">
        <v>8</v>
      </c>
      <c r="K2212" s="27">
        <v>200.99</v>
      </c>
      <c r="L2212" s="11">
        <v>0.1</v>
      </c>
      <c r="M2212" t="s">
        <v>20</v>
      </c>
      <c r="N2212" s="29">
        <v>129.35</v>
      </c>
      <c r="O2212" s="27">
        <f>Table1[[#This Row],[Unit_Price]]*Table1[[#This Row],[Quantity]]</f>
        <v>1607.92</v>
      </c>
      <c r="P2212" s="29">
        <f>Table1[[#This Row],[Revenue]]-Table1[[#This Row],[COGS]]</f>
        <v>573.12000000000012</v>
      </c>
      <c r="Q2212" s="9">
        <f>Table1[[#This Row],[Profit]]/Table1[[#This Row],[Revenue]]</f>
        <v>0.35643564356435647</v>
      </c>
      <c r="R2212" s="31">
        <f>Table1[[#This Row],[Cost Price]]*Table1[[#This Row],[Quantity]]</f>
        <v>1034.8</v>
      </c>
    </row>
    <row r="2213" spans="1:18" x14ac:dyDescent="0.25">
      <c r="A2213" t="s">
        <v>3202</v>
      </c>
      <c r="B2213" s="14">
        <v>46333</v>
      </c>
      <c r="C2213" t="s">
        <v>397</v>
      </c>
      <c r="D2213" t="s">
        <v>5188</v>
      </c>
      <c r="E2213" t="s">
        <v>168</v>
      </c>
      <c r="F2213" t="str">
        <f>VLOOKUP(Table1[[#This Row],[Product_ID]],Products!A:D,4,FALSE)</f>
        <v>Accessories</v>
      </c>
      <c r="G2213" t="str">
        <f>VLOOKUP(H2213,Stores!A:E,5,FALSE)</f>
        <v>South America</v>
      </c>
      <c r="H2213" t="s">
        <v>120</v>
      </c>
      <c r="I2213" s="5" t="s">
        <v>14</v>
      </c>
      <c r="J2213" s="7">
        <v>4</v>
      </c>
      <c r="K2213" s="27">
        <v>89.89</v>
      </c>
      <c r="L2213" s="11">
        <v>0.05</v>
      </c>
      <c r="M2213" t="s">
        <v>35</v>
      </c>
      <c r="N2213" s="29">
        <v>55.18</v>
      </c>
      <c r="O2213" s="27">
        <f>Table1[[#This Row],[Unit_Price]]*Table1[[#This Row],[Quantity]]</f>
        <v>359.56</v>
      </c>
      <c r="P2213" s="29">
        <f>Table1[[#This Row],[Revenue]]-Table1[[#This Row],[COGS]]</f>
        <v>138.84</v>
      </c>
      <c r="Q2213" s="9">
        <f>Table1[[#This Row],[Profit]]/Table1[[#This Row],[Revenue]]</f>
        <v>0.38613861386138615</v>
      </c>
      <c r="R2213" s="31">
        <f>Table1[[#This Row],[Cost Price]]*Table1[[#This Row],[Quantity]]</f>
        <v>220.72</v>
      </c>
    </row>
    <row r="2214" spans="1:18" x14ac:dyDescent="0.25">
      <c r="A2214" t="s">
        <v>3203</v>
      </c>
      <c r="B2214" s="14">
        <v>45913</v>
      </c>
      <c r="C2214" t="s">
        <v>1074</v>
      </c>
      <c r="D2214" t="str">
        <f>VLOOKUP(C2214,Customers!A:E,5,FALSE)</f>
        <v>Mass Market</v>
      </c>
      <c r="E2214" t="s">
        <v>243</v>
      </c>
      <c r="F2214" t="str">
        <f>VLOOKUP(Table1[[#This Row],[Product_ID]],Products!A:D,4,FALSE)</f>
        <v>Accessories</v>
      </c>
      <c r="G2214" t="str">
        <f>VLOOKUP(H2214,Stores!A:E,5,FALSE)</f>
        <v>Africa</v>
      </c>
      <c r="H2214" t="s">
        <v>44</v>
      </c>
      <c r="I2214" s="5" t="s">
        <v>14</v>
      </c>
      <c r="J2214" s="7">
        <v>2</v>
      </c>
      <c r="K2214" s="27">
        <v>70.38</v>
      </c>
      <c r="L2214" s="11">
        <v>0</v>
      </c>
      <c r="M2214" t="s">
        <v>35</v>
      </c>
      <c r="N2214" s="29">
        <v>44.16</v>
      </c>
      <c r="O2214" s="27">
        <f>Table1[[#This Row],[Unit_Price]]*Table1[[#This Row],[Quantity]]</f>
        <v>140.76</v>
      </c>
      <c r="P2214" s="29">
        <f>Table1[[#This Row],[Revenue]]-Table1[[#This Row],[COGS]]</f>
        <v>52.44</v>
      </c>
      <c r="Q2214" s="9">
        <f>Table1[[#This Row],[Profit]]/Table1[[#This Row],[Revenue]]</f>
        <v>0.37254901960784315</v>
      </c>
      <c r="R2214" s="31">
        <f>Table1[[#This Row],[Cost Price]]*Table1[[#This Row],[Quantity]]</f>
        <v>88.32</v>
      </c>
    </row>
    <row r="2215" spans="1:18" x14ac:dyDescent="0.25">
      <c r="A2215" t="s">
        <v>3204</v>
      </c>
      <c r="B2215" s="14">
        <v>45959</v>
      </c>
      <c r="C2215" t="s">
        <v>1600</v>
      </c>
      <c r="D2215" t="str">
        <f>VLOOKUP(C2215,Customers!A:E,5,FALSE)</f>
        <v>Mass Affluent</v>
      </c>
      <c r="E2215" t="s">
        <v>47</v>
      </c>
      <c r="F2215" t="str">
        <f>VLOOKUP(Table1[[#This Row],[Product_ID]],Products!A:D,4,FALSE)</f>
        <v>Smartphones</v>
      </c>
      <c r="G2215" t="str">
        <f>VLOOKUP(H2215,Stores!A:E,5,FALSE)</f>
        <v>South America</v>
      </c>
      <c r="H2215" t="s">
        <v>120</v>
      </c>
      <c r="I2215" s="5" t="s">
        <v>25</v>
      </c>
      <c r="J2215" s="7">
        <v>2</v>
      </c>
      <c r="K2215" s="27">
        <v>296.01</v>
      </c>
      <c r="L2215" s="11">
        <v>0.2</v>
      </c>
      <c r="M2215" t="s">
        <v>30</v>
      </c>
      <c r="N2215" s="29">
        <v>194.35</v>
      </c>
      <c r="O2215" s="27">
        <f>Table1[[#This Row],[Unit_Price]]*Table1[[#This Row],[Quantity]]</f>
        <v>592.02</v>
      </c>
      <c r="P2215" s="29">
        <f>Table1[[#This Row],[Revenue]]-Table1[[#This Row],[COGS]]</f>
        <v>203.32</v>
      </c>
      <c r="Q2215" s="9">
        <f>Table1[[#This Row],[Profit]]/Table1[[#This Row],[Revenue]]</f>
        <v>0.34343434343434343</v>
      </c>
      <c r="R2215" s="31">
        <f>Table1[[#This Row],[Cost Price]]*Table1[[#This Row],[Quantity]]</f>
        <v>388.7</v>
      </c>
    </row>
    <row r="2216" spans="1:18" x14ac:dyDescent="0.25">
      <c r="A2216" t="s">
        <v>3205</v>
      </c>
      <c r="B2216" s="14">
        <v>46129</v>
      </c>
      <c r="C2216" t="s">
        <v>483</v>
      </c>
      <c r="D2216" t="str">
        <f>VLOOKUP(C2216,Customers!A:E,5,FALSE)</f>
        <v>Mass Market</v>
      </c>
      <c r="E2216" t="s">
        <v>117</v>
      </c>
      <c r="F2216" t="str">
        <f>VLOOKUP(Table1[[#This Row],[Product_ID]],Products!A:D,4,FALSE)</f>
        <v>Laptops</v>
      </c>
      <c r="G2216" t="str">
        <f>VLOOKUP(H2216,Stores!A:E,5,FALSE)</f>
        <v>Africa</v>
      </c>
      <c r="H2216" t="s">
        <v>58</v>
      </c>
      <c r="I2216" s="5" t="s">
        <v>25</v>
      </c>
      <c r="J2216" s="7">
        <v>3</v>
      </c>
      <c r="K2216" s="27">
        <v>1745.03</v>
      </c>
      <c r="L2216" s="11">
        <v>0</v>
      </c>
      <c r="M2216" t="s">
        <v>20</v>
      </c>
      <c r="N2216" s="29">
        <v>1295.28</v>
      </c>
      <c r="O2216" s="27">
        <f>Table1[[#This Row],[Unit_Price]]*Table1[[#This Row],[Quantity]]</f>
        <v>5235.09</v>
      </c>
      <c r="P2216" s="29">
        <f>Table1[[#This Row],[Revenue]]-Table1[[#This Row],[COGS]]</f>
        <v>1349.25</v>
      </c>
      <c r="Q2216" s="9">
        <f>Table1[[#This Row],[Profit]]/Table1[[#This Row],[Revenue]]</f>
        <v>0.25773195876288657</v>
      </c>
      <c r="R2216" s="31">
        <f>Table1[[#This Row],[Cost Price]]*Table1[[#This Row],[Quantity]]</f>
        <v>3885.84</v>
      </c>
    </row>
    <row r="2217" spans="1:18" x14ac:dyDescent="0.25">
      <c r="A2217" t="s">
        <v>3206</v>
      </c>
      <c r="B2217" s="14">
        <v>45759</v>
      </c>
      <c r="C2217" t="s">
        <v>1846</v>
      </c>
      <c r="D2217" t="str">
        <f>VLOOKUP(C2217,Customers!A:E,5,FALSE)</f>
        <v>VIP</v>
      </c>
      <c r="E2217" t="s">
        <v>685</v>
      </c>
      <c r="F2217" t="str">
        <f>VLOOKUP(Table1[[#This Row],[Product_ID]],Products!A:D,4,FALSE)</f>
        <v>Smartphones</v>
      </c>
      <c r="G2217" t="str">
        <f>VLOOKUP(H2217,Stores!A:E,5,FALSE)</f>
        <v>Europe</v>
      </c>
      <c r="H2217" t="s">
        <v>24</v>
      </c>
      <c r="I2217" s="5" t="s">
        <v>25</v>
      </c>
      <c r="J2217" s="7">
        <v>2</v>
      </c>
      <c r="K2217" s="27">
        <v>1614.99</v>
      </c>
      <c r="L2217" s="11">
        <v>0.05</v>
      </c>
      <c r="M2217" t="s">
        <v>20</v>
      </c>
      <c r="N2217" s="29">
        <v>1023.36</v>
      </c>
      <c r="O2217" s="27">
        <f>Table1[[#This Row],[Unit_Price]]*Table1[[#This Row],[Quantity]]</f>
        <v>3229.98</v>
      </c>
      <c r="P2217" s="29">
        <f>Table1[[#This Row],[Revenue]]-Table1[[#This Row],[COGS]]</f>
        <v>1183.26</v>
      </c>
      <c r="Q2217" s="9">
        <f>Table1[[#This Row],[Profit]]/Table1[[#This Row],[Revenue]]</f>
        <v>0.36633663366336633</v>
      </c>
      <c r="R2217" s="31">
        <f>Table1[[#This Row],[Cost Price]]*Table1[[#This Row],[Quantity]]</f>
        <v>2046.72</v>
      </c>
    </row>
    <row r="2218" spans="1:18" x14ac:dyDescent="0.25">
      <c r="A2218" t="s">
        <v>3207</v>
      </c>
      <c r="B2218" s="14">
        <v>45946</v>
      </c>
      <c r="C2218" t="s">
        <v>1092</v>
      </c>
      <c r="D2218" t="str">
        <f>VLOOKUP(C2218,Customers!A:E,5,FALSE)</f>
        <v>Mass Affluent</v>
      </c>
      <c r="E2218" t="s">
        <v>132</v>
      </c>
      <c r="F2218" t="str">
        <f>VLOOKUP(Table1[[#This Row],[Product_ID]],Products!A:D,4,FALSE)</f>
        <v>Laptops</v>
      </c>
      <c r="G2218" t="str">
        <f>VLOOKUP(H2218,Stores!A:E,5,FALSE)</f>
        <v>Oceania</v>
      </c>
      <c r="H2218" t="s">
        <v>112</v>
      </c>
      <c r="I2218" s="5" t="s">
        <v>25</v>
      </c>
      <c r="J2218" s="7">
        <v>2</v>
      </c>
      <c r="K2218" s="27">
        <v>1175.02</v>
      </c>
      <c r="L2218" s="11">
        <v>0</v>
      </c>
      <c r="M2218" t="s">
        <v>20</v>
      </c>
      <c r="N2218" s="29">
        <v>791.34</v>
      </c>
      <c r="O2218" s="27">
        <f>Table1[[#This Row],[Unit_Price]]*Table1[[#This Row],[Quantity]]</f>
        <v>2350.04</v>
      </c>
      <c r="P2218" s="29">
        <f>Table1[[#This Row],[Revenue]]-Table1[[#This Row],[COGS]]</f>
        <v>767.3599999999999</v>
      </c>
      <c r="Q2218" s="9">
        <f>Table1[[#This Row],[Profit]]/Table1[[#This Row],[Revenue]]</f>
        <v>0.32653061224489793</v>
      </c>
      <c r="R2218" s="31">
        <f>Table1[[#This Row],[Cost Price]]*Table1[[#This Row],[Quantity]]</f>
        <v>1582.68</v>
      </c>
    </row>
    <row r="2219" spans="1:18" x14ac:dyDescent="0.25">
      <c r="A2219" t="s">
        <v>3208</v>
      </c>
      <c r="B2219" s="14">
        <v>46131</v>
      </c>
      <c r="C2219" t="s">
        <v>2372</v>
      </c>
      <c r="D2219" t="str">
        <f>VLOOKUP(C2219,Customers!A:E,5,FALSE)</f>
        <v>Mass Market</v>
      </c>
      <c r="E2219" t="s">
        <v>390</v>
      </c>
      <c r="F2219" t="str">
        <f>VLOOKUP(Table1[[#This Row],[Product_ID]],Products!A:D,4,FALSE)</f>
        <v>Smartphones</v>
      </c>
      <c r="G2219" t="str">
        <f>VLOOKUP(H2219,Stores!A:E,5,FALSE)</f>
        <v>Europe</v>
      </c>
      <c r="H2219" t="s">
        <v>64</v>
      </c>
      <c r="I2219" s="5" t="s">
        <v>25</v>
      </c>
      <c r="J2219" s="7">
        <v>2</v>
      </c>
      <c r="K2219" s="27">
        <v>462.47</v>
      </c>
      <c r="L2219" s="11">
        <v>0</v>
      </c>
      <c r="M2219" t="s">
        <v>20</v>
      </c>
      <c r="N2219" s="29">
        <v>278.38</v>
      </c>
      <c r="O2219" s="27">
        <f>Table1[[#This Row],[Unit_Price]]*Table1[[#This Row],[Quantity]]</f>
        <v>924.94</v>
      </c>
      <c r="P2219" s="29">
        <f>Table1[[#This Row],[Revenue]]-Table1[[#This Row],[COGS]]</f>
        <v>368.18000000000006</v>
      </c>
      <c r="Q2219" s="9">
        <f>Table1[[#This Row],[Profit]]/Table1[[#This Row],[Revenue]]</f>
        <v>0.39805825242718451</v>
      </c>
      <c r="R2219" s="31">
        <f>Table1[[#This Row],[Cost Price]]*Table1[[#This Row],[Quantity]]</f>
        <v>556.76</v>
      </c>
    </row>
    <row r="2220" spans="1:18" x14ac:dyDescent="0.25">
      <c r="A2220" t="s">
        <v>3209</v>
      </c>
      <c r="B2220" s="14">
        <v>46267</v>
      </c>
      <c r="C2220" t="s">
        <v>359</v>
      </c>
      <c r="D2220" t="str">
        <f>VLOOKUP(C2220,Customers!A:E,5,FALSE)</f>
        <v>Premium</v>
      </c>
      <c r="E2220" t="s">
        <v>549</v>
      </c>
      <c r="F2220" t="str">
        <f>VLOOKUP(Table1[[#This Row],[Product_ID]],Products!A:D,4,FALSE)</f>
        <v>Televisions</v>
      </c>
      <c r="G2220" t="str">
        <f>VLOOKUP(H2220,Stores!A:E,5,FALSE)</f>
        <v>South America</v>
      </c>
      <c r="H2220" t="s">
        <v>62</v>
      </c>
      <c r="I2220" s="5" t="s">
        <v>25</v>
      </c>
      <c r="J2220" s="7">
        <v>3</v>
      </c>
      <c r="K2220" s="27">
        <v>1187.01</v>
      </c>
      <c r="L2220" s="11">
        <v>0</v>
      </c>
      <c r="M2220" t="s">
        <v>20</v>
      </c>
      <c r="N2220" s="29">
        <v>767.36</v>
      </c>
      <c r="O2220" s="27">
        <f>Table1[[#This Row],[Unit_Price]]*Table1[[#This Row],[Quantity]]</f>
        <v>3561.0299999999997</v>
      </c>
      <c r="P2220" s="29">
        <f>Table1[[#This Row],[Revenue]]-Table1[[#This Row],[COGS]]</f>
        <v>1258.9499999999998</v>
      </c>
      <c r="Q2220" s="9">
        <f>Table1[[#This Row],[Profit]]/Table1[[#This Row],[Revenue]]</f>
        <v>0.35353535353535354</v>
      </c>
      <c r="R2220" s="31">
        <f>Table1[[#This Row],[Cost Price]]*Table1[[#This Row],[Quantity]]</f>
        <v>2302.08</v>
      </c>
    </row>
    <row r="2221" spans="1:18" x14ac:dyDescent="0.25">
      <c r="A2221" t="s">
        <v>3210</v>
      </c>
      <c r="B2221" s="14">
        <v>45976</v>
      </c>
      <c r="C2221" t="s">
        <v>535</v>
      </c>
      <c r="D2221" t="str">
        <f>VLOOKUP(C2221,Customers!A:E,5,FALSE)</f>
        <v>Mass Market</v>
      </c>
      <c r="E2221" t="s">
        <v>98</v>
      </c>
      <c r="F2221" t="str">
        <f>VLOOKUP(Table1[[#This Row],[Product_ID]],Products!A:D,4,FALSE)</f>
        <v>Laptops</v>
      </c>
      <c r="G2221" t="str">
        <f>VLOOKUP(H2221,Stores!A:E,5,FALSE)</f>
        <v>oceania</v>
      </c>
      <c r="H2221" t="s">
        <v>48</v>
      </c>
      <c r="I2221" s="5" t="s">
        <v>14</v>
      </c>
      <c r="J2221" s="7">
        <v>3</v>
      </c>
      <c r="K2221" s="27">
        <v>1357.03</v>
      </c>
      <c r="L2221" s="11">
        <v>0</v>
      </c>
      <c r="M2221" t="s">
        <v>20</v>
      </c>
      <c r="N2221" s="29">
        <v>853.39</v>
      </c>
      <c r="O2221" s="27">
        <f>Table1[[#This Row],[Unit_Price]]*Table1[[#This Row],[Quantity]]</f>
        <v>4071.09</v>
      </c>
      <c r="P2221" s="29">
        <f>Table1[[#This Row],[Revenue]]-Table1[[#This Row],[COGS]]</f>
        <v>1510.92</v>
      </c>
      <c r="Q2221" s="9">
        <f>Table1[[#This Row],[Profit]]/Table1[[#This Row],[Revenue]]</f>
        <v>0.37113402061855671</v>
      </c>
      <c r="R2221" s="31">
        <f>Table1[[#This Row],[Cost Price]]*Table1[[#This Row],[Quantity]]</f>
        <v>2560.17</v>
      </c>
    </row>
    <row r="2222" spans="1:18" x14ac:dyDescent="0.25">
      <c r="A2222" t="s">
        <v>3211</v>
      </c>
      <c r="B2222" s="14">
        <v>46195</v>
      </c>
      <c r="C2222" t="s">
        <v>3212</v>
      </c>
      <c r="D2222" t="str">
        <f>VLOOKUP(C2222,Customers!A:E,5,FALSE)</f>
        <v>Affluent</v>
      </c>
      <c r="E2222" t="s">
        <v>202</v>
      </c>
      <c r="F2222" t="str">
        <f>VLOOKUP(Table1[[#This Row],[Product_ID]],Products!A:D,4,FALSE)</f>
        <v>Televisions</v>
      </c>
      <c r="G2222" t="str">
        <f>VLOOKUP(H2222,Stores!A:E,5,FALSE)</f>
        <v>Africa</v>
      </c>
      <c r="H2222" t="s">
        <v>44</v>
      </c>
      <c r="I2222" s="5" t="s">
        <v>25</v>
      </c>
      <c r="J2222" s="7">
        <v>1</v>
      </c>
      <c r="K2222" s="27">
        <v>2119.9899999999998</v>
      </c>
      <c r="L2222" s="11">
        <v>0</v>
      </c>
      <c r="M2222" t="s">
        <v>30</v>
      </c>
      <c r="N2222" s="29">
        <v>1427.32</v>
      </c>
      <c r="O2222" s="27">
        <f>Table1[[#This Row],[Unit_Price]]*Table1[[#This Row],[Quantity]]</f>
        <v>2119.9899999999998</v>
      </c>
      <c r="P2222" s="29">
        <f>Table1[[#This Row],[Revenue]]-Table1[[#This Row],[COGS]]</f>
        <v>692.66999999999985</v>
      </c>
      <c r="Q2222" s="9">
        <f>Table1[[#This Row],[Profit]]/Table1[[#This Row],[Revenue]]</f>
        <v>0.32673267326732669</v>
      </c>
      <c r="R2222" s="31">
        <f>Table1[[#This Row],[Cost Price]]*Table1[[#This Row],[Quantity]]</f>
        <v>1427.32</v>
      </c>
    </row>
    <row r="2223" spans="1:18" x14ac:dyDescent="0.25">
      <c r="A2223" t="s">
        <v>3213</v>
      </c>
      <c r="B2223" s="14">
        <v>46070</v>
      </c>
      <c r="C2223" t="s">
        <v>716</v>
      </c>
      <c r="D2223" t="str">
        <f>VLOOKUP(C2223,Customers!A:E,5,FALSE)</f>
        <v>Mass Market</v>
      </c>
      <c r="E2223" t="s">
        <v>123</v>
      </c>
      <c r="F2223" t="str">
        <f>VLOOKUP(Table1[[#This Row],[Product_ID]],Products!A:D,4,FALSE)</f>
        <v>Accessories</v>
      </c>
      <c r="G2223" t="str">
        <f>VLOOKUP(H2223,Stores!A:E,5,FALSE)</f>
        <v>South America</v>
      </c>
      <c r="H2223" t="s">
        <v>120</v>
      </c>
      <c r="I2223" s="5" t="s">
        <v>25</v>
      </c>
      <c r="J2223" s="7">
        <v>5</v>
      </c>
      <c r="K2223" s="27">
        <v>53.9</v>
      </c>
      <c r="L2223" s="11">
        <v>0</v>
      </c>
      <c r="M2223" t="s">
        <v>5113</v>
      </c>
      <c r="N2223" s="29">
        <v>39.049999999999997</v>
      </c>
      <c r="O2223" s="27">
        <f>Table1[[#This Row],[Unit_Price]]*Table1[[#This Row],[Quantity]]</f>
        <v>269.5</v>
      </c>
      <c r="P2223" s="29">
        <f>Table1[[#This Row],[Revenue]]-Table1[[#This Row],[COGS]]</f>
        <v>74.25</v>
      </c>
      <c r="Q2223" s="9">
        <f>Table1[[#This Row],[Profit]]/Table1[[#This Row],[Revenue]]</f>
        <v>0.27551020408163263</v>
      </c>
      <c r="R2223" s="31">
        <f>Table1[[#This Row],[Cost Price]]*Table1[[#This Row],[Quantity]]</f>
        <v>195.25</v>
      </c>
    </row>
    <row r="2224" spans="1:18" x14ac:dyDescent="0.25">
      <c r="A2224" t="s">
        <v>3214</v>
      </c>
      <c r="B2224" s="14">
        <v>46190</v>
      </c>
      <c r="C2224" t="s">
        <v>893</v>
      </c>
      <c r="D2224" t="str">
        <f>VLOOKUP(C2224,Customers!A:E,5,FALSE)</f>
        <v>Mass Affluent</v>
      </c>
      <c r="E2224" t="s">
        <v>51</v>
      </c>
      <c r="F2224" t="str">
        <f>VLOOKUP(Table1[[#This Row],[Product_ID]],Products!A:D,4,FALSE)</f>
        <v>Smartphones</v>
      </c>
      <c r="G2224" t="str">
        <f>VLOOKUP(H2224,Stores!A:E,5,FALSE)</f>
        <v>Africa</v>
      </c>
      <c r="H2224" t="s">
        <v>196</v>
      </c>
      <c r="I2224" s="5" t="s">
        <v>14</v>
      </c>
      <c r="J2224" s="7">
        <v>3</v>
      </c>
      <c r="K2224" s="27">
        <v>969.03</v>
      </c>
      <c r="L2224" s="11">
        <v>0.02</v>
      </c>
      <c r="M2224" t="s">
        <v>20</v>
      </c>
      <c r="N2224" s="29">
        <v>609.39</v>
      </c>
      <c r="O2224" s="27">
        <f>Table1[[#This Row],[Unit_Price]]*Table1[[#This Row],[Quantity]]</f>
        <v>2907.09</v>
      </c>
      <c r="P2224" s="29">
        <f>Table1[[#This Row],[Revenue]]-Table1[[#This Row],[COGS]]</f>
        <v>1078.92</v>
      </c>
      <c r="Q2224" s="9">
        <f>Table1[[#This Row],[Profit]]/Table1[[#This Row],[Revenue]]</f>
        <v>0.37113402061855671</v>
      </c>
      <c r="R2224" s="31">
        <f>Table1[[#This Row],[Cost Price]]*Table1[[#This Row],[Quantity]]</f>
        <v>1828.17</v>
      </c>
    </row>
    <row r="2225" spans="1:18" x14ac:dyDescent="0.25">
      <c r="A2225" t="s">
        <v>3215</v>
      </c>
      <c r="B2225" s="14">
        <v>45880</v>
      </c>
      <c r="C2225" t="s">
        <v>1105</v>
      </c>
      <c r="D2225" t="str">
        <f>VLOOKUP(C2225,Customers!A:E,5,FALSE)</f>
        <v>Affluent</v>
      </c>
      <c r="E2225" t="s">
        <v>23</v>
      </c>
      <c r="F2225" t="str">
        <f>VLOOKUP(Table1[[#This Row],[Product_ID]],Products!A:D,4,FALSE)</f>
        <v>Audio</v>
      </c>
      <c r="G2225" t="str">
        <f>VLOOKUP(H2225,Stores!A:E,5,FALSE)</f>
        <v xml:space="preserve">Asia </v>
      </c>
      <c r="H2225" t="s">
        <v>104</v>
      </c>
      <c r="I2225" s="5" t="s">
        <v>25</v>
      </c>
      <c r="J2225" s="7">
        <v>2</v>
      </c>
      <c r="K2225" s="27">
        <v>76.63</v>
      </c>
      <c r="L2225" s="11">
        <v>0.02</v>
      </c>
      <c r="M2225" t="s">
        <v>35</v>
      </c>
      <c r="N2225" s="29">
        <v>57.67</v>
      </c>
      <c r="O2225" s="27">
        <f>Table1[[#This Row],[Unit_Price]]*Table1[[#This Row],[Quantity]]</f>
        <v>153.26</v>
      </c>
      <c r="P2225" s="29">
        <f>Table1[[#This Row],[Revenue]]-Table1[[#This Row],[COGS]]</f>
        <v>37.919999999999987</v>
      </c>
      <c r="Q2225" s="9">
        <f>Table1[[#This Row],[Profit]]/Table1[[#This Row],[Revenue]]</f>
        <v>0.24742268041237106</v>
      </c>
      <c r="R2225" s="31">
        <f>Table1[[#This Row],[Cost Price]]*Table1[[#This Row],[Quantity]]</f>
        <v>115.34</v>
      </c>
    </row>
    <row r="2226" spans="1:18" x14ac:dyDescent="0.25">
      <c r="A2226" t="s">
        <v>3216</v>
      </c>
      <c r="B2226" s="14">
        <v>46333</v>
      </c>
      <c r="C2226" t="s">
        <v>1944</v>
      </c>
      <c r="D2226" t="str">
        <f>VLOOKUP(C2226,Customers!A:E,5,FALSE)</f>
        <v>Mass Affluent</v>
      </c>
      <c r="E2226" t="s">
        <v>1295</v>
      </c>
      <c r="F2226" t="e">
        <f>VLOOKUP(Table1[[#This Row],[Product_ID]],Products!A:D,4,FALSE)</f>
        <v>#N/A</v>
      </c>
      <c r="G2226" t="str">
        <f>VLOOKUP(H2226,Stores!A:E,5,FALSE)</f>
        <v>EUROPE</v>
      </c>
      <c r="H2226" t="s">
        <v>74</v>
      </c>
      <c r="I2226" s="5" t="s">
        <v>14</v>
      </c>
      <c r="J2226" s="7">
        <v>4</v>
      </c>
      <c r="K2226" s="27">
        <v>1426.98</v>
      </c>
      <c r="L2226" s="11">
        <v>0.05</v>
      </c>
      <c r="M2226" t="s">
        <v>20</v>
      </c>
      <c r="N2226" s="29">
        <v>0</v>
      </c>
      <c r="O2226" s="27">
        <v>0</v>
      </c>
      <c r="P2226" s="29">
        <f>Table1[[#This Row],[Revenue]]-Table1[[#This Row],[COGS]]</f>
        <v>0</v>
      </c>
      <c r="Q2226" s="9">
        <v>0</v>
      </c>
      <c r="R2226" s="31">
        <f>Table1[[#This Row],[Cost Price]]*Table1[[#This Row],[Quantity]]</f>
        <v>0</v>
      </c>
    </row>
    <row r="2227" spans="1:18" x14ac:dyDescent="0.25">
      <c r="A2227" t="s">
        <v>3217</v>
      </c>
      <c r="B2227" s="14">
        <v>46022</v>
      </c>
      <c r="C2227" t="s">
        <v>2190</v>
      </c>
      <c r="D2227" t="str">
        <f>VLOOKUP(C2227,Customers!A:E,5,FALSE)</f>
        <v>Mass Market</v>
      </c>
      <c r="E2227" t="s">
        <v>147</v>
      </c>
      <c r="F2227" t="str">
        <f>VLOOKUP(Table1[[#This Row],[Product_ID]],Products!A:D,4,FALSE)</f>
        <v>Televisions</v>
      </c>
      <c r="G2227" t="str">
        <f>VLOOKUP(H2227,Stores!A:E,5,FALSE)</f>
        <v>Asia</v>
      </c>
      <c r="H2227" t="s">
        <v>13</v>
      </c>
      <c r="I2227" s="5" t="s">
        <v>14</v>
      </c>
      <c r="J2227" s="7">
        <v>4</v>
      </c>
      <c r="K2227" s="27">
        <v>979.02</v>
      </c>
      <c r="L2227" s="11">
        <v>0</v>
      </c>
      <c r="M2227" t="s">
        <v>20</v>
      </c>
      <c r="N2227" s="29">
        <v>679.32</v>
      </c>
      <c r="O2227" s="27">
        <f>Table1[[#This Row],[Unit_Price]]*Table1[[#This Row],[Quantity]]</f>
        <v>3916.08</v>
      </c>
      <c r="P2227" s="29">
        <f>Table1[[#This Row],[Revenue]]-Table1[[#This Row],[COGS]]</f>
        <v>1198.7999999999997</v>
      </c>
      <c r="Q2227" s="9">
        <f>Table1[[#This Row],[Profit]]/Table1[[#This Row],[Revenue]]</f>
        <v>0.30612244897959179</v>
      </c>
      <c r="R2227" s="31">
        <f>Table1[[#This Row],[Cost Price]]*Table1[[#This Row],[Quantity]]</f>
        <v>2717.28</v>
      </c>
    </row>
    <row r="2228" spans="1:18" x14ac:dyDescent="0.25">
      <c r="A2228" t="s">
        <v>3218</v>
      </c>
      <c r="B2228" s="14">
        <v>46140</v>
      </c>
      <c r="C2228" t="s">
        <v>2097</v>
      </c>
      <c r="D2228" t="str">
        <f>VLOOKUP(C2228,Customers!A:E,5,FALSE)</f>
        <v>Mass Market</v>
      </c>
      <c r="E2228" t="s">
        <v>332</v>
      </c>
      <c r="F2228" t="str">
        <f>VLOOKUP(Table1[[#This Row],[Product_ID]],Products!A:D,4,FALSE)</f>
        <v>Smartphones</v>
      </c>
      <c r="G2228" t="str">
        <f>VLOOKUP(H2228,Stores!A:E,5,FALSE)</f>
        <v>Africa</v>
      </c>
      <c r="H2228" t="s">
        <v>226</v>
      </c>
      <c r="I2228" s="5" t="s">
        <v>14</v>
      </c>
      <c r="J2228" s="7">
        <v>6</v>
      </c>
      <c r="K2228" s="27">
        <v>749</v>
      </c>
      <c r="L2228" s="11">
        <v>0.05</v>
      </c>
      <c r="M2228" t="s">
        <v>30</v>
      </c>
      <c r="N2228" s="29">
        <v>531.79</v>
      </c>
      <c r="O2228" s="27">
        <f>Table1[[#This Row],[Unit_Price]]*Table1[[#This Row],[Quantity]]</f>
        <v>4494</v>
      </c>
      <c r="P2228" s="29">
        <f>Table1[[#This Row],[Revenue]]-Table1[[#This Row],[COGS]]</f>
        <v>1303.2600000000002</v>
      </c>
      <c r="Q2228" s="9">
        <f>Table1[[#This Row],[Profit]]/Table1[[#This Row],[Revenue]]</f>
        <v>0.29000000000000004</v>
      </c>
      <c r="R2228" s="31">
        <f>Table1[[#This Row],[Cost Price]]*Table1[[#This Row],[Quantity]]</f>
        <v>3190.74</v>
      </c>
    </row>
    <row r="2229" spans="1:18" x14ac:dyDescent="0.25">
      <c r="A2229" t="s">
        <v>3219</v>
      </c>
      <c r="B2229" s="14">
        <v>46106</v>
      </c>
      <c r="C2229" t="s">
        <v>234</v>
      </c>
      <c r="D2229" t="str">
        <f>VLOOKUP(C2229,Customers!A:E,5,FALSE)</f>
        <v>Mass Market</v>
      </c>
      <c r="E2229" t="s">
        <v>243</v>
      </c>
      <c r="F2229" t="str">
        <f>VLOOKUP(Table1[[#This Row],[Product_ID]],Products!A:D,4,FALSE)</f>
        <v>Accessories</v>
      </c>
      <c r="G2229" t="str">
        <f>VLOOKUP(H2229,Stores!A:E,5,FALSE)</f>
        <v>EUROPE</v>
      </c>
      <c r="H2229" t="s">
        <v>74</v>
      </c>
      <c r="I2229" s="5" t="s">
        <v>14</v>
      </c>
      <c r="J2229" s="7">
        <v>6</v>
      </c>
      <c r="K2229" s="27">
        <v>70.38</v>
      </c>
      <c r="L2229" s="11">
        <v>0.15</v>
      </c>
      <c r="M2229" t="s">
        <v>35</v>
      </c>
      <c r="N2229" s="29">
        <v>44.16</v>
      </c>
      <c r="O2229" s="27">
        <f>Table1[[#This Row],[Unit_Price]]*Table1[[#This Row],[Quantity]]</f>
        <v>422.28</v>
      </c>
      <c r="P2229" s="29">
        <f>Table1[[#This Row],[Revenue]]-Table1[[#This Row],[COGS]]</f>
        <v>157.32</v>
      </c>
      <c r="Q2229" s="9">
        <f>Table1[[#This Row],[Profit]]/Table1[[#This Row],[Revenue]]</f>
        <v>0.37254901960784315</v>
      </c>
      <c r="R2229" s="31">
        <f>Table1[[#This Row],[Cost Price]]*Table1[[#This Row],[Quantity]]</f>
        <v>264.95999999999998</v>
      </c>
    </row>
    <row r="2230" spans="1:18" x14ac:dyDescent="0.25">
      <c r="A2230" t="s">
        <v>3220</v>
      </c>
      <c r="B2230" s="14">
        <v>46051</v>
      </c>
      <c r="C2230" t="s">
        <v>1043</v>
      </c>
      <c r="D2230" t="str">
        <f>VLOOKUP(C2230,Customers!A:E,5,FALSE)</f>
        <v>Mass Affluent</v>
      </c>
      <c r="E2230" t="s">
        <v>321</v>
      </c>
      <c r="F2230" t="str">
        <f>VLOOKUP(Table1[[#This Row],[Product_ID]],Products!A:D,4,FALSE)</f>
        <v>Smartphones</v>
      </c>
      <c r="G2230" t="str">
        <f>VLOOKUP(H2230,Stores!A:E,5,FALSE)</f>
        <v>Asia</v>
      </c>
      <c r="H2230" t="s">
        <v>101</v>
      </c>
      <c r="I2230" s="5" t="s">
        <v>25</v>
      </c>
      <c r="J2230" s="7">
        <v>1</v>
      </c>
      <c r="K2230" s="27">
        <v>1357.03</v>
      </c>
      <c r="L2230" s="11">
        <v>0.02</v>
      </c>
      <c r="M2230" t="s">
        <v>20</v>
      </c>
      <c r="N2230" s="29">
        <v>993.29</v>
      </c>
      <c r="O2230" s="27">
        <f>Table1[[#This Row],[Unit_Price]]*Table1[[#This Row],[Quantity]]</f>
        <v>1357.03</v>
      </c>
      <c r="P2230" s="29">
        <f>Table1[[#This Row],[Revenue]]-Table1[[#This Row],[COGS]]</f>
        <v>363.74</v>
      </c>
      <c r="Q2230" s="9">
        <f>Table1[[#This Row],[Profit]]/Table1[[#This Row],[Revenue]]</f>
        <v>0.26804123711340205</v>
      </c>
      <c r="R2230" s="31">
        <f>Table1[[#This Row],[Cost Price]]*Table1[[#This Row],[Quantity]]</f>
        <v>993.29</v>
      </c>
    </row>
    <row r="2231" spans="1:18" x14ac:dyDescent="0.25">
      <c r="A2231" t="s">
        <v>3221</v>
      </c>
      <c r="B2231" s="14">
        <v>46044</v>
      </c>
      <c r="C2231" t="s">
        <v>2324</v>
      </c>
      <c r="D2231" t="str">
        <f>VLOOKUP(C2231,Customers!A:E,5,FALSE)</f>
        <v>Mass Market</v>
      </c>
      <c r="E2231" t="s">
        <v>12</v>
      </c>
      <c r="F2231" t="str">
        <f>VLOOKUP(Table1[[#This Row],[Product_ID]],Products!A:D,4,FALSE)</f>
        <v>Audio</v>
      </c>
      <c r="G2231" t="str">
        <f>VLOOKUP(H2231,Stores!A:E,5,FALSE)</f>
        <v>Africa</v>
      </c>
      <c r="H2231" t="s">
        <v>196</v>
      </c>
      <c r="I2231" s="5" t="s">
        <v>14</v>
      </c>
      <c r="J2231" s="7">
        <v>1</v>
      </c>
      <c r="K2231" s="27">
        <v>508.98</v>
      </c>
      <c r="L2231" s="11">
        <v>0</v>
      </c>
      <c r="M2231" t="s">
        <v>30</v>
      </c>
      <c r="N2231" s="29">
        <v>354.29</v>
      </c>
      <c r="O2231" s="27">
        <f>Table1[[#This Row],[Unit_Price]]*Table1[[#This Row],[Quantity]]</f>
        <v>508.98</v>
      </c>
      <c r="P2231" s="29">
        <f>Table1[[#This Row],[Revenue]]-Table1[[#This Row],[COGS]]</f>
        <v>154.69</v>
      </c>
      <c r="Q2231" s="9">
        <f>Table1[[#This Row],[Profit]]/Table1[[#This Row],[Revenue]]</f>
        <v>0.30392156862745096</v>
      </c>
      <c r="R2231" s="31">
        <f>Table1[[#This Row],[Cost Price]]*Table1[[#This Row],[Quantity]]</f>
        <v>354.29</v>
      </c>
    </row>
    <row r="2232" spans="1:18" x14ac:dyDescent="0.25">
      <c r="A2232" t="s">
        <v>3222</v>
      </c>
      <c r="B2232" s="14">
        <v>46110</v>
      </c>
      <c r="C2232" t="s">
        <v>1846</v>
      </c>
      <c r="D2232" t="str">
        <f>VLOOKUP(C2232,Customers!A:E,5,FALSE)</f>
        <v>VIP</v>
      </c>
      <c r="E2232" t="s">
        <v>77</v>
      </c>
      <c r="F2232" t="str">
        <f>VLOOKUP(Table1[[#This Row],[Product_ID]],Products!A:D,4,FALSE)</f>
        <v>Smartphones</v>
      </c>
      <c r="G2232" t="str">
        <f>VLOOKUP(H2232,Stores!A:E,5,FALSE)</f>
        <v>North America</v>
      </c>
      <c r="H2232" t="s">
        <v>95</v>
      </c>
      <c r="I2232" s="5" t="s">
        <v>14</v>
      </c>
      <c r="J2232" s="7">
        <v>5</v>
      </c>
      <c r="K2232" s="27">
        <v>410.97</v>
      </c>
      <c r="L2232" s="11">
        <v>0</v>
      </c>
      <c r="M2232" t="s">
        <v>35</v>
      </c>
      <c r="N2232" s="29">
        <v>287.27999999999997</v>
      </c>
      <c r="O2232" s="27">
        <f>Table1[[#This Row],[Unit_Price]]*Table1[[#This Row],[Quantity]]</f>
        <v>2054.8500000000004</v>
      </c>
      <c r="P2232" s="29">
        <f>Table1[[#This Row],[Revenue]]-Table1[[#This Row],[COGS]]</f>
        <v>618.4500000000005</v>
      </c>
      <c r="Q2232" s="9">
        <f>Table1[[#This Row],[Profit]]/Table1[[#This Row],[Revenue]]</f>
        <v>0.30097087378640797</v>
      </c>
      <c r="R2232" s="31">
        <f>Table1[[#This Row],[Cost Price]]*Table1[[#This Row],[Quantity]]</f>
        <v>1436.3999999999999</v>
      </c>
    </row>
    <row r="2233" spans="1:18" x14ac:dyDescent="0.25">
      <c r="A2233" t="s">
        <v>3223</v>
      </c>
      <c r="B2233" s="14">
        <v>45925</v>
      </c>
      <c r="C2233" t="s">
        <v>554</v>
      </c>
      <c r="D2233" t="str">
        <f>VLOOKUP(C2233,Customers!A:E,5,FALSE)</f>
        <v>Affluent</v>
      </c>
      <c r="E2233" t="s">
        <v>126</v>
      </c>
      <c r="F2233" t="str">
        <f>VLOOKUP(Table1[[#This Row],[Product_ID]],Products!A:D,4,FALSE)</f>
        <v>Smartphones</v>
      </c>
      <c r="G2233" t="str">
        <f>VLOOKUP(H2233,Stores!A:E,5,FALSE)</f>
        <v>South America</v>
      </c>
      <c r="H2233" t="s">
        <v>62</v>
      </c>
      <c r="I2233" s="5" t="s">
        <v>25</v>
      </c>
      <c r="J2233" s="7">
        <v>4</v>
      </c>
      <c r="K2233" s="27">
        <v>685.02</v>
      </c>
      <c r="L2233" s="11">
        <v>0.05</v>
      </c>
      <c r="M2233" t="s">
        <v>20</v>
      </c>
      <c r="N2233" s="29">
        <v>510.27</v>
      </c>
      <c r="O2233" s="27">
        <f>Table1[[#This Row],[Unit_Price]]*Table1[[#This Row],[Quantity]]</f>
        <v>2740.08</v>
      </c>
      <c r="P2233" s="29">
        <f>Table1[[#This Row],[Revenue]]-Table1[[#This Row],[COGS]]</f>
        <v>699</v>
      </c>
      <c r="Q2233" s="9">
        <f>Table1[[#This Row],[Profit]]/Table1[[#This Row],[Revenue]]</f>
        <v>0.25510204081632654</v>
      </c>
      <c r="R2233" s="31">
        <f>Table1[[#This Row],[Cost Price]]*Table1[[#This Row],[Quantity]]</f>
        <v>2041.08</v>
      </c>
    </row>
    <row r="2234" spans="1:18" x14ac:dyDescent="0.25">
      <c r="A2234" t="s">
        <v>3224</v>
      </c>
      <c r="B2234" s="14">
        <v>45879</v>
      </c>
      <c r="C2234" t="s">
        <v>2558</v>
      </c>
      <c r="D2234" t="str">
        <f>VLOOKUP(C2234,Customers!A:E,5,FALSE)</f>
        <v>Mass Market</v>
      </c>
      <c r="E2234" t="s">
        <v>18</v>
      </c>
      <c r="F2234" t="str">
        <f>VLOOKUP(Table1[[#This Row],[Product_ID]],Products!A:D,4,FALSE)</f>
        <v>Audio</v>
      </c>
      <c r="G2234" t="str">
        <f>VLOOKUP(H2234,Stores!A:E,5,FALSE)</f>
        <v>Africa</v>
      </c>
      <c r="H2234" t="s">
        <v>52</v>
      </c>
      <c r="I2234" s="5" t="s">
        <v>14</v>
      </c>
      <c r="J2234" s="7">
        <v>1</v>
      </c>
      <c r="K2234" s="27">
        <v>96.03</v>
      </c>
      <c r="L2234" s="11">
        <v>0</v>
      </c>
      <c r="M2234" t="s">
        <v>20</v>
      </c>
      <c r="N2234" s="29">
        <v>71.28</v>
      </c>
      <c r="O2234" s="27">
        <f>Table1[[#This Row],[Unit_Price]]*Table1[[#This Row],[Quantity]]</f>
        <v>96.03</v>
      </c>
      <c r="P2234" s="29">
        <f>Table1[[#This Row],[Revenue]]-Table1[[#This Row],[COGS]]</f>
        <v>24.75</v>
      </c>
      <c r="Q2234" s="9">
        <f>Table1[[#This Row],[Profit]]/Table1[[#This Row],[Revenue]]</f>
        <v>0.25773195876288657</v>
      </c>
      <c r="R2234" s="31">
        <f>Table1[[#This Row],[Cost Price]]*Table1[[#This Row],[Quantity]]</f>
        <v>71.28</v>
      </c>
    </row>
    <row r="2235" spans="1:18" x14ac:dyDescent="0.25">
      <c r="A2235" t="s">
        <v>3226</v>
      </c>
      <c r="B2235" s="14">
        <v>46139</v>
      </c>
      <c r="C2235" t="s">
        <v>1160</v>
      </c>
      <c r="D2235" t="str">
        <f>VLOOKUP(C2235,Customers!A:E,5,FALSE)</f>
        <v>Affluent</v>
      </c>
      <c r="E2235" t="s">
        <v>61</v>
      </c>
      <c r="F2235" t="str">
        <f>VLOOKUP(Table1[[#This Row],[Product_ID]],Products!A:D,4,FALSE)</f>
        <v>Audio</v>
      </c>
      <c r="G2235" t="str">
        <f>VLOOKUP(H2235,Stores!A:E,5,FALSE)</f>
        <v>Europe</v>
      </c>
      <c r="H2235" t="s">
        <v>24</v>
      </c>
      <c r="I2235" s="5" t="s">
        <v>25</v>
      </c>
      <c r="J2235" s="7">
        <v>2</v>
      </c>
      <c r="K2235" s="27">
        <v>256.47000000000003</v>
      </c>
      <c r="L2235" s="11">
        <v>0.02</v>
      </c>
      <c r="M2235" t="s">
        <v>35</v>
      </c>
      <c r="N2235" s="29">
        <v>171.81</v>
      </c>
      <c r="O2235" s="27">
        <f>Table1[[#This Row],[Unit_Price]]*Table1[[#This Row],[Quantity]]</f>
        <v>512.94000000000005</v>
      </c>
      <c r="P2235" s="29">
        <f>Table1[[#This Row],[Revenue]]-Table1[[#This Row],[COGS]]</f>
        <v>169.32000000000005</v>
      </c>
      <c r="Q2235" s="9">
        <f>Table1[[#This Row],[Profit]]/Table1[[#This Row],[Revenue]]</f>
        <v>0.33009708737864085</v>
      </c>
      <c r="R2235" s="31">
        <f>Table1[[#This Row],[Cost Price]]*Table1[[#This Row],[Quantity]]</f>
        <v>343.62</v>
      </c>
    </row>
    <row r="2236" spans="1:18" x14ac:dyDescent="0.25">
      <c r="A2236" t="s">
        <v>3227</v>
      </c>
      <c r="B2236" s="14">
        <v>45922</v>
      </c>
      <c r="C2236" t="s">
        <v>1670</v>
      </c>
      <c r="D2236" t="str">
        <f>VLOOKUP(C2236,Customers!A:E,5,FALSE)</f>
        <v>Mass Affluent</v>
      </c>
      <c r="E2236" t="s">
        <v>43</v>
      </c>
      <c r="F2236" t="str">
        <f>VLOOKUP(Table1[[#This Row],[Product_ID]],Products!A:D,4,FALSE)</f>
        <v>Televisions</v>
      </c>
      <c r="G2236" t="str">
        <f>VLOOKUP(H2236,Stores!A:E,5,FALSE)</f>
        <v>oceania</v>
      </c>
      <c r="H2236" t="s">
        <v>48</v>
      </c>
      <c r="I2236" s="5" t="s">
        <v>14</v>
      </c>
      <c r="J2236" s="7">
        <v>3</v>
      </c>
      <c r="K2236" s="27">
        <v>1852.97</v>
      </c>
      <c r="L2236" s="11">
        <v>0</v>
      </c>
      <c r="M2236" t="s">
        <v>20</v>
      </c>
      <c r="N2236" s="29">
        <v>1097.3900000000001</v>
      </c>
      <c r="O2236" s="27">
        <f>Table1[[#This Row],[Unit_Price]]*Table1[[#This Row],[Quantity]]</f>
        <v>5558.91</v>
      </c>
      <c r="P2236" s="29">
        <f>Table1[[#This Row],[Revenue]]-Table1[[#This Row],[COGS]]</f>
        <v>2266.7399999999998</v>
      </c>
      <c r="Q2236" s="9">
        <f>Table1[[#This Row],[Profit]]/Table1[[#This Row],[Revenue]]</f>
        <v>0.40776699029126212</v>
      </c>
      <c r="R2236" s="31">
        <f>Table1[[#This Row],[Cost Price]]*Table1[[#This Row],[Quantity]]</f>
        <v>3292.17</v>
      </c>
    </row>
    <row r="2237" spans="1:18" x14ac:dyDescent="0.25">
      <c r="A2237" t="s">
        <v>3228</v>
      </c>
      <c r="B2237" s="14">
        <v>45894</v>
      </c>
      <c r="C2237" t="s">
        <v>304</v>
      </c>
      <c r="D2237" t="str">
        <f>VLOOKUP(C2237,Customers!A:E,5,FALSE)</f>
        <v>Mass Market</v>
      </c>
      <c r="E2237" t="s">
        <v>416</v>
      </c>
      <c r="F2237" t="str">
        <f>VLOOKUP(Table1[[#This Row],[Product_ID]],Products!A:D,4,FALSE)</f>
        <v>Smartphones</v>
      </c>
      <c r="G2237" t="str">
        <f>VLOOKUP(H2237,Stores!A:E,5,FALSE)</f>
        <v>Asia</v>
      </c>
      <c r="H2237" t="s">
        <v>13</v>
      </c>
      <c r="I2237" s="5" t="s">
        <v>25</v>
      </c>
      <c r="J2237" s="7">
        <v>3</v>
      </c>
      <c r="K2237" s="27">
        <v>241.53</v>
      </c>
      <c r="L2237" s="11">
        <v>0.02</v>
      </c>
      <c r="M2237" t="s">
        <v>20</v>
      </c>
      <c r="N2237" s="29">
        <v>159.36000000000001</v>
      </c>
      <c r="O2237" s="27">
        <f>Table1[[#This Row],[Unit_Price]]*Table1[[#This Row],[Quantity]]</f>
        <v>724.59</v>
      </c>
      <c r="P2237" s="29">
        <f>Table1[[#This Row],[Revenue]]-Table1[[#This Row],[COGS]]</f>
        <v>246.51</v>
      </c>
      <c r="Q2237" s="9">
        <f>Table1[[#This Row],[Profit]]/Table1[[#This Row],[Revenue]]</f>
        <v>0.34020618556701027</v>
      </c>
      <c r="R2237" s="31">
        <f>Table1[[#This Row],[Cost Price]]*Table1[[#This Row],[Quantity]]</f>
        <v>478.08000000000004</v>
      </c>
    </row>
    <row r="2238" spans="1:18" x14ac:dyDescent="0.25">
      <c r="A2238" t="s">
        <v>3229</v>
      </c>
      <c r="B2238" s="14">
        <v>45980</v>
      </c>
      <c r="C2238" t="s">
        <v>929</v>
      </c>
      <c r="D2238" t="str">
        <f>VLOOKUP(C2238,Customers!A:E,5,FALSE)</f>
        <v>Mass Affluent</v>
      </c>
      <c r="E2238" t="s">
        <v>376</v>
      </c>
      <c r="F2238" t="str">
        <f>VLOOKUP(Table1[[#This Row],[Product_ID]],Products!A:D,4,FALSE)</f>
        <v>Laptops</v>
      </c>
      <c r="G2238" t="str">
        <f>VLOOKUP(H2238,Stores!A:E,5,FALSE)</f>
        <v>Europe</v>
      </c>
      <c r="H2238" t="s">
        <v>24</v>
      </c>
      <c r="I2238" s="5" t="s">
        <v>25</v>
      </c>
      <c r="J2238" s="7">
        <v>1</v>
      </c>
      <c r="K2238" s="27">
        <v>1648.03</v>
      </c>
      <c r="L2238" s="11">
        <v>0.15</v>
      </c>
      <c r="M2238" t="s">
        <v>5113</v>
      </c>
      <c r="N2238" s="29">
        <v>1240.27</v>
      </c>
      <c r="O2238" s="27">
        <f>Table1[[#This Row],[Unit_Price]]*Table1[[#This Row],[Quantity]]</f>
        <v>1648.03</v>
      </c>
      <c r="P2238" s="29">
        <f>Table1[[#This Row],[Revenue]]-Table1[[#This Row],[COGS]]</f>
        <v>407.76</v>
      </c>
      <c r="Q2238" s="9">
        <f>Table1[[#This Row],[Profit]]/Table1[[#This Row],[Revenue]]</f>
        <v>0.24742268041237114</v>
      </c>
      <c r="R2238" s="31">
        <f>Table1[[#This Row],[Cost Price]]*Table1[[#This Row],[Quantity]]</f>
        <v>1240.27</v>
      </c>
    </row>
    <row r="2239" spans="1:18" x14ac:dyDescent="0.25">
      <c r="A2239" t="s">
        <v>3230</v>
      </c>
      <c r="B2239" s="14">
        <v>45909</v>
      </c>
      <c r="C2239" t="s">
        <v>1131</v>
      </c>
      <c r="D2239" t="str">
        <f>VLOOKUP(C2239,Customers!A:E,5,FALSE)</f>
        <v>Mass Market</v>
      </c>
      <c r="E2239" t="s">
        <v>395</v>
      </c>
      <c r="F2239" t="str">
        <f>VLOOKUP(Table1[[#This Row],[Product_ID]],Products!A:D,4,FALSE)</f>
        <v>Accessories</v>
      </c>
      <c r="G2239" t="str">
        <f>VLOOKUP(H2239,Stores!A:E,5,FALSE)</f>
        <v>oceania</v>
      </c>
      <c r="H2239" t="s">
        <v>48</v>
      </c>
      <c r="I2239" s="5" t="s">
        <v>14</v>
      </c>
      <c r="J2239" s="7">
        <v>4</v>
      </c>
      <c r="K2239" s="27">
        <v>144.53</v>
      </c>
      <c r="L2239" s="11">
        <v>0.1</v>
      </c>
      <c r="M2239" t="s">
        <v>20</v>
      </c>
      <c r="N2239" s="29">
        <v>96.85</v>
      </c>
      <c r="O2239" s="27">
        <f>Table1[[#This Row],[Unit_Price]]*Table1[[#This Row],[Quantity]]</f>
        <v>578.12</v>
      </c>
      <c r="P2239" s="29">
        <f>Table1[[#This Row],[Revenue]]-Table1[[#This Row],[COGS]]</f>
        <v>190.72000000000003</v>
      </c>
      <c r="Q2239" s="9">
        <f>Table1[[#This Row],[Profit]]/Table1[[#This Row],[Revenue]]</f>
        <v>0.32989690721649489</v>
      </c>
      <c r="R2239" s="31">
        <f>Table1[[#This Row],[Cost Price]]*Table1[[#This Row],[Quantity]]</f>
        <v>387.4</v>
      </c>
    </row>
    <row r="2240" spans="1:18" x14ac:dyDescent="0.25">
      <c r="A2240" t="s">
        <v>3231</v>
      </c>
      <c r="B2240" s="14">
        <v>45918</v>
      </c>
      <c r="C2240" t="s">
        <v>1331</v>
      </c>
      <c r="D2240" t="str">
        <f>VLOOKUP(C2240,Customers!A:E,5,FALSE)</f>
        <v>Premium</v>
      </c>
      <c r="E2240" t="s">
        <v>33</v>
      </c>
      <c r="F2240" t="str">
        <f>VLOOKUP(Table1[[#This Row],[Product_ID]],Products!A:D,4,FALSE)</f>
        <v>Laptops</v>
      </c>
      <c r="G2240" t="str">
        <f>VLOOKUP(H2240,Stores!A:E,5,FALSE)</f>
        <v>North America</v>
      </c>
      <c r="H2240" t="s">
        <v>95</v>
      </c>
      <c r="I2240" s="5" t="s">
        <v>25</v>
      </c>
      <c r="J2240" s="7">
        <v>1</v>
      </c>
      <c r="K2240" s="27">
        <v>2449.02</v>
      </c>
      <c r="L2240" s="11">
        <v>0</v>
      </c>
      <c r="M2240" t="s">
        <v>35</v>
      </c>
      <c r="N2240" s="29">
        <v>1599.36</v>
      </c>
      <c r="O2240" s="27">
        <f>Table1[[#This Row],[Unit_Price]]*Table1[[#This Row],[Quantity]]</f>
        <v>2449.02</v>
      </c>
      <c r="P2240" s="29">
        <f>Table1[[#This Row],[Revenue]]-Table1[[#This Row],[COGS]]</f>
        <v>849.66000000000008</v>
      </c>
      <c r="Q2240" s="9">
        <f>Table1[[#This Row],[Profit]]/Table1[[#This Row],[Revenue]]</f>
        <v>0.34693877551020413</v>
      </c>
      <c r="R2240" s="31">
        <f>Table1[[#This Row],[Cost Price]]*Table1[[#This Row],[Quantity]]</f>
        <v>1599.36</v>
      </c>
    </row>
    <row r="2241" spans="1:18" x14ac:dyDescent="0.25">
      <c r="A2241" t="s">
        <v>3232</v>
      </c>
      <c r="B2241" s="14">
        <v>45883</v>
      </c>
      <c r="C2241" t="s">
        <v>3233</v>
      </c>
      <c r="D2241" t="str">
        <f>VLOOKUP(C2241,Customers!A:E,5,FALSE)</f>
        <v>Mass Market</v>
      </c>
      <c r="E2241" t="s">
        <v>61</v>
      </c>
      <c r="F2241" t="str">
        <f>VLOOKUP(Table1[[#This Row],[Product_ID]],Products!A:D,4,FALSE)</f>
        <v>Audio</v>
      </c>
      <c r="G2241" t="str">
        <f>VLOOKUP(H2241,Stores!A:E,5,FALSE)</f>
        <v>Africa</v>
      </c>
      <c r="H2241" t="s">
        <v>226</v>
      </c>
      <c r="I2241" s="5" t="s">
        <v>14</v>
      </c>
      <c r="J2241" s="7">
        <v>4</v>
      </c>
      <c r="K2241" s="27">
        <v>251.49</v>
      </c>
      <c r="L2241" s="11">
        <v>0</v>
      </c>
      <c r="M2241" t="s">
        <v>20</v>
      </c>
      <c r="N2241" s="29">
        <v>171.81</v>
      </c>
      <c r="O2241" s="27">
        <f>Table1[[#This Row],[Unit_Price]]*Table1[[#This Row],[Quantity]]</f>
        <v>1005.96</v>
      </c>
      <c r="P2241" s="29">
        <f>Table1[[#This Row],[Revenue]]-Table1[[#This Row],[COGS]]</f>
        <v>318.72000000000003</v>
      </c>
      <c r="Q2241" s="9">
        <f>Table1[[#This Row],[Profit]]/Table1[[#This Row],[Revenue]]</f>
        <v>0.31683168316831684</v>
      </c>
      <c r="R2241" s="31">
        <f>Table1[[#This Row],[Cost Price]]*Table1[[#This Row],[Quantity]]</f>
        <v>687.24</v>
      </c>
    </row>
    <row r="2242" spans="1:18" x14ac:dyDescent="0.25">
      <c r="A2242" t="s">
        <v>3234</v>
      </c>
      <c r="B2242" s="14">
        <v>45787</v>
      </c>
      <c r="C2242" t="s">
        <v>3235</v>
      </c>
      <c r="D2242" t="str">
        <f>VLOOKUP(C2242,Customers!A:E,5,FALSE)</f>
        <v>Mass Market</v>
      </c>
      <c r="E2242" t="s">
        <v>199</v>
      </c>
      <c r="F2242" t="str">
        <f>VLOOKUP(Table1[[#This Row],[Product_ID]],Products!A:D,4,FALSE)</f>
        <v>Laptops</v>
      </c>
      <c r="G2242" t="str">
        <f>VLOOKUP(H2242,Stores!A:E,5,FALSE)</f>
        <v>Africa</v>
      </c>
      <c r="H2242" t="s">
        <v>58</v>
      </c>
      <c r="I2242" s="5" t="s">
        <v>25</v>
      </c>
      <c r="J2242" s="7">
        <v>3</v>
      </c>
      <c r="K2242" s="27">
        <v>719.97</v>
      </c>
      <c r="L2242" s="11">
        <v>0.1</v>
      </c>
      <c r="M2242" t="s">
        <v>20</v>
      </c>
      <c r="N2242" s="29">
        <v>496.29</v>
      </c>
      <c r="O2242" s="27">
        <f>Table1[[#This Row],[Unit_Price]]*Table1[[#This Row],[Quantity]]</f>
        <v>2159.91</v>
      </c>
      <c r="P2242" s="29">
        <f>Table1[[#This Row],[Revenue]]-Table1[[#This Row],[COGS]]</f>
        <v>671.03999999999974</v>
      </c>
      <c r="Q2242" s="9">
        <f>Table1[[#This Row],[Profit]]/Table1[[#This Row],[Revenue]]</f>
        <v>0.31067961165048535</v>
      </c>
      <c r="R2242" s="31">
        <f>Table1[[#This Row],[Cost Price]]*Table1[[#This Row],[Quantity]]</f>
        <v>1488.8700000000001</v>
      </c>
    </row>
    <row r="2243" spans="1:18" x14ac:dyDescent="0.25">
      <c r="A2243" t="s">
        <v>3236</v>
      </c>
      <c r="B2243" s="14">
        <v>46196</v>
      </c>
      <c r="C2243" t="s">
        <v>429</v>
      </c>
      <c r="D2243" t="str">
        <f>VLOOKUP(C2243,Customers!A:E,5,FALSE)</f>
        <v>Mass Affluent</v>
      </c>
      <c r="E2243" t="s">
        <v>520</v>
      </c>
      <c r="F2243" t="str">
        <f>VLOOKUP(Table1[[#This Row],[Product_ID]],Products!A:D,4,FALSE)</f>
        <v>Laptops</v>
      </c>
      <c r="G2243" t="str">
        <f>VLOOKUP(H2243,Stores!A:E,5,FALSE)</f>
        <v>Asia</v>
      </c>
      <c r="H2243" t="s">
        <v>34</v>
      </c>
      <c r="I2243" s="5" t="s">
        <v>14</v>
      </c>
      <c r="J2243" s="7">
        <v>4</v>
      </c>
      <c r="K2243" s="27">
        <v>2264.9699999999998</v>
      </c>
      <c r="L2243" s="11">
        <v>0</v>
      </c>
      <c r="M2243" t="s">
        <v>20</v>
      </c>
      <c r="N2243" s="29">
        <v>1495.32</v>
      </c>
      <c r="O2243" s="27">
        <f>Table1[[#This Row],[Unit_Price]]*Table1[[#This Row],[Quantity]]</f>
        <v>9059.8799999999992</v>
      </c>
      <c r="P2243" s="29">
        <f>Table1[[#This Row],[Revenue]]-Table1[[#This Row],[COGS]]</f>
        <v>3078.5999999999995</v>
      </c>
      <c r="Q2243" s="9">
        <f>Table1[[#This Row],[Profit]]/Table1[[#This Row],[Revenue]]</f>
        <v>0.33980582524271841</v>
      </c>
      <c r="R2243" s="31">
        <f>Table1[[#This Row],[Cost Price]]*Table1[[#This Row],[Quantity]]</f>
        <v>5981.28</v>
      </c>
    </row>
    <row r="2244" spans="1:18" x14ac:dyDescent="0.25">
      <c r="A2244" t="s">
        <v>3237</v>
      </c>
      <c r="B2244" s="14">
        <v>45696</v>
      </c>
      <c r="C2244" t="s">
        <v>2779</v>
      </c>
      <c r="D2244" t="str">
        <f>VLOOKUP(C2244,Customers!A:E,5,FALSE)</f>
        <v>Mass Market</v>
      </c>
      <c r="E2244" t="s">
        <v>12</v>
      </c>
      <c r="F2244" t="str">
        <f>VLOOKUP(Table1[[#This Row],[Product_ID]],Products!A:D,4,FALSE)</f>
        <v>Audio</v>
      </c>
      <c r="G2244" t="str">
        <f>VLOOKUP(H2244,Stores!A:E,5,FALSE)</f>
        <v xml:space="preserve">Asia </v>
      </c>
      <c r="H2244" t="s">
        <v>104</v>
      </c>
      <c r="I2244" s="5" t="s">
        <v>14</v>
      </c>
      <c r="J2244" s="7">
        <v>2</v>
      </c>
      <c r="K2244" s="27">
        <v>503.99</v>
      </c>
      <c r="L2244" s="11">
        <v>0.1</v>
      </c>
      <c r="M2244" t="s">
        <v>35</v>
      </c>
      <c r="N2244" s="29">
        <v>354.29</v>
      </c>
      <c r="O2244" s="27">
        <f>Table1[[#This Row],[Unit_Price]]*Table1[[#This Row],[Quantity]]</f>
        <v>1007.98</v>
      </c>
      <c r="P2244" s="29">
        <f>Table1[[#This Row],[Revenue]]-Table1[[#This Row],[COGS]]</f>
        <v>299.39999999999998</v>
      </c>
      <c r="Q2244" s="9">
        <f>Table1[[#This Row],[Profit]]/Table1[[#This Row],[Revenue]]</f>
        <v>0.29702970297029702</v>
      </c>
      <c r="R2244" s="31">
        <f>Table1[[#This Row],[Cost Price]]*Table1[[#This Row],[Quantity]]</f>
        <v>708.58</v>
      </c>
    </row>
    <row r="2245" spans="1:18" x14ac:dyDescent="0.25">
      <c r="A2245" t="s">
        <v>3238</v>
      </c>
      <c r="B2245" s="14">
        <v>45899</v>
      </c>
      <c r="C2245" t="s">
        <v>819</v>
      </c>
      <c r="D2245" t="str">
        <f>VLOOKUP(C2245,Customers!A:E,5,FALSE)</f>
        <v>Mass Affluent</v>
      </c>
      <c r="E2245" t="s">
        <v>77</v>
      </c>
      <c r="F2245" t="str">
        <f>VLOOKUP(Table1[[#This Row],[Product_ID]],Products!A:D,4,FALSE)</f>
        <v>Smartphones</v>
      </c>
      <c r="G2245" t="str">
        <f>VLOOKUP(H2245,Stores!A:E,5,FALSE)</f>
        <v>oceania</v>
      </c>
      <c r="H2245" t="s">
        <v>48</v>
      </c>
      <c r="I2245" s="5" t="s">
        <v>25</v>
      </c>
      <c r="J2245" s="7">
        <v>4</v>
      </c>
      <c r="K2245" s="27">
        <v>395.01</v>
      </c>
      <c r="L2245" s="11">
        <v>0.05</v>
      </c>
      <c r="M2245" t="s">
        <v>30</v>
      </c>
      <c r="N2245" s="29">
        <v>287.27999999999997</v>
      </c>
      <c r="O2245" s="27">
        <f>Table1[[#This Row],[Unit_Price]]*Table1[[#This Row],[Quantity]]</f>
        <v>1580.04</v>
      </c>
      <c r="P2245" s="29">
        <f>Table1[[#This Row],[Revenue]]-Table1[[#This Row],[COGS]]</f>
        <v>430.92000000000007</v>
      </c>
      <c r="Q2245" s="9">
        <f>Table1[[#This Row],[Profit]]/Table1[[#This Row],[Revenue]]</f>
        <v>0.27272727272727276</v>
      </c>
      <c r="R2245" s="31">
        <f>Table1[[#This Row],[Cost Price]]*Table1[[#This Row],[Quantity]]</f>
        <v>1149.1199999999999</v>
      </c>
    </row>
    <row r="2246" spans="1:18" x14ac:dyDescent="0.25">
      <c r="A2246" t="s">
        <v>3239</v>
      </c>
      <c r="B2246" s="14">
        <v>46117</v>
      </c>
      <c r="C2246" t="s">
        <v>2384</v>
      </c>
      <c r="D2246" t="str">
        <f>VLOOKUP(C2246,Customers!A:E,5,FALSE)</f>
        <v>Mass Market</v>
      </c>
      <c r="E2246" t="s">
        <v>213</v>
      </c>
      <c r="F2246" t="str">
        <f>VLOOKUP(Table1[[#This Row],[Product_ID]],Products!A:D,4,FALSE)</f>
        <v>Smartphones</v>
      </c>
      <c r="G2246" t="str">
        <f>VLOOKUP(Table1[[#This Row],[Customer_ID]],Customers!A:G,7,FALSE)</f>
        <v>North America</v>
      </c>
      <c r="H2246" t="s">
        <v>5163</v>
      </c>
      <c r="I2246" s="5" t="s">
        <v>14</v>
      </c>
      <c r="J2246" s="7">
        <v>3</v>
      </c>
      <c r="K2246" s="27">
        <v>559.98</v>
      </c>
      <c r="L2246" s="11">
        <v>0.1</v>
      </c>
      <c r="M2246" t="s">
        <v>30</v>
      </c>
      <c r="N2246" s="29">
        <v>362.34</v>
      </c>
      <c r="O2246" s="27">
        <f>Table1[[#This Row],[Unit_Price]]*Table1[[#This Row],[Quantity]]</f>
        <v>1679.94</v>
      </c>
      <c r="P2246" s="29">
        <f>Table1[[#This Row],[Revenue]]-Table1[[#This Row],[COGS]]</f>
        <v>592.92000000000007</v>
      </c>
      <c r="Q2246" s="9">
        <f>Table1[[#This Row],[Profit]]/Table1[[#This Row],[Revenue]]</f>
        <v>0.35294117647058826</v>
      </c>
      <c r="R2246" s="31">
        <f>Table1[[#This Row],[Cost Price]]*Table1[[#This Row],[Quantity]]</f>
        <v>1087.02</v>
      </c>
    </row>
    <row r="2247" spans="1:18" x14ac:dyDescent="0.25">
      <c r="A2247" t="s">
        <v>3240</v>
      </c>
      <c r="B2247" s="14">
        <v>46170</v>
      </c>
      <c r="C2247" t="s">
        <v>1414</v>
      </c>
      <c r="D2247" t="str">
        <f>VLOOKUP(C2247,Customers!A:E,5,FALSE)</f>
        <v>Mass Market</v>
      </c>
      <c r="E2247" t="s">
        <v>235</v>
      </c>
      <c r="F2247" t="str">
        <f>VLOOKUP(Table1[[#This Row],[Product_ID]],Products!A:D,4,FALSE)</f>
        <v>Accessories</v>
      </c>
      <c r="G2247" t="str">
        <f>VLOOKUP(H2247,Stores!A:E,5,FALSE)</f>
        <v>North America</v>
      </c>
      <c r="H2247" t="s">
        <v>95</v>
      </c>
      <c r="I2247" s="5" t="s">
        <v>25</v>
      </c>
      <c r="J2247" s="7">
        <v>1</v>
      </c>
      <c r="K2247" s="27">
        <v>70.38</v>
      </c>
      <c r="L2247" s="11">
        <v>0</v>
      </c>
      <c r="M2247" t="s">
        <v>35</v>
      </c>
      <c r="N2247" s="29">
        <v>44.85</v>
      </c>
      <c r="O2247" s="27">
        <f>Table1[[#This Row],[Unit_Price]]*Table1[[#This Row],[Quantity]]</f>
        <v>70.38</v>
      </c>
      <c r="P2247" s="29">
        <f>Table1[[#This Row],[Revenue]]-Table1[[#This Row],[COGS]]</f>
        <v>25.529999999999994</v>
      </c>
      <c r="Q2247" s="9">
        <f>Table1[[#This Row],[Profit]]/Table1[[#This Row],[Revenue]]</f>
        <v>0.36274509803921562</v>
      </c>
      <c r="R2247" s="31">
        <f>Table1[[#This Row],[Cost Price]]*Table1[[#This Row],[Quantity]]</f>
        <v>44.85</v>
      </c>
    </row>
    <row r="2248" spans="1:18" x14ac:dyDescent="0.25">
      <c r="A2248" t="s">
        <v>3241</v>
      </c>
      <c r="B2248" s="14">
        <v>46209</v>
      </c>
      <c r="C2248" t="s">
        <v>1657</v>
      </c>
      <c r="D2248" t="str">
        <f>VLOOKUP(C2248,Customers!A:E,5,FALSE)</f>
        <v>Mass Affluent</v>
      </c>
      <c r="E2248" t="s">
        <v>33</v>
      </c>
      <c r="F2248" t="str">
        <f>VLOOKUP(Table1[[#This Row],[Product_ID]],Products!A:D,4,FALSE)</f>
        <v>Laptops</v>
      </c>
      <c r="G2248" t="str">
        <f>VLOOKUP(H2248,Stores!A:E,5,FALSE)</f>
        <v>Africa</v>
      </c>
      <c r="H2248" t="s">
        <v>44</v>
      </c>
      <c r="I2248" s="5" t="s">
        <v>25</v>
      </c>
      <c r="J2248" s="7">
        <v>2</v>
      </c>
      <c r="K2248" s="27">
        <v>2548.98</v>
      </c>
      <c r="L2248" s="11">
        <v>0.05</v>
      </c>
      <c r="M2248" t="s">
        <v>20</v>
      </c>
      <c r="N2248" s="29">
        <v>1599.36</v>
      </c>
      <c r="O2248" s="27">
        <f>Table1[[#This Row],[Unit_Price]]*Table1[[#This Row],[Quantity]]</f>
        <v>5097.96</v>
      </c>
      <c r="P2248" s="29">
        <f>Table1[[#This Row],[Revenue]]-Table1[[#This Row],[COGS]]</f>
        <v>1899.2400000000002</v>
      </c>
      <c r="Q2248" s="9">
        <f>Table1[[#This Row],[Profit]]/Table1[[#This Row],[Revenue]]</f>
        <v>0.3725490196078432</v>
      </c>
      <c r="R2248" s="31">
        <f>Table1[[#This Row],[Cost Price]]*Table1[[#This Row],[Quantity]]</f>
        <v>3198.72</v>
      </c>
    </row>
    <row r="2249" spans="1:18" x14ac:dyDescent="0.25">
      <c r="A2249" t="s">
        <v>3242</v>
      </c>
      <c r="B2249" s="14">
        <v>46042</v>
      </c>
      <c r="C2249" t="s">
        <v>745</v>
      </c>
      <c r="D2249" t="str">
        <f>VLOOKUP(C2249,Customers!A:E,5,FALSE)</f>
        <v>Mass Affluent</v>
      </c>
      <c r="E2249" t="s">
        <v>323</v>
      </c>
      <c r="F2249" t="str">
        <f>VLOOKUP(Table1[[#This Row],[Product_ID]],Products!A:D,4,FALSE)</f>
        <v>Televisions</v>
      </c>
      <c r="G2249" t="str">
        <f>VLOOKUP(H2249,Stores!A:E,5,FALSE)</f>
        <v>Africa</v>
      </c>
      <c r="H2249" t="s">
        <v>19</v>
      </c>
      <c r="I2249" s="5" t="s">
        <v>14</v>
      </c>
      <c r="J2249" s="7">
        <v>6</v>
      </c>
      <c r="K2249" s="27">
        <v>1513.99</v>
      </c>
      <c r="L2249" s="11">
        <v>0.05</v>
      </c>
      <c r="M2249" t="s">
        <v>35</v>
      </c>
      <c r="N2249" s="29">
        <v>989.34</v>
      </c>
      <c r="O2249" s="27">
        <f>Table1[[#This Row],[Unit_Price]]*Table1[[#This Row],[Quantity]]</f>
        <v>9083.94</v>
      </c>
      <c r="P2249" s="29">
        <f>Table1[[#This Row],[Revenue]]-Table1[[#This Row],[COGS]]</f>
        <v>3147.9000000000005</v>
      </c>
      <c r="Q2249" s="9">
        <f>Table1[[#This Row],[Profit]]/Table1[[#This Row],[Revenue]]</f>
        <v>0.34653465346534656</v>
      </c>
      <c r="R2249" s="31">
        <f>Table1[[#This Row],[Cost Price]]*Table1[[#This Row],[Quantity]]</f>
        <v>5936.04</v>
      </c>
    </row>
    <row r="2250" spans="1:18" x14ac:dyDescent="0.25">
      <c r="A2250" t="s">
        <v>3243</v>
      </c>
      <c r="B2250" s="14">
        <v>46136</v>
      </c>
      <c r="C2250" t="s">
        <v>1467</v>
      </c>
      <c r="D2250" t="str">
        <f>VLOOKUP(C2250,Customers!A:E,5,FALSE)</f>
        <v>Premium</v>
      </c>
      <c r="E2250" t="s">
        <v>98</v>
      </c>
      <c r="F2250" t="str">
        <f>VLOOKUP(Table1[[#This Row],[Product_ID]],Products!A:D,4,FALSE)</f>
        <v>Laptops</v>
      </c>
      <c r="G2250" t="str">
        <f>VLOOKUP(H2250,Stores!A:E,5,FALSE)</f>
        <v>Africa</v>
      </c>
      <c r="H2250" t="s">
        <v>52</v>
      </c>
      <c r="I2250" s="5" t="s">
        <v>14</v>
      </c>
      <c r="J2250" s="7">
        <v>3</v>
      </c>
      <c r="K2250" s="27">
        <v>1399</v>
      </c>
      <c r="L2250" s="11">
        <v>0.1</v>
      </c>
      <c r="M2250" t="s">
        <v>35</v>
      </c>
      <c r="N2250" s="29">
        <v>853.39</v>
      </c>
      <c r="O2250" s="27">
        <f>Table1[[#This Row],[Unit_Price]]*Table1[[#This Row],[Quantity]]</f>
        <v>4197</v>
      </c>
      <c r="P2250" s="29">
        <f>Table1[[#This Row],[Revenue]]-Table1[[#This Row],[COGS]]</f>
        <v>1636.83</v>
      </c>
      <c r="Q2250" s="9">
        <f>Table1[[#This Row],[Profit]]/Table1[[#This Row],[Revenue]]</f>
        <v>0.38999999999999996</v>
      </c>
      <c r="R2250" s="31">
        <f>Table1[[#This Row],[Cost Price]]*Table1[[#This Row],[Quantity]]</f>
        <v>2560.17</v>
      </c>
    </row>
    <row r="2251" spans="1:18" x14ac:dyDescent="0.25">
      <c r="A2251" t="s">
        <v>3244</v>
      </c>
      <c r="B2251" s="14">
        <v>46299</v>
      </c>
      <c r="C2251" t="s">
        <v>387</v>
      </c>
      <c r="D2251" t="str">
        <f>VLOOKUP(C2251,Customers!A:E,5,FALSE)</f>
        <v>Mass Market</v>
      </c>
      <c r="E2251" t="s">
        <v>87</v>
      </c>
      <c r="F2251" t="str">
        <f>VLOOKUP(Table1[[#This Row],[Product_ID]],Products!A:D,4,FALSE)</f>
        <v>Laptops</v>
      </c>
      <c r="G2251" t="str">
        <f>VLOOKUP(H2251,Stores!A:E,5,FALSE)</f>
        <v>North America</v>
      </c>
      <c r="H2251" t="s">
        <v>95</v>
      </c>
      <c r="I2251" s="5" t="s">
        <v>25</v>
      </c>
      <c r="J2251" s="7">
        <v>3</v>
      </c>
      <c r="K2251" s="27">
        <v>1028.97</v>
      </c>
      <c r="L2251" s="11">
        <v>0</v>
      </c>
      <c r="M2251" t="s">
        <v>30</v>
      </c>
      <c r="N2251" s="29">
        <v>689.31</v>
      </c>
      <c r="O2251" s="27">
        <f>Table1[[#This Row],[Unit_Price]]*Table1[[#This Row],[Quantity]]</f>
        <v>3086.91</v>
      </c>
      <c r="P2251" s="29">
        <f>Table1[[#This Row],[Revenue]]-Table1[[#This Row],[COGS]]</f>
        <v>1018.98</v>
      </c>
      <c r="Q2251" s="9">
        <f>Table1[[#This Row],[Profit]]/Table1[[#This Row],[Revenue]]</f>
        <v>0.3300970873786408</v>
      </c>
      <c r="R2251" s="31">
        <f>Table1[[#This Row],[Cost Price]]*Table1[[#This Row],[Quantity]]</f>
        <v>2067.9299999999998</v>
      </c>
    </row>
    <row r="2252" spans="1:18" x14ac:dyDescent="0.25">
      <c r="A2252" t="s">
        <v>3245</v>
      </c>
      <c r="B2252" s="14">
        <v>45787</v>
      </c>
      <c r="C2252" t="s">
        <v>122</v>
      </c>
      <c r="D2252" t="str">
        <f>VLOOKUP(C2252,Customers!A:E,5,FALSE)</f>
        <v>Mass Affluent</v>
      </c>
      <c r="E2252" t="s">
        <v>54</v>
      </c>
      <c r="F2252" t="str">
        <f>VLOOKUP(Table1[[#This Row],[Product_ID]],Products!A:D,4,FALSE)</f>
        <v>Accessories</v>
      </c>
      <c r="G2252" t="str">
        <f>VLOOKUP(H2252,Stores!A:E,5,FALSE)</f>
        <v>Africa</v>
      </c>
      <c r="H2252" t="s">
        <v>58</v>
      </c>
      <c r="I2252" s="5" t="s">
        <v>25</v>
      </c>
      <c r="J2252" s="7">
        <v>6</v>
      </c>
      <c r="K2252" s="27">
        <v>121.38</v>
      </c>
      <c r="L2252" s="11">
        <v>0</v>
      </c>
      <c r="M2252" t="s">
        <v>20</v>
      </c>
      <c r="N2252" s="29">
        <v>85.68</v>
      </c>
      <c r="O2252" s="27">
        <f>Table1[[#This Row],[Unit_Price]]*Table1[[#This Row],[Quantity]]</f>
        <v>728.28</v>
      </c>
      <c r="P2252" s="29">
        <f>Table1[[#This Row],[Revenue]]-Table1[[#This Row],[COGS]]</f>
        <v>214.19999999999993</v>
      </c>
      <c r="Q2252" s="9">
        <f>Table1[[#This Row],[Profit]]/Table1[[#This Row],[Revenue]]</f>
        <v>0.29411764705882343</v>
      </c>
      <c r="R2252" s="31">
        <f>Table1[[#This Row],[Cost Price]]*Table1[[#This Row],[Quantity]]</f>
        <v>514.08000000000004</v>
      </c>
    </row>
    <row r="2253" spans="1:18" x14ac:dyDescent="0.25">
      <c r="A2253" t="s">
        <v>3246</v>
      </c>
      <c r="B2253" s="14">
        <v>45974</v>
      </c>
      <c r="C2253" t="s">
        <v>201</v>
      </c>
      <c r="D2253" t="str">
        <f>VLOOKUP(C2253,Customers!A:E,5,FALSE)</f>
        <v>Premium</v>
      </c>
      <c r="E2253" t="s">
        <v>132</v>
      </c>
      <c r="F2253" t="str">
        <f>VLOOKUP(Table1[[#This Row],[Product_ID]],Products!A:D,4,FALSE)</f>
        <v>Laptops</v>
      </c>
      <c r="G2253" t="str">
        <f>VLOOKUP(H2253,Stores!A:E,5,FALSE)</f>
        <v>EUROPE</v>
      </c>
      <c r="H2253" t="s">
        <v>74</v>
      </c>
      <c r="I2253" s="5" t="s">
        <v>25</v>
      </c>
      <c r="J2253" s="7">
        <v>4</v>
      </c>
      <c r="K2253" s="27">
        <v>1210.99</v>
      </c>
      <c r="L2253" s="11">
        <v>0</v>
      </c>
      <c r="M2253" t="s">
        <v>20</v>
      </c>
      <c r="N2253" s="29">
        <v>791.34</v>
      </c>
      <c r="O2253" s="27">
        <f>Table1[[#This Row],[Unit_Price]]*Table1[[#This Row],[Quantity]]</f>
        <v>4843.96</v>
      </c>
      <c r="P2253" s="29">
        <f>Table1[[#This Row],[Revenue]]-Table1[[#This Row],[COGS]]</f>
        <v>1678.6</v>
      </c>
      <c r="Q2253" s="9">
        <f>Table1[[#This Row],[Profit]]/Table1[[#This Row],[Revenue]]</f>
        <v>0.34653465346534651</v>
      </c>
      <c r="R2253" s="31">
        <f>Table1[[#This Row],[Cost Price]]*Table1[[#This Row],[Quantity]]</f>
        <v>3165.36</v>
      </c>
    </row>
    <row r="2254" spans="1:18" x14ac:dyDescent="0.25">
      <c r="A2254" t="s">
        <v>3247</v>
      </c>
      <c r="B2254" s="14">
        <v>45948</v>
      </c>
      <c r="C2254" t="s">
        <v>522</v>
      </c>
      <c r="D2254" t="str">
        <f>VLOOKUP(C2254,Customers!A:E,5,FALSE)</f>
        <v>Affluent</v>
      </c>
      <c r="E2254" t="s">
        <v>117</v>
      </c>
      <c r="F2254" t="str">
        <f>VLOOKUP(Table1[[#This Row],[Product_ID]],Products!A:D,4,FALSE)</f>
        <v>Laptops</v>
      </c>
      <c r="G2254" t="str">
        <f>VLOOKUP(H2254,Stores!A:E,5,FALSE)</f>
        <v>Africa</v>
      </c>
      <c r="H2254" t="s">
        <v>19</v>
      </c>
      <c r="I2254" s="5" t="s">
        <v>14</v>
      </c>
      <c r="J2254" s="7">
        <v>6</v>
      </c>
      <c r="K2254" s="27">
        <v>1763.02</v>
      </c>
      <c r="L2254" s="11">
        <v>0.02</v>
      </c>
      <c r="M2254" t="s">
        <v>30</v>
      </c>
      <c r="N2254" s="29">
        <v>1295.28</v>
      </c>
      <c r="O2254" s="27">
        <f>Table1[[#This Row],[Unit_Price]]*Table1[[#This Row],[Quantity]]</f>
        <v>10578.119999999999</v>
      </c>
      <c r="P2254" s="29">
        <f>Table1[[#This Row],[Revenue]]-Table1[[#This Row],[COGS]]</f>
        <v>2806.4399999999987</v>
      </c>
      <c r="Q2254" s="9">
        <f>Table1[[#This Row],[Profit]]/Table1[[#This Row],[Revenue]]</f>
        <v>0.2653061224489795</v>
      </c>
      <c r="R2254" s="31">
        <f>Table1[[#This Row],[Cost Price]]*Table1[[#This Row],[Quantity]]</f>
        <v>7771.68</v>
      </c>
    </row>
    <row r="2255" spans="1:18" x14ac:dyDescent="0.25">
      <c r="A2255" t="s">
        <v>3248</v>
      </c>
      <c r="B2255" s="14">
        <v>45959</v>
      </c>
      <c r="C2255" t="s">
        <v>2193</v>
      </c>
      <c r="D2255" t="str">
        <f>VLOOKUP(C2255,Customers!A:E,5,FALSE)</f>
        <v>Mass Market</v>
      </c>
      <c r="E2255" t="s">
        <v>332</v>
      </c>
      <c r="F2255" t="str">
        <f>VLOOKUP(Table1[[#This Row],[Product_ID]],Products!A:D,4,FALSE)</f>
        <v>Smartphones</v>
      </c>
      <c r="G2255" t="str">
        <f>VLOOKUP(H2255,Stores!A:E,5,FALSE)</f>
        <v>Asia</v>
      </c>
      <c r="H2255" t="s">
        <v>34</v>
      </c>
      <c r="I2255" s="5" t="s">
        <v>14</v>
      </c>
      <c r="J2255" s="7">
        <v>2</v>
      </c>
      <c r="K2255" s="27">
        <v>741.51</v>
      </c>
      <c r="L2255" s="11">
        <v>0.15</v>
      </c>
      <c r="M2255" t="s">
        <v>20</v>
      </c>
      <c r="N2255" s="29">
        <v>531.79</v>
      </c>
      <c r="O2255" s="27">
        <f>Table1[[#This Row],[Unit_Price]]*Table1[[#This Row],[Quantity]]</f>
        <v>1483.02</v>
      </c>
      <c r="P2255" s="29">
        <f>Table1[[#This Row],[Revenue]]-Table1[[#This Row],[COGS]]</f>
        <v>419.44000000000005</v>
      </c>
      <c r="Q2255" s="9">
        <f>Table1[[#This Row],[Profit]]/Table1[[#This Row],[Revenue]]</f>
        <v>0.28282828282828287</v>
      </c>
      <c r="R2255" s="31">
        <f>Table1[[#This Row],[Cost Price]]*Table1[[#This Row],[Quantity]]</f>
        <v>1063.58</v>
      </c>
    </row>
    <row r="2256" spans="1:18" x14ac:dyDescent="0.25">
      <c r="A2256" t="s">
        <v>3249</v>
      </c>
      <c r="B2256" s="14">
        <v>46270</v>
      </c>
      <c r="C2256" t="s">
        <v>3250</v>
      </c>
      <c r="D2256" t="str">
        <f>VLOOKUP(C2256,Customers!A:E,5,FALSE)</f>
        <v>Mass Affluent</v>
      </c>
      <c r="E2256" t="s">
        <v>87</v>
      </c>
      <c r="F2256" t="str">
        <f>VLOOKUP(Table1[[#This Row],[Product_ID]],Products!A:D,4,FALSE)</f>
        <v>Laptops</v>
      </c>
      <c r="G2256" t="str">
        <f>VLOOKUP(H2256,Stores!A:E,5,FALSE)</f>
        <v>Oceania</v>
      </c>
      <c r="H2256" t="s">
        <v>112</v>
      </c>
      <c r="I2256" s="5" t="s">
        <v>25</v>
      </c>
      <c r="J2256" s="7">
        <v>2</v>
      </c>
      <c r="K2256" s="27">
        <v>1008.99</v>
      </c>
      <c r="L2256" s="11">
        <v>0.2</v>
      </c>
      <c r="M2256" t="s">
        <v>20</v>
      </c>
      <c r="N2256" s="29">
        <v>689.31</v>
      </c>
      <c r="O2256" s="27">
        <f>Table1[[#This Row],[Unit_Price]]*Table1[[#This Row],[Quantity]]</f>
        <v>2017.98</v>
      </c>
      <c r="P2256" s="29">
        <f>Table1[[#This Row],[Revenue]]-Table1[[#This Row],[COGS]]</f>
        <v>639.36000000000013</v>
      </c>
      <c r="Q2256" s="9">
        <f>Table1[[#This Row],[Profit]]/Table1[[#This Row],[Revenue]]</f>
        <v>0.31683168316831689</v>
      </c>
      <c r="R2256" s="31">
        <f>Table1[[#This Row],[Cost Price]]*Table1[[#This Row],[Quantity]]</f>
        <v>1378.62</v>
      </c>
    </row>
    <row r="2257" spans="1:18" x14ac:dyDescent="0.25">
      <c r="A2257" t="s">
        <v>3251</v>
      </c>
      <c r="B2257" s="14">
        <v>46157</v>
      </c>
      <c r="C2257" t="s">
        <v>994</v>
      </c>
      <c r="D2257" t="str">
        <f>VLOOKUP(C2257,Customers!A:E,5,FALSE)</f>
        <v>Affluent</v>
      </c>
      <c r="E2257" t="s">
        <v>174</v>
      </c>
      <c r="F2257" t="str">
        <f>VLOOKUP(Table1[[#This Row],[Product_ID]],Products!A:D,4,FALSE)</f>
        <v>Accessories</v>
      </c>
      <c r="G2257" t="str">
        <f>VLOOKUP(H2257,Stores!A:E,5,FALSE)</f>
        <v>Africa</v>
      </c>
      <c r="H2257" t="s">
        <v>44</v>
      </c>
      <c r="I2257" s="5" t="s">
        <v>25</v>
      </c>
      <c r="J2257" s="7">
        <v>8</v>
      </c>
      <c r="K2257" s="27">
        <v>77.42</v>
      </c>
      <c r="L2257" s="11">
        <v>0.05</v>
      </c>
      <c r="M2257" t="s">
        <v>20</v>
      </c>
      <c r="N2257" s="29">
        <v>54.51</v>
      </c>
      <c r="O2257" s="27">
        <f>Table1[[#This Row],[Unit_Price]]*Table1[[#This Row],[Quantity]]</f>
        <v>619.36</v>
      </c>
      <c r="P2257" s="29">
        <f>Table1[[#This Row],[Revenue]]-Table1[[#This Row],[COGS]]</f>
        <v>183.28000000000003</v>
      </c>
      <c r="Q2257" s="9">
        <f>Table1[[#This Row],[Profit]]/Table1[[#This Row],[Revenue]]</f>
        <v>0.29591836734693883</v>
      </c>
      <c r="R2257" s="31">
        <f>Table1[[#This Row],[Cost Price]]*Table1[[#This Row],[Quantity]]</f>
        <v>436.08</v>
      </c>
    </row>
    <row r="2258" spans="1:18" x14ac:dyDescent="0.25">
      <c r="A2258" t="s">
        <v>3252</v>
      </c>
      <c r="B2258" s="14">
        <v>45890</v>
      </c>
      <c r="C2258" t="s">
        <v>245</v>
      </c>
      <c r="D2258" t="str">
        <f>VLOOKUP(C2258,Customers!A:E,5,FALSE)</f>
        <v>Affluent</v>
      </c>
      <c r="E2258" t="s">
        <v>126</v>
      </c>
      <c r="F2258" t="str">
        <f>VLOOKUP(Table1[[#This Row],[Product_ID]],Products!A:D,4,FALSE)</f>
        <v>Smartphones</v>
      </c>
      <c r="G2258" t="str">
        <f>VLOOKUP(H2258,Stores!A:E,5,FALSE)</f>
        <v>Asia</v>
      </c>
      <c r="H2258" t="s">
        <v>101</v>
      </c>
      <c r="I2258" s="5" t="s">
        <v>25</v>
      </c>
      <c r="J2258" s="7">
        <v>4</v>
      </c>
      <c r="K2258" s="27">
        <v>705.99</v>
      </c>
      <c r="L2258" s="11">
        <v>0.2</v>
      </c>
      <c r="M2258" t="s">
        <v>35</v>
      </c>
      <c r="N2258" s="29">
        <v>510.27</v>
      </c>
      <c r="O2258" s="27">
        <f>Table1[[#This Row],[Unit_Price]]*Table1[[#This Row],[Quantity]]</f>
        <v>2823.96</v>
      </c>
      <c r="P2258" s="29">
        <f>Table1[[#This Row],[Revenue]]-Table1[[#This Row],[COGS]]</f>
        <v>782.88000000000011</v>
      </c>
      <c r="Q2258" s="9">
        <f>Table1[[#This Row],[Profit]]/Table1[[#This Row],[Revenue]]</f>
        <v>0.27722772277227725</v>
      </c>
      <c r="R2258" s="31">
        <f>Table1[[#This Row],[Cost Price]]*Table1[[#This Row],[Quantity]]</f>
        <v>2041.08</v>
      </c>
    </row>
    <row r="2259" spans="1:18" x14ac:dyDescent="0.25">
      <c r="A2259" t="s">
        <v>3253</v>
      </c>
      <c r="B2259" s="14">
        <v>46045</v>
      </c>
      <c r="C2259" t="s">
        <v>624</v>
      </c>
      <c r="D2259" t="str">
        <f>VLOOKUP(C2259,Customers!A:E,5,FALSE)</f>
        <v>Mass Market</v>
      </c>
      <c r="E2259" t="s">
        <v>126</v>
      </c>
      <c r="F2259" t="str">
        <f>VLOOKUP(Table1[[#This Row],[Product_ID]],Products!A:D,4,FALSE)</f>
        <v>Smartphones</v>
      </c>
      <c r="G2259" t="str">
        <f>VLOOKUP(H2259,Stores!A:E,5,FALSE)</f>
        <v>North America</v>
      </c>
      <c r="H2259" t="s">
        <v>187</v>
      </c>
      <c r="I2259" s="5" t="s">
        <v>25</v>
      </c>
      <c r="J2259" s="7">
        <v>2</v>
      </c>
      <c r="K2259" s="27">
        <v>678.03</v>
      </c>
      <c r="L2259" s="11">
        <v>0.02</v>
      </c>
      <c r="M2259" t="s">
        <v>35</v>
      </c>
      <c r="N2259" s="29">
        <v>510.27</v>
      </c>
      <c r="O2259" s="27">
        <f>Table1[[#This Row],[Unit_Price]]*Table1[[#This Row],[Quantity]]</f>
        <v>1356.06</v>
      </c>
      <c r="P2259" s="29">
        <f>Table1[[#This Row],[Revenue]]-Table1[[#This Row],[COGS]]</f>
        <v>335.52</v>
      </c>
      <c r="Q2259" s="9">
        <f>Table1[[#This Row],[Profit]]/Table1[[#This Row],[Revenue]]</f>
        <v>0.24742268041237114</v>
      </c>
      <c r="R2259" s="31">
        <f>Table1[[#This Row],[Cost Price]]*Table1[[#This Row],[Quantity]]</f>
        <v>1020.54</v>
      </c>
    </row>
    <row r="2260" spans="1:18" x14ac:dyDescent="0.25">
      <c r="A2260" t="s">
        <v>3254</v>
      </c>
      <c r="B2260" s="14">
        <v>46200</v>
      </c>
      <c r="C2260" t="s">
        <v>290</v>
      </c>
      <c r="D2260" t="str">
        <f>VLOOKUP(C2260,Customers!A:E,5,FALSE)</f>
        <v>Affluent</v>
      </c>
      <c r="E2260" t="s">
        <v>18</v>
      </c>
      <c r="F2260" t="str">
        <f>VLOOKUP(Table1[[#This Row],[Product_ID]],Products!A:D,4,FALSE)</f>
        <v>Audio</v>
      </c>
      <c r="G2260" t="str">
        <f>VLOOKUP(H2260,Stores!A:E,5,FALSE)</f>
        <v>Africa</v>
      </c>
      <c r="H2260" t="s">
        <v>226</v>
      </c>
      <c r="I2260" s="5" t="s">
        <v>25</v>
      </c>
      <c r="J2260" s="7">
        <v>1</v>
      </c>
      <c r="K2260" s="27">
        <v>101.97</v>
      </c>
      <c r="L2260" s="11">
        <v>0.1</v>
      </c>
      <c r="M2260" t="s">
        <v>20</v>
      </c>
      <c r="N2260" s="29">
        <v>71.28</v>
      </c>
      <c r="O2260" s="27">
        <f>Table1[[#This Row],[Unit_Price]]*Table1[[#This Row],[Quantity]]</f>
        <v>101.97</v>
      </c>
      <c r="P2260" s="29">
        <f>Table1[[#This Row],[Revenue]]-Table1[[#This Row],[COGS]]</f>
        <v>30.689999999999998</v>
      </c>
      <c r="Q2260" s="9">
        <f>Table1[[#This Row],[Profit]]/Table1[[#This Row],[Revenue]]</f>
        <v>0.30097087378640774</v>
      </c>
      <c r="R2260" s="31">
        <f>Table1[[#This Row],[Cost Price]]*Table1[[#This Row],[Quantity]]</f>
        <v>71.28</v>
      </c>
    </row>
    <row r="2261" spans="1:18" x14ac:dyDescent="0.25">
      <c r="A2261" t="s">
        <v>3255</v>
      </c>
      <c r="B2261" s="14">
        <v>46223</v>
      </c>
      <c r="C2261" t="s">
        <v>288</v>
      </c>
      <c r="D2261" t="str">
        <f>VLOOKUP(C2261,Customers!A:E,5,FALSE)</f>
        <v>Mass Affluent</v>
      </c>
      <c r="E2261" t="s">
        <v>147</v>
      </c>
      <c r="F2261" t="str">
        <f>VLOOKUP(Table1[[#This Row],[Product_ID]],Products!A:D,4,FALSE)</f>
        <v>Televisions</v>
      </c>
      <c r="G2261" t="str">
        <f>VLOOKUP(H2261,Stores!A:E,5,FALSE)</f>
        <v>oceania</v>
      </c>
      <c r="H2261" t="s">
        <v>48</v>
      </c>
      <c r="I2261" s="5" t="s">
        <v>25</v>
      </c>
      <c r="J2261" s="7">
        <v>3</v>
      </c>
      <c r="K2261" s="27">
        <v>969.03</v>
      </c>
      <c r="L2261" s="11">
        <v>0</v>
      </c>
      <c r="M2261" t="s">
        <v>20</v>
      </c>
      <c r="N2261" s="29">
        <v>679.32</v>
      </c>
      <c r="O2261" s="27">
        <f>Table1[[#This Row],[Unit_Price]]*Table1[[#This Row],[Quantity]]</f>
        <v>2907.09</v>
      </c>
      <c r="P2261" s="29">
        <f>Table1[[#This Row],[Revenue]]-Table1[[#This Row],[COGS]]</f>
        <v>869.13000000000011</v>
      </c>
      <c r="Q2261" s="9">
        <f>Table1[[#This Row],[Profit]]/Table1[[#This Row],[Revenue]]</f>
        <v>0.2989690721649485</v>
      </c>
      <c r="R2261" s="31">
        <f>Table1[[#This Row],[Cost Price]]*Table1[[#This Row],[Quantity]]</f>
        <v>2037.96</v>
      </c>
    </row>
    <row r="2262" spans="1:18" x14ac:dyDescent="0.25">
      <c r="A2262" t="s">
        <v>3256</v>
      </c>
      <c r="B2262" s="14">
        <v>46016</v>
      </c>
      <c r="C2262" t="s">
        <v>206</v>
      </c>
      <c r="D2262" t="str">
        <f>VLOOKUP(C2262,Customers!A:E,5,FALSE)</f>
        <v>Mass Affluent</v>
      </c>
      <c r="E2262" t="s">
        <v>202</v>
      </c>
      <c r="F2262" t="str">
        <f>VLOOKUP(Table1[[#This Row],[Product_ID]],Products!A:D,4,FALSE)</f>
        <v>Televisions</v>
      </c>
      <c r="G2262" t="str">
        <f>VLOOKUP(H2262,Stores!A:E,5,FALSE)</f>
        <v>Africa</v>
      </c>
      <c r="H2262" t="s">
        <v>58</v>
      </c>
      <c r="I2262" s="5" t="s">
        <v>14</v>
      </c>
      <c r="J2262" s="7">
        <v>10</v>
      </c>
      <c r="K2262" s="27">
        <v>2078.0100000000002</v>
      </c>
      <c r="L2262" s="11">
        <v>0</v>
      </c>
      <c r="M2262" t="s">
        <v>20</v>
      </c>
      <c r="N2262" s="29">
        <v>1427.32</v>
      </c>
      <c r="O2262" s="27">
        <f>Table1[[#This Row],[Unit_Price]]*Table1[[#This Row],[Quantity]]</f>
        <v>20780.100000000002</v>
      </c>
      <c r="P2262" s="29">
        <f>Table1[[#This Row],[Revenue]]-Table1[[#This Row],[COGS]]</f>
        <v>6506.9000000000033</v>
      </c>
      <c r="Q2262" s="9">
        <f>Table1[[#This Row],[Profit]]/Table1[[#This Row],[Revenue]]</f>
        <v>0.31313131313131326</v>
      </c>
      <c r="R2262" s="31">
        <f>Table1[[#This Row],[Cost Price]]*Table1[[#This Row],[Quantity]]</f>
        <v>14273.199999999999</v>
      </c>
    </row>
    <row r="2263" spans="1:18" x14ac:dyDescent="0.25">
      <c r="A2263" t="s">
        <v>3257</v>
      </c>
      <c r="B2263" s="14">
        <v>46087</v>
      </c>
      <c r="C2263" t="s">
        <v>2057</v>
      </c>
      <c r="D2263" t="str">
        <f>VLOOKUP(C2263,Customers!A:E,5,FALSE)</f>
        <v>Mass Market</v>
      </c>
      <c r="E2263" t="s">
        <v>268</v>
      </c>
      <c r="F2263" t="str">
        <f>VLOOKUP(Table1[[#This Row],[Product_ID]],Products!A:D,4,FALSE)</f>
        <v>Audio</v>
      </c>
      <c r="G2263" t="str">
        <f>VLOOKUP(H2263,Stores!A:E,5,FALSE)</f>
        <v>oceania</v>
      </c>
      <c r="H2263" t="s">
        <v>48</v>
      </c>
      <c r="I2263" s="5" t="s">
        <v>14</v>
      </c>
      <c r="J2263" s="7">
        <v>4</v>
      </c>
      <c r="K2263" s="27">
        <v>151.97999999999999</v>
      </c>
      <c r="L2263" s="11">
        <v>0.15</v>
      </c>
      <c r="M2263" t="s">
        <v>20</v>
      </c>
      <c r="N2263" s="29">
        <v>90.89</v>
      </c>
      <c r="O2263" s="27">
        <f>Table1[[#This Row],[Unit_Price]]*Table1[[#This Row],[Quantity]]</f>
        <v>607.91999999999996</v>
      </c>
      <c r="P2263" s="29">
        <f>Table1[[#This Row],[Revenue]]-Table1[[#This Row],[COGS]]</f>
        <v>244.35999999999996</v>
      </c>
      <c r="Q2263" s="9">
        <f>Table1[[#This Row],[Profit]]/Table1[[#This Row],[Revenue]]</f>
        <v>0.40196078431372545</v>
      </c>
      <c r="R2263" s="31">
        <f>Table1[[#This Row],[Cost Price]]*Table1[[#This Row],[Quantity]]</f>
        <v>363.56</v>
      </c>
    </row>
    <row r="2264" spans="1:18" x14ac:dyDescent="0.25">
      <c r="A2264" t="s">
        <v>3258</v>
      </c>
      <c r="B2264" s="14">
        <v>46300</v>
      </c>
      <c r="C2264" t="s">
        <v>660</v>
      </c>
      <c r="D2264" t="str">
        <f>VLOOKUP(C2264,Customers!A:E,5,FALSE)</f>
        <v>Mass Market</v>
      </c>
      <c r="E2264" t="s">
        <v>254</v>
      </c>
      <c r="F2264" t="str">
        <f>VLOOKUP(Table1[[#This Row],[Product_ID]],Products!A:D,4,FALSE)</f>
        <v>Audio</v>
      </c>
      <c r="G2264" t="str">
        <f>VLOOKUP(H2264,Stores!A:E,5,FALSE)</f>
        <v>oceania</v>
      </c>
      <c r="H2264" t="s">
        <v>48</v>
      </c>
      <c r="I2264" s="5" t="s">
        <v>14</v>
      </c>
      <c r="J2264" s="7">
        <v>1</v>
      </c>
      <c r="K2264" s="27">
        <v>195.02</v>
      </c>
      <c r="L2264" s="11">
        <v>0.05</v>
      </c>
      <c r="M2264" t="s">
        <v>35</v>
      </c>
      <c r="N2264" s="29">
        <v>129.35</v>
      </c>
      <c r="O2264" s="27">
        <f>Table1[[#This Row],[Unit_Price]]*Table1[[#This Row],[Quantity]]</f>
        <v>195.02</v>
      </c>
      <c r="P2264" s="29">
        <f>Table1[[#This Row],[Revenue]]-Table1[[#This Row],[COGS]]</f>
        <v>65.670000000000016</v>
      </c>
      <c r="Q2264" s="9">
        <f>Table1[[#This Row],[Profit]]/Table1[[#This Row],[Revenue]]</f>
        <v>0.33673469387755106</v>
      </c>
      <c r="R2264" s="31">
        <f>Table1[[#This Row],[Cost Price]]*Table1[[#This Row],[Quantity]]</f>
        <v>129.35</v>
      </c>
    </row>
    <row r="2265" spans="1:18" x14ac:dyDescent="0.25">
      <c r="A2265" t="s">
        <v>3259</v>
      </c>
      <c r="B2265" s="14">
        <v>46058</v>
      </c>
      <c r="C2265" t="s">
        <v>1527</v>
      </c>
      <c r="D2265" t="str">
        <f>VLOOKUP(C2265,Customers!A:E,5,FALSE)</f>
        <v>Mass Market</v>
      </c>
      <c r="E2265" t="s">
        <v>61</v>
      </c>
      <c r="F2265" t="str">
        <f>VLOOKUP(Table1[[#This Row],[Product_ID]],Products!A:D,4,FALSE)</f>
        <v>Audio</v>
      </c>
      <c r="G2265" t="str">
        <f>VLOOKUP(H2265,Stores!A:E,5,FALSE)</f>
        <v>EUROPE</v>
      </c>
      <c r="H2265" t="s">
        <v>74</v>
      </c>
      <c r="I2265" s="5" t="s">
        <v>25</v>
      </c>
      <c r="J2265" s="7">
        <v>1</v>
      </c>
      <c r="K2265" s="27">
        <v>249</v>
      </c>
      <c r="L2265" s="11">
        <v>0</v>
      </c>
      <c r="M2265" t="s">
        <v>20</v>
      </c>
      <c r="N2265" s="29">
        <v>171.81</v>
      </c>
      <c r="O2265" s="27">
        <f>Table1[[#This Row],[Unit_Price]]*Table1[[#This Row],[Quantity]]</f>
        <v>249</v>
      </c>
      <c r="P2265" s="29">
        <f>Table1[[#This Row],[Revenue]]-Table1[[#This Row],[COGS]]</f>
        <v>77.19</v>
      </c>
      <c r="Q2265" s="9">
        <f>Table1[[#This Row],[Profit]]/Table1[[#This Row],[Revenue]]</f>
        <v>0.31</v>
      </c>
      <c r="R2265" s="31">
        <f>Table1[[#This Row],[Cost Price]]*Table1[[#This Row],[Quantity]]</f>
        <v>171.81</v>
      </c>
    </row>
    <row r="2266" spans="1:18" x14ac:dyDescent="0.25">
      <c r="A2266" t="s">
        <v>3261</v>
      </c>
      <c r="B2266" s="14">
        <v>45969</v>
      </c>
      <c r="C2266" t="s">
        <v>2351</v>
      </c>
      <c r="D2266" t="str">
        <f>VLOOKUP(C2266,Customers!A:E,5,FALSE)</f>
        <v>Premium</v>
      </c>
      <c r="E2266" t="s">
        <v>33</v>
      </c>
      <c r="F2266" t="str">
        <f>VLOOKUP(Table1[[#This Row],[Product_ID]],Products!A:D,4,FALSE)</f>
        <v>Laptops</v>
      </c>
      <c r="G2266" t="str">
        <f>VLOOKUP(H2266,Stores!A:E,5,FALSE)</f>
        <v>Asia</v>
      </c>
      <c r="H2266" t="s">
        <v>101</v>
      </c>
      <c r="I2266" s="5" t="s">
        <v>25</v>
      </c>
      <c r="J2266" s="7">
        <v>6</v>
      </c>
      <c r="K2266" s="27">
        <v>2573.9699999999998</v>
      </c>
      <c r="L2266" s="11">
        <v>0.02</v>
      </c>
      <c r="M2266" t="s">
        <v>30</v>
      </c>
      <c r="N2266" s="29">
        <v>1599.36</v>
      </c>
      <c r="O2266" s="27">
        <f>Table1[[#This Row],[Unit_Price]]*Table1[[#This Row],[Quantity]]</f>
        <v>15443.82</v>
      </c>
      <c r="P2266" s="29">
        <f>Table1[[#This Row],[Revenue]]-Table1[[#This Row],[COGS]]</f>
        <v>5847.66</v>
      </c>
      <c r="Q2266" s="9">
        <f>Table1[[#This Row],[Profit]]/Table1[[#This Row],[Revenue]]</f>
        <v>0.37864077669902912</v>
      </c>
      <c r="R2266" s="31">
        <f>Table1[[#This Row],[Cost Price]]*Table1[[#This Row],[Quantity]]</f>
        <v>9596.16</v>
      </c>
    </row>
    <row r="2267" spans="1:18" x14ac:dyDescent="0.25">
      <c r="A2267" t="s">
        <v>3262</v>
      </c>
      <c r="B2267" s="14">
        <v>45727</v>
      </c>
      <c r="C2267" t="s">
        <v>473</v>
      </c>
      <c r="D2267" t="str">
        <f>VLOOKUP(C2267,Customers!A:E,5,FALSE)</f>
        <v>Mass Market</v>
      </c>
      <c r="E2267" t="s">
        <v>305</v>
      </c>
      <c r="F2267" t="str">
        <f>VLOOKUP(Table1[[#This Row],[Product_ID]],Products!A:D,4,FALSE)</f>
        <v>Accessories</v>
      </c>
      <c r="G2267" t="str">
        <f>VLOOKUP(H2267,Stores!A:E,5,FALSE)</f>
        <v>Asia</v>
      </c>
      <c r="H2267" t="s">
        <v>13</v>
      </c>
      <c r="I2267" s="5" t="s">
        <v>14</v>
      </c>
      <c r="J2267" s="7">
        <v>4</v>
      </c>
      <c r="K2267" s="27">
        <v>40.17</v>
      </c>
      <c r="L2267" s="11">
        <v>0.15</v>
      </c>
      <c r="M2267" t="s">
        <v>20</v>
      </c>
      <c r="N2267" s="29">
        <v>26.52</v>
      </c>
      <c r="O2267" s="27">
        <f>Table1[[#This Row],[Unit_Price]]*Table1[[#This Row],[Quantity]]</f>
        <v>160.68</v>
      </c>
      <c r="P2267" s="29">
        <f>Table1[[#This Row],[Revenue]]-Table1[[#This Row],[COGS]]</f>
        <v>54.600000000000009</v>
      </c>
      <c r="Q2267" s="9">
        <f>Table1[[#This Row],[Profit]]/Table1[[#This Row],[Revenue]]</f>
        <v>0.33980582524271846</v>
      </c>
      <c r="R2267" s="31">
        <f>Table1[[#This Row],[Cost Price]]*Table1[[#This Row],[Quantity]]</f>
        <v>106.08</v>
      </c>
    </row>
    <row r="2268" spans="1:18" x14ac:dyDescent="0.25">
      <c r="A2268" t="s">
        <v>3263</v>
      </c>
      <c r="B2268" s="14">
        <v>46158</v>
      </c>
      <c r="C2268" t="s">
        <v>1194</v>
      </c>
      <c r="D2268" t="str">
        <f>VLOOKUP(C2268,Customers!A:E,5,FALSE)</f>
        <v>Mass Market</v>
      </c>
      <c r="E2268" t="s">
        <v>150</v>
      </c>
      <c r="F2268" t="str">
        <f>VLOOKUP(Table1[[#This Row],[Product_ID]],Products!A:D,4,FALSE)</f>
        <v>Televisions</v>
      </c>
      <c r="G2268" t="str">
        <f>VLOOKUP(H2268,Stores!A:E,5,FALSE)</f>
        <v>North America</v>
      </c>
      <c r="H2268" t="s">
        <v>95</v>
      </c>
      <c r="I2268" s="5" t="s">
        <v>25</v>
      </c>
      <c r="J2268" s="7">
        <v>10</v>
      </c>
      <c r="K2268" s="27">
        <v>1528.98</v>
      </c>
      <c r="L2268" s="11">
        <v>0.2</v>
      </c>
      <c r="M2268" t="s">
        <v>35</v>
      </c>
      <c r="N2268" s="29">
        <v>1064.29</v>
      </c>
      <c r="O2268" s="27">
        <f>Table1[[#This Row],[Unit_Price]]*Table1[[#This Row],[Quantity]]</f>
        <v>15289.8</v>
      </c>
      <c r="P2268" s="29">
        <f>Table1[[#This Row],[Revenue]]-Table1[[#This Row],[COGS]]</f>
        <v>4646.8999999999996</v>
      </c>
      <c r="Q2268" s="9">
        <f>Table1[[#This Row],[Profit]]/Table1[[#This Row],[Revenue]]</f>
        <v>0.30392156862745096</v>
      </c>
      <c r="R2268" s="31">
        <f>Table1[[#This Row],[Cost Price]]*Table1[[#This Row],[Quantity]]</f>
        <v>10642.9</v>
      </c>
    </row>
    <row r="2269" spans="1:18" x14ac:dyDescent="0.25">
      <c r="A2269" t="s">
        <v>3264</v>
      </c>
      <c r="B2269" s="14">
        <v>46073</v>
      </c>
      <c r="C2269" t="s">
        <v>2955</v>
      </c>
      <c r="D2269" t="str">
        <f>VLOOKUP(C2269,Customers!A:E,5,FALSE)</f>
        <v>Premium</v>
      </c>
      <c r="E2269" t="s">
        <v>83</v>
      </c>
      <c r="F2269" t="str">
        <f>VLOOKUP(Table1[[#This Row],[Product_ID]],Products!A:D,4,FALSE)</f>
        <v>Televisions</v>
      </c>
      <c r="G2269" t="str">
        <f>VLOOKUP(H2269,Stores!A:E,5,FALSE)</f>
        <v>North America</v>
      </c>
      <c r="H2269" t="s">
        <v>39</v>
      </c>
      <c r="I2269" s="5" t="s">
        <v>14</v>
      </c>
      <c r="J2269" s="7">
        <v>8</v>
      </c>
      <c r="K2269" s="27">
        <v>2253.02</v>
      </c>
      <c r="L2269" s="11">
        <v>0</v>
      </c>
      <c r="M2269" t="s">
        <v>20</v>
      </c>
      <c r="N2269" s="29">
        <v>1586.31</v>
      </c>
      <c r="O2269" s="27">
        <f>Table1[[#This Row],[Unit_Price]]*Table1[[#This Row],[Quantity]]</f>
        <v>18024.16</v>
      </c>
      <c r="P2269" s="29">
        <f>Table1[[#This Row],[Revenue]]-Table1[[#This Row],[COGS]]</f>
        <v>5333.68</v>
      </c>
      <c r="Q2269" s="9">
        <f>Table1[[#This Row],[Profit]]/Table1[[#This Row],[Revenue]]</f>
        <v>0.29591836734693877</v>
      </c>
      <c r="R2269" s="31">
        <f>Table1[[#This Row],[Cost Price]]*Table1[[#This Row],[Quantity]]</f>
        <v>12690.48</v>
      </c>
    </row>
    <row r="2270" spans="1:18" x14ac:dyDescent="0.25">
      <c r="A2270" t="s">
        <v>3265</v>
      </c>
      <c r="B2270" s="14">
        <v>45959</v>
      </c>
      <c r="C2270" t="s">
        <v>486</v>
      </c>
      <c r="D2270" t="str">
        <f>VLOOKUP(C2270,Customers!A:E,5,FALSE)</f>
        <v>VIP</v>
      </c>
      <c r="E2270" t="s">
        <v>332</v>
      </c>
      <c r="F2270" t="str">
        <f>VLOOKUP(Table1[[#This Row],[Product_ID]],Products!A:D,4,FALSE)</f>
        <v>Smartphones</v>
      </c>
      <c r="G2270" t="str">
        <f>VLOOKUP(H2270,Stores!A:E,5,FALSE)</f>
        <v>Asia</v>
      </c>
      <c r="H2270" t="s">
        <v>101</v>
      </c>
      <c r="I2270" s="5" t="s">
        <v>25</v>
      </c>
      <c r="J2270" s="7">
        <v>3</v>
      </c>
      <c r="K2270" s="27">
        <v>726.53</v>
      </c>
      <c r="L2270" s="11">
        <v>0.02</v>
      </c>
      <c r="M2270" t="s">
        <v>20</v>
      </c>
      <c r="N2270" s="29">
        <v>531.79</v>
      </c>
      <c r="O2270" s="27">
        <f>Table1[[#This Row],[Unit_Price]]*Table1[[#This Row],[Quantity]]</f>
        <v>2179.59</v>
      </c>
      <c r="P2270" s="29">
        <f>Table1[[#This Row],[Revenue]]-Table1[[#This Row],[COGS]]</f>
        <v>584.22000000000025</v>
      </c>
      <c r="Q2270" s="9">
        <f>Table1[[#This Row],[Profit]]/Table1[[#This Row],[Revenue]]</f>
        <v>0.26804123711340216</v>
      </c>
      <c r="R2270" s="31">
        <f>Table1[[#This Row],[Cost Price]]*Table1[[#This Row],[Quantity]]</f>
        <v>1595.37</v>
      </c>
    </row>
    <row r="2271" spans="1:18" x14ac:dyDescent="0.25">
      <c r="A2271" t="s">
        <v>3266</v>
      </c>
      <c r="B2271" s="14">
        <v>46302</v>
      </c>
      <c r="C2271" t="s">
        <v>1820</v>
      </c>
      <c r="D2271" t="str">
        <f>VLOOKUP(C2271,Customers!A:E,5,FALSE)</f>
        <v>Mass Market</v>
      </c>
      <c r="E2271" t="s">
        <v>254</v>
      </c>
      <c r="F2271" t="str">
        <f>VLOOKUP(Table1[[#This Row],[Product_ID]],Products!A:D,4,FALSE)</f>
        <v>Audio</v>
      </c>
      <c r="G2271" t="str">
        <f>VLOOKUP(H2271,Stores!A:E,5,FALSE)</f>
        <v>Europe</v>
      </c>
      <c r="H2271" t="s">
        <v>64</v>
      </c>
      <c r="I2271" s="5" t="s">
        <v>25</v>
      </c>
      <c r="J2271" s="7">
        <v>5</v>
      </c>
      <c r="K2271" s="27">
        <v>202.98</v>
      </c>
      <c r="L2271" s="11">
        <v>0</v>
      </c>
      <c r="M2271" t="s">
        <v>20</v>
      </c>
      <c r="N2271" s="29">
        <v>129.35</v>
      </c>
      <c r="O2271" s="27">
        <f>Table1[[#This Row],[Unit_Price]]*Table1[[#This Row],[Quantity]]</f>
        <v>1014.9</v>
      </c>
      <c r="P2271" s="29">
        <f>Table1[[#This Row],[Revenue]]-Table1[[#This Row],[COGS]]</f>
        <v>368.15</v>
      </c>
      <c r="Q2271" s="9">
        <f>Table1[[#This Row],[Profit]]/Table1[[#This Row],[Revenue]]</f>
        <v>0.36274509803921567</v>
      </c>
      <c r="R2271" s="31">
        <f>Table1[[#This Row],[Cost Price]]*Table1[[#This Row],[Quantity]]</f>
        <v>646.75</v>
      </c>
    </row>
    <row r="2272" spans="1:18" x14ac:dyDescent="0.25">
      <c r="A2272" t="s">
        <v>3267</v>
      </c>
      <c r="B2272" s="14">
        <v>45908</v>
      </c>
      <c r="C2272" t="s">
        <v>37</v>
      </c>
      <c r="D2272" t="str">
        <f>VLOOKUP(C2272,Customers!A:E,5,FALSE)</f>
        <v>Mass Market</v>
      </c>
      <c r="E2272" t="s">
        <v>243</v>
      </c>
      <c r="F2272" t="str">
        <f>VLOOKUP(Table1[[#This Row],[Product_ID]],Products!A:D,4,FALSE)</f>
        <v>Accessories</v>
      </c>
      <c r="G2272" t="str">
        <f>VLOOKUP(H2272,Stores!A:E,5,FALSE)</f>
        <v>Africa</v>
      </c>
      <c r="H2272" t="s">
        <v>58</v>
      </c>
      <c r="I2272" s="5" t="s">
        <v>14</v>
      </c>
      <c r="J2272" s="7">
        <v>6</v>
      </c>
      <c r="K2272" s="27">
        <v>69.69</v>
      </c>
      <c r="L2272" s="11">
        <v>0</v>
      </c>
      <c r="M2272" t="s">
        <v>35</v>
      </c>
      <c r="N2272" s="29">
        <v>44.16</v>
      </c>
      <c r="O2272" s="27">
        <f>Table1[[#This Row],[Unit_Price]]*Table1[[#This Row],[Quantity]]</f>
        <v>418.14</v>
      </c>
      <c r="P2272" s="29">
        <f>Table1[[#This Row],[Revenue]]-Table1[[#This Row],[COGS]]</f>
        <v>153.18</v>
      </c>
      <c r="Q2272" s="9">
        <f>Table1[[#This Row],[Profit]]/Table1[[#This Row],[Revenue]]</f>
        <v>0.36633663366336638</v>
      </c>
      <c r="R2272" s="31">
        <f>Table1[[#This Row],[Cost Price]]*Table1[[#This Row],[Quantity]]</f>
        <v>264.95999999999998</v>
      </c>
    </row>
    <row r="2273" spans="1:18" x14ac:dyDescent="0.25">
      <c r="A2273" t="s">
        <v>3268</v>
      </c>
      <c r="B2273" s="14">
        <v>46225</v>
      </c>
      <c r="C2273" t="s">
        <v>167</v>
      </c>
      <c r="D2273" t="str">
        <f>VLOOKUP(C2273,Customers!A:E,5,FALSE)</f>
        <v>Mass Affluent</v>
      </c>
      <c r="E2273" t="s">
        <v>18</v>
      </c>
      <c r="F2273" t="str">
        <f>VLOOKUP(Table1[[#This Row],[Product_ID]],Products!A:D,4,FALSE)</f>
        <v>Audio</v>
      </c>
      <c r="G2273" t="str">
        <f>VLOOKUP(H2273,Stores!A:E,5,FALSE)</f>
        <v>North America</v>
      </c>
      <c r="H2273" t="s">
        <v>95</v>
      </c>
      <c r="I2273" s="5" t="s">
        <v>14</v>
      </c>
      <c r="J2273" s="7">
        <v>1</v>
      </c>
      <c r="K2273" s="27">
        <v>96.03</v>
      </c>
      <c r="L2273" s="11">
        <v>0</v>
      </c>
      <c r="M2273" t="s">
        <v>20</v>
      </c>
      <c r="N2273" s="29">
        <v>71.28</v>
      </c>
      <c r="O2273" s="27">
        <f>Table1[[#This Row],[Unit_Price]]*Table1[[#This Row],[Quantity]]</f>
        <v>96.03</v>
      </c>
      <c r="P2273" s="29">
        <f>Table1[[#This Row],[Revenue]]-Table1[[#This Row],[COGS]]</f>
        <v>24.75</v>
      </c>
      <c r="Q2273" s="9">
        <f>Table1[[#This Row],[Profit]]/Table1[[#This Row],[Revenue]]</f>
        <v>0.25773195876288657</v>
      </c>
      <c r="R2273" s="31">
        <f>Table1[[#This Row],[Cost Price]]*Table1[[#This Row],[Quantity]]</f>
        <v>71.28</v>
      </c>
    </row>
    <row r="2274" spans="1:18" x14ac:dyDescent="0.25">
      <c r="A2274" t="s">
        <v>3269</v>
      </c>
      <c r="B2274" s="14">
        <v>46172</v>
      </c>
      <c r="C2274" t="s">
        <v>1600</v>
      </c>
      <c r="D2274" t="str">
        <f>VLOOKUP(C2274,Customers!A:E,5,FALSE)</f>
        <v>Mass Affluent</v>
      </c>
      <c r="E2274" t="s">
        <v>685</v>
      </c>
      <c r="F2274" t="str">
        <f>VLOOKUP(Table1[[#This Row],[Product_ID]],Products!A:D,4,FALSE)</f>
        <v>Smartphones</v>
      </c>
      <c r="G2274" t="str">
        <f>VLOOKUP(H2274,Stores!A:E,5,FALSE)</f>
        <v>South America</v>
      </c>
      <c r="H2274" t="s">
        <v>62</v>
      </c>
      <c r="I2274" s="5" t="s">
        <v>25</v>
      </c>
      <c r="J2274" s="7">
        <v>2</v>
      </c>
      <c r="K2274" s="27">
        <v>1583.01</v>
      </c>
      <c r="L2274" s="11">
        <v>0.05</v>
      </c>
      <c r="M2274" t="s">
        <v>30</v>
      </c>
      <c r="N2274" s="29">
        <v>1023.36</v>
      </c>
      <c r="O2274" s="27">
        <f>Table1[[#This Row],[Unit_Price]]*Table1[[#This Row],[Quantity]]</f>
        <v>3166.02</v>
      </c>
      <c r="P2274" s="29">
        <f>Table1[[#This Row],[Revenue]]-Table1[[#This Row],[COGS]]</f>
        <v>1119.3</v>
      </c>
      <c r="Q2274" s="9">
        <f>Table1[[#This Row],[Profit]]/Table1[[#This Row],[Revenue]]</f>
        <v>0.35353535353535354</v>
      </c>
      <c r="R2274" s="31">
        <f>Table1[[#This Row],[Cost Price]]*Table1[[#This Row],[Quantity]]</f>
        <v>2046.72</v>
      </c>
    </row>
    <row r="2275" spans="1:18" x14ac:dyDescent="0.25">
      <c r="A2275" t="s">
        <v>3270</v>
      </c>
      <c r="B2275" s="14">
        <v>46270</v>
      </c>
      <c r="C2275" t="s">
        <v>862</v>
      </c>
      <c r="D2275" t="str">
        <f>VLOOKUP(C2275,Customers!A:E,5,FALSE)</f>
        <v>Premium</v>
      </c>
      <c r="E2275" t="s">
        <v>268</v>
      </c>
      <c r="F2275" t="str">
        <f>VLOOKUP(Table1[[#This Row],[Product_ID]],Products!A:D,4,FALSE)</f>
        <v>Audio</v>
      </c>
      <c r="G2275" t="str">
        <f>VLOOKUP(H2275,Stores!A:E,5,FALSE)</f>
        <v>EUROPE</v>
      </c>
      <c r="H2275" t="s">
        <v>74</v>
      </c>
      <c r="I2275" s="5" t="s">
        <v>14</v>
      </c>
      <c r="J2275" s="7">
        <v>2</v>
      </c>
      <c r="K2275" s="27">
        <v>146.02000000000001</v>
      </c>
      <c r="L2275" s="11">
        <v>0</v>
      </c>
      <c r="M2275" t="s">
        <v>35</v>
      </c>
      <c r="N2275" s="29">
        <v>90.89</v>
      </c>
      <c r="O2275" s="27">
        <f>Table1[[#This Row],[Unit_Price]]*Table1[[#This Row],[Quantity]]</f>
        <v>292.04000000000002</v>
      </c>
      <c r="P2275" s="29">
        <f>Table1[[#This Row],[Revenue]]-Table1[[#This Row],[COGS]]</f>
        <v>110.26000000000002</v>
      </c>
      <c r="Q2275" s="9">
        <f>Table1[[#This Row],[Profit]]/Table1[[#This Row],[Revenue]]</f>
        <v>0.3775510204081633</v>
      </c>
      <c r="R2275" s="31">
        <f>Table1[[#This Row],[Cost Price]]*Table1[[#This Row],[Quantity]]</f>
        <v>181.78</v>
      </c>
    </row>
    <row r="2276" spans="1:18" x14ac:dyDescent="0.25">
      <c r="A2276" t="s">
        <v>3271</v>
      </c>
      <c r="B2276" s="14">
        <v>45877</v>
      </c>
      <c r="C2276" t="s">
        <v>541</v>
      </c>
      <c r="D2276" t="str">
        <f>VLOOKUP(C2276,Customers!A:E,5,FALSE)</f>
        <v>Mass Market</v>
      </c>
      <c r="E2276" t="s">
        <v>177</v>
      </c>
      <c r="F2276" t="str">
        <f>VLOOKUP(Table1[[#This Row],[Product_ID]],Products!A:D,4,FALSE)</f>
        <v>Laptops</v>
      </c>
      <c r="G2276" t="str">
        <f>VLOOKUP(H2276,Stores!A:E,5,FALSE)</f>
        <v>North America</v>
      </c>
      <c r="H2276" t="s">
        <v>95</v>
      </c>
      <c r="I2276" s="5" t="s">
        <v>25</v>
      </c>
      <c r="J2276" s="7">
        <v>3</v>
      </c>
      <c r="K2276" s="27">
        <v>1551.03</v>
      </c>
      <c r="L2276" s="11">
        <v>0</v>
      </c>
      <c r="M2276" t="s">
        <v>35</v>
      </c>
      <c r="N2276" s="29">
        <v>991.38</v>
      </c>
      <c r="O2276" s="27">
        <f>Table1[[#This Row],[Unit_Price]]*Table1[[#This Row],[Quantity]]</f>
        <v>4653.09</v>
      </c>
      <c r="P2276" s="29">
        <f>Table1[[#This Row],[Revenue]]-Table1[[#This Row],[COGS]]</f>
        <v>1678.9500000000003</v>
      </c>
      <c r="Q2276" s="9">
        <f>Table1[[#This Row],[Profit]]/Table1[[#This Row],[Revenue]]</f>
        <v>0.36082474226804129</v>
      </c>
      <c r="R2276" s="31">
        <f>Table1[[#This Row],[Cost Price]]*Table1[[#This Row],[Quantity]]</f>
        <v>2974.14</v>
      </c>
    </row>
    <row r="2277" spans="1:18" x14ac:dyDescent="0.25">
      <c r="A2277" t="s">
        <v>3272</v>
      </c>
      <c r="B2277" s="14">
        <v>46140</v>
      </c>
      <c r="C2277" t="s">
        <v>845</v>
      </c>
      <c r="D2277" t="str">
        <f>VLOOKUP(C2277,Customers!A:E,5,FALSE)</f>
        <v>Mass Affluent</v>
      </c>
      <c r="E2277" t="s">
        <v>268</v>
      </c>
      <c r="F2277" t="str">
        <f>VLOOKUP(Table1[[#This Row],[Product_ID]],Products!A:D,4,FALSE)</f>
        <v>Audio</v>
      </c>
      <c r="G2277" t="str">
        <f>VLOOKUP(H2277,Stores!A:E,5,FALSE)</f>
        <v>Europe</v>
      </c>
      <c r="H2277" t="s">
        <v>24</v>
      </c>
      <c r="I2277" s="5" t="s">
        <v>25</v>
      </c>
      <c r="J2277" s="7">
        <v>2</v>
      </c>
      <c r="K2277" s="27">
        <v>147.51</v>
      </c>
      <c r="L2277" s="11">
        <v>0.02</v>
      </c>
      <c r="M2277" t="s">
        <v>20</v>
      </c>
      <c r="N2277" s="29">
        <v>90.89</v>
      </c>
      <c r="O2277" s="27">
        <f>Table1[[#This Row],[Unit_Price]]*Table1[[#This Row],[Quantity]]</f>
        <v>295.02</v>
      </c>
      <c r="P2277" s="29">
        <f>Table1[[#This Row],[Revenue]]-Table1[[#This Row],[COGS]]</f>
        <v>113.23999999999998</v>
      </c>
      <c r="Q2277" s="9">
        <f>Table1[[#This Row],[Profit]]/Table1[[#This Row],[Revenue]]</f>
        <v>0.38383838383838381</v>
      </c>
      <c r="R2277" s="31">
        <f>Table1[[#This Row],[Cost Price]]*Table1[[#This Row],[Quantity]]</f>
        <v>181.78</v>
      </c>
    </row>
    <row r="2278" spans="1:18" x14ac:dyDescent="0.25">
      <c r="A2278" t="s">
        <v>3273</v>
      </c>
      <c r="B2278" s="14">
        <v>46074</v>
      </c>
      <c r="C2278" t="s">
        <v>834</v>
      </c>
      <c r="D2278" t="str">
        <f>VLOOKUP(C2278,Customers!A:E,5,FALSE)</f>
        <v>Mass Market</v>
      </c>
      <c r="E2278" t="s">
        <v>109</v>
      </c>
      <c r="F2278" t="str">
        <f>VLOOKUP(Table1[[#This Row],[Product_ID]],Products!A:D,4,FALSE)</f>
        <v>Televisions</v>
      </c>
      <c r="G2278" t="str">
        <f>VLOOKUP(H2278,Stores!A:E,5,FALSE)</f>
        <v>Asia</v>
      </c>
      <c r="H2278" t="s">
        <v>13</v>
      </c>
      <c r="I2278" s="5" t="s">
        <v>14</v>
      </c>
      <c r="J2278" s="7">
        <v>5</v>
      </c>
      <c r="K2278" s="27">
        <v>1399</v>
      </c>
      <c r="L2278" s="11">
        <v>0.05</v>
      </c>
      <c r="M2278" t="s">
        <v>30</v>
      </c>
      <c r="N2278" s="29">
        <v>1007.28</v>
      </c>
      <c r="O2278" s="27">
        <f>Table1[[#This Row],[Unit_Price]]*Table1[[#This Row],[Quantity]]</f>
        <v>6995</v>
      </c>
      <c r="P2278" s="29">
        <f>Table1[[#This Row],[Revenue]]-Table1[[#This Row],[COGS]]</f>
        <v>1958.6000000000004</v>
      </c>
      <c r="Q2278" s="9">
        <f>Table1[[#This Row],[Profit]]/Table1[[#This Row],[Revenue]]</f>
        <v>0.28000000000000003</v>
      </c>
      <c r="R2278" s="31">
        <f>Table1[[#This Row],[Cost Price]]*Table1[[#This Row],[Quantity]]</f>
        <v>5036.3999999999996</v>
      </c>
    </row>
    <row r="2279" spans="1:18" x14ac:dyDescent="0.25">
      <c r="A2279" t="s">
        <v>3274</v>
      </c>
      <c r="B2279" s="14">
        <v>45885</v>
      </c>
      <c r="C2279" t="s">
        <v>793</v>
      </c>
      <c r="D2279" t="str">
        <f>VLOOKUP(C2279,Customers!A:E,5,FALSE)</f>
        <v>Mass Market</v>
      </c>
      <c r="E2279" t="s">
        <v>177</v>
      </c>
      <c r="F2279" t="str">
        <f>VLOOKUP(Table1[[#This Row],[Product_ID]],Products!A:D,4,FALSE)</f>
        <v>Laptops</v>
      </c>
      <c r="G2279" t="str">
        <f>VLOOKUP(H2279,Stores!A:E,5,FALSE)</f>
        <v>Asia</v>
      </c>
      <c r="H2279" t="s">
        <v>13</v>
      </c>
      <c r="I2279" s="5" t="s">
        <v>25</v>
      </c>
      <c r="J2279" s="7">
        <v>1</v>
      </c>
      <c r="K2279" s="27">
        <v>1567.02</v>
      </c>
      <c r="L2279" s="11">
        <v>0.15</v>
      </c>
      <c r="M2279" t="s">
        <v>20</v>
      </c>
      <c r="N2279" s="29">
        <v>991.38</v>
      </c>
      <c r="O2279" s="27">
        <f>Table1[[#This Row],[Unit_Price]]*Table1[[#This Row],[Quantity]]</f>
        <v>1567.02</v>
      </c>
      <c r="P2279" s="29">
        <f>Table1[[#This Row],[Revenue]]-Table1[[#This Row],[COGS]]</f>
        <v>575.64</v>
      </c>
      <c r="Q2279" s="9">
        <f>Table1[[#This Row],[Profit]]/Table1[[#This Row],[Revenue]]</f>
        <v>0.36734693877551022</v>
      </c>
      <c r="R2279" s="31">
        <f>Table1[[#This Row],[Cost Price]]*Table1[[#This Row],[Quantity]]</f>
        <v>991.38</v>
      </c>
    </row>
    <row r="2280" spans="1:18" x14ac:dyDescent="0.25">
      <c r="A2280" t="s">
        <v>3275</v>
      </c>
      <c r="B2280" s="14">
        <v>46070</v>
      </c>
      <c r="C2280" t="s">
        <v>1375</v>
      </c>
      <c r="D2280" t="str">
        <f>VLOOKUP(C2280,Customers!A:E,5,FALSE)</f>
        <v>Mass Market</v>
      </c>
      <c r="E2280" t="s">
        <v>323</v>
      </c>
      <c r="F2280" t="str">
        <f>VLOOKUP(Table1[[#This Row],[Product_ID]],Products!A:D,4,FALSE)</f>
        <v>Televisions</v>
      </c>
      <c r="G2280" t="str">
        <f>VLOOKUP(H2280,Stores!A:E,5,FALSE)</f>
        <v>Africa</v>
      </c>
      <c r="H2280" t="s">
        <v>52</v>
      </c>
      <c r="I2280" s="5" t="s">
        <v>25</v>
      </c>
      <c r="J2280" s="7">
        <v>5</v>
      </c>
      <c r="K2280" s="27">
        <v>1528.98</v>
      </c>
      <c r="L2280" s="11">
        <v>0.15</v>
      </c>
      <c r="M2280" t="s">
        <v>20</v>
      </c>
      <c r="N2280" s="29">
        <v>989.34</v>
      </c>
      <c r="O2280" s="27">
        <f>Table1[[#This Row],[Unit_Price]]*Table1[[#This Row],[Quantity]]</f>
        <v>7644.9</v>
      </c>
      <c r="P2280" s="29">
        <f>Table1[[#This Row],[Revenue]]-Table1[[#This Row],[COGS]]</f>
        <v>2698.2</v>
      </c>
      <c r="Q2280" s="9">
        <f>Table1[[#This Row],[Profit]]/Table1[[#This Row],[Revenue]]</f>
        <v>0.3529411764705882</v>
      </c>
      <c r="R2280" s="31">
        <f>Table1[[#This Row],[Cost Price]]*Table1[[#This Row],[Quantity]]</f>
        <v>4946.7</v>
      </c>
    </row>
    <row r="2281" spans="1:18" x14ac:dyDescent="0.25">
      <c r="A2281" t="s">
        <v>3277</v>
      </c>
      <c r="B2281" s="14">
        <v>46002</v>
      </c>
      <c r="C2281" t="s">
        <v>679</v>
      </c>
      <c r="D2281" t="str">
        <f>VLOOKUP(C2281,Customers!A:E,5,FALSE)</f>
        <v>Mass Market</v>
      </c>
      <c r="E2281" t="s">
        <v>286</v>
      </c>
      <c r="F2281" t="str">
        <f>VLOOKUP(Table1[[#This Row],[Product_ID]],Products!A:D,4,FALSE)</f>
        <v>Televisions</v>
      </c>
      <c r="G2281" t="str">
        <f>VLOOKUP(H2281,Stores!A:E,5,FALSE)</f>
        <v xml:space="preserve">Asia </v>
      </c>
      <c r="H2281" t="s">
        <v>104</v>
      </c>
      <c r="I2281" s="5" t="s">
        <v>14</v>
      </c>
      <c r="J2281" s="7">
        <v>4</v>
      </c>
      <c r="K2281" s="27">
        <v>1273.02</v>
      </c>
      <c r="L2281" s="11">
        <v>0</v>
      </c>
      <c r="M2281" t="s">
        <v>30</v>
      </c>
      <c r="N2281" s="29">
        <v>948.27</v>
      </c>
      <c r="O2281" s="27">
        <f>Table1[[#This Row],[Unit_Price]]*Table1[[#This Row],[Quantity]]</f>
        <v>5092.08</v>
      </c>
      <c r="P2281" s="29">
        <f>Table1[[#This Row],[Revenue]]-Table1[[#This Row],[COGS]]</f>
        <v>1299</v>
      </c>
      <c r="Q2281" s="9">
        <f>Table1[[#This Row],[Profit]]/Table1[[#This Row],[Revenue]]</f>
        <v>0.25510204081632654</v>
      </c>
      <c r="R2281" s="31">
        <f>Table1[[#This Row],[Cost Price]]*Table1[[#This Row],[Quantity]]</f>
        <v>3793.08</v>
      </c>
    </row>
    <row r="2282" spans="1:18" x14ac:dyDescent="0.25">
      <c r="A2282" t="s">
        <v>3278</v>
      </c>
      <c r="B2282" s="14">
        <v>45725</v>
      </c>
      <c r="C2282" t="s">
        <v>895</v>
      </c>
      <c r="D2282" t="str">
        <f>VLOOKUP(C2282,Customers!A:E,5,FALSE)</f>
        <v>Mass Market</v>
      </c>
      <c r="E2282" t="s">
        <v>199</v>
      </c>
      <c r="F2282" t="str">
        <f>VLOOKUP(Table1[[#This Row],[Product_ID]],Products!A:D,4,FALSE)</f>
        <v>Laptops</v>
      </c>
      <c r="G2282" t="str">
        <f>VLOOKUP(H2282,Stores!A:E,5,FALSE)</f>
        <v>Africa</v>
      </c>
      <c r="H2282" t="s">
        <v>52</v>
      </c>
      <c r="I2282" s="5" t="s">
        <v>14</v>
      </c>
      <c r="J2282" s="7">
        <v>1</v>
      </c>
      <c r="K2282" s="27">
        <v>678.03</v>
      </c>
      <c r="L2282" s="11">
        <v>0</v>
      </c>
      <c r="M2282" t="s">
        <v>20</v>
      </c>
      <c r="N2282" s="29">
        <v>496.29</v>
      </c>
      <c r="O2282" s="27">
        <f>Table1[[#This Row],[Unit_Price]]*Table1[[#This Row],[Quantity]]</f>
        <v>678.03</v>
      </c>
      <c r="P2282" s="29">
        <f>Table1[[#This Row],[Revenue]]-Table1[[#This Row],[COGS]]</f>
        <v>181.73999999999995</v>
      </c>
      <c r="Q2282" s="9">
        <f>Table1[[#This Row],[Profit]]/Table1[[#This Row],[Revenue]]</f>
        <v>0.268041237113402</v>
      </c>
      <c r="R2282" s="31">
        <f>Table1[[#This Row],[Cost Price]]*Table1[[#This Row],[Quantity]]</f>
        <v>496.29</v>
      </c>
    </row>
    <row r="2283" spans="1:18" x14ac:dyDescent="0.25">
      <c r="A2283" t="s">
        <v>3279</v>
      </c>
      <c r="B2283" s="14">
        <v>45897</v>
      </c>
      <c r="C2283" t="s">
        <v>193</v>
      </c>
      <c r="D2283" t="str">
        <f>VLOOKUP(C2283,Customers!A:E,5,FALSE)</f>
        <v>Mass Market</v>
      </c>
      <c r="E2283" t="s">
        <v>98</v>
      </c>
      <c r="F2283" t="str">
        <f>VLOOKUP(Table1[[#This Row],[Product_ID]],Products!A:D,4,FALSE)</f>
        <v>Laptops</v>
      </c>
      <c r="G2283" t="str">
        <f>VLOOKUP(H2283,Stores!A:E,5,FALSE)</f>
        <v>Africa</v>
      </c>
      <c r="H2283" t="s">
        <v>196</v>
      </c>
      <c r="I2283" s="5" t="s">
        <v>25</v>
      </c>
      <c r="J2283" s="7">
        <v>5</v>
      </c>
      <c r="K2283" s="27">
        <v>1440.97</v>
      </c>
      <c r="L2283" s="11">
        <v>0.2</v>
      </c>
      <c r="M2283" t="s">
        <v>20</v>
      </c>
      <c r="N2283" s="29">
        <v>853.39</v>
      </c>
      <c r="O2283" s="27">
        <f>Table1[[#This Row],[Unit_Price]]*Table1[[#This Row],[Quantity]]</f>
        <v>7204.85</v>
      </c>
      <c r="P2283" s="29">
        <f>Table1[[#This Row],[Revenue]]-Table1[[#This Row],[COGS]]</f>
        <v>2937.9000000000005</v>
      </c>
      <c r="Q2283" s="9">
        <f>Table1[[#This Row],[Profit]]/Table1[[#This Row],[Revenue]]</f>
        <v>0.40776699029126218</v>
      </c>
      <c r="R2283" s="31">
        <f>Table1[[#This Row],[Cost Price]]*Table1[[#This Row],[Quantity]]</f>
        <v>4266.95</v>
      </c>
    </row>
    <row r="2284" spans="1:18" x14ac:dyDescent="0.25">
      <c r="A2284" t="s">
        <v>3280</v>
      </c>
      <c r="B2284" s="14">
        <v>46191</v>
      </c>
      <c r="C2284" t="s">
        <v>1872</v>
      </c>
      <c r="D2284" t="str">
        <f>VLOOKUP(C2284,Customers!A:E,5,FALSE)</f>
        <v>Mass Market</v>
      </c>
      <c r="E2284" t="s">
        <v>150</v>
      </c>
      <c r="F2284" t="str">
        <f>VLOOKUP(Table1[[#This Row],[Product_ID]],Products!A:D,4,FALSE)</f>
        <v>Televisions</v>
      </c>
      <c r="G2284" t="str">
        <f>VLOOKUP(H2284,Stores!A:E,5,FALSE)</f>
        <v>Europe</v>
      </c>
      <c r="H2284" t="s">
        <v>64</v>
      </c>
      <c r="I2284" s="5" t="s">
        <v>25</v>
      </c>
      <c r="J2284" s="7">
        <v>3</v>
      </c>
      <c r="K2284" s="27">
        <v>1513.99</v>
      </c>
      <c r="L2284" s="11">
        <v>0.05</v>
      </c>
      <c r="M2284" t="s">
        <v>30</v>
      </c>
      <c r="N2284" s="29">
        <v>1064.29</v>
      </c>
      <c r="O2284" s="27">
        <f>Table1[[#This Row],[Unit_Price]]*Table1[[#This Row],[Quantity]]</f>
        <v>4541.97</v>
      </c>
      <c r="P2284" s="29">
        <f>Table1[[#This Row],[Revenue]]-Table1[[#This Row],[COGS]]</f>
        <v>1349.1000000000004</v>
      </c>
      <c r="Q2284" s="9">
        <f>Table1[[#This Row],[Profit]]/Table1[[#This Row],[Revenue]]</f>
        <v>0.29702970297029707</v>
      </c>
      <c r="R2284" s="31">
        <f>Table1[[#This Row],[Cost Price]]*Table1[[#This Row],[Quantity]]</f>
        <v>3192.87</v>
      </c>
    </row>
    <row r="2285" spans="1:18" x14ac:dyDescent="0.25">
      <c r="A2285" t="s">
        <v>3281</v>
      </c>
      <c r="B2285" s="14">
        <v>46330</v>
      </c>
      <c r="C2285" t="s">
        <v>1986</v>
      </c>
      <c r="D2285" t="str">
        <f>VLOOKUP(C2285,Customers!A:E,5,FALSE)</f>
        <v>VIP</v>
      </c>
      <c r="E2285" t="s">
        <v>220</v>
      </c>
      <c r="F2285" t="str">
        <f>VLOOKUP(Table1[[#This Row],[Product_ID]],Products!A:D,4,FALSE)</f>
        <v>Laptops</v>
      </c>
      <c r="G2285" t="str">
        <f>VLOOKUP(H2285,Stores!A:E,5,FALSE)</f>
        <v>oceania</v>
      </c>
      <c r="H2285" t="s">
        <v>48</v>
      </c>
      <c r="I2285" s="5" t="s">
        <v>14</v>
      </c>
      <c r="J2285" s="7">
        <v>2</v>
      </c>
      <c r="K2285" s="27">
        <v>1513.99</v>
      </c>
      <c r="L2285" s="11">
        <v>0</v>
      </c>
      <c r="M2285" t="s">
        <v>5113</v>
      </c>
      <c r="N2285" s="29">
        <v>974.35</v>
      </c>
      <c r="O2285" s="27">
        <f>Table1[[#This Row],[Unit_Price]]*Table1[[#This Row],[Quantity]]</f>
        <v>3027.98</v>
      </c>
      <c r="P2285" s="29">
        <f>Table1[[#This Row],[Revenue]]-Table1[[#This Row],[COGS]]</f>
        <v>1079.28</v>
      </c>
      <c r="Q2285" s="9">
        <f>Table1[[#This Row],[Profit]]/Table1[[#This Row],[Revenue]]</f>
        <v>0.35643564356435642</v>
      </c>
      <c r="R2285" s="31">
        <f>Table1[[#This Row],[Cost Price]]*Table1[[#This Row],[Quantity]]</f>
        <v>1948.7</v>
      </c>
    </row>
    <row r="2286" spans="1:18" x14ac:dyDescent="0.25">
      <c r="A2286" t="s">
        <v>3282</v>
      </c>
      <c r="B2286" s="14">
        <v>45971</v>
      </c>
      <c r="C2286" t="s">
        <v>263</v>
      </c>
      <c r="D2286" t="str">
        <f>VLOOKUP(C2286,Customers!A:E,5,FALSE)</f>
        <v>Mass Affluent</v>
      </c>
      <c r="E2286" t="s">
        <v>376</v>
      </c>
      <c r="F2286" t="str">
        <f>VLOOKUP(Table1[[#This Row],[Product_ID]],Products!A:D,4,FALSE)</f>
        <v>Laptops</v>
      </c>
      <c r="G2286" t="str">
        <f>VLOOKUP(H2286,Stores!A:E,5,FALSE)</f>
        <v>North America</v>
      </c>
      <c r="H2286" t="s">
        <v>95</v>
      </c>
      <c r="I2286" s="5" t="s">
        <v>25</v>
      </c>
      <c r="J2286" s="7">
        <v>3</v>
      </c>
      <c r="K2286" s="27">
        <v>1749.97</v>
      </c>
      <c r="L2286" s="11">
        <v>0.1</v>
      </c>
      <c r="M2286" t="s">
        <v>30</v>
      </c>
      <c r="N2286" s="29">
        <v>1240.27</v>
      </c>
      <c r="O2286" s="27">
        <f>Table1[[#This Row],[Unit_Price]]*Table1[[#This Row],[Quantity]]</f>
        <v>5249.91</v>
      </c>
      <c r="P2286" s="29">
        <f>Table1[[#This Row],[Revenue]]-Table1[[#This Row],[COGS]]</f>
        <v>1529.1</v>
      </c>
      <c r="Q2286" s="9">
        <f>Table1[[#This Row],[Profit]]/Table1[[#This Row],[Revenue]]</f>
        <v>0.29126213592233008</v>
      </c>
      <c r="R2286" s="31">
        <f>Table1[[#This Row],[Cost Price]]*Table1[[#This Row],[Quantity]]</f>
        <v>3720.81</v>
      </c>
    </row>
    <row r="2287" spans="1:18" x14ac:dyDescent="0.25">
      <c r="A2287" t="s">
        <v>3283</v>
      </c>
      <c r="B2287" s="14">
        <v>46361</v>
      </c>
      <c r="C2287" t="s">
        <v>1381</v>
      </c>
      <c r="D2287" t="str">
        <f>VLOOKUP(C2287,Customers!A:E,5,FALSE)</f>
        <v>Mass Affluent</v>
      </c>
      <c r="E2287" t="s">
        <v>71</v>
      </c>
      <c r="F2287" t="str">
        <f>VLOOKUP(Table1[[#This Row],[Product_ID]],Products!A:D,4,FALSE)</f>
        <v>Audio</v>
      </c>
      <c r="G2287" t="str">
        <f>VLOOKUP(H2287,Stores!A:E,5,FALSE)</f>
        <v>North America</v>
      </c>
      <c r="H2287" t="s">
        <v>187</v>
      </c>
      <c r="I2287" s="5" t="s">
        <v>14</v>
      </c>
      <c r="J2287" s="7">
        <v>6</v>
      </c>
      <c r="K2287" s="27">
        <v>117.81</v>
      </c>
      <c r="L2287" s="11">
        <v>0</v>
      </c>
      <c r="M2287" t="s">
        <v>35</v>
      </c>
      <c r="N2287" s="29">
        <v>82.11</v>
      </c>
      <c r="O2287" s="27">
        <f>Table1[[#This Row],[Unit_Price]]*Table1[[#This Row],[Quantity]]</f>
        <v>706.86</v>
      </c>
      <c r="P2287" s="29">
        <f>Table1[[#This Row],[Revenue]]-Table1[[#This Row],[COGS]]</f>
        <v>214.20000000000005</v>
      </c>
      <c r="Q2287" s="9">
        <f>Table1[[#This Row],[Profit]]/Table1[[#This Row],[Revenue]]</f>
        <v>0.30303030303030309</v>
      </c>
      <c r="R2287" s="31">
        <f>Table1[[#This Row],[Cost Price]]*Table1[[#This Row],[Quantity]]</f>
        <v>492.65999999999997</v>
      </c>
    </row>
    <row r="2288" spans="1:18" x14ac:dyDescent="0.25">
      <c r="A2288" t="s">
        <v>3284</v>
      </c>
      <c r="B2288" s="14">
        <v>46159</v>
      </c>
      <c r="C2288" t="s">
        <v>1994</v>
      </c>
      <c r="D2288" t="str">
        <f>VLOOKUP(C2288,Customers!A:E,5,FALSE)</f>
        <v>Mass Market</v>
      </c>
      <c r="E2288" t="s">
        <v>29</v>
      </c>
      <c r="F2288" t="str">
        <f>VLOOKUP(Table1[[#This Row],[Product_ID]],Products!A:D,4,FALSE)</f>
        <v>Accessories</v>
      </c>
      <c r="G2288" t="str">
        <f>VLOOKUP(H2288,Stores!A:E,5,FALSE)</f>
        <v>oceania</v>
      </c>
      <c r="H2288" t="s">
        <v>48</v>
      </c>
      <c r="I2288" s="5" t="s">
        <v>25</v>
      </c>
      <c r="J2288" s="7">
        <v>4</v>
      </c>
      <c r="K2288" s="27">
        <v>109</v>
      </c>
      <c r="L2288" s="11">
        <v>0.05</v>
      </c>
      <c r="M2288" t="s">
        <v>30</v>
      </c>
      <c r="N2288" s="29">
        <v>78.48</v>
      </c>
      <c r="O2288" s="27">
        <f>Table1[[#This Row],[Unit_Price]]*Table1[[#This Row],[Quantity]]</f>
        <v>436</v>
      </c>
      <c r="P2288" s="29">
        <f>Table1[[#This Row],[Revenue]]-Table1[[#This Row],[COGS]]</f>
        <v>122.07999999999998</v>
      </c>
      <c r="Q2288" s="9">
        <f>Table1[[#This Row],[Profit]]/Table1[[#This Row],[Revenue]]</f>
        <v>0.27999999999999997</v>
      </c>
      <c r="R2288" s="31">
        <f>Table1[[#This Row],[Cost Price]]*Table1[[#This Row],[Quantity]]</f>
        <v>313.92</v>
      </c>
    </row>
    <row r="2289" spans="1:18" x14ac:dyDescent="0.25">
      <c r="A2289" t="s">
        <v>3285</v>
      </c>
      <c r="B2289" s="14">
        <v>46073</v>
      </c>
      <c r="C2289" t="s">
        <v>1215</v>
      </c>
      <c r="D2289" t="str">
        <f>VLOOKUP(C2289,Customers!A:E,5,FALSE)</f>
        <v>Mass Market</v>
      </c>
      <c r="E2289" t="s">
        <v>12</v>
      </c>
      <c r="F2289" t="str">
        <f>VLOOKUP(Table1[[#This Row],[Product_ID]],Products!A:D,4,FALSE)</f>
        <v>Audio</v>
      </c>
      <c r="G2289" t="str">
        <f>VLOOKUP(H2289,Stores!A:E,5,FALSE)</f>
        <v>South America</v>
      </c>
      <c r="H2289" t="s">
        <v>62</v>
      </c>
      <c r="I2289" s="5" t="s">
        <v>14</v>
      </c>
      <c r="J2289" s="7">
        <v>1</v>
      </c>
      <c r="K2289" s="27">
        <v>503.99</v>
      </c>
      <c r="L2289" s="11">
        <v>0.02</v>
      </c>
      <c r="M2289" t="s">
        <v>35</v>
      </c>
      <c r="N2289" s="29">
        <v>354.29</v>
      </c>
      <c r="O2289" s="27">
        <f>Table1[[#This Row],[Unit_Price]]*Table1[[#This Row],[Quantity]]</f>
        <v>503.99</v>
      </c>
      <c r="P2289" s="29">
        <f>Table1[[#This Row],[Revenue]]-Table1[[#This Row],[COGS]]</f>
        <v>149.69999999999999</v>
      </c>
      <c r="Q2289" s="9">
        <f>Table1[[#This Row],[Profit]]/Table1[[#This Row],[Revenue]]</f>
        <v>0.29702970297029702</v>
      </c>
      <c r="R2289" s="31">
        <f>Table1[[#This Row],[Cost Price]]*Table1[[#This Row],[Quantity]]</f>
        <v>354.29</v>
      </c>
    </row>
    <row r="2290" spans="1:18" x14ac:dyDescent="0.25">
      <c r="A2290" t="s">
        <v>3286</v>
      </c>
      <c r="B2290" s="14">
        <v>46002</v>
      </c>
      <c r="C2290" t="s">
        <v>193</v>
      </c>
      <c r="D2290" t="str">
        <f>VLOOKUP(C2290,Customers!A:E,5,FALSE)</f>
        <v>Mass Market</v>
      </c>
      <c r="E2290" t="s">
        <v>213</v>
      </c>
      <c r="F2290" t="str">
        <f>VLOOKUP(Table1[[#This Row],[Product_ID]],Products!A:D,4,FALSE)</f>
        <v>Smartphones</v>
      </c>
      <c r="G2290" t="str">
        <f>VLOOKUP(H2290,Stores!A:E,5,FALSE)</f>
        <v>Africa</v>
      </c>
      <c r="H2290" t="s">
        <v>19</v>
      </c>
      <c r="I2290" s="5" t="s">
        <v>25</v>
      </c>
      <c r="J2290" s="7">
        <v>6</v>
      </c>
      <c r="K2290" s="27">
        <v>549</v>
      </c>
      <c r="L2290" s="11">
        <v>0.1</v>
      </c>
      <c r="M2290" t="s">
        <v>20</v>
      </c>
      <c r="N2290" s="29">
        <v>362.34</v>
      </c>
      <c r="O2290" s="27">
        <f>Table1[[#This Row],[Unit_Price]]*Table1[[#This Row],[Quantity]]</f>
        <v>3294</v>
      </c>
      <c r="P2290" s="29">
        <f>Table1[[#This Row],[Revenue]]-Table1[[#This Row],[COGS]]</f>
        <v>1119.96</v>
      </c>
      <c r="Q2290" s="9">
        <f>Table1[[#This Row],[Profit]]/Table1[[#This Row],[Revenue]]</f>
        <v>0.34</v>
      </c>
      <c r="R2290" s="31">
        <f>Table1[[#This Row],[Cost Price]]*Table1[[#This Row],[Quantity]]</f>
        <v>2174.04</v>
      </c>
    </row>
    <row r="2291" spans="1:18" x14ac:dyDescent="0.25">
      <c r="A2291" t="s">
        <v>3287</v>
      </c>
      <c r="B2291" s="14">
        <v>45957</v>
      </c>
      <c r="C2291" t="s">
        <v>1471</v>
      </c>
      <c r="D2291" t="str">
        <f>VLOOKUP(C2291,Customers!A:E,5,FALSE)</f>
        <v>Affluent</v>
      </c>
      <c r="E2291" t="s">
        <v>685</v>
      </c>
      <c r="F2291" t="str">
        <f>VLOOKUP(Table1[[#This Row],[Product_ID]],Products!A:D,4,FALSE)</f>
        <v>Smartphones</v>
      </c>
      <c r="G2291" t="str">
        <f>VLOOKUP(H2291,Stores!A:E,5,FALSE)</f>
        <v>EUROPE</v>
      </c>
      <c r="H2291" t="s">
        <v>74</v>
      </c>
      <c r="I2291" s="5" t="s">
        <v>25</v>
      </c>
      <c r="J2291" s="7">
        <v>2</v>
      </c>
      <c r="K2291" s="27">
        <v>1630.98</v>
      </c>
      <c r="L2291" s="11">
        <v>0</v>
      </c>
      <c r="M2291" t="s">
        <v>20</v>
      </c>
      <c r="N2291" s="29">
        <v>1023.36</v>
      </c>
      <c r="O2291" s="27">
        <f>Table1[[#This Row],[Unit_Price]]*Table1[[#This Row],[Quantity]]</f>
        <v>3261.96</v>
      </c>
      <c r="P2291" s="29">
        <f>Table1[[#This Row],[Revenue]]-Table1[[#This Row],[COGS]]</f>
        <v>1215.24</v>
      </c>
      <c r="Q2291" s="9">
        <f>Table1[[#This Row],[Profit]]/Table1[[#This Row],[Revenue]]</f>
        <v>0.37254901960784315</v>
      </c>
      <c r="R2291" s="31">
        <f>Table1[[#This Row],[Cost Price]]*Table1[[#This Row],[Quantity]]</f>
        <v>2046.72</v>
      </c>
    </row>
    <row r="2292" spans="1:18" x14ac:dyDescent="0.25">
      <c r="A2292" t="s">
        <v>3288</v>
      </c>
      <c r="B2292" s="14">
        <v>45816</v>
      </c>
      <c r="C2292" t="s">
        <v>1959</v>
      </c>
      <c r="D2292" t="str">
        <f>VLOOKUP(C2292,Customers!A:E,5,FALSE)</f>
        <v>Mass Market</v>
      </c>
      <c r="E2292" t="s">
        <v>137</v>
      </c>
      <c r="F2292" t="str">
        <f>VLOOKUP(Table1[[#This Row],[Product_ID]],Products!A:D,4,FALSE)</f>
        <v>Accessories</v>
      </c>
      <c r="G2292" t="str">
        <f>VLOOKUP(H2292,Stores!A:E,5,FALSE)</f>
        <v>Africa</v>
      </c>
      <c r="H2292" t="s">
        <v>196</v>
      </c>
      <c r="I2292" s="5" t="s">
        <v>25</v>
      </c>
      <c r="J2292" s="7">
        <v>1</v>
      </c>
      <c r="K2292" s="27">
        <v>101.97</v>
      </c>
      <c r="L2292" s="11">
        <v>0</v>
      </c>
      <c r="M2292" t="s">
        <v>30</v>
      </c>
      <c r="N2292" s="29">
        <v>65.34</v>
      </c>
      <c r="O2292" s="27">
        <f>Table1[[#This Row],[Unit_Price]]*Table1[[#This Row],[Quantity]]</f>
        <v>101.97</v>
      </c>
      <c r="P2292" s="29">
        <f>Table1[[#This Row],[Revenue]]-Table1[[#This Row],[COGS]]</f>
        <v>36.629999999999995</v>
      </c>
      <c r="Q2292" s="9">
        <f>Table1[[#This Row],[Profit]]/Table1[[#This Row],[Revenue]]</f>
        <v>0.35922330097087374</v>
      </c>
      <c r="R2292" s="31">
        <f>Table1[[#This Row],[Cost Price]]*Table1[[#This Row],[Quantity]]</f>
        <v>65.34</v>
      </c>
    </row>
    <row r="2293" spans="1:18" x14ac:dyDescent="0.25">
      <c r="A2293" t="s">
        <v>3289</v>
      </c>
      <c r="B2293" s="14">
        <v>46328</v>
      </c>
      <c r="C2293" t="s">
        <v>2982</v>
      </c>
      <c r="D2293" t="str">
        <f>VLOOKUP(C2293,Customers!A:E,5,FALSE)</f>
        <v>Mass Market</v>
      </c>
      <c r="E2293" t="s">
        <v>213</v>
      </c>
      <c r="F2293" t="str">
        <f>VLOOKUP(Table1[[#This Row],[Product_ID]],Products!A:D,4,FALSE)</f>
        <v>Smartphones</v>
      </c>
      <c r="G2293" t="str">
        <f>VLOOKUP(H2293,Stores!A:E,5,FALSE)</f>
        <v>North America</v>
      </c>
      <c r="H2293" t="s">
        <v>95</v>
      </c>
      <c r="I2293" s="5" t="s">
        <v>25</v>
      </c>
      <c r="J2293" s="7">
        <v>4</v>
      </c>
      <c r="K2293" s="27">
        <v>549</v>
      </c>
      <c r="L2293" s="11">
        <v>0.1</v>
      </c>
      <c r="M2293" t="s">
        <v>35</v>
      </c>
      <c r="N2293" s="29">
        <v>362.34</v>
      </c>
      <c r="O2293" s="27">
        <f>Table1[[#This Row],[Unit_Price]]*Table1[[#This Row],[Quantity]]</f>
        <v>2196</v>
      </c>
      <c r="P2293" s="29">
        <f>Table1[[#This Row],[Revenue]]-Table1[[#This Row],[COGS]]</f>
        <v>746.6400000000001</v>
      </c>
      <c r="Q2293" s="9">
        <f>Table1[[#This Row],[Profit]]/Table1[[#This Row],[Revenue]]</f>
        <v>0.34</v>
      </c>
      <c r="R2293" s="31">
        <f>Table1[[#This Row],[Cost Price]]*Table1[[#This Row],[Quantity]]</f>
        <v>1449.36</v>
      </c>
    </row>
    <row r="2294" spans="1:18" x14ac:dyDescent="0.25">
      <c r="A2294" t="s">
        <v>3290</v>
      </c>
      <c r="B2294" s="14">
        <v>46109</v>
      </c>
      <c r="C2294" t="s">
        <v>636</v>
      </c>
      <c r="D2294" t="str">
        <f>VLOOKUP(C2294,Customers!A:E,5,FALSE)</f>
        <v>Affluent</v>
      </c>
      <c r="E2294" t="s">
        <v>140</v>
      </c>
      <c r="F2294" t="str">
        <f>VLOOKUP(Table1[[#This Row],[Product_ID]],Products!A:D,4,FALSE)</f>
        <v>Laptops</v>
      </c>
      <c r="G2294" t="str">
        <f>VLOOKUP(H2294,Stores!A:E,5,FALSE)</f>
        <v>Oceania</v>
      </c>
      <c r="H2294" t="s">
        <v>112</v>
      </c>
      <c r="I2294" s="5" t="s">
        <v>14</v>
      </c>
      <c r="J2294" s="7">
        <v>2</v>
      </c>
      <c r="K2294" s="27">
        <v>969.03</v>
      </c>
      <c r="L2294" s="11">
        <v>0.02</v>
      </c>
      <c r="M2294" t="s">
        <v>35</v>
      </c>
      <c r="N2294" s="29">
        <v>659.34</v>
      </c>
      <c r="O2294" s="27">
        <f>Table1[[#This Row],[Unit_Price]]*Table1[[#This Row],[Quantity]]</f>
        <v>1938.06</v>
      </c>
      <c r="P2294" s="29">
        <f>Table1[[#This Row],[Revenue]]-Table1[[#This Row],[COGS]]</f>
        <v>619.37999999999988</v>
      </c>
      <c r="Q2294" s="9">
        <f>Table1[[#This Row],[Profit]]/Table1[[#This Row],[Revenue]]</f>
        <v>0.31958762886597936</v>
      </c>
      <c r="R2294" s="31">
        <f>Table1[[#This Row],[Cost Price]]*Table1[[#This Row],[Quantity]]</f>
        <v>1318.68</v>
      </c>
    </row>
    <row r="2295" spans="1:18" x14ac:dyDescent="0.25">
      <c r="A2295" t="s">
        <v>3291</v>
      </c>
      <c r="B2295" s="14">
        <v>46099</v>
      </c>
      <c r="C2295" t="s">
        <v>679</v>
      </c>
      <c r="D2295" t="str">
        <f>VLOOKUP(C2295,Customers!A:E,5,FALSE)</f>
        <v>Mass Market</v>
      </c>
      <c r="E2295" t="s">
        <v>174</v>
      </c>
      <c r="F2295" t="str">
        <f>VLOOKUP(Table1[[#This Row],[Product_ID]],Products!A:D,4,FALSE)</f>
        <v>Accessories</v>
      </c>
      <c r="G2295" t="str">
        <f>VLOOKUP(H2295,Stores!A:E,5,FALSE)</f>
        <v>South America</v>
      </c>
      <c r="H2295" t="s">
        <v>62</v>
      </c>
      <c r="I2295" s="5" t="s">
        <v>14</v>
      </c>
      <c r="J2295" s="7">
        <v>2</v>
      </c>
      <c r="K2295" s="27">
        <v>76.63</v>
      </c>
      <c r="L2295" s="11">
        <v>0</v>
      </c>
      <c r="M2295" t="s">
        <v>35</v>
      </c>
      <c r="N2295" s="29">
        <v>54.51</v>
      </c>
      <c r="O2295" s="27">
        <f>Table1[[#This Row],[Unit_Price]]*Table1[[#This Row],[Quantity]]</f>
        <v>153.26</v>
      </c>
      <c r="P2295" s="29">
        <f>Table1[[#This Row],[Revenue]]-Table1[[#This Row],[COGS]]</f>
        <v>44.239999999999995</v>
      </c>
      <c r="Q2295" s="9">
        <f>Table1[[#This Row],[Profit]]/Table1[[#This Row],[Revenue]]</f>
        <v>0.28865979381443296</v>
      </c>
      <c r="R2295" s="31">
        <f>Table1[[#This Row],[Cost Price]]*Table1[[#This Row],[Quantity]]</f>
        <v>109.02</v>
      </c>
    </row>
    <row r="2296" spans="1:18" x14ac:dyDescent="0.25">
      <c r="A2296" t="s">
        <v>3292</v>
      </c>
      <c r="B2296" s="14">
        <v>46166</v>
      </c>
      <c r="C2296" t="s">
        <v>513</v>
      </c>
      <c r="D2296" t="str">
        <f>VLOOKUP(C2296,Customers!A:E,5,FALSE)</f>
        <v>Premium</v>
      </c>
      <c r="E2296" t="s">
        <v>150</v>
      </c>
      <c r="F2296" t="str">
        <f>VLOOKUP(Table1[[#This Row],[Product_ID]],Products!A:D,4,FALSE)</f>
        <v>Televisions</v>
      </c>
      <c r="G2296" t="str">
        <f>VLOOKUP(H2296,Stores!A:E,5,FALSE)</f>
        <v>Africa</v>
      </c>
      <c r="H2296" t="s">
        <v>44</v>
      </c>
      <c r="I2296" s="5" t="s">
        <v>14</v>
      </c>
      <c r="J2296" s="7">
        <v>2</v>
      </c>
      <c r="K2296" s="27">
        <v>1454.03</v>
      </c>
      <c r="L2296" s="11">
        <v>0</v>
      </c>
      <c r="M2296" t="s">
        <v>30</v>
      </c>
      <c r="N2296" s="29">
        <v>1064.29</v>
      </c>
      <c r="O2296" s="27">
        <f>Table1[[#This Row],[Unit_Price]]*Table1[[#This Row],[Quantity]]</f>
        <v>2908.06</v>
      </c>
      <c r="P2296" s="29">
        <f>Table1[[#This Row],[Revenue]]-Table1[[#This Row],[COGS]]</f>
        <v>779.48</v>
      </c>
      <c r="Q2296" s="9">
        <f>Table1[[#This Row],[Profit]]/Table1[[#This Row],[Revenue]]</f>
        <v>0.26804123711340205</v>
      </c>
      <c r="R2296" s="31">
        <f>Table1[[#This Row],[Cost Price]]*Table1[[#This Row],[Quantity]]</f>
        <v>2128.58</v>
      </c>
    </row>
    <row r="2297" spans="1:18" x14ac:dyDescent="0.25">
      <c r="A2297" t="s">
        <v>3293</v>
      </c>
      <c r="B2297" s="14">
        <v>46268</v>
      </c>
      <c r="C2297" t="s">
        <v>1535</v>
      </c>
      <c r="D2297" t="str">
        <f>VLOOKUP(C2297,Customers!A:E,5,FALSE)</f>
        <v>Mass Affluent</v>
      </c>
      <c r="E2297" t="s">
        <v>47</v>
      </c>
      <c r="F2297" t="str">
        <f>VLOOKUP(Table1[[#This Row],[Product_ID]],Products!A:D,4,FALSE)</f>
        <v>Smartphones</v>
      </c>
      <c r="G2297" t="str">
        <f>VLOOKUP(H2297,Stores!A:E,5,FALSE)</f>
        <v>Africa</v>
      </c>
      <c r="H2297" t="s">
        <v>52</v>
      </c>
      <c r="I2297" s="5" t="s">
        <v>25</v>
      </c>
      <c r="J2297" s="7">
        <v>2</v>
      </c>
      <c r="K2297" s="27">
        <v>296.01</v>
      </c>
      <c r="L2297" s="11">
        <v>0.05</v>
      </c>
      <c r="M2297" t="s">
        <v>30</v>
      </c>
      <c r="N2297" s="29">
        <v>194.35</v>
      </c>
      <c r="O2297" s="27">
        <f>Table1[[#This Row],[Unit_Price]]*Table1[[#This Row],[Quantity]]</f>
        <v>592.02</v>
      </c>
      <c r="P2297" s="29">
        <f>Table1[[#This Row],[Revenue]]-Table1[[#This Row],[COGS]]</f>
        <v>203.32</v>
      </c>
      <c r="Q2297" s="9">
        <f>Table1[[#This Row],[Profit]]/Table1[[#This Row],[Revenue]]</f>
        <v>0.34343434343434343</v>
      </c>
      <c r="R2297" s="31">
        <f>Table1[[#This Row],[Cost Price]]*Table1[[#This Row],[Quantity]]</f>
        <v>388.7</v>
      </c>
    </row>
    <row r="2298" spans="1:18" x14ac:dyDescent="0.25">
      <c r="A2298" t="s">
        <v>3294</v>
      </c>
      <c r="B2298" s="14">
        <v>46073</v>
      </c>
      <c r="C2298" t="s">
        <v>155</v>
      </c>
      <c r="D2298" t="str">
        <f>VLOOKUP(C2298,Customers!A:E,5,FALSE)</f>
        <v>Mass Affluent</v>
      </c>
      <c r="E2298" t="s">
        <v>140</v>
      </c>
      <c r="F2298" t="str">
        <f>VLOOKUP(Table1[[#This Row],[Product_ID]],Products!A:D,4,FALSE)</f>
        <v>Laptops</v>
      </c>
      <c r="G2298" t="str">
        <f>VLOOKUP(H2298,Stores!A:E,5,FALSE)</f>
        <v>Africa</v>
      </c>
      <c r="H2298" t="s">
        <v>226</v>
      </c>
      <c r="I2298" s="5" t="s">
        <v>25</v>
      </c>
      <c r="J2298" s="7">
        <v>5</v>
      </c>
      <c r="K2298" s="27">
        <v>1008.99</v>
      </c>
      <c r="L2298" s="11">
        <v>0.2</v>
      </c>
      <c r="M2298" t="s">
        <v>20</v>
      </c>
      <c r="N2298" s="29">
        <v>659.34</v>
      </c>
      <c r="O2298" s="27">
        <f>Table1[[#This Row],[Unit_Price]]*Table1[[#This Row],[Quantity]]</f>
        <v>5044.95</v>
      </c>
      <c r="P2298" s="29">
        <f>Table1[[#This Row],[Revenue]]-Table1[[#This Row],[COGS]]</f>
        <v>1748.2499999999995</v>
      </c>
      <c r="Q2298" s="9">
        <f>Table1[[#This Row],[Profit]]/Table1[[#This Row],[Revenue]]</f>
        <v>0.34653465346534645</v>
      </c>
      <c r="R2298" s="31">
        <f>Table1[[#This Row],[Cost Price]]*Table1[[#This Row],[Quantity]]</f>
        <v>3296.7000000000003</v>
      </c>
    </row>
    <row r="2299" spans="1:18" x14ac:dyDescent="0.25">
      <c r="A2299" t="s">
        <v>3295</v>
      </c>
      <c r="B2299" s="14">
        <v>45957</v>
      </c>
      <c r="C2299" t="s">
        <v>1111</v>
      </c>
      <c r="D2299" t="str">
        <f>VLOOKUP(C2299,Customers!A:E,5,FALSE)</f>
        <v>Mass Market</v>
      </c>
      <c r="E2299" t="s">
        <v>323</v>
      </c>
      <c r="F2299" t="str">
        <f>VLOOKUP(Table1[[#This Row],[Product_ID]],Products!A:D,4,FALSE)</f>
        <v>Televisions</v>
      </c>
      <c r="G2299" t="str">
        <f>VLOOKUP(H2299,Stores!A:E,5,FALSE)</f>
        <v>Africa</v>
      </c>
      <c r="H2299" t="s">
        <v>58</v>
      </c>
      <c r="I2299" s="5" t="s">
        <v>25</v>
      </c>
      <c r="J2299" s="7">
        <v>3</v>
      </c>
      <c r="K2299" s="27">
        <v>1454.03</v>
      </c>
      <c r="L2299" s="11">
        <v>0.2</v>
      </c>
      <c r="M2299" t="s">
        <v>20</v>
      </c>
      <c r="N2299" s="29">
        <v>989.34</v>
      </c>
      <c r="O2299" s="27">
        <f>Table1[[#This Row],[Unit_Price]]*Table1[[#This Row],[Quantity]]</f>
        <v>4362.09</v>
      </c>
      <c r="P2299" s="29">
        <f>Table1[[#This Row],[Revenue]]-Table1[[#This Row],[COGS]]</f>
        <v>1394.0700000000002</v>
      </c>
      <c r="Q2299" s="9">
        <f>Table1[[#This Row],[Profit]]/Table1[[#This Row],[Revenue]]</f>
        <v>0.31958762886597941</v>
      </c>
      <c r="R2299" s="31">
        <f>Table1[[#This Row],[Cost Price]]*Table1[[#This Row],[Quantity]]</f>
        <v>2968.02</v>
      </c>
    </row>
    <row r="2300" spans="1:18" x14ac:dyDescent="0.25">
      <c r="A2300" t="s">
        <v>3296</v>
      </c>
      <c r="B2300" s="14">
        <v>46058</v>
      </c>
      <c r="C2300" t="s">
        <v>149</v>
      </c>
      <c r="D2300" t="str">
        <f>VLOOKUP(C2300,Customers!A:E,5,FALSE)</f>
        <v>Mass Affluent</v>
      </c>
      <c r="E2300" t="s">
        <v>43</v>
      </c>
      <c r="F2300" t="str">
        <f>VLOOKUP(Table1[[#This Row],[Product_ID]],Products!A:D,4,FALSE)</f>
        <v>Televisions</v>
      </c>
      <c r="G2300" t="str">
        <f>VLOOKUP(H2300,Stores!A:E,5,FALSE)</f>
        <v xml:space="preserve">Asia </v>
      </c>
      <c r="H2300" t="s">
        <v>104</v>
      </c>
      <c r="I2300" s="5" t="s">
        <v>14</v>
      </c>
      <c r="J2300" s="7">
        <v>3</v>
      </c>
      <c r="K2300" s="27">
        <v>1816.99</v>
      </c>
      <c r="L2300" s="11">
        <v>0.15</v>
      </c>
      <c r="M2300" t="s">
        <v>35</v>
      </c>
      <c r="N2300" s="29">
        <v>1097.3900000000001</v>
      </c>
      <c r="O2300" s="27">
        <f>Table1[[#This Row],[Unit_Price]]*Table1[[#This Row],[Quantity]]</f>
        <v>5450.97</v>
      </c>
      <c r="P2300" s="29">
        <f>Table1[[#This Row],[Revenue]]-Table1[[#This Row],[COGS]]</f>
        <v>2158.8000000000002</v>
      </c>
      <c r="Q2300" s="9">
        <f>Table1[[#This Row],[Profit]]/Table1[[#This Row],[Revenue]]</f>
        <v>0.39603960396039606</v>
      </c>
      <c r="R2300" s="31">
        <f>Table1[[#This Row],[Cost Price]]*Table1[[#This Row],[Quantity]]</f>
        <v>3292.17</v>
      </c>
    </row>
    <row r="2301" spans="1:18" x14ac:dyDescent="0.25">
      <c r="A2301" t="s">
        <v>3297</v>
      </c>
      <c r="B2301" s="14">
        <v>46163</v>
      </c>
      <c r="C2301" t="s">
        <v>296</v>
      </c>
      <c r="D2301" t="str">
        <f>VLOOKUP(C2301,Customers!A:E,5,FALSE)</f>
        <v xml:space="preserve">Premium </v>
      </c>
      <c r="E2301" t="s">
        <v>171</v>
      </c>
      <c r="F2301" t="str">
        <f>VLOOKUP(Table1[[#This Row],[Product_ID]],Products!A:D,4,FALSE)</f>
        <v>Smartphones</v>
      </c>
      <c r="G2301" t="str">
        <f>VLOOKUP(H2301,Stores!A:E,5,FALSE)</f>
        <v>North America</v>
      </c>
      <c r="H2301" t="s">
        <v>187</v>
      </c>
      <c r="I2301" s="5" t="s">
        <v>14</v>
      </c>
      <c r="J2301" s="7">
        <v>2</v>
      </c>
      <c r="K2301" s="27">
        <v>1299</v>
      </c>
      <c r="L2301" s="11">
        <v>0.15</v>
      </c>
      <c r="M2301" t="s">
        <v>35</v>
      </c>
      <c r="N2301" s="29">
        <v>883.32</v>
      </c>
      <c r="O2301" s="27">
        <f>Table1[[#This Row],[Unit_Price]]*Table1[[#This Row],[Quantity]]</f>
        <v>2598</v>
      </c>
      <c r="P2301" s="29">
        <f>Table1[[#This Row],[Revenue]]-Table1[[#This Row],[COGS]]</f>
        <v>831.3599999999999</v>
      </c>
      <c r="Q2301" s="9">
        <f>Table1[[#This Row],[Profit]]/Table1[[#This Row],[Revenue]]</f>
        <v>0.31999999999999995</v>
      </c>
      <c r="R2301" s="31">
        <f>Table1[[#This Row],[Cost Price]]*Table1[[#This Row],[Quantity]]</f>
        <v>1766.64</v>
      </c>
    </row>
    <row r="2302" spans="1:18" x14ac:dyDescent="0.25">
      <c r="A2302" t="s">
        <v>3298</v>
      </c>
      <c r="B2302" s="14">
        <v>46117</v>
      </c>
      <c r="C2302" t="s">
        <v>1930</v>
      </c>
      <c r="D2302" t="str">
        <f>VLOOKUP(C2302,Customers!A:E,5,FALSE)</f>
        <v>Mass Market</v>
      </c>
      <c r="E2302" t="s">
        <v>153</v>
      </c>
      <c r="F2302" t="str">
        <f>VLOOKUP(Table1[[#This Row],[Product_ID]],Products!A:D,4,FALSE)</f>
        <v>Accessories</v>
      </c>
      <c r="G2302" t="str">
        <f>VLOOKUP(H2302,Stores!A:E,5,FALSE)</f>
        <v>Africa</v>
      </c>
      <c r="H2302" t="s">
        <v>226</v>
      </c>
      <c r="I2302" s="5" t="s">
        <v>25</v>
      </c>
      <c r="J2302" s="7">
        <v>3</v>
      </c>
      <c r="K2302" s="27">
        <v>127.71</v>
      </c>
      <c r="L2302" s="11">
        <v>0.1</v>
      </c>
      <c r="M2302" t="s">
        <v>20</v>
      </c>
      <c r="N2302" s="29">
        <v>78.69</v>
      </c>
      <c r="O2302" s="27">
        <f>Table1[[#This Row],[Unit_Price]]*Table1[[#This Row],[Quantity]]</f>
        <v>383.13</v>
      </c>
      <c r="P2302" s="29">
        <f>Table1[[#This Row],[Revenue]]-Table1[[#This Row],[COGS]]</f>
        <v>147.06</v>
      </c>
      <c r="Q2302" s="9">
        <f>Table1[[#This Row],[Profit]]/Table1[[#This Row],[Revenue]]</f>
        <v>0.38383838383838387</v>
      </c>
      <c r="R2302" s="31">
        <f>Table1[[#This Row],[Cost Price]]*Table1[[#This Row],[Quantity]]</f>
        <v>236.07</v>
      </c>
    </row>
    <row r="2303" spans="1:18" x14ac:dyDescent="0.25">
      <c r="A2303" t="s">
        <v>3299</v>
      </c>
      <c r="B2303" s="14">
        <v>45884</v>
      </c>
      <c r="C2303" t="s">
        <v>1551</v>
      </c>
      <c r="D2303" t="str">
        <f>VLOOKUP(C2303,Customers!A:E,5,FALSE)</f>
        <v>Premium</v>
      </c>
      <c r="E2303" t="s">
        <v>213</v>
      </c>
      <c r="F2303" t="str">
        <f>VLOOKUP(Table1[[#This Row],[Product_ID]],Products!A:D,4,FALSE)</f>
        <v>Smartphones</v>
      </c>
      <c r="G2303" t="str">
        <f>VLOOKUP(H2303,Stores!A:E,5,FALSE)</f>
        <v>Oceania</v>
      </c>
      <c r="H2303" t="s">
        <v>112</v>
      </c>
      <c r="I2303" s="5" t="s">
        <v>14</v>
      </c>
      <c r="J2303" s="7">
        <v>6</v>
      </c>
      <c r="K2303" s="27">
        <v>538.02</v>
      </c>
      <c r="L2303" s="11">
        <v>0</v>
      </c>
      <c r="M2303" t="s">
        <v>20</v>
      </c>
      <c r="N2303" s="29">
        <v>362.34</v>
      </c>
      <c r="O2303" s="27">
        <f>Table1[[#This Row],[Unit_Price]]*Table1[[#This Row],[Quantity]]</f>
        <v>3228.12</v>
      </c>
      <c r="P2303" s="29">
        <f>Table1[[#This Row],[Revenue]]-Table1[[#This Row],[COGS]]</f>
        <v>1054.08</v>
      </c>
      <c r="Q2303" s="9">
        <f>Table1[[#This Row],[Profit]]/Table1[[#This Row],[Revenue]]</f>
        <v>0.32653061224489793</v>
      </c>
      <c r="R2303" s="31">
        <f>Table1[[#This Row],[Cost Price]]*Table1[[#This Row],[Quantity]]</f>
        <v>2174.04</v>
      </c>
    </row>
    <row r="2304" spans="1:18" x14ac:dyDescent="0.25">
      <c r="A2304" t="s">
        <v>3300</v>
      </c>
      <c r="B2304" s="14">
        <v>46229</v>
      </c>
      <c r="C2304" t="s">
        <v>921</v>
      </c>
      <c r="D2304" t="str">
        <f>VLOOKUP(C2304,Customers!A:E,5,FALSE)</f>
        <v>Premium</v>
      </c>
      <c r="E2304" t="s">
        <v>140</v>
      </c>
      <c r="F2304" t="str">
        <f>VLOOKUP(Table1[[#This Row],[Product_ID]],Products!A:D,4,FALSE)</f>
        <v>Laptops</v>
      </c>
      <c r="G2304" t="str">
        <f>VLOOKUP(H2304,Stores!A:E,5,FALSE)</f>
        <v>North America</v>
      </c>
      <c r="H2304" t="s">
        <v>95</v>
      </c>
      <c r="I2304" s="5" t="s">
        <v>14</v>
      </c>
      <c r="J2304" s="7">
        <v>3</v>
      </c>
      <c r="K2304" s="27">
        <v>979.02</v>
      </c>
      <c r="L2304" s="11">
        <v>0</v>
      </c>
      <c r="M2304" t="s">
        <v>20</v>
      </c>
      <c r="N2304" s="29">
        <v>659.34</v>
      </c>
      <c r="O2304" s="27">
        <f>Table1[[#This Row],[Unit_Price]]*Table1[[#This Row],[Quantity]]</f>
        <v>2937.06</v>
      </c>
      <c r="P2304" s="29">
        <f>Table1[[#This Row],[Revenue]]-Table1[[#This Row],[COGS]]</f>
        <v>959.04</v>
      </c>
      <c r="Q2304" s="9">
        <f>Table1[[#This Row],[Profit]]/Table1[[#This Row],[Revenue]]</f>
        <v>0.32653061224489793</v>
      </c>
      <c r="R2304" s="31">
        <f>Table1[[#This Row],[Cost Price]]*Table1[[#This Row],[Quantity]]</f>
        <v>1978.02</v>
      </c>
    </row>
    <row r="2305" spans="1:18" x14ac:dyDescent="0.25">
      <c r="A2305" t="s">
        <v>3301</v>
      </c>
      <c r="B2305" s="14">
        <v>46057</v>
      </c>
      <c r="C2305" t="s">
        <v>1994</v>
      </c>
      <c r="D2305" t="str">
        <f>VLOOKUP(C2305,Customers!A:E,5,FALSE)</f>
        <v>Mass Market</v>
      </c>
      <c r="E2305" t="s">
        <v>150</v>
      </c>
      <c r="F2305" t="str">
        <f>VLOOKUP(Table1[[#This Row],[Product_ID]],Products!A:D,4,FALSE)</f>
        <v>Televisions</v>
      </c>
      <c r="G2305" t="str">
        <f>VLOOKUP(H2305,Stores!A:E,5,FALSE)</f>
        <v>EUROPE</v>
      </c>
      <c r="H2305" t="s">
        <v>74</v>
      </c>
      <c r="I2305" s="5" t="s">
        <v>14</v>
      </c>
      <c r="J2305" s="7">
        <v>2</v>
      </c>
      <c r="K2305" s="27">
        <v>1528.98</v>
      </c>
      <c r="L2305" s="11">
        <v>0.15</v>
      </c>
      <c r="M2305" t="s">
        <v>20</v>
      </c>
      <c r="N2305" s="29">
        <v>1064.29</v>
      </c>
      <c r="O2305" s="27">
        <f>Table1[[#This Row],[Unit_Price]]*Table1[[#This Row],[Quantity]]</f>
        <v>3057.96</v>
      </c>
      <c r="P2305" s="29">
        <f>Table1[[#This Row],[Revenue]]-Table1[[#This Row],[COGS]]</f>
        <v>929.38000000000011</v>
      </c>
      <c r="Q2305" s="9">
        <f>Table1[[#This Row],[Profit]]/Table1[[#This Row],[Revenue]]</f>
        <v>0.30392156862745101</v>
      </c>
      <c r="R2305" s="31">
        <f>Table1[[#This Row],[Cost Price]]*Table1[[#This Row],[Quantity]]</f>
        <v>2128.58</v>
      </c>
    </row>
    <row r="2306" spans="1:18" x14ac:dyDescent="0.25">
      <c r="A2306" t="s">
        <v>3302</v>
      </c>
      <c r="B2306" s="14">
        <v>45945</v>
      </c>
      <c r="C2306" t="s">
        <v>2694</v>
      </c>
      <c r="D2306" t="str">
        <f>VLOOKUP(C2306,Customers!A:E,5,FALSE)</f>
        <v>Mass Market</v>
      </c>
      <c r="E2306" t="s">
        <v>321</v>
      </c>
      <c r="F2306" t="str">
        <f>VLOOKUP(Table1[[#This Row],[Product_ID]],Products!A:D,4,FALSE)</f>
        <v>Smartphones</v>
      </c>
      <c r="G2306" t="str">
        <f>VLOOKUP(H2306,Stores!A:E,5,FALSE)</f>
        <v>Africa</v>
      </c>
      <c r="H2306" t="s">
        <v>58</v>
      </c>
      <c r="I2306" s="5" t="s">
        <v>14</v>
      </c>
      <c r="J2306" s="7">
        <v>3</v>
      </c>
      <c r="K2306" s="27">
        <v>1399</v>
      </c>
      <c r="L2306" s="11">
        <v>0</v>
      </c>
      <c r="M2306" t="s">
        <v>35</v>
      </c>
      <c r="N2306" s="29">
        <v>993.29</v>
      </c>
      <c r="O2306" s="27">
        <f>Table1[[#This Row],[Unit_Price]]*Table1[[#This Row],[Quantity]]</f>
        <v>4197</v>
      </c>
      <c r="P2306" s="29">
        <f>Table1[[#This Row],[Revenue]]-Table1[[#This Row],[COGS]]</f>
        <v>1217.1300000000001</v>
      </c>
      <c r="Q2306" s="9">
        <f>Table1[[#This Row],[Profit]]/Table1[[#This Row],[Revenue]]</f>
        <v>0.29000000000000004</v>
      </c>
      <c r="R2306" s="31">
        <f>Table1[[#This Row],[Cost Price]]*Table1[[#This Row],[Quantity]]</f>
        <v>2979.87</v>
      </c>
    </row>
    <row r="2307" spans="1:18" x14ac:dyDescent="0.25">
      <c r="A2307" t="s">
        <v>3303</v>
      </c>
      <c r="B2307" s="14">
        <v>45668</v>
      </c>
      <c r="C2307" t="s">
        <v>977</v>
      </c>
      <c r="D2307" t="str">
        <f>VLOOKUP(C2307,Customers!A:E,5,FALSE)</f>
        <v>Mass Affluent</v>
      </c>
      <c r="E2307" t="s">
        <v>282</v>
      </c>
      <c r="F2307" t="str">
        <f>VLOOKUP(Table1[[#This Row],[Product_ID]],Products!A:D,4,FALSE)</f>
        <v>Audio</v>
      </c>
      <c r="G2307" t="str">
        <f>VLOOKUP(H2307,Stores!A:E,5,FALSE)</f>
        <v>Europe</v>
      </c>
      <c r="H2307" t="s">
        <v>64</v>
      </c>
      <c r="I2307" s="5" t="s">
        <v>14</v>
      </c>
      <c r="J2307" s="7">
        <v>3</v>
      </c>
      <c r="K2307" s="27">
        <v>179</v>
      </c>
      <c r="L2307" s="11">
        <v>0</v>
      </c>
      <c r="M2307" t="s">
        <v>20</v>
      </c>
      <c r="N2307" s="29">
        <v>110.98</v>
      </c>
      <c r="O2307" s="27">
        <f>Table1[[#This Row],[Unit_Price]]*Table1[[#This Row],[Quantity]]</f>
        <v>537</v>
      </c>
      <c r="P2307" s="29">
        <f>Table1[[#This Row],[Revenue]]-Table1[[#This Row],[COGS]]</f>
        <v>204.06</v>
      </c>
      <c r="Q2307" s="9">
        <f>Table1[[#This Row],[Profit]]/Table1[[#This Row],[Revenue]]</f>
        <v>0.38</v>
      </c>
      <c r="R2307" s="31">
        <f>Table1[[#This Row],[Cost Price]]*Table1[[#This Row],[Quantity]]</f>
        <v>332.94</v>
      </c>
    </row>
    <row r="2308" spans="1:18" x14ac:dyDescent="0.25">
      <c r="A2308" t="s">
        <v>3304</v>
      </c>
      <c r="B2308" s="14">
        <v>46217</v>
      </c>
      <c r="C2308" t="s">
        <v>1099</v>
      </c>
      <c r="D2308" t="str">
        <f>VLOOKUP(C2308,Customers!A:E,5,FALSE)</f>
        <v>Premium</v>
      </c>
      <c r="E2308" t="s">
        <v>321</v>
      </c>
      <c r="F2308" t="str">
        <f>VLOOKUP(Table1[[#This Row],[Product_ID]],Products!A:D,4,FALSE)</f>
        <v>Smartphones</v>
      </c>
      <c r="G2308" t="str">
        <f>VLOOKUP(H2308,Stores!A:E,5,FALSE)</f>
        <v>Africa</v>
      </c>
      <c r="H2308" t="s">
        <v>58</v>
      </c>
      <c r="I2308" s="5" t="s">
        <v>14</v>
      </c>
      <c r="J2308" s="7">
        <v>3</v>
      </c>
      <c r="K2308" s="27">
        <v>1440.97</v>
      </c>
      <c r="L2308" s="11">
        <v>0.1</v>
      </c>
      <c r="M2308" t="s">
        <v>30</v>
      </c>
      <c r="N2308" s="29">
        <v>993.29</v>
      </c>
      <c r="O2308" s="27">
        <f>Table1[[#This Row],[Unit_Price]]*Table1[[#This Row],[Quantity]]</f>
        <v>4322.91</v>
      </c>
      <c r="P2308" s="29">
        <f>Table1[[#This Row],[Revenue]]-Table1[[#This Row],[COGS]]</f>
        <v>1343.04</v>
      </c>
      <c r="Q2308" s="9">
        <f>Table1[[#This Row],[Profit]]/Table1[[#This Row],[Revenue]]</f>
        <v>0.31067961165048547</v>
      </c>
      <c r="R2308" s="31">
        <f>Table1[[#This Row],[Cost Price]]*Table1[[#This Row],[Quantity]]</f>
        <v>2979.87</v>
      </c>
    </row>
    <row r="2309" spans="1:18" x14ac:dyDescent="0.25">
      <c r="A2309" t="s">
        <v>3305</v>
      </c>
      <c r="B2309" s="14">
        <v>46221</v>
      </c>
      <c r="C2309" t="s">
        <v>279</v>
      </c>
      <c r="D2309" t="str">
        <f>VLOOKUP(C2309,Customers!A:E,5,FALSE)</f>
        <v>Mass Affluent</v>
      </c>
      <c r="E2309" t="s">
        <v>376</v>
      </c>
      <c r="F2309" t="str">
        <f>VLOOKUP(Table1[[#This Row],[Product_ID]],Products!A:D,4,FALSE)</f>
        <v>Laptops</v>
      </c>
      <c r="G2309" t="str">
        <f>VLOOKUP(H2309,Stores!A:E,5,FALSE)</f>
        <v>Oceania</v>
      </c>
      <c r="H2309" t="s">
        <v>112</v>
      </c>
      <c r="I2309" s="5" t="s">
        <v>25</v>
      </c>
      <c r="J2309" s="7">
        <v>4</v>
      </c>
      <c r="K2309" s="27">
        <v>1749.97</v>
      </c>
      <c r="L2309" s="11">
        <v>0</v>
      </c>
      <c r="M2309" t="s">
        <v>30</v>
      </c>
      <c r="N2309" s="29">
        <v>1240.27</v>
      </c>
      <c r="O2309" s="27">
        <f>Table1[[#This Row],[Unit_Price]]*Table1[[#This Row],[Quantity]]</f>
        <v>6999.88</v>
      </c>
      <c r="P2309" s="29">
        <f>Table1[[#This Row],[Revenue]]-Table1[[#This Row],[COGS]]</f>
        <v>2038.8000000000002</v>
      </c>
      <c r="Q2309" s="9">
        <f>Table1[[#This Row],[Profit]]/Table1[[#This Row],[Revenue]]</f>
        <v>0.29126213592233013</v>
      </c>
      <c r="R2309" s="31">
        <f>Table1[[#This Row],[Cost Price]]*Table1[[#This Row],[Quantity]]</f>
        <v>4961.08</v>
      </c>
    </row>
    <row r="2310" spans="1:18" x14ac:dyDescent="0.25">
      <c r="A2310" t="s">
        <v>3306</v>
      </c>
      <c r="B2310" s="14">
        <v>46162</v>
      </c>
      <c r="C2310" t="s">
        <v>1414</v>
      </c>
      <c r="D2310" t="str">
        <f>VLOOKUP(C2310,Customers!A:E,5,FALSE)</f>
        <v>Mass Market</v>
      </c>
      <c r="E2310" t="s">
        <v>390</v>
      </c>
      <c r="F2310" t="str">
        <f>VLOOKUP(Table1[[#This Row],[Product_ID]],Products!A:D,4,FALSE)</f>
        <v>Smartphones</v>
      </c>
      <c r="G2310" t="str">
        <f>VLOOKUP(H2310,Stores!A:E,5,FALSE)</f>
        <v>Oceania</v>
      </c>
      <c r="H2310" t="s">
        <v>112</v>
      </c>
      <c r="I2310" s="5" t="s">
        <v>14</v>
      </c>
      <c r="J2310" s="7">
        <v>8</v>
      </c>
      <c r="K2310" s="27">
        <v>449</v>
      </c>
      <c r="L2310" s="11">
        <v>0</v>
      </c>
      <c r="M2310" t="s">
        <v>20</v>
      </c>
      <c r="N2310" s="29">
        <v>278.38</v>
      </c>
      <c r="O2310" s="27">
        <f>Table1[[#This Row],[Unit_Price]]*Table1[[#This Row],[Quantity]]</f>
        <v>3592</v>
      </c>
      <c r="P2310" s="29">
        <f>Table1[[#This Row],[Revenue]]-Table1[[#This Row],[COGS]]</f>
        <v>1364.96</v>
      </c>
      <c r="Q2310" s="9">
        <f>Table1[[#This Row],[Profit]]/Table1[[#This Row],[Revenue]]</f>
        <v>0.38</v>
      </c>
      <c r="R2310" s="31">
        <f>Table1[[#This Row],[Cost Price]]*Table1[[#This Row],[Quantity]]</f>
        <v>2227.04</v>
      </c>
    </row>
    <row r="2311" spans="1:18" x14ac:dyDescent="0.25">
      <c r="A2311" t="s">
        <v>3307</v>
      </c>
      <c r="B2311" s="14">
        <v>46172</v>
      </c>
      <c r="C2311" t="s">
        <v>1904</v>
      </c>
      <c r="D2311" t="str">
        <f>VLOOKUP(C2311,Customers!A:E,5,FALSE)</f>
        <v>MASS MARKET</v>
      </c>
      <c r="E2311" t="s">
        <v>54</v>
      </c>
      <c r="F2311" t="str">
        <f>VLOOKUP(Table1[[#This Row],[Product_ID]],Products!A:D,4,FALSE)</f>
        <v>Accessories</v>
      </c>
      <c r="G2311" t="str">
        <f>VLOOKUP(H2311,Stores!A:E,5,FALSE)</f>
        <v>Asia</v>
      </c>
      <c r="H2311" t="s">
        <v>34</v>
      </c>
      <c r="I2311" s="5" t="s">
        <v>25</v>
      </c>
      <c r="J2311" s="7">
        <v>2</v>
      </c>
      <c r="K2311" s="27">
        <v>116.62</v>
      </c>
      <c r="L2311" s="11">
        <v>0.05</v>
      </c>
      <c r="M2311" t="s">
        <v>20</v>
      </c>
      <c r="N2311" s="29">
        <v>85.68</v>
      </c>
      <c r="O2311" s="27">
        <f>Table1[[#This Row],[Unit_Price]]*Table1[[#This Row],[Quantity]]</f>
        <v>233.24</v>
      </c>
      <c r="P2311" s="29">
        <f>Table1[[#This Row],[Revenue]]-Table1[[#This Row],[COGS]]</f>
        <v>61.879999999999995</v>
      </c>
      <c r="Q2311" s="9">
        <f>Table1[[#This Row],[Profit]]/Table1[[#This Row],[Revenue]]</f>
        <v>0.26530612244897955</v>
      </c>
      <c r="R2311" s="31">
        <f>Table1[[#This Row],[Cost Price]]*Table1[[#This Row],[Quantity]]</f>
        <v>171.36</v>
      </c>
    </row>
    <row r="2312" spans="1:18" x14ac:dyDescent="0.25">
      <c r="A2312" t="s">
        <v>3308</v>
      </c>
      <c r="B2312" s="14">
        <v>45908</v>
      </c>
      <c r="C2312" t="s">
        <v>2190</v>
      </c>
      <c r="D2312" t="str">
        <f>VLOOKUP(C2312,Customers!A:E,5,FALSE)</f>
        <v>Mass Market</v>
      </c>
      <c r="E2312" t="s">
        <v>251</v>
      </c>
      <c r="F2312" t="str">
        <f>VLOOKUP(Table1[[#This Row],[Product_ID]],Products!A:D,4,FALSE)</f>
        <v>Televisions</v>
      </c>
      <c r="G2312" t="str">
        <f>VLOOKUP(H2312,Stores!A:E,5,FALSE)</f>
        <v>Africa</v>
      </c>
      <c r="H2312" t="s">
        <v>52</v>
      </c>
      <c r="I2312" s="5" t="s">
        <v>14</v>
      </c>
      <c r="J2312" s="7">
        <v>4</v>
      </c>
      <c r="K2312" s="27">
        <v>1959.02</v>
      </c>
      <c r="L2312" s="11">
        <v>0.02</v>
      </c>
      <c r="M2312" t="s">
        <v>20</v>
      </c>
      <c r="N2312" s="29">
        <v>1299.3499999999999</v>
      </c>
      <c r="O2312" s="27">
        <f>Table1[[#This Row],[Unit_Price]]*Table1[[#This Row],[Quantity]]</f>
        <v>7836.08</v>
      </c>
      <c r="P2312" s="29">
        <f>Table1[[#This Row],[Revenue]]-Table1[[#This Row],[COGS]]</f>
        <v>2638.6800000000003</v>
      </c>
      <c r="Q2312" s="9">
        <f>Table1[[#This Row],[Profit]]/Table1[[#This Row],[Revenue]]</f>
        <v>0.33673469387755106</v>
      </c>
      <c r="R2312" s="31">
        <f>Table1[[#This Row],[Cost Price]]*Table1[[#This Row],[Quantity]]</f>
        <v>5197.3999999999996</v>
      </c>
    </row>
    <row r="2313" spans="1:18" x14ac:dyDescent="0.25">
      <c r="A2313" t="s">
        <v>3309</v>
      </c>
      <c r="B2313" s="14">
        <v>46298</v>
      </c>
      <c r="C2313" t="s">
        <v>3310</v>
      </c>
      <c r="D2313" t="str">
        <f>VLOOKUP(C2313,Customers!A:E,5,FALSE)</f>
        <v>Mass Market</v>
      </c>
      <c r="E2313" t="s">
        <v>254</v>
      </c>
      <c r="F2313" t="str">
        <f>VLOOKUP(Table1[[#This Row],[Product_ID]],Products!A:D,4,FALSE)</f>
        <v>Audio</v>
      </c>
      <c r="G2313" t="str">
        <f>VLOOKUP(H2313,Stores!A:E,5,FALSE)</f>
        <v>Asia</v>
      </c>
      <c r="H2313" t="s">
        <v>34</v>
      </c>
      <c r="I2313" s="5" t="s">
        <v>14</v>
      </c>
      <c r="J2313" s="7">
        <v>3</v>
      </c>
      <c r="K2313" s="27">
        <v>193.03</v>
      </c>
      <c r="L2313" s="11">
        <v>0.05</v>
      </c>
      <c r="M2313" t="s">
        <v>20</v>
      </c>
      <c r="N2313" s="29">
        <v>129.35</v>
      </c>
      <c r="O2313" s="27">
        <f>Table1[[#This Row],[Unit_Price]]*Table1[[#This Row],[Quantity]]</f>
        <v>579.09</v>
      </c>
      <c r="P2313" s="29">
        <f>Table1[[#This Row],[Revenue]]-Table1[[#This Row],[COGS]]</f>
        <v>191.04000000000008</v>
      </c>
      <c r="Q2313" s="9">
        <f>Table1[[#This Row],[Profit]]/Table1[[#This Row],[Revenue]]</f>
        <v>0.32989690721649495</v>
      </c>
      <c r="R2313" s="31">
        <f>Table1[[#This Row],[Cost Price]]*Table1[[#This Row],[Quantity]]</f>
        <v>388.04999999999995</v>
      </c>
    </row>
    <row r="2314" spans="1:18" x14ac:dyDescent="0.25">
      <c r="A2314" t="s">
        <v>3311</v>
      </c>
      <c r="B2314" s="14">
        <v>46042</v>
      </c>
      <c r="C2314" t="s">
        <v>494</v>
      </c>
      <c r="D2314" t="str">
        <f>VLOOKUP(C2314,Customers!A:E,5,FALSE)</f>
        <v>Mass Market</v>
      </c>
      <c r="E2314" t="s">
        <v>18</v>
      </c>
      <c r="F2314" t="str">
        <f>VLOOKUP(Table1[[#This Row],[Product_ID]],Products!A:D,4,FALSE)</f>
        <v>Audio</v>
      </c>
      <c r="G2314" t="str">
        <f>VLOOKUP(H2314,Stores!A:E,5,FALSE)</f>
        <v>South America</v>
      </c>
      <c r="H2314" t="s">
        <v>120</v>
      </c>
      <c r="I2314" s="5" t="s">
        <v>25</v>
      </c>
      <c r="J2314" s="7">
        <v>3</v>
      </c>
      <c r="K2314" s="27">
        <v>99.99</v>
      </c>
      <c r="L2314" s="11">
        <v>0.05</v>
      </c>
      <c r="M2314" t="s">
        <v>20</v>
      </c>
      <c r="N2314" s="29">
        <v>71.28</v>
      </c>
      <c r="O2314" s="27">
        <f>Table1[[#This Row],[Unit_Price]]*Table1[[#This Row],[Quantity]]</f>
        <v>299.96999999999997</v>
      </c>
      <c r="P2314" s="29">
        <f>Table1[[#This Row],[Revenue]]-Table1[[#This Row],[COGS]]</f>
        <v>86.129999999999967</v>
      </c>
      <c r="Q2314" s="9">
        <f>Table1[[#This Row],[Profit]]/Table1[[#This Row],[Revenue]]</f>
        <v>0.28712871287128705</v>
      </c>
      <c r="R2314" s="31">
        <f>Table1[[#This Row],[Cost Price]]*Table1[[#This Row],[Quantity]]</f>
        <v>213.84</v>
      </c>
    </row>
    <row r="2315" spans="1:18" x14ac:dyDescent="0.25">
      <c r="A2315" t="s">
        <v>3312</v>
      </c>
      <c r="B2315" s="14">
        <v>46101</v>
      </c>
      <c r="C2315" t="s">
        <v>781</v>
      </c>
      <c r="D2315" t="str">
        <f>VLOOKUP(C2315,Customers!A:E,5,FALSE)</f>
        <v>Affluent</v>
      </c>
      <c r="E2315" t="s">
        <v>140</v>
      </c>
      <c r="F2315" t="str">
        <f>VLOOKUP(Table1[[#This Row],[Product_ID]],Products!A:D,4,FALSE)</f>
        <v>Laptops</v>
      </c>
      <c r="G2315" t="str">
        <f>VLOOKUP(H2315,Stores!A:E,5,FALSE)</f>
        <v>South America</v>
      </c>
      <c r="H2315" t="s">
        <v>120</v>
      </c>
      <c r="I2315" s="5" t="s">
        <v>14</v>
      </c>
      <c r="J2315" s="7">
        <v>6</v>
      </c>
      <c r="K2315" s="27">
        <v>979.02</v>
      </c>
      <c r="L2315" s="11">
        <v>0</v>
      </c>
      <c r="M2315" t="s">
        <v>20</v>
      </c>
      <c r="N2315" s="29">
        <v>659.34</v>
      </c>
      <c r="O2315" s="27">
        <f>Table1[[#This Row],[Unit_Price]]*Table1[[#This Row],[Quantity]]</f>
        <v>5874.12</v>
      </c>
      <c r="P2315" s="29">
        <f>Table1[[#This Row],[Revenue]]-Table1[[#This Row],[COGS]]</f>
        <v>1918.08</v>
      </c>
      <c r="Q2315" s="9">
        <f>Table1[[#This Row],[Profit]]/Table1[[#This Row],[Revenue]]</f>
        <v>0.32653061224489793</v>
      </c>
      <c r="R2315" s="31">
        <f>Table1[[#This Row],[Cost Price]]*Table1[[#This Row],[Quantity]]</f>
        <v>3956.04</v>
      </c>
    </row>
    <row r="2316" spans="1:18" x14ac:dyDescent="0.25">
      <c r="A2316" t="s">
        <v>3313</v>
      </c>
      <c r="B2316" s="14">
        <v>45916</v>
      </c>
      <c r="C2316" t="s">
        <v>2570</v>
      </c>
      <c r="D2316" t="str">
        <f>VLOOKUP(C2316,Customers!A:E,5,FALSE)</f>
        <v>Mass Market</v>
      </c>
      <c r="E2316" t="s">
        <v>29</v>
      </c>
      <c r="F2316" t="str">
        <f>VLOOKUP(Table1[[#This Row],[Product_ID]],Products!A:D,4,FALSE)</f>
        <v>Accessories</v>
      </c>
      <c r="G2316" t="str">
        <f>VLOOKUP(H2316,Stores!A:E,5,FALSE)</f>
        <v>Africa</v>
      </c>
      <c r="H2316" t="s">
        <v>196</v>
      </c>
      <c r="I2316" s="5" t="s">
        <v>25</v>
      </c>
      <c r="J2316" s="7">
        <v>5</v>
      </c>
      <c r="K2316" s="27">
        <v>105.73</v>
      </c>
      <c r="L2316" s="11">
        <v>0.15</v>
      </c>
      <c r="M2316" t="s">
        <v>20</v>
      </c>
      <c r="N2316" s="29">
        <v>78.48</v>
      </c>
      <c r="O2316" s="27">
        <f>Table1[[#This Row],[Unit_Price]]*Table1[[#This Row],[Quantity]]</f>
        <v>528.65</v>
      </c>
      <c r="P2316" s="29">
        <f>Table1[[#This Row],[Revenue]]-Table1[[#This Row],[COGS]]</f>
        <v>136.24999999999994</v>
      </c>
      <c r="Q2316" s="9">
        <f>Table1[[#This Row],[Profit]]/Table1[[#This Row],[Revenue]]</f>
        <v>0.25773195876288651</v>
      </c>
      <c r="R2316" s="31">
        <f>Table1[[#This Row],[Cost Price]]*Table1[[#This Row],[Quantity]]</f>
        <v>392.40000000000003</v>
      </c>
    </row>
    <row r="2317" spans="1:18" x14ac:dyDescent="0.25">
      <c r="A2317" t="s">
        <v>3314</v>
      </c>
      <c r="B2317" s="14">
        <v>46069</v>
      </c>
      <c r="C2317" t="s">
        <v>208</v>
      </c>
      <c r="D2317" t="str">
        <f>VLOOKUP(C2317,Customers!A:E,5,FALSE)</f>
        <v>Mass Market</v>
      </c>
      <c r="E2317" t="s">
        <v>416</v>
      </c>
      <c r="F2317" t="str">
        <f>VLOOKUP(Table1[[#This Row],[Product_ID]],Products!A:D,4,FALSE)</f>
        <v>Smartphones</v>
      </c>
      <c r="G2317" t="str">
        <f>VLOOKUP(H2317,Stores!A:E,5,FALSE)</f>
        <v>South America</v>
      </c>
      <c r="H2317" t="s">
        <v>62</v>
      </c>
      <c r="I2317" s="5" t="s">
        <v>25</v>
      </c>
      <c r="J2317" s="7">
        <v>1</v>
      </c>
      <c r="K2317" s="27">
        <v>244.02</v>
      </c>
      <c r="L2317" s="11">
        <v>0.2</v>
      </c>
      <c r="M2317" t="s">
        <v>20</v>
      </c>
      <c r="N2317" s="29">
        <v>159.36000000000001</v>
      </c>
      <c r="O2317" s="27">
        <f>Table1[[#This Row],[Unit_Price]]*Table1[[#This Row],[Quantity]]</f>
        <v>244.02</v>
      </c>
      <c r="P2317" s="29">
        <f>Table1[[#This Row],[Revenue]]-Table1[[#This Row],[COGS]]</f>
        <v>84.66</v>
      </c>
      <c r="Q2317" s="9">
        <f>Table1[[#This Row],[Profit]]/Table1[[#This Row],[Revenue]]</f>
        <v>0.34693877551020408</v>
      </c>
      <c r="R2317" s="31">
        <f>Table1[[#This Row],[Cost Price]]*Table1[[#This Row],[Quantity]]</f>
        <v>159.36000000000001</v>
      </c>
    </row>
    <row r="2318" spans="1:18" x14ac:dyDescent="0.25">
      <c r="A2318" t="s">
        <v>3315</v>
      </c>
      <c r="B2318" s="14">
        <v>46328</v>
      </c>
      <c r="C2318" t="s">
        <v>1154</v>
      </c>
      <c r="D2318" t="str">
        <f>VLOOKUP(C2318,Customers!A:E,5,FALSE)</f>
        <v>Mass Market</v>
      </c>
      <c r="E2318" t="s">
        <v>323</v>
      </c>
      <c r="F2318" t="str">
        <f>VLOOKUP(Table1[[#This Row],[Product_ID]],Products!A:D,4,FALSE)</f>
        <v>Televisions</v>
      </c>
      <c r="G2318" t="str">
        <f>VLOOKUP(H2318,Stores!A:E,5,FALSE)</f>
        <v>oceania</v>
      </c>
      <c r="H2318" t="s">
        <v>48</v>
      </c>
      <c r="I2318" s="5" t="s">
        <v>25</v>
      </c>
      <c r="J2318" s="7">
        <v>4</v>
      </c>
      <c r="K2318" s="27">
        <v>1499</v>
      </c>
      <c r="L2318" s="11">
        <v>0.2</v>
      </c>
      <c r="M2318" t="s">
        <v>20</v>
      </c>
      <c r="N2318" s="29">
        <v>989.34</v>
      </c>
      <c r="O2318" s="27">
        <f>Table1[[#This Row],[Unit_Price]]*Table1[[#This Row],[Quantity]]</f>
        <v>5996</v>
      </c>
      <c r="P2318" s="29">
        <f>Table1[[#This Row],[Revenue]]-Table1[[#This Row],[COGS]]</f>
        <v>2038.6399999999999</v>
      </c>
      <c r="Q2318" s="9">
        <f>Table1[[#This Row],[Profit]]/Table1[[#This Row],[Revenue]]</f>
        <v>0.33999999999999997</v>
      </c>
      <c r="R2318" s="31">
        <f>Table1[[#This Row],[Cost Price]]*Table1[[#This Row],[Quantity]]</f>
        <v>3957.36</v>
      </c>
    </row>
    <row r="2319" spans="1:18" x14ac:dyDescent="0.25">
      <c r="A2319" t="s">
        <v>3316</v>
      </c>
      <c r="B2319" s="14">
        <v>46271</v>
      </c>
      <c r="C2319" t="s">
        <v>1797</v>
      </c>
      <c r="D2319" t="str">
        <f>VLOOKUP(C2319,Customers!A:E,5,FALSE)</f>
        <v>VIP</v>
      </c>
      <c r="E2319" t="s">
        <v>520</v>
      </c>
      <c r="F2319" t="str">
        <f>VLOOKUP(Table1[[#This Row],[Product_ID]],Products!A:D,4,FALSE)</f>
        <v>Laptops</v>
      </c>
      <c r="G2319" t="str">
        <f>VLOOKUP(H2319,Stores!A:E,5,FALSE)</f>
        <v>EUROPE</v>
      </c>
      <c r="H2319" t="s">
        <v>74</v>
      </c>
      <c r="I2319" s="5" t="s">
        <v>25</v>
      </c>
      <c r="J2319" s="7">
        <v>5</v>
      </c>
      <c r="K2319" s="27">
        <v>2155.02</v>
      </c>
      <c r="L2319" s="11">
        <v>0.15</v>
      </c>
      <c r="M2319" t="s">
        <v>20</v>
      </c>
      <c r="N2319" s="29">
        <v>1495.32</v>
      </c>
      <c r="O2319" s="27">
        <f>Table1[[#This Row],[Unit_Price]]*Table1[[#This Row],[Quantity]]</f>
        <v>10775.1</v>
      </c>
      <c r="P2319" s="29">
        <f>Table1[[#This Row],[Revenue]]-Table1[[#This Row],[COGS]]</f>
        <v>3298.5000000000009</v>
      </c>
      <c r="Q2319" s="9">
        <f>Table1[[#This Row],[Profit]]/Table1[[#This Row],[Revenue]]</f>
        <v>0.3061224489795919</v>
      </c>
      <c r="R2319" s="31">
        <f>Table1[[#This Row],[Cost Price]]*Table1[[#This Row],[Quantity]]</f>
        <v>7476.5999999999995</v>
      </c>
    </row>
    <row r="2320" spans="1:18" x14ac:dyDescent="0.25">
      <c r="A2320" t="s">
        <v>3317</v>
      </c>
      <c r="B2320" s="14">
        <v>46360</v>
      </c>
      <c r="C2320" t="s">
        <v>2863</v>
      </c>
      <c r="D2320" t="str">
        <f>VLOOKUP(C2320,Customers!A:E,5,FALSE)</f>
        <v>Affluent</v>
      </c>
      <c r="E2320" t="s">
        <v>137</v>
      </c>
      <c r="F2320" t="str">
        <f>VLOOKUP(Table1[[#This Row],[Product_ID]],Products!A:D,4,FALSE)</f>
        <v>Accessories</v>
      </c>
      <c r="G2320" t="str">
        <f>VLOOKUP(H2320,Stores!A:E,5,FALSE)</f>
        <v>Africa</v>
      </c>
      <c r="H2320" t="s">
        <v>44</v>
      </c>
      <c r="I2320" s="5" t="s">
        <v>25</v>
      </c>
      <c r="J2320" s="7">
        <v>2</v>
      </c>
      <c r="K2320" s="27">
        <v>99</v>
      </c>
      <c r="L2320" s="11">
        <v>0.02</v>
      </c>
      <c r="M2320" t="s">
        <v>20</v>
      </c>
      <c r="N2320" s="29">
        <v>65.34</v>
      </c>
      <c r="O2320" s="27">
        <f>Table1[[#This Row],[Unit_Price]]*Table1[[#This Row],[Quantity]]</f>
        <v>198</v>
      </c>
      <c r="P2320" s="29">
        <f>Table1[[#This Row],[Revenue]]-Table1[[#This Row],[COGS]]</f>
        <v>67.319999999999993</v>
      </c>
      <c r="Q2320" s="9">
        <f>Table1[[#This Row],[Profit]]/Table1[[#This Row],[Revenue]]</f>
        <v>0.33999999999999997</v>
      </c>
      <c r="R2320" s="31">
        <f>Table1[[#This Row],[Cost Price]]*Table1[[#This Row],[Quantity]]</f>
        <v>130.68</v>
      </c>
    </row>
    <row r="2321" spans="1:18" x14ac:dyDescent="0.25">
      <c r="A2321" t="s">
        <v>3318</v>
      </c>
      <c r="B2321" s="14">
        <v>45889</v>
      </c>
      <c r="C2321" t="s">
        <v>467</v>
      </c>
      <c r="D2321" t="str">
        <f>VLOOKUP(C2321,Customers!A:E,5,FALSE)</f>
        <v>Mass Market</v>
      </c>
      <c r="E2321" t="s">
        <v>140</v>
      </c>
      <c r="F2321" t="str">
        <f>VLOOKUP(Table1[[#This Row],[Product_ID]],Products!A:D,4,FALSE)</f>
        <v>Laptops</v>
      </c>
      <c r="G2321" t="str">
        <f>VLOOKUP(H2321,Stores!A:E,5,FALSE)</f>
        <v>Europe</v>
      </c>
      <c r="H2321" t="s">
        <v>24</v>
      </c>
      <c r="I2321" s="5" t="s">
        <v>25</v>
      </c>
      <c r="J2321" s="7">
        <v>2</v>
      </c>
      <c r="K2321" s="27">
        <v>989.01</v>
      </c>
      <c r="L2321" s="11">
        <v>0</v>
      </c>
      <c r="M2321" t="s">
        <v>35</v>
      </c>
      <c r="N2321" s="29">
        <v>659.34</v>
      </c>
      <c r="O2321" s="27">
        <f>Table1[[#This Row],[Unit_Price]]*Table1[[#This Row],[Quantity]]</f>
        <v>1978.02</v>
      </c>
      <c r="P2321" s="29">
        <f>Table1[[#This Row],[Revenue]]-Table1[[#This Row],[COGS]]</f>
        <v>659.33999999999992</v>
      </c>
      <c r="Q2321" s="9">
        <f>Table1[[#This Row],[Profit]]/Table1[[#This Row],[Revenue]]</f>
        <v>0.33333333333333331</v>
      </c>
      <c r="R2321" s="31">
        <f>Table1[[#This Row],[Cost Price]]*Table1[[#This Row],[Quantity]]</f>
        <v>1318.68</v>
      </c>
    </row>
    <row r="2322" spans="1:18" x14ac:dyDescent="0.25">
      <c r="A2322" t="s">
        <v>3319</v>
      </c>
      <c r="B2322" s="14">
        <v>46144</v>
      </c>
      <c r="C2322" t="s">
        <v>1238</v>
      </c>
      <c r="D2322" t="str">
        <f>VLOOKUP(C2322,Customers!A:E,5,FALSE)</f>
        <v>Mass Market</v>
      </c>
      <c r="E2322" t="s">
        <v>223</v>
      </c>
      <c r="F2322" t="str">
        <f>VLOOKUP(Table1[[#This Row],[Product_ID]],Products!A:D,4,FALSE)</f>
        <v>Audio</v>
      </c>
      <c r="G2322" t="str">
        <f>VLOOKUP(H2322,Stores!A:E,5,FALSE)</f>
        <v>Asia</v>
      </c>
      <c r="H2322" t="s">
        <v>34</v>
      </c>
      <c r="I2322" s="5" t="s">
        <v>25</v>
      </c>
      <c r="J2322" s="7">
        <v>3</v>
      </c>
      <c r="K2322" s="27">
        <v>391.02</v>
      </c>
      <c r="L2322" s="11">
        <v>0.1</v>
      </c>
      <c r="M2322" t="s">
        <v>20</v>
      </c>
      <c r="N2322" s="29">
        <v>263.33999999999997</v>
      </c>
      <c r="O2322" s="27">
        <f>Table1[[#This Row],[Unit_Price]]*Table1[[#This Row],[Quantity]]</f>
        <v>1173.06</v>
      </c>
      <c r="P2322" s="29">
        <f>Table1[[#This Row],[Revenue]]-Table1[[#This Row],[COGS]]</f>
        <v>383.03999999999996</v>
      </c>
      <c r="Q2322" s="9">
        <f>Table1[[#This Row],[Profit]]/Table1[[#This Row],[Revenue]]</f>
        <v>0.32653061224489793</v>
      </c>
      <c r="R2322" s="31">
        <f>Table1[[#This Row],[Cost Price]]*Table1[[#This Row],[Quantity]]</f>
        <v>790.02</v>
      </c>
    </row>
    <row r="2323" spans="1:18" x14ac:dyDescent="0.25">
      <c r="A2323" t="s">
        <v>3320</v>
      </c>
      <c r="B2323" s="14">
        <v>46358</v>
      </c>
      <c r="C2323" t="s">
        <v>1204</v>
      </c>
      <c r="D2323" t="str">
        <f>VLOOKUP(C2323,Customers!A:E,5,FALSE)</f>
        <v>Mass Affluent</v>
      </c>
      <c r="E2323" t="s">
        <v>18</v>
      </c>
      <c r="F2323" t="str">
        <f>VLOOKUP(Table1[[#This Row],[Product_ID]],Products!A:D,4,FALSE)</f>
        <v>Audio</v>
      </c>
      <c r="G2323" t="str">
        <f>VLOOKUP(H2323,Stores!A:E,5,FALSE)</f>
        <v>Europe</v>
      </c>
      <c r="H2323" t="s">
        <v>24</v>
      </c>
      <c r="I2323" s="5" t="s">
        <v>14</v>
      </c>
      <c r="J2323" s="7">
        <v>3</v>
      </c>
      <c r="K2323" s="27">
        <v>100.98</v>
      </c>
      <c r="L2323" s="11">
        <v>0</v>
      </c>
      <c r="M2323" t="s">
        <v>30</v>
      </c>
      <c r="N2323" s="29">
        <v>71.28</v>
      </c>
      <c r="O2323" s="27">
        <f>Table1[[#This Row],[Unit_Price]]*Table1[[#This Row],[Quantity]]</f>
        <v>302.94</v>
      </c>
      <c r="P2323" s="29">
        <f>Table1[[#This Row],[Revenue]]-Table1[[#This Row],[COGS]]</f>
        <v>89.1</v>
      </c>
      <c r="Q2323" s="9">
        <f>Table1[[#This Row],[Profit]]/Table1[[#This Row],[Revenue]]</f>
        <v>0.29411764705882354</v>
      </c>
      <c r="R2323" s="31">
        <f>Table1[[#This Row],[Cost Price]]*Table1[[#This Row],[Quantity]]</f>
        <v>213.84</v>
      </c>
    </row>
    <row r="2324" spans="1:18" x14ac:dyDescent="0.25">
      <c r="A2324" t="s">
        <v>3321</v>
      </c>
      <c r="B2324" s="14">
        <v>45955</v>
      </c>
      <c r="C2324" t="s">
        <v>184</v>
      </c>
      <c r="D2324" t="str">
        <f>VLOOKUP(C2324,Customers!A:E,5,FALSE)</f>
        <v>VIP</v>
      </c>
      <c r="E2324" t="s">
        <v>174</v>
      </c>
      <c r="F2324" t="str">
        <f>VLOOKUP(Table1[[#This Row],[Product_ID]],Products!A:D,4,FALSE)</f>
        <v>Accessories</v>
      </c>
      <c r="G2324" t="str">
        <f>VLOOKUP(H2324,Stores!A:E,5,FALSE)</f>
        <v>South America</v>
      </c>
      <c r="H2324" t="s">
        <v>62</v>
      </c>
      <c r="I2324" s="5" t="s">
        <v>25</v>
      </c>
      <c r="J2324" s="7">
        <v>4</v>
      </c>
      <c r="K2324" s="27">
        <v>79.790000000000006</v>
      </c>
      <c r="L2324" s="11">
        <v>0.1</v>
      </c>
      <c r="M2324" t="s">
        <v>20</v>
      </c>
      <c r="N2324" s="29">
        <v>54.51</v>
      </c>
      <c r="O2324" s="27">
        <f>Table1[[#This Row],[Unit_Price]]*Table1[[#This Row],[Quantity]]</f>
        <v>319.16000000000003</v>
      </c>
      <c r="P2324" s="29">
        <f>Table1[[#This Row],[Revenue]]-Table1[[#This Row],[COGS]]</f>
        <v>101.12000000000003</v>
      </c>
      <c r="Q2324" s="9">
        <f>Table1[[#This Row],[Profit]]/Table1[[#This Row],[Revenue]]</f>
        <v>0.31683168316831689</v>
      </c>
      <c r="R2324" s="31">
        <f>Table1[[#This Row],[Cost Price]]*Table1[[#This Row],[Quantity]]</f>
        <v>218.04</v>
      </c>
    </row>
    <row r="2325" spans="1:18" x14ac:dyDescent="0.25">
      <c r="A2325" t="s">
        <v>3322</v>
      </c>
      <c r="B2325" s="14">
        <v>46007</v>
      </c>
      <c r="C2325" t="s">
        <v>1068</v>
      </c>
      <c r="D2325" t="str">
        <f>VLOOKUP(C2325,Customers!A:E,5,FALSE)</f>
        <v>Mass Market</v>
      </c>
      <c r="E2325" t="s">
        <v>202</v>
      </c>
      <c r="F2325" t="str">
        <f>VLOOKUP(Table1[[#This Row],[Product_ID]],Products!A:D,4,FALSE)</f>
        <v>Televisions</v>
      </c>
      <c r="G2325" t="str">
        <f>VLOOKUP(H2325,Stores!A:E,5,FALSE)</f>
        <v>South America</v>
      </c>
      <c r="H2325" t="s">
        <v>120</v>
      </c>
      <c r="I2325" s="5" t="s">
        <v>14</v>
      </c>
      <c r="J2325" s="7">
        <v>2</v>
      </c>
      <c r="K2325" s="27">
        <v>2119.9899999999998</v>
      </c>
      <c r="L2325" s="11">
        <v>0.15</v>
      </c>
      <c r="M2325" t="s">
        <v>35</v>
      </c>
      <c r="N2325" s="29">
        <v>1427.32</v>
      </c>
      <c r="O2325" s="27">
        <f>Table1[[#This Row],[Unit_Price]]*Table1[[#This Row],[Quantity]]</f>
        <v>4239.9799999999996</v>
      </c>
      <c r="P2325" s="29">
        <f>Table1[[#This Row],[Revenue]]-Table1[[#This Row],[COGS]]</f>
        <v>1385.3399999999997</v>
      </c>
      <c r="Q2325" s="9">
        <f>Table1[[#This Row],[Profit]]/Table1[[#This Row],[Revenue]]</f>
        <v>0.32673267326732669</v>
      </c>
      <c r="R2325" s="31">
        <f>Table1[[#This Row],[Cost Price]]*Table1[[#This Row],[Quantity]]</f>
        <v>2854.64</v>
      </c>
    </row>
    <row r="2326" spans="1:18" x14ac:dyDescent="0.25">
      <c r="A2326" t="s">
        <v>3323</v>
      </c>
      <c r="B2326" s="14">
        <v>45971</v>
      </c>
      <c r="C2326" t="s">
        <v>1166</v>
      </c>
      <c r="D2326" t="str">
        <f>VLOOKUP(C2326,Customers!A:E,5,FALSE)</f>
        <v>Mass Market</v>
      </c>
      <c r="E2326" t="s">
        <v>243</v>
      </c>
      <c r="F2326" t="str">
        <f>VLOOKUP(Table1[[#This Row],[Product_ID]],Products!A:D,4,FALSE)</f>
        <v>Accessories</v>
      </c>
      <c r="G2326" t="str">
        <f>VLOOKUP(H2326,Stores!A:E,5,FALSE)</f>
        <v>oceania</v>
      </c>
      <c r="H2326" t="s">
        <v>48</v>
      </c>
      <c r="I2326" s="5" t="s">
        <v>14</v>
      </c>
      <c r="J2326" s="7">
        <v>1</v>
      </c>
      <c r="K2326" s="27">
        <v>68.31</v>
      </c>
      <c r="L2326" s="11">
        <v>0.02</v>
      </c>
      <c r="M2326" t="s">
        <v>35</v>
      </c>
      <c r="N2326" s="29">
        <v>44.16</v>
      </c>
      <c r="O2326" s="27">
        <f>Table1[[#This Row],[Unit_Price]]*Table1[[#This Row],[Quantity]]</f>
        <v>68.31</v>
      </c>
      <c r="P2326" s="29">
        <f>Table1[[#This Row],[Revenue]]-Table1[[#This Row],[COGS]]</f>
        <v>24.150000000000006</v>
      </c>
      <c r="Q2326" s="9">
        <f>Table1[[#This Row],[Profit]]/Table1[[#This Row],[Revenue]]</f>
        <v>0.35353535353535359</v>
      </c>
      <c r="R2326" s="31">
        <f>Table1[[#This Row],[Cost Price]]*Table1[[#This Row],[Quantity]]</f>
        <v>44.16</v>
      </c>
    </row>
    <row r="2327" spans="1:18" x14ac:dyDescent="0.25">
      <c r="A2327" t="s">
        <v>3324</v>
      </c>
      <c r="B2327" s="14">
        <v>46219</v>
      </c>
      <c r="C2327" t="s">
        <v>566</v>
      </c>
      <c r="D2327" t="str">
        <f>VLOOKUP(C2327,Customers!A:E,5,FALSE)</f>
        <v>Mass Market</v>
      </c>
      <c r="E2327" t="s">
        <v>71</v>
      </c>
      <c r="F2327" t="str">
        <f>VLOOKUP(Table1[[#This Row],[Product_ID]],Products!A:D,4,FALSE)</f>
        <v>Audio</v>
      </c>
      <c r="G2327" t="str">
        <f>VLOOKUP(H2327,Stores!A:E,5,FALSE)</f>
        <v>Oceania</v>
      </c>
      <c r="H2327" t="s">
        <v>112</v>
      </c>
      <c r="I2327" s="5" t="s">
        <v>14</v>
      </c>
      <c r="J2327" s="7">
        <v>4</v>
      </c>
      <c r="K2327" s="27">
        <v>115.43</v>
      </c>
      <c r="L2327" s="11">
        <v>0.02</v>
      </c>
      <c r="M2327" t="s">
        <v>35</v>
      </c>
      <c r="N2327" s="29">
        <v>82.11</v>
      </c>
      <c r="O2327" s="27">
        <f>Table1[[#This Row],[Unit_Price]]*Table1[[#This Row],[Quantity]]</f>
        <v>461.72</v>
      </c>
      <c r="P2327" s="29">
        <f>Table1[[#This Row],[Revenue]]-Table1[[#This Row],[COGS]]</f>
        <v>133.28000000000003</v>
      </c>
      <c r="Q2327" s="9">
        <f>Table1[[#This Row],[Profit]]/Table1[[#This Row],[Revenue]]</f>
        <v>0.28865979381443302</v>
      </c>
      <c r="R2327" s="31">
        <f>Table1[[#This Row],[Cost Price]]*Table1[[#This Row],[Quantity]]</f>
        <v>328.44</v>
      </c>
    </row>
    <row r="2328" spans="1:18" x14ac:dyDescent="0.25">
      <c r="A2328" t="s">
        <v>3325</v>
      </c>
      <c r="B2328" s="14">
        <v>46208</v>
      </c>
      <c r="C2328" t="s">
        <v>2656</v>
      </c>
      <c r="D2328" t="str">
        <f>VLOOKUP(C2328,Customers!A:E,5,FALSE)</f>
        <v>Mass Market</v>
      </c>
      <c r="E2328" t="s">
        <v>29</v>
      </c>
      <c r="F2328" t="str">
        <f>VLOOKUP(Table1[[#This Row],[Product_ID]],Products!A:D,4,FALSE)</f>
        <v>Accessories</v>
      </c>
      <c r="G2328" t="str">
        <f>VLOOKUP(H2328,Stores!A:E,5,FALSE)</f>
        <v>Africa</v>
      </c>
      <c r="H2328" t="s">
        <v>226</v>
      </c>
      <c r="I2328" s="5" t="s">
        <v>14</v>
      </c>
      <c r="J2328" s="7">
        <v>2</v>
      </c>
      <c r="K2328" s="27">
        <v>110.09</v>
      </c>
      <c r="L2328" s="11">
        <v>0.05</v>
      </c>
      <c r="M2328" t="s">
        <v>30</v>
      </c>
      <c r="N2328" s="29">
        <v>78.48</v>
      </c>
      <c r="O2328" s="27">
        <f>Table1[[#This Row],[Unit_Price]]*Table1[[#This Row],[Quantity]]</f>
        <v>220.18</v>
      </c>
      <c r="P2328" s="29">
        <f>Table1[[#This Row],[Revenue]]-Table1[[#This Row],[COGS]]</f>
        <v>63.22</v>
      </c>
      <c r="Q2328" s="9">
        <f>Table1[[#This Row],[Profit]]/Table1[[#This Row],[Revenue]]</f>
        <v>0.28712871287128711</v>
      </c>
      <c r="R2328" s="31">
        <f>Table1[[#This Row],[Cost Price]]*Table1[[#This Row],[Quantity]]</f>
        <v>156.96</v>
      </c>
    </row>
    <row r="2329" spans="1:18" x14ac:dyDescent="0.25">
      <c r="A2329" t="s">
        <v>3326</v>
      </c>
      <c r="B2329" s="14">
        <v>46220</v>
      </c>
      <c r="C2329" t="s">
        <v>689</v>
      </c>
      <c r="D2329" t="str">
        <f>VLOOKUP(C2329,Customers!A:E,5,FALSE)</f>
        <v>Mass Market</v>
      </c>
      <c r="E2329" t="s">
        <v>395</v>
      </c>
      <c r="F2329" t="str">
        <f>VLOOKUP(Table1[[#This Row],[Product_ID]],Products!A:D,4,FALSE)</f>
        <v>Accessories</v>
      </c>
      <c r="G2329" t="str">
        <f>VLOOKUP(H2329,Stores!A:E,5,FALSE)</f>
        <v>Europe</v>
      </c>
      <c r="H2329" t="s">
        <v>24</v>
      </c>
      <c r="I2329" s="5" t="s">
        <v>25</v>
      </c>
      <c r="J2329" s="7">
        <v>3</v>
      </c>
      <c r="K2329" s="27">
        <v>149</v>
      </c>
      <c r="L2329" s="11">
        <v>0.1</v>
      </c>
      <c r="M2329" t="s">
        <v>20</v>
      </c>
      <c r="N2329" s="29">
        <v>96.85</v>
      </c>
      <c r="O2329" s="27">
        <f>Table1[[#This Row],[Unit_Price]]*Table1[[#This Row],[Quantity]]</f>
        <v>447</v>
      </c>
      <c r="P2329" s="29">
        <f>Table1[[#This Row],[Revenue]]-Table1[[#This Row],[COGS]]</f>
        <v>156.45000000000005</v>
      </c>
      <c r="Q2329" s="9">
        <f>Table1[[#This Row],[Profit]]/Table1[[#This Row],[Revenue]]</f>
        <v>0.35000000000000009</v>
      </c>
      <c r="R2329" s="31">
        <f>Table1[[#This Row],[Cost Price]]*Table1[[#This Row],[Quantity]]</f>
        <v>290.54999999999995</v>
      </c>
    </row>
    <row r="2330" spans="1:18" x14ac:dyDescent="0.25">
      <c r="A2330" t="s">
        <v>3327</v>
      </c>
      <c r="B2330" s="14">
        <v>45961</v>
      </c>
      <c r="C2330" t="s">
        <v>418</v>
      </c>
      <c r="D2330" t="str">
        <f>VLOOKUP(C2330,Customers!A:E,5,FALSE)</f>
        <v>Premium</v>
      </c>
      <c r="E2330" t="s">
        <v>132</v>
      </c>
      <c r="F2330" t="str">
        <f>VLOOKUP(Table1[[#This Row],[Product_ID]],Products!A:D,4,FALSE)</f>
        <v>Laptops</v>
      </c>
      <c r="G2330" t="str">
        <f>VLOOKUP(H2330,Stores!A:E,5,FALSE)</f>
        <v>Africa</v>
      </c>
      <c r="H2330" t="s">
        <v>196</v>
      </c>
      <c r="I2330" s="5" t="s">
        <v>25</v>
      </c>
      <c r="J2330" s="7">
        <v>2</v>
      </c>
      <c r="K2330" s="27">
        <v>1163.03</v>
      </c>
      <c r="L2330" s="11">
        <v>0.02</v>
      </c>
      <c r="M2330" t="s">
        <v>35</v>
      </c>
      <c r="N2330" s="29">
        <v>791.34</v>
      </c>
      <c r="O2330" s="27">
        <f>Table1[[#This Row],[Unit_Price]]*Table1[[#This Row],[Quantity]]</f>
        <v>2326.06</v>
      </c>
      <c r="P2330" s="29">
        <f>Table1[[#This Row],[Revenue]]-Table1[[#This Row],[COGS]]</f>
        <v>743.37999999999988</v>
      </c>
      <c r="Q2330" s="9">
        <f>Table1[[#This Row],[Profit]]/Table1[[#This Row],[Revenue]]</f>
        <v>0.31958762886597936</v>
      </c>
      <c r="R2330" s="31">
        <f>Table1[[#This Row],[Cost Price]]*Table1[[#This Row],[Quantity]]</f>
        <v>1582.68</v>
      </c>
    </row>
    <row r="2331" spans="1:18" x14ac:dyDescent="0.25">
      <c r="A2331" t="s">
        <v>3328</v>
      </c>
      <c r="B2331" s="14">
        <v>46045</v>
      </c>
      <c r="C2331" t="s">
        <v>492</v>
      </c>
      <c r="D2331" t="str">
        <f>VLOOKUP(C2331,Customers!A:E,5,FALSE)</f>
        <v>Mass Affluent</v>
      </c>
      <c r="E2331" t="s">
        <v>254</v>
      </c>
      <c r="F2331" t="str">
        <f>VLOOKUP(Table1[[#This Row],[Product_ID]],Products!A:D,4,FALSE)</f>
        <v>Audio</v>
      </c>
      <c r="G2331" t="str">
        <f>VLOOKUP(H2331,Stores!A:E,5,FALSE)</f>
        <v>Europe</v>
      </c>
      <c r="H2331" t="s">
        <v>64</v>
      </c>
      <c r="I2331" s="5" t="s">
        <v>25</v>
      </c>
      <c r="J2331" s="7">
        <v>1</v>
      </c>
      <c r="K2331" s="27">
        <v>193.03</v>
      </c>
      <c r="L2331" s="11">
        <v>0</v>
      </c>
      <c r="M2331" t="s">
        <v>20</v>
      </c>
      <c r="N2331" s="29">
        <v>129.35</v>
      </c>
      <c r="O2331" s="27">
        <f>Table1[[#This Row],[Unit_Price]]*Table1[[#This Row],[Quantity]]</f>
        <v>193.03</v>
      </c>
      <c r="P2331" s="29">
        <f>Table1[[#This Row],[Revenue]]-Table1[[#This Row],[COGS]]</f>
        <v>63.680000000000007</v>
      </c>
      <c r="Q2331" s="9">
        <f>Table1[[#This Row],[Profit]]/Table1[[#This Row],[Revenue]]</f>
        <v>0.32989690721649489</v>
      </c>
      <c r="R2331" s="31">
        <f>Table1[[#This Row],[Cost Price]]*Table1[[#This Row],[Quantity]]</f>
        <v>129.35</v>
      </c>
    </row>
    <row r="2332" spans="1:18" x14ac:dyDescent="0.25">
      <c r="A2332" t="s">
        <v>3329</v>
      </c>
      <c r="B2332" s="14">
        <v>46233</v>
      </c>
      <c r="C2332" t="s">
        <v>725</v>
      </c>
      <c r="D2332" t="str">
        <f>VLOOKUP(C2332,Customers!A:E,5,FALSE)</f>
        <v>Mass Market</v>
      </c>
      <c r="E2332" t="s">
        <v>321</v>
      </c>
      <c r="F2332" t="str">
        <f>VLOOKUP(Table1[[#This Row],[Product_ID]],Products!A:D,4,FALSE)</f>
        <v>Smartphones</v>
      </c>
      <c r="G2332" t="str">
        <f>VLOOKUP(H2332,Stores!A:E,5,FALSE)</f>
        <v>Europe</v>
      </c>
      <c r="H2332" t="s">
        <v>64</v>
      </c>
      <c r="I2332" s="5" t="s">
        <v>25</v>
      </c>
      <c r="J2332" s="7">
        <v>6</v>
      </c>
      <c r="K2332" s="27">
        <v>1357.03</v>
      </c>
      <c r="L2332" s="11">
        <v>0.2</v>
      </c>
      <c r="M2332" t="s">
        <v>20</v>
      </c>
      <c r="N2332" s="29">
        <v>993.29</v>
      </c>
      <c r="O2332" s="27">
        <f>Table1[[#This Row],[Unit_Price]]*Table1[[#This Row],[Quantity]]</f>
        <v>8142.18</v>
      </c>
      <c r="P2332" s="29">
        <f>Table1[[#This Row],[Revenue]]-Table1[[#This Row],[COGS]]</f>
        <v>2182.4400000000005</v>
      </c>
      <c r="Q2332" s="9">
        <f>Table1[[#This Row],[Profit]]/Table1[[#This Row],[Revenue]]</f>
        <v>0.26804123711340211</v>
      </c>
      <c r="R2332" s="31">
        <f>Table1[[#This Row],[Cost Price]]*Table1[[#This Row],[Quantity]]</f>
        <v>5959.74</v>
      </c>
    </row>
    <row r="2333" spans="1:18" x14ac:dyDescent="0.25">
      <c r="A2333" t="s">
        <v>3330</v>
      </c>
      <c r="B2333" s="14">
        <v>46004</v>
      </c>
      <c r="C2333" t="s">
        <v>1061</v>
      </c>
      <c r="D2333" t="str">
        <f>VLOOKUP(C2333,Customers!A:E,5,FALSE)</f>
        <v>Mass Market</v>
      </c>
      <c r="E2333" t="s">
        <v>137</v>
      </c>
      <c r="F2333" t="str">
        <f>VLOOKUP(Table1[[#This Row],[Product_ID]],Products!A:D,4,FALSE)</f>
        <v>Accessories</v>
      </c>
      <c r="G2333" t="str">
        <f>VLOOKUP(H2333,Stores!A:E,5,FALSE)</f>
        <v>South America</v>
      </c>
      <c r="H2333" t="s">
        <v>62</v>
      </c>
      <c r="I2333" s="5" t="s">
        <v>14</v>
      </c>
      <c r="J2333" s="7">
        <v>1</v>
      </c>
      <c r="K2333" s="27">
        <v>101.97</v>
      </c>
      <c r="L2333" s="11">
        <v>0.1</v>
      </c>
      <c r="M2333" t="s">
        <v>20</v>
      </c>
      <c r="N2333" s="29">
        <v>65.34</v>
      </c>
      <c r="O2333" s="27">
        <f>Table1[[#This Row],[Unit_Price]]*Table1[[#This Row],[Quantity]]</f>
        <v>101.97</v>
      </c>
      <c r="P2333" s="29">
        <f>Table1[[#This Row],[Revenue]]-Table1[[#This Row],[COGS]]</f>
        <v>36.629999999999995</v>
      </c>
      <c r="Q2333" s="9">
        <f>Table1[[#This Row],[Profit]]/Table1[[#This Row],[Revenue]]</f>
        <v>0.35922330097087374</v>
      </c>
      <c r="R2333" s="31">
        <f>Table1[[#This Row],[Cost Price]]*Table1[[#This Row],[Quantity]]</f>
        <v>65.34</v>
      </c>
    </row>
    <row r="2334" spans="1:18" x14ac:dyDescent="0.25">
      <c r="A2334" t="s">
        <v>3331</v>
      </c>
      <c r="B2334" s="14">
        <v>46218</v>
      </c>
      <c r="C2334" t="s">
        <v>1297</v>
      </c>
      <c r="D2334" t="str">
        <f>VLOOKUP(C2334,Customers!A:E,5,FALSE)</f>
        <v>Mass Market</v>
      </c>
      <c r="E2334" t="s">
        <v>243</v>
      </c>
      <c r="F2334" t="str">
        <f>VLOOKUP(Table1[[#This Row],[Product_ID]],Products!A:D,4,FALSE)</f>
        <v>Accessories</v>
      </c>
      <c r="G2334" t="str">
        <f>VLOOKUP(H2334,Stores!A:E,5,FALSE)</f>
        <v>Asia</v>
      </c>
      <c r="H2334" t="s">
        <v>34</v>
      </c>
      <c r="I2334" s="5" t="s">
        <v>25</v>
      </c>
      <c r="J2334" s="7">
        <v>1</v>
      </c>
      <c r="K2334" s="27">
        <v>66.930000000000007</v>
      </c>
      <c r="L2334" s="11">
        <v>0.05</v>
      </c>
      <c r="M2334" t="s">
        <v>20</v>
      </c>
      <c r="N2334" s="29">
        <v>44.16</v>
      </c>
      <c r="O2334" s="27">
        <f>Table1[[#This Row],[Unit_Price]]*Table1[[#This Row],[Quantity]]</f>
        <v>66.930000000000007</v>
      </c>
      <c r="P2334" s="29">
        <f>Table1[[#This Row],[Revenue]]-Table1[[#This Row],[COGS]]</f>
        <v>22.77000000000001</v>
      </c>
      <c r="Q2334" s="9">
        <f>Table1[[#This Row],[Profit]]/Table1[[#This Row],[Revenue]]</f>
        <v>0.34020618556701043</v>
      </c>
      <c r="R2334" s="31">
        <f>Table1[[#This Row],[Cost Price]]*Table1[[#This Row],[Quantity]]</f>
        <v>44.16</v>
      </c>
    </row>
    <row r="2335" spans="1:18" x14ac:dyDescent="0.25">
      <c r="A2335" t="s">
        <v>3332</v>
      </c>
      <c r="B2335" s="14">
        <v>45667</v>
      </c>
      <c r="C2335" t="s">
        <v>1046</v>
      </c>
      <c r="D2335" t="str">
        <f>VLOOKUP(C2335,Customers!A:E,5,FALSE)</f>
        <v>Mass Market</v>
      </c>
      <c r="E2335" t="s">
        <v>174</v>
      </c>
      <c r="F2335" t="str">
        <f>VLOOKUP(Table1[[#This Row],[Product_ID]],Products!A:D,4,FALSE)</f>
        <v>Accessories</v>
      </c>
      <c r="G2335" t="str">
        <f>VLOOKUP(H2335,Stores!A:E,5,FALSE)</f>
        <v>South America</v>
      </c>
      <c r="H2335" t="s">
        <v>120</v>
      </c>
      <c r="I2335" s="5" t="s">
        <v>25</v>
      </c>
      <c r="J2335" s="7">
        <v>6</v>
      </c>
      <c r="K2335" s="27">
        <v>79</v>
      </c>
      <c r="L2335" s="11">
        <v>0</v>
      </c>
      <c r="M2335" t="s">
        <v>20</v>
      </c>
      <c r="N2335" s="29">
        <v>54.51</v>
      </c>
      <c r="O2335" s="27">
        <f>Table1[[#This Row],[Unit_Price]]*Table1[[#This Row],[Quantity]]</f>
        <v>474</v>
      </c>
      <c r="P2335" s="29">
        <f>Table1[[#This Row],[Revenue]]-Table1[[#This Row],[COGS]]</f>
        <v>146.94</v>
      </c>
      <c r="Q2335" s="9">
        <f>Table1[[#This Row],[Profit]]/Table1[[#This Row],[Revenue]]</f>
        <v>0.31</v>
      </c>
      <c r="R2335" s="31">
        <f>Table1[[#This Row],[Cost Price]]*Table1[[#This Row],[Quantity]]</f>
        <v>327.06</v>
      </c>
    </row>
    <row r="2336" spans="1:18" x14ac:dyDescent="0.25">
      <c r="A2336" t="s">
        <v>3333</v>
      </c>
      <c r="B2336" s="14">
        <v>46087</v>
      </c>
      <c r="C2336" t="s">
        <v>1383</v>
      </c>
      <c r="D2336" t="str">
        <f>VLOOKUP(C2336,Customers!A:E,5,FALSE)</f>
        <v>Mass Affluent</v>
      </c>
      <c r="E2336" t="s">
        <v>38</v>
      </c>
      <c r="F2336" t="str">
        <f>VLOOKUP(Table1[[#This Row],[Product_ID]],Products!A:D,4,FALSE)</f>
        <v>Televisions</v>
      </c>
      <c r="G2336" t="str">
        <f>VLOOKUP(H2336,Stores!A:E,5,FALSE)</f>
        <v>Africa</v>
      </c>
      <c r="H2336" t="s">
        <v>52</v>
      </c>
      <c r="I2336" s="5" t="s">
        <v>25</v>
      </c>
      <c r="J2336" s="7">
        <v>3</v>
      </c>
      <c r="K2336" s="27">
        <v>1842.03</v>
      </c>
      <c r="L2336" s="11">
        <v>0.1</v>
      </c>
      <c r="M2336" t="s">
        <v>20</v>
      </c>
      <c r="N2336" s="29">
        <v>1177.3800000000001</v>
      </c>
      <c r="O2336" s="27">
        <f>Table1[[#This Row],[Unit_Price]]*Table1[[#This Row],[Quantity]]</f>
        <v>5526.09</v>
      </c>
      <c r="P2336" s="29">
        <f>Table1[[#This Row],[Revenue]]-Table1[[#This Row],[COGS]]</f>
        <v>1993.9499999999998</v>
      </c>
      <c r="Q2336" s="9">
        <f>Table1[[#This Row],[Profit]]/Table1[[#This Row],[Revenue]]</f>
        <v>0.36082474226804118</v>
      </c>
      <c r="R2336" s="31">
        <f>Table1[[#This Row],[Cost Price]]*Table1[[#This Row],[Quantity]]</f>
        <v>3532.1400000000003</v>
      </c>
    </row>
    <row r="2337" spans="1:18" x14ac:dyDescent="0.25">
      <c r="A2337" t="s">
        <v>3334</v>
      </c>
      <c r="B2337" s="14">
        <v>45990</v>
      </c>
      <c r="C2337" t="s">
        <v>3025</v>
      </c>
      <c r="D2337" t="str">
        <f>VLOOKUP(C2337,Customers!A:E,5,FALSE)</f>
        <v>Mass Market</v>
      </c>
      <c r="E2337" t="s">
        <v>168</v>
      </c>
      <c r="F2337" t="str">
        <f>VLOOKUP(Table1[[#This Row],[Product_ID]],Products!A:D,4,FALSE)</f>
        <v>Accessories</v>
      </c>
      <c r="G2337" t="str">
        <f>VLOOKUP(H2337,Stores!A:E,5,FALSE)</f>
        <v>Africa</v>
      </c>
      <c r="H2337" t="s">
        <v>52</v>
      </c>
      <c r="I2337" s="5" t="s">
        <v>25</v>
      </c>
      <c r="J2337" s="7">
        <v>5</v>
      </c>
      <c r="K2337" s="27">
        <v>89</v>
      </c>
      <c r="L2337" s="11">
        <v>0.02</v>
      </c>
      <c r="M2337" t="s">
        <v>20</v>
      </c>
      <c r="N2337" s="29">
        <v>55.18</v>
      </c>
      <c r="O2337" s="27">
        <f>Table1[[#This Row],[Unit_Price]]*Table1[[#This Row],[Quantity]]</f>
        <v>445</v>
      </c>
      <c r="P2337" s="29">
        <f>Table1[[#This Row],[Revenue]]-Table1[[#This Row],[COGS]]</f>
        <v>169.10000000000002</v>
      </c>
      <c r="Q2337" s="9">
        <f>Table1[[#This Row],[Profit]]/Table1[[#This Row],[Revenue]]</f>
        <v>0.38000000000000006</v>
      </c>
      <c r="R2337" s="31">
        <f>Table1[[#This Row],[Cost Price]]*Table1[[#This Row],[Quantity]]</f>
        <v>275.89999999999998</v>
      </c>
    </row>
    <row r="2338" spans="1:18" x14ac:dyDescent="0.25">
      <c r="A2338" t="s">
        <v>3335</v>
      </c>
      <c r="B2338" s="14">
        <v>46143</v>
      </c>
      <c r="C2338" t="s">
        <v>890</v>
      </c>
      <c r="D2338" t="str">
        <f>VLOOKUP(C2338,Customers!A:E,5,FALSE)</f>
        <v>Mass Affluent</v>
      </c>
      <c r="E2338" t="s">
        <v>390</v>
      </c>
      <c r="F2338" t="str">
        <f>VLOOKUP(Table1[[#This Row],[Product_ID]],Products!A:D,4,FALSE)</f>
        <v>Smartphones</v>
      </c>
      <c r="G2338" t="str">
        <f>VLOOKUP(H2338,Stores!A:E,5,FALSE)</f>
        <v>Asia</v>
      </c>
      <c r="H2338" t="s">
        <v>101</v>
      </c>
      <c r="I2338" s="5" t="s">
        <v>14</v>
      </c>
      <c r="J2338" s="7">
        <v>1</v>
      </c>
      <c r="K2338" s="27">
        <v>457.98</v>
      </c>
      <c r="L2338" s="11">
        <v>0.1</v>
      </c>
      <c r="M2338" t="s">
        <v>35</v>
      </c>
      <c r="N2338" s="29">
        <v>278.38</v>
      </c>
      <c r="O2338" s="27">
        <f>Table1[[#This Row],[Unit_Price]]*Table1[[#This Row],[Quantity]]</f>
        <v>457.98</v>
      </c>
      <c r="P2338" s="29">
        <f>Table1[[#This Row],[Revenue]]-Table1[[#This Row],[COGS]]</f>
        <v>179.60000000000002</v>
      </c>
      <c r="Q2338" s="9">
        <f>Table1[[#This Row],[Profit]]/Table1[[#This Row],[Revenue]]</f>
        <v>0.39215686274509809</v>
      </c>
      <c r="R2338" s="31">
        <f>Table1[[#This Row],[Cost Price]]*Table1[[#This Row],[Quantity]]</f>
        <v>278.38</v>
      </c>
    </row>
    <row r="2339" spans="1:18" x14ac:dyDescent="0.25">
      <c r="A2339" t="s">
        <v>3336</v>
      </c>
      <c r="B2339" s="14">
        <v>45924</v>
      </c>
      <c r="C2339" t="s">
        <v>3337</v>
      </c>
      <c r="D2339" t="str">
        <f>VLOOKUP(C2339,Customers!A:E,5,FALSE)</f>
        <v>Mass Affluent</v>
      </c>
      <c r="E2339" t="s">
        <v>440</v>
      </c>
      <c r="F2339" t="str">
        <f>VLOOKUP(Table1[[#This Row],[Product_ID]],Products!A:D,4,FALSE)</f>
        <v>Audio</v>
      </c>
      <c r="G2339" t="str">
        <f>VLOOKUP(H2339,Stores!A:E,5,FALSE)</f>
        <v>Africa</v>
      </c>
      <c r="H2339" t="s">
        <v>196</v>
      </c>
      <c r="I2339" s="5" t="s">
        <v>14</v>
      </c>
      <c r="J2339" s="7">
        <v>3</v>
      </c>
      <c r="K2339" s="27">
        <v>151.97999999999999</v>
      </c>
      <c r="L2339" s="11">
        <v>0.02</v>
      </c>
      <c r="M2339" t="s">
        <v>20</v>
      </c>
      <c r="N2339" s="29">
        <v>90.89</v>
      </c>
      <c r="O2339" s="27">
        <f>Table1[[#This Row],[Unit_Price]]*Table1[[#This Row],[Quantity]]</f>
        <v>455.93999999999994</v>
      </c>
      <c r="P2339" s="29">
        <f>Table1[[#This Row],[Revenue]]-Table1[[#This Row],[COGS]]</f>
        <v>183.26999999999992</v>
      </c>
      <c r="Q2339" s="9">
        <f>Table1[[#This Row],[Profit]]/Table1[[#This Row],[Revenue]]</f>
        <v>0.40196078431372539</v>
      </c>
      <c r="R2339" s="31">
        <f>Table1[[#This Row],[Cost Price]]*Table1[[#This Row],[Quantity]]</f>
        <v>272.67</v>
      </c>
    </row>
    <row r="2340" spans="1:18" x14ac:dyDescent="0.25">
      <c r="A2340" t="s">
        <v>3338</v>
      </c>
      <c r="B2340" s="14">
        <v>46026</v>
      </c>
      <c r="C2340" t="s">
        <v>1204</v>
      </c>
      <c r="D2340" t="str">
        <f>VLOOKUP(C2340,Customers!A:E,5,FALSE)</f>
        <v>Mass Affluent</v>
      </c>
      <c r="E2340" t="s">
        <v>137</v>
      </c>
      <c r="F2340" t="str">
        <f>VLOOKUP(Table1[[#This Row],[Product_ID]],Products!A:D,4,FALSE)</f>
        <v>Accessories</v>
      </c>
      <c r="G2340" t="str">
        <f>VLOOKUP(H2340,Stores!A:E,5,FALSE)</f>
        <v>South America</v>
      </c>
      <c r="H2340" t="s">
        <v>120</v>
      </c>
      <c r="I2340" s="5" t="s">
        <v>25</v>
      </c>
      <c r="J2340" s="7">
        <v>2</v>
      </c>
      <c r="K2340" s="27">
        <v>99</v>
      </c>
      <c r="L2340" s="11">
        <v>0.15</v>
      </c>
      <c r="M2340" t="s">
        <v>20</v>
      </c>
      <c r="N2340" s="29">
        <v>65.34</v>
      </c>
      <c r="O2340" s="27">
        <f>Table1[[#This Row],[Unit_Price]]*Table1[[#This Row],[Quantity]]</f>
        <v>198</v>
      </c>
      <c r="P2340" s="29">
        <f>Table1[[#This Row],[Revenue]]-Table1[[#This Row],[COGS]]</f>
        <v>67.319999999999993</v>
      </c>
      <c r="Q2340" s="9">
        <f>Table1[[#This Row],[Profit]]/Table1[[#This Row],[Revenue]]</f>
        <v>0.33999999999999997</v>
      </c>
      <c r="R2340" s="31">
        <f>Table1[[#This Row],[Cost Price]]*Table1[[#This Row],[Quantity]]</f>
        <v>130.68</v>
      </c>
    </row>
    <row r="2341" spans="1:18" x14ac:dyDescent="0.25">
      <c r="A2341" t="s">
        <v>3339</v>
      </c>
      <c r="B2341" s="14">
        <v>46296</v>
      </c>
      <c r="C2341" t="s">
        <v>548</v>
      </c>
      <c r="D2341" t="str">
        <f>VLOOKUP(C2341,Customers!A:E,5,FALSE)</f>
        <v>Affluent</v>
      </c>
      <c r="E2341" t="s">
        <v>147</v>
      </c>
      <c r="F2341" t="str">
        <f>VLOOKUP(Table1[[#This Row],[Product_ID]],Products!A:D,4,FALSE)</f>
        <v>Televisions</v>
      </c>
      <c r="G2341" t="str">
        <f>VLOOKUP(H2341,Stores!A:E,5,FALSE)</f>
        <v>oceania</v>
      </c>
      <c r="H2341" t="s">
        <v>48</v>
      </c>
      <c r="I2341" s="5" t="s">
        <v>14</v>
      </c>
      <c r="J2341" s="7">
        <v>6</v>
      </c>
      <c r="K2341" s="27">
        <v>999</v>
      </c>
      <c r="L2341" s="11">
        <v>0</v>
      </c>
      <c r="M2341" t="s">
        <v>30</v>
      </c>
      <c r="N2341" s="29">
        <v>679.32</v>
      </c>
      <c r="O2341" s="27">
        <f>Table1[[#This Row],[Unit_Price]]*Table1[[#This Row],[Quantity]]</f>
        <v>5994</v>
      </c>
      <c r="P2341" s="29">
        <f>Table1[[#This Row],[Revenue]]-Table1[[#This Row],[COGS]]</f>
        <v>1918.08</v>
      </c>
      <c r="Q2341" s="9">
        <f>Table1[[#This Row],[Profit]]/Table1[[#This Row],[Revenue]]</f>
        <v>0.32</v>
      </c>
      <c r="R2341" s="31">
        <f>Table1[[#This Row],[Cost Price]]*Table1[[#This Row],[Quantity]]</f>
        <v>4075.92</v>
      </c>
    </row>
    <row r="2342" spans="1:18" x14ac:dyDescent="0.25">
      <c r="A2342" t="s">
        <v>3340</v>
      </c>
      <c r="B2342" s="14">
        <v>46015</v>
      </c>
      <c r="C2342" t="s">
        <v>1283</v>
      </c>
      <c r="D2342" t="str">
        <f>VLOOKUP(C2342,Customers!A:E,5,FALSE)</f>
        <v>Affluent</v>
      </c>
      <c r="E2342" t="s">
        <v>168</v>
      </c>
      <c r="F2342" t="str">
        <f>VLOOKUP(Table1[[#This Row],[Product_ID]],Products!A:D,4,FALSE)</f>
        <v>Accessories</v>
      </c>
      <c r="G2342" t="str">
        <f>VLOOKUP(H2342,Stores!A:E,5,FALSE)</f>
        <v>Africa</v>
      </c>
      <c r="H2342" t="s">
        <v>19</v>
      </c>
      <c r="I2342" s="5" t="s">
        <v>25</v>
      </c>
      <c r="J2342" s="7">
        <v>4</v>
      </c>
      <c r="K2342" s="27">
        <v>86.33</v>
      </c>
      <c r="L2342" s="11">
        <v>0</v>
      </c>
      <c r="M2342" t="s">
        <v>20</v>
      </c>
      <c r="N2342" s="29">
        <v>55.18</v>
      </c>
      <c r="O2342" s="27">
        <f>Table1[[#This Row],[Unit_Price]]*Table1[[#This Row],[Quantity]]</f>
        <v>345.32</v>
      </c>
      <c r="P2342" s="29">
        <f>Table1[[#This Row],[Revenue]]-Table1[[#This Row],[COGS]]</f>
        <v>124.6</v>
      </c>
      <c r="Q2342" s="9">
        <f>Table1[[#This Row],[Profit]]/Table1[[#This Row],[Revenue]]</f>
        <v>0.36082474226804123</v>
      </c>
      <c r="R2342" s="31">
        <f>Table1[[#This Row],[Cost Price]]*Table1[[#This Row],[Quantity]]</f>
        <v>220.72</v>
      </c>
    </row>
    <row r="2343" spans="1:18" x14ac:dyDescent="0.25">
      <c r="A2343" t="s">
        <v>3341</v>
      </c>
      <c r="B2343" s="14">
        <v>46066</v>
      </c>
      <c r="C2343" t="s">
        <v>575</v>
      </c>
      <c r="D2343" t="str">
        <f>VLOOKUP(C2343,Customers!A:E,5,FALSE)</f>
        <v>Mass Market</v>
      </c>
      <c r="E2343" t="s">
        <v>199</v>
      </c>
      <c r="F2343" t="str">
        <f>VLOOKUP(Table1[[#This Row],[Product_ID]],Products!A:D,4,FALSE)</f>
        <v>Laptops</v>
      </c>
      <c r="G2343" t="str">
        <f>VLOOKUP(H2343,Stores!A:E,5,FALSE)</f>
        <v>Africa</v>
      </c>
      <c r="H2343" t="s">
        <v>226</v>
      </c>
      <c r="I2343" s="5" t="s">
        <v>14</v>
      </c>
      <c r="J2343" s="7">
        <v>3</v>
      </c>
      <c r="K2343" s="27">
        <v>705.99</v>
      </c>
      <c r="L2343" s="11">
        <v>0</v>
      </c>
      <c r="M2343" t="s">
        <v>20</v>
      </c>
      <c r="N2343" s="29">
        <v>496.29</v>
      </c>
      <c r="O2343" s="27">
        <f>Table1[[#This Row],[Unit_Price]]*Table1[[#This Row],[Quantity]]</f>
        <v>2117.9700000000003</v>
      </c>
      <c r="P2343" s="29">
        <f>Table1[[#This Row],[Revenue]]-Table1[[#This Row],[COGS]]</f>
        <v>629.10000000000014</v>
      </c>
      <c r="Q2343" s="9">
        <f>Table1[[#This Row],[Profit]]/Table1[[#This Row],[Revenue]]</f>
        <v>0.29702970297029707</v>
      </c>
      <c r="R2343" s="31">
        <f>Table1[[#This Row],[Cost Price]]*Table1[[#This Row],[Quantity]]</f>
        <v>1488.8700000000001</v>
      </c>
    </row>
    <row r="2344" spans="1:18" x14ac:dyDescent="0.25">
      <c r="A2344" t="s">
        <v>3342</v>
      </c>
      <c r="B2344" s="14">
        <v>45755</v>
      </c>
      <c r="C2344" t="s">
        <v>46</v>
      </c>
      <c r="D2344" t="str">
        <f>VLOOKUP(C2344,Customers!A:E,5,FALSE)</f>
        <v>Mass Affluent</v>
      </c>
      <c r="E2344" t="s">
        <v>321</v>
      </c>
      <c r="F2344" t="str">
        <f>VLOOKUP(Table1[[#This Row],[Product_ID]],Products!A:D,4,FALSE)</f>
        <v>Smartphones</v>
      </c>
      <c r="G2344" t="str">
        <f>VLOOKUP(H2344,Stores!A:E,5,FALSE)</f>
        <v>Africa</v>
      </c>
      <c r="H2344" t="s">
        <v>44</v>
      </c>
      <c r="I2344" s="5" t="s">
        <v>25</v>
      </c>
      <c r="J2344" s="7">
        <v>5</v>
      </c>
      <c r="K2344" s="27">
        <v>1385.01</v>
      </c>
      <c r="L2344" s="11">
        <v>0.1</v>
      </c>
      <c r="M2344" t="s">
        <v>20</v>
      </c>
      <c r="N2344" s="29">
        <v>993.29</v>
      </c>
      <c r="O2344" s="27">
        <f>Table1[[#This Row],[Unit_Price]]*Table1[[#This Row],[Quantity]]</f>
        <v>6925.05</v>
      </c>
      <c r="P2344" s="29">
        <f>Table1[[#This Row],[Revenue]]-Table1[[#This Row],[COGS]]</f>
        <v>1958.6000000000004</v>
      </c>
      <c r="Q2344" s="9">
        <f>Table1[[#This Row],[Profit]]/Table1[[#This Row],[Revenue]]</f>
        <v>0.28282828282828287</v>
      </c>
      <c r="R2344" s="31">
        <f>Table1[[#This Row],[Cost Price]]*Table1[[#This Row],[Quantity]]</f>
        <v>4966.45</v>
      </c>
    </row>
    <row r="2345" spans="1:18" x14ac:dyDescent="0.25">
      <c r="A2345" t="s">
        <v>3343</v>
      </c>
      <c r="B2345" s="14">
        <v>45953</v>
      </c>
      <c r="C2345" t="s">
        <v>2444</v>
      </c>
      <c r="D2345" t="str">
        <f>VLOOKUP(C2345,Customers!A:E,5,FALSE)</f>
        <v>Mass Market</v>
      </c>
      <c r="E2345" t="s">
        <v>29</v>
      </c>
      <c r="F2345" t="str">
        <f>VLOOKUP(Table1[[#This Row],[Product_ID]],Products!A:D,4,FALSE)</f>
        <v>Accessories</v>
      </c>
      <c r="G2345" t="str">
        <f>VLOOKUP(H2345,Stores!A:E,5,FALSE)</f>
        <v>Europe</v>
      </c>
      <c r="H2345" t="s">
        <v>24</v>
      </c>
      <c r="I2345" s="5" t="s">
        <v>14</v>
      </c>
      <c r="J2345" s="7">
        <v>2</v>
      </c>
      <c r="K2345" s="27">
        <v>109</v>
      </c>
      <c r="L2345" s="11">
        <v>0.1</v>
      </c>
      <c r="M2345" t="s">
        <v>20</v>
      </c>
      <c r="N2345" s="29">
        <v>78.48</v>
      </c>
      <c r="O2345" s="27">
        <f>Table1[[#This Row],[Unit_Price]]*Table1[[#This Row],[Quantity]]</f>
        <v>218</v>
      </c>
      <c r="P2345" s="29">
        <f>Table1[[#This Row],[Revenue]]-Table1[[#This Row],[COGS]]</f>
        <v>61.039999999999992</v>
      </c>
      <c r="Q2345" s="9">
        <f>Table1[[#This Row],[Profit]]/Table1[[#This Row],[Revenue]]</f>
        <v>0.27999999999999997</v>
      </c>
      <c r="R2345" s="31">
        <f>Table1[[#This Row],[Cost Price]]*Table1[[#This Row],[Quantity]]</f>
        <v>156.96</v>
      </c>
    </row>
    <row r="2346" spans="1:18" x14ac:dyDescent="0.25">
      <c r="A2346" t="s">
        <v>3344</v>
      </c>
      <c r="B2346" s="14">
        <v>46129</v>
      </c>
      <c r="C2346" t="s">
        <v>524</v>
      </c>
      <c r="D2346" t="str">
        <f>VLOOKUP(C2346,Customers!A:E,5,FALSE)</f>
        <v>Mass Market</v>
      </c>
      <c r="E2346" t="s">
        <v>168</v>
      </c>
      <c r="F2346" t="str">
        <f>VLOOKUP(Table1[[#This Row],[Product_ID]],Products!A:D,4,FALSE)</f>
        <v>Accessories</v>
      </c>
      <c r="G2346" t="str">
        <f>VLOOKUP(H2346,Stores!A:E,5,FALSE)</f>
        <v>North America</v>
      </c>
      <c r="H2346" t="s">
        <v>39</v>
      </c>
      <c r="I2346" s="5" t="s">
        <v>14</v>
      </c>
      <c r="J2346" s="7">
        <v>2</v>
      </c>
      <c r="K2346" s="27">
        <v>91.67</v>
      </c>
      <c r="L2346" s="11">
        <v>0</v>
      </c>
      <c r="M2346" t="s">
        <v>35</v>
      </c>
      <c r="N2346" s="29">
        <v>55.18</v>
      </c>
      <c r="O2346" s="27">
        <f>Table1[[#This Row],[Unit_Price]]*Table1[[#This Row],[Quantity]]</f>
        <v>183.34</v>
      </c>
      <c r="P2346" s="29">
        <f>Table1[[#This Row],[Revenue]]-Table1[[#This Row],[COGS]]</f>
        <v>72.98</v>
      </c>
      <c r="Q2346" s="9">
        <f>Table1[[#This Row],[Profit]]/Table1[[#This Row],[Revenue]]</f>
        <v>0.39805825242718446</v>
      </c>
      <c r="R2346" s="31">
        <f>Table1[[#This Row],[Cost Price]]*Table1[[#This Row],[Quantity]]</f>
        <v>110.36</v>
      </c>
    </row>
    <row r="2347" spans="1:18" x14ac:dyDescent="0.25">
      <c r="A2347" t="s">
        <v>3345</v>
      </c>
      <c r="B2347" s="14">
        <v>46299</v>
      </c>
      <c r="C2347" t="s">
        <v>2057</v>
      </c>
      <c r="D2347" t="str">
        <f>VLOOKUP(C2347,Customers!A:E,5,FALSE)</f>
        <v>Mass Market</v>
      </c>
      <c r="E2347" t="s">
        <v>171</v>
      </c>
      <c r="F2347" t="str">
        <f>VLOOKUP(Table1[[#This Row],[Product_ID]],Products!A:D,4,FALSE)</f>
        <v>Smartphones</v>
      </c>
      <c r="G2347" t="str">
        <f>VLOOKUP(H2347,Stores!A:E,5,FALSE)</f>
        <v>South America</v>
      </c>
      <c r="H2347" t="s">
        <v>120</v>
      </c>
      <c r="I2347" s="5" t="s">
        <v>14</v>
      </c>
      <c r="J2347" s="7">
        <v>8</v>
      </c>
      <c r="K2347" s="27">
        <v>1260.03</v>
      </c>
      <c r="L2347" s="11">
        <v>0.05</v>
      </c>
      <c r="M2347" t="s">
        <v>20</v>
      </c>
      <c r="N2347" s="29">
        <v>883.32</v>
      </c>
      <c r="O2347" s="27">
        <f>Table1[[#This Row],[Unit_Price]]*Table1[[#This Row],[Quantity]]</f>
        <v>10080.24</v>
      </c>
      <c r="P2347" s="29">
        <f>Table1[[#This Row],[Revenue]]-Table1[[#This Row],[COGS]]</f>
        <v>3013.6799999999994</v>
      </c>
      <c r="Q2347" s="9">
        <f>Table1[[#This Row],[Profit]]/Table1[[#This Row],[Revenue]]</f>
        <v>0.29896907216494839</v>
      </c>
      <c r="R2347" s="31">
        <f>Table1[[#This Row],[Cost Price]]*Table1[[#This Row],[Quantity]]</f>
        <v>7066.56</v>
      </c>
    </row>
    <row r="2348" spans="1:18" x14ac:dyDescent="0.25">
      <c r="A2348" t="s">
        <v>3346</v>
      </c>
      <c r="B2348" s="14">
        <v>46193</v>
      </c>
      <c r="C2348" t="s">
        <v>546</v>
      </c>
      <c r="D2348" t="str">
        <f>VLOOKUP(C2348,Customers!A:E,5,FALSE)</f>
        <v>Affluent</v>
      </c>
      <c r="E2348" t="s">
        <v>440</v>
      </c>
      <c r="F2348" t="str">
        <f>VLOOKUP(Table1[[#This Row],[Product_ID]],Products!A:D,4,FALSE)</f>
        <v>Audio</v>
      </c>
      <c r="G2348" t="str">
        <f>VLOOKUP(H2348,Stores!A:E,5,FALSE)</f>
        <v>Oceania</v>
      </c>
      <c r="H2348" t="s">
        <v>112</v>
      </c>
      <c r="I2348" s="5" t="s">
        <v>14</v>
      </c>
      <c r="J2348" s="7">
        <v>6</v>
      </c>
      <c r="K2348" s="27">
        <v>147.51</v>
      </c>
      <c r="L2348" s="11">
        <v>0.1</v>
      </c>
      <c r="M2348" t="s">
        <v>20</v>
      </c>
      <c r="N2348" s="29">
        <v>90.89</v>
      </c>
      <c r="O2348" s="27">
        <f>Table1[[#This Row],[Unit_Price]]*Table1[[#This Row],[Quantity]]</f>
        <v>885.06</v>
      </c>
      <c r="P2348" s="29">
        <f>Table1[[#This Row],[Revenue]]-Table1[[#This Row],[COGS]]</f>
        <v>339.71999999999991</v>
      </c>
      <c r="Q2348" s="9">
        <f>Table1[[#This Row],[Profit]]/Table1[[#This Row],[Revenue]]</f>
        <v>0.38383838383838376</v>
      </c>
      <c r="R2348" s="31">
        <f>Table1[[#This Row],[Cost Price]]*Table1[[#This Row],[Quantity]]</f>
        <v>545.34</v>
      </c>
    </row>
    <row r="2349" spans="1:18" x14ac:dyDescent="0.25">
      <c r="A2349" t="s">
        <v>3347</v>
      </c>
      <c r="B2349" s="14">
        <v>46017</v>
      </c>
      <c r="C2349" t="s">
        <v>622</v>
      </c>
      <c r="D2349" t="str">
        <f>VLOOKUP(C2349,Customers!A:E,5,FALSE)</f>
        <v>Mass Market</v>
      </c>
      <c r="E2349" t="s">
        <v>33</v>
      </c>
      <c r="F2349" t="str">
        <f>VLOOKUP(Table1[[#This Row],[Product_ID]],Products!A:D,4,FALSE)</f>
        <v>Laptops</v>
      </c>
      <c r="G2349" t="str">
        <f>VLOOKUP(H2349,Stores!A:E,5,FALSE)</f>
        <v>Africa</v>
      </c>
      <c r="H2349" t="s">
        <v>44</v>
      </c>
      <c r="I2349" s="5" t="s">
        <v>14</v>
      </c>
      <c r="J2349" s="7">
        <v>6</v>
      </c>
      <c r="K2349" s="27">
        <v>2573.9699999999998</v>
      </c>
      <c r="L2349" s="11">
        <v>0</v>
      </c>
      <c r="M2349" t="s">
        <v>30</v>
      </c>
      <c r="N2349" s="29">
        <v>1599.36</v>
      </c>
      <c r="O2349" s="27">
        <f>Table1[[#This Row],[Unit_Price]]*Table1[[#This Row],[Quantity]]</f>
        <v>15443.82</v>
      </c>
      <c r="P2349" s="29">
        <f>Table1[[#This Row],[Revenue]]-Table1[[#This Row],[COGS]]</f>
        <v>5847.66</v>
      </c>
      <c r="Q2349" s="9">
        <f>Table1[[#This Row],[Profit]]/Table1[[#This Row],[Revenue]]</f>
        <v>0.37864077669902912</v>
      </c>
      <c r="R2349" s="31">
        <f>Table1[[#This Row],[Cost Price]]*Table1[[#This Row],[Quantity]]</f>
        <v>9596.16</v>
      </c>
    </row>
    <row r="2350" spans="1:18" x14ac:dyDescent="0.25">
      <c r="A2350" t="s">
        <v>3348</v>
      </c>
      <c r="B2350" s="14">
        <v>46224</v>
      </c>
      <c r="C2350" t="s">
        <v>763</v>
      </c>
      <c r="D2350" t="str">
        <f>VLOOKUP(C2350,Customers!A:E,5,FALSE)</f>
        <v>Premium</v>
      </c>
      <c r="E2350" t="s">
        <v>3349</v>
      </c>
      <c r="F2350" t="e">
        <f>VLOOKUP(Table1[[#This Row],[Product_ID]],Products!A:D,4,FALSE)</f>
        <v>#N/A</v>
      </c>
      <c r="G2350" t="str">
        <f>VLOOKUP(H2350,Stores!A:E,5,FALSE)</f>
        <v>Africa</v>
      </c>
      <c r="H2350" t="s">
        <v>58</v>
      </c>
      <c r="I2350" s="5" t="s">
        <v>25</v>
      </c>
      <c r="J2350" s="7">
        <v>6</v>
      </c>
      <c r="K2350" s="27">
        <v>1273.02</v>
      </c>
      <c r="L2350" s="11">
        <v>0</v>
      </c>
      <c r="M2350" t="s">
        <v>30</v>
      </c>
      <c r="N2350" s="29">
        <v>0</v>
      </c>
      <c r="O2350" s="27">
        <v>0</v>
      </c>
      <c r="P2350" s="29">
        <f>Table1[[#This Row],[Revenue]]-Table1[[#This Row],[COGS]]</f>
        <v>0</v>
      </c>
      <c r="Q2350" s="9">
        <v>0</v>
      </c>
      <c r="R2350" s="31">
        <f>Table1[[#This Row],[Cost Price]]*Table1[[#This Row],[Quantity]]</f>
        <v>0</v>
      </c>
    </row>
    <row r="2351" spans="1:18" x14ac:dyDescent="0.25">
      <c r="A2351" t="s">
        <v>3350</v>
      </c>
      <c r="B2351" s="14">
        <v>45891</v>
      </c>
      <c r="C2351" t="s">
        <v>2619</v>
      </c>
      <c r="D2351" t="str">
        <f>VLOOKUP(C2351,Customers!A:E,5,FALSE)</f>
        <v>MASS MARKET</v>
      </c>
      <c r="E2351" t="s">
        <v>305</v>
      </c>
      <c r="F2351" t="str">
        <f>VLOOKUP(Table1[[#This Row],[Product_ID]],Products!A:D,4,FALSE)</f>
        <v>Accessories</v>
      </c>
      <c r="G2351" t="str">
        <f>VLOOKUP(H2351,Stores!A:E,5,FALSE)</f>
        <v>Asia</v>
      </c>
      <c r="H2351" t="s">
        <v>101</v>
      </c>
      <c r="I2351" s="5" t="s">
        <v>14</v>
      </c>
      <c r="J2351" s="7">
        <v>3</v>
      </c>
      <c r="K2351" s="27">
        <v>39.39</v>
      </c>
      <c r="L2351" s="11">
        <v>0.02</v>
      </c>
      <c r="M2351" t="s">
        <v>30</v>
      </c>
      <c r="N2351" s="29">
        <v>26.52</v>
      </c>
      <c r="O2351" s="27">
        <f>Table1[[#This Row],[Unit_Price]]*Table1[[#This Row],[Quantity]]</f>
        <v>118.17</v>
      </c>
      <c r="P2351" s="29">
        <f>Table1[[#This Row],[Revenue]]-Table1[[#This Row],[COGS]]</f>
        <v>38.61</v>
      </c>
      <c r="Q2351" s="9">
        <f>Table1[[#This Row],[Profit]]/Table1[[#This Row],[Revenue]]</f>
        <v>0.32673267326732675</v>
      </c>
      <c r="R2351" s="31">
        <f>Table1[[#This Row],[Cost Price]]*Table1[[#This Row],[Quantity]]</f>
        <v>79.56</v>
      </c>
    </row>
    <row r="2352" spans="1:18" x14ac:dyDescent="0.25">
      <c r="A2352" t="s">
        <v>3351</v>
      </c>
      <c r="B2352" s="14">
        <v>45991</v>
      </c>
      <c r="C2352" t="s">
        <v>2083</v>
      </c>
      <c r="D2352" t="str">
        <f>VLOOKUP(C2352,Customers!A:E,5,FALSE)</f>
        <v>Mass Market</v>
      </c>
      <c r="E2352" t="s">
        <v>556</v>
      </c>
      <c r="F2352" t="str">
        <f>VLOOKUP(Table1[[#This Row],[Product_ID]],Products!A:D,4,FALSE)</f>
        <v>Audio</v>
      </c>
      <c r="G2352" t="str">
        <f>VLOOKUP(H2352,Stores!A:E,5,FALSE)</f>
        <v>Africa</v>
      </c>
      <c r="H2352" t="s">
        <v>226</v>
      </c>
      <c r="I2352" s="5" t="s">
        <v>14</v>
      </c>
      <c r="J2352" s="7">
        <v>5</v>
      </c>
      <c r="K2352" s="27">
        <v>127.71</v>
      </c>
      <c r="L2352" s="11">
        <v>0</v>
      </c>
      <c r="M2352" t="s">
        <v>35</v>
      </c>
      <c r="N2352" s="29">
        <v>87.72</v>
      </c>
      <c r="O2352" s="27">
        <f>Table1[[#This Row],[Unit_Price]]*Table1[[#This Row],[Quantity]]</f>
        <v>638.54999999999995</v>
      </c>
      <c r="P2352" s="29">
        <f>Table1[[#This Row],[Revenue]]-Table1[[#This Row],[COGS]]</f>
        <v>199.94999999999993</v>
      </c>
      <c r="Q2352" s="9">
        <f>Table1[[#This Row],[Profit]]/Table1[[#This Row],[Revenue]]</f>
        <v>0.31313131313131304</v>
      </c>
      <c r="R2352" s="31">
        <f>Table1[[#This Row],[Cost Price]]*Table1[[#This Row],[Quantity]]</f>
        <v>438.6</v>
      </c>
    </row>
    <row r="2353" spans="1:18" x14ac:dyDescent="0.25">
      <c r="A2353" t="s">
        <v>3352</v>
      </c>
      <c r="B2353" s="14">
        <v>45724</v>
      </c>
      <c r="C2353" t="s">
        <v>3353</v>
      </c>
      <c r="D2353" t="str">
        <f>VLOOKUP(C2353,Customers!A:E,5,FALSE)</f>
        <v>Mass Affluent</v>
      </c>
      <c r="E2353" t="s">
        <v>171</v>
      </c>
      <c r="F2353" t="str">
        <f>VLOOKUP(Table1[[#This Row],[Product_ID]],Products!A:D,4,FALSE)</f>
        <v>Smartphones</v>
      </c>
      <c r="G2353" t="str">
        <f>VLOOKUP(H2353,Stores!A:E,5,FALSE)</f>
        <v>North America</v>
      </c>
      <c r="H2353" t="s">
        <v>187</v>
      </c>
      <c r="I2353" s="5" t="s">
        <v>25</v>
      </c>
      <c r="J2353" s="7">
        <v>3</v>
      </c>
      <c r="K2353" s="27">
        <v>1260.03</v>
      </c>
      <c r="L2353" s="11">
        <v>0.15</v>
      </c>
      <c r="M2353" t="s">
        <v>20</v>
      </c>
      <c r="N2353" s="29">
        <v>883.32</v>
      </c>
      <c r="O2353" s="27">
        <f>Table1[[#This Row],[Unit_Price]]*Table1[[#This Row],[Quantity]]</f>
        <v>3780.09</v>
      </c>
      <c r="P2353" s="29">
        <f>Table1[[#This Row],[Revenue]]-Table1[[#This Row],[COGS]]</f>
        <v>1130.1300000000001</v>
      </c>
      <c r="Q2353" s="9">
        <f>Table1[[#This Row],[Profit]]/Table1[[#This Row],[Revenue]]</f>
        <v>0.29896907216494845</v>
      </c>
      <c r="R2353" s="31">
        <f>Table1[[#This Row],[Cost Price]]*Table1[[#This Row],[Quantity]]</f>
        <v>2649.96</v>
      </c>
    </row>
    <row r="2354" spans="1:18" x14ac:dyDescent="0.25">
      <c r="A2354" t="s">
        <v>3354</v>
      </c>
      <c r="B2354" s="14">
        <v>45699</v>
      </c>
      <c r="C2354" t="s">
        <v>2081</v>
      </c>
      <c r="D2354" t="str">
        <f>VLOOKUP(C2354,Customers!A:E,5,FALSE)</f>
        <v>Mass Market</v>
      </c>
      <c r="E2354" t="s">
        <v>43</v>
      </c>
      <c r="F2354" t="str">
        <f>VLOOKUP(Table1[[#This Row],[Product_ID]],Products!A:D,4,FALSE)</f>
        <v>Televisions</v>
      </c>
      <c r="G2354" t="str">
        <f>VLOOKUP(H2354,Stores!A:E,5,FALSE)</f>
        <v>Asia</v>
      </c>
      <c r="H2354" t="s">
        <v>101</v>
      </c>
      <c r="I2354" s="5" t="s">
        <v>14</v>
      </c>
      <c r="J2354" s="7">
        <v>2</v>
      </c>
      <c r="K2354" s="27">
        <v>1745.03</v>
      </c>
      <c r="L2354" s="11">
        <v>0.15</v>
      </c>
      <c r="M2354" t="s">
        <v>20</v>
      </c>
      <c r="N2354" s="29">
        <v>1097.3900000000001</v>
      </c>
      <c r="O2354" s="27">
        <f>Table1[[#This Row],[Unit_Price]]*Table1[[#This Row],[Quantity]]</f>
        <v>3490.06</v>
      </c>
      <c r="P2354" s="29">
        <f>Table1[[#This Row],[Revenue]]-Table1[[#This Row],[COGS]]</f>
        <v>1295.2799999999997</v>
      </c>
      <c r="Q2354" s="9">
        <f>Table1[[#This Row],[Profit]]/Table1[[#This Row],[Revenue]]</f>
        <v>0.37113402061855666</v>
      </c>
      <c r="R2354" s="31">
        <f>Table1[[#This Row],[Cost Price]]*Table1[[#This Row],[Quantity]]</f>
        <v>2194.7800000000002</v>
      </c>
    </row>
    <row r="2355" spans="1:18" x14ac:dyDescent="0.25">
      <c r="A2355" t="s">
        <v>3355</v>
      </c>
      <c r="B2355" s="14">
        <v>46170</v>
      </c>
      <c r="C2355" t="s">
        <v>1083</v>
      </c>
      <c r="D2355" t="str">
        <f>VLOOKUP(C2355,Customers!A:E,5,FALSE)</f>
        <v>Mass Affluent</v>
      </c>
      <c r="E2355" t="s">
        <v>23</v>
      </c>
      <c r="F2355" t="str">
        <f>VLOOKUP(Table1[[#This Row],[Product_ID]],Products!A:D,4,FALSE)</f>
        <v>Audio</v>
      </c>
      <c r="G2355" t="str">
        <f>VLOOKUP(H2355,Stores!A:E,5,FALSE)</f>
        <v>North America</v>
      </c>
      <c r="H2355" t="s">
        <v>187</v>
      </c>
      <c r="I2355" s="5" t="s">
        <v>25</v>
      </c>
      <c r="J2355" s="7">
        <v>3</v>
      </c>
      <c r="K2355" s="27">
        <v>80.58</v>
      </c>
      <c r="L2355" s="11">
        <v>0.02</v>
      </c>
      <c r="M2355" t="s">
        <v>20</v>
      </c>
      <c r="N2355" s="29">
        <v>57.67</v>
      </c>
      <c r="O2355" s="27">
        <f>Table1[[#This Row],[Unit_Price]]*Table1[[#This Row],[Quantity]]</f>
        <v>241.74</v>
      </c>
      <c r="P2355" s="29">
        <f>Table1[[#This Row],[Revenue]]-Table1[[#This Row],[COGS]]</f>
        <v>68.730000000000018</v>
      </c>
      <c r="Q2355" s="9">
        <f>Table1[[#This Row],[Profit]]/Table1[[#This Row],[Revenue]]</f>
        <v>0.28431372549019612</v>
      </c>
      <c r="R2355" s="31">
        <f>Table1[[#This Row],[Cost Price]]*Table1[[#This Row],[Quantity]]</f>
        <v>173.01</v>
      </c>
    </row>
    <row r="2356" spans="1:18" x14ac:dyDescent="0.25">
      <c r="A2356" t="s">
        <v>3356</v>
      </c>
      <c r="B2356" s="14">
        <v>46099</v>
      </c>
      <c r="C2356" t="s">
        <v>1116</v>
      </c>
      <c r="D2356" t="str">
        <f>VLOOKUP(C2356,Customers!A:E,5,FALSE)</f>
        <v>Premium</v>
      </c>
      <c r="E2356" t="s">
        <v>168</v>
      </c>
      <c r="F2356" t="str">
        <f>VLOOKUP(Table1[[#This Row],[Product_ID]],Products!A:D,4,FALSE)</f>
        <v>Accessories</v>
      </c>
      <c r="G2356" t="str">
        <f>VLOOKUP(H2356,Stores!A:E,5,FALSE)</f>
        <v>North America</v>
      </c>
      <c r="H2356" t="s">
        <v>39</v>
      </c>
      <c r="I2356" s="5" t="s">
        <v>14</v>
      </c>
      <c r="J2356" s="7">
        <v>3</v>
      </c>
      <c r="K2356" s="27">
        <v>86.33</v>
      </c>
      <c r="L2356" s="11">
        <v>0</v>
      </c>
      <c r="M2356" t="s">
        <v>30</v>
      </c>
      <c r="N2356" s="29">
        <v>55.18</v>
      </c>
      <c r="O2356" s="27">
        <f>Table1[[#This Row],[Unit_Price]]*Table1[[#This Row],[Quantity]]</f>
        <v>258.99</v>
      </c>
      <c r="P2356" s="29">
        <f>Table1[[#This Row],[Revenue]]-Table1[[#This Row],[COGS]]</f>
        <v>93.450000000000017</v>
      </c>
      <c r="Q2356" s="9">
        <f>Table1[[#This Row],[Profit]]/Table1[[#This Row],[Revenue]]</f>
        <v>0.36082474226804129</v>
      </c>
      <c r="R2356" s="31">
        <f>Table1[[#This Row],[Cost Price]]*Table1[[#This Row],[Quantity]]</f>
        <v>165.54</v>
      </c>
    </row>
    <row r="2357" spans="1:18" x14ac:dyDescent="0.25">
      <c r="A2357" t="s">
        <v>3357</v>
      </c>
      <c r="B2357" s="14">
        <v>45818</v>
      </c>
      <c r="C2357" t="s">
        <v>3358</v>
      </c>
      <c r="D2357" t="str">
        <f>VLOOKUP(C2357,Customers!A:E,5,FALSE)</f>
        <v>Mass Market</v>
      </c>
      <c r="E2357" t="s">
        <v>137</v>
      </c>
      <c r="F2357" t="str">
        <f>VLOOKUP(Table1[[#This Row],[Product_ID]],Products!A:D,4,FALSE)</f>
        <v>Accessories</v>
      </c>
      <c r="G2357" t="str">
        <f>VLOOKUP(H2357,Stores!A:E,5,FALSE)</f>
        <v>South America</v>
      </c>
      <c r="H2357" t="s">
        <v>120</v>
      </c>
      <c r="I2357" s="5" t="s">
        <v>25</v>
      </c>
      <c r="J2357" s="7">
        <v>6</v>
      </c>
      <c r="K2357" s="27">
        <v>99.99</v>
      </c>
      <c r="L2357" s="11">
        <v>0.05</v>
      </c>
      <c r="M2357" t="s">
        <v>35</v>
      </c>
      <c r="N2357" s="29">
        <v>65.34</v>
      </c>
      <c r="O2357" s="27">
        <f>Table1[[#This Row],[Unit_Price]]*Table1[[#This Row],[Quantity]]</f>
        <v>599.93999999999994</v>
      </c>
      <c r="P2357" s="29">
        <f>Table1[[#This Row],[Revenue]]-Table1[[#This Row],[COGS]]</f>
        <v>207.89999999999992</v>
      </c>
      <c r="Q2357" s="9">
        <f>Table1[[#This Row],[Profit]]/Table1[[#This Row],[Revenue]]</f>
        <v>0.34653465346534645</v>
      </c>
      <c r="R2357" s="31">
        <f>Table1[[#This Row],[Cost Price]]*Table1[[#This Row],[Quantity]]</f>
        <v>392.04</v>
      </c>
    </row>
    <row r="2358" spans="1:18" x14ac:dyDescent="0.25">
      <c r="A2358" t="s">
        <v>3359</v>
      </c>
      <c r="B2358" s="14">
        <v>45786</v>
      </c>
      <c r="C2358" t="s">
        <v>3212</v>
      </c>
      <c r="D2358" t="str">
        <f>VLOOKUP(C2358,Customers!A:E,5,FALSE)</f>
        <v>Affluent</v>
      </c>
      <c r="E2358" t="s">
        <v>332</v>
      </c>
      <c r="F2358" t="str">
        <f>VLOOKUP(Table1[[#This Row],[Product_ID]],Products!A:D,4,FALSE)</f>
        <v>Smartphones</v>
      </c>
      <c r="G2358" t="str">
        <f>VLOOKUP(H2358,Stores!A:E,5,FALSE)</f>
        <v>Africa</v>
      </c>
      <c r="H2358" t="s">
        <v>196</v>
      </c>
      <c r="I2358" s="5" t="s">
        <v>25</v>
      </c>
      <c r="J2358" s="7">
        <v>4</v>
      </c>
      <c r="K2358" s="27">
        <v>726.53</v>
      </c>
      <c r="L2358" s="11">
        <v>0.02</v>
      </c>
      <c r="M2358" t="s">
        <v>30</v>
      </c>
      <c r="N2358" s="29">
        <v>531.79</v>
      </c>
      <c r="O2358" s="27">
        <f>Table1[[#This Row],[Unit_Price]]*Table1[[#This Row],[Quantity]]</f>
        <v>2906.12</v>
      </c>
      <c r="P2358" s="29">
        <f>Table1[[#This Row],[Revenue]]-Table1[[#This Row],[COGS]]</f>
        <v>778.96</v>
      </c>
      <c r="Q2358" s="9">
        <f>Table1[[#This Row],[Profit]]/Table1[[#This Row],[Revenue]]</f>
        <v>0.26804123711340211</v>
      </c>
      <c r="R2358" s="31">
        <f>Table1[[#This Row],[Cost Price]]*Table1[[#This Row],[Quantity]]</f>
        <v>2127.16</v>
      </c>
    </row>
    <row r="2359" spans="1:18" x14ac:dyDescent="0.25">
      <c r="A2359" t="s">
        <v>3360</v>
      </c>
      <c r="B2359" s="14">
        <v>45757</v>
      </c>
      <c r="C2359" t="s">
        <v>1567</v>
      </c>
      <c r="D2359" t="str">
        <f>VLOOKUP(C2359,Customers!A:E,5,FALSE)</f>
        <v>Mass Market</v>
      </c>
      <c r="E2359" t="s">
        <v>254</v>
      </c>
      <c r="F2359" t="str">
        <f>VLOOKUP(Table1[[#This Row],[Product_ID]],Products!A:D,4,FALSE)</f>
        <v>Audio</v>
      </c>
      <c r="G2359" t="str">
        <f>VLOOKUP(H2359,Stores!A:E,5,FALSE)</f>
        <v>Africa</v>
      </c>
      <c r="H2359" t="s">
        <v>44</v>
      </c>
      <c r="I2359" s="5" t="s">
        <v>25</v>
      </c>
      <c r="J2359" s="7">
        <v>3</v>
      </c>
      <c r="K2359" s="27">
        <v>204.97</v>
      </c>
      <c r="L2359" s="11">
        <v>0</v>
      </c>
      <c r="M2359" t="s">
        <v>30</v>
      </c>
      <c r="N2359" s="29">
        <v>129.35</v>
      </c>
      <c r="O2359" s="27">
        <f>Table1[[#This Row],[Unit_Price]]*Table1[[#This Row],[Quantity]]</f>
        <v>614.91</v>
      </c>
      <c r="P2359" s="29">
        <f>Table1[[#This Row],[Revenue]]-Table1[[#This Row],[COGS]]</f>
        <v>226.86</v>
      </c>
      <c r="Q2359" s="9">
        <f>Table1[[#This Row],[Profit]]/Table1[[#This Row],[Revenue]]</f>
        <v>0.36893203883495151</v>
      </c>
      <c r="R2359" s="31">
        <f>Table1[[#This Row],[Cost Price]]*Table1[[#This Row],[Quantity]]</f>
        <v>388.04999999999995</v>
      </c>
    </row>
    <row r="2360" spans="1:18" x14ac:dyDescent="0.25">
      <c r="A2360" t="s">
        <v>3361</v>
      </c>
      <c r="B2360" s="14">
        <v>46297</v>
      </c>
      <c r="C2360" t="s">
        <v>435</v>
      </c>
      <c r="D2360" t="str">
        <f>VLOOKUP(C2360,Customers!A:E,5,FALSE)</f>
        <v>Premium</v>
      </c>
      <c r="E2360" t="s">
        <v>277</v>
      </c>
      <c r="F2360" t="str">
        <f>VLOOKUP(Table1[[#This Row],[Product_ID]],Products!A:D,4,FALSE)</f>
        <v>Televisions</v>
      </c>
      <c r="G2360" t="str">
        <f>VLOOKUP(H2360,Stores!A:E,5,FALSE)</f>
        <v>Africa</v>
      </c>
      <c r="H2360" t="s">
        <v>19</v>
      </c>
      <c r="I2360" s="5" t="s">
        <v>25</v>
      </c>
      <c r="J2360" s="7">
        <v>2</v>
      </c>
      <c r="K2360" s="27">
        <v>678.03</v>
      </c>
      <c r="L2360" s="11">
        <v>0.2</v>
      </c>
      <c r="M2360" t="s">
        <v>5113</v>
      </c>
      <c r="N2360" s="29">
        <v>433.38</v>
      </c>
      <c r="O2360" s="27">
        <f>Table1[[#This Row],[Unit_Price]]*Table1[[#This Row],[Quantity]]</f>
        <v>1356.06</v>
      </c>
      <c r="P2360" s="29">
        <f>Table1[[#This Row],[Revenue]]-Table1[[#This Row],[COGS]]</f>
        <v>489.29999999999995</v>
      </c>
      <c r="Q2360" s="9">
        <f>Table1[[#This Row],[Profit]]/Table1[[#This Row],[Revenue]]</f>
        <v>0.36082474226804123</v>
      </c>
      <c r="R2360" s="31">
        <f>Table1[[#This Row],[Cost Price]]*Table1[[#This Row],[Quantity]]</f>
        <v>866.76</v>
      </c>
    </row>
    <row r="2361" spans="1:18" x14ac:dyDescent="0.25">
      <c r="A2361" t="s">
        <v>3362</v>
      </c>
      <c r="B2361" s="14">
        <v>45974</v>
      </c>
      <c r="C2361" t="s">
        <v>481</v>
      </c>
      <c r="D2361" t="str">
        <f>VLOOKUP(C2361,Customers!A:E,5,FALSE)</f>
        <v>Mass Affluent</v>
      </c>
      <c r="E2361" t="s">
        <v>57</v>
      </c>
      <c r="F2361" t="str">
        <f>VLOOKUP(Table1[[#This Row],[Product_ID]],Products!A:D,4,FALSE)</f>
        <v>Laptops</v>
      </c>
      <c r="G2361" t="str">
        <f>VLOOKUP(H2361,Stores!A:E,5,FALSE)</f>
        <v>North America</v>
      </c>
      <c r="H2361" t="s">
        <v>39</v>
      </c>
      <c r="I2361" s="5" t="s">
        <v>14</v>
      </c>
      <c r="J2361" s="7">
        <v>1</v>
      </c>
      <c r="K2361" s="27">
        <v>1199</v>
      </c>
      <c r="L2361" s="11">
        <v>0</v>
      </c>
      <c r="M2361" t="s">
        <v>20</v>
      </c>
      <c r="N2361" s="29">
        <v>875.27</v>
      </c>
      <c r="O2361" s="27">
        <f>Table1[[#This Row],[Unit_Price]]*Table1[[#This Row],[Quantity]]</f>
        <v>1199</v>
      </c>
      <c r="P2361" s="29">
        <f>Table1[[#This Row],[Revenue]]-Table1[[#This Row],[COGS]]</f>
        <v>323.73</v>
      </c>
      <c r="Q2361" s="9">
        <f>Table1[[#This Row],[Profit]]/Table1[[#This Row],[Revenue]]</f>
        <v>0.27</v>
      </c>
      <c r="R2361" s="31">
        <f>Table1[[#This Row],[Cost Price]]*Table1[[#This Row],[Quantity]]</f>
        <v>875.27</v>
      </c>
    </row>
    <row r="2362" spans="1:18" x14ac:dyDescent="0.25">
      <c r="A2362" t="s">
        <v>3363</v>
      </c>
      <c r="B2362" s="14">
        <v>46076</v>
      </c>
      <c r="C2362" t="s">
        <v>477</v>
      </c>
      <c r="D2362" t="str">
        <f>VLOOKUP(C2362,Customers!A:E,5,FALSE)</f>
        <v>Mass Affluent</v>
      </c>
      <c r="E2362" t="s">
        <v>23</v>
      </c>
      <c r="F2362" t="str">
        <f>VLOOKUP(Table1[[#This Row],[Product_ID]],Products!A:D,4,FALSE)</f>
        <v>Audio</v>
      </c>
      <c r="G2362" t="str">
        <f>VLOOKUP(H2362,Stores!A:E,5,FALSE)</f>
        <v>Africa</v>
      </c>
      <c r="H2362" t="s">
        <v>19</v>
      </c>
      <c r="I2362" s="5" t="s">
        <v>14</v>
      </c>
      <c r="J2362" s="7">
        <v>1</v>
      </c>
      <c r="K2362" s="27">
        <v>79</v>
      </c>
      <c r="L2362" s="11">
        <v>0</v>
      </c>
      <c r="M2362" t="s">
        <v>20</v>
      </c>
      <c r="N2362" s="29">
        <v>57.67</v>
      </c>
      <c r="O2362" s="27">
        <f>Table1[[#This Row],[Unit_Price]]*Table1[[#This Row],[Quantity]]</f>
        <v>79</v>
      </c>
      <c r="P2362" s="29">
        <f>Table1[[#This Row],[Revenue]]-Table1[[#This Row],[COGS]]</f>
        <v>21.33</v>
      </c>
      <c r="Q2362" s="9">
        <f>Table1[[#This Row],[Profit]]/Table1[[#This Row],[Revenue]]</f>
        <v>0.26999999999999996</v>
      </c>
      <c r="R2362" s="31">
        <f>Table1[[#This Row],[Cost Price]]*Table1[[#This Row],[Quantity]]</f>
        <v>57.67</v>
      </c>
    </row>
    <row r="2363" spans="1:18" x14ac:dyDescent="0.25">
      <c r="A2363" t="s">
        <v>3364</v>
      </c>
      <c r="B2363" s="14">
        <v>46085</v>
      </c>
      <c r="C2363" t="s">
        <v>119</v>
      </c>
      <c r="D2363" t="str">
        <f>VLOOKUP(C2363,Customers!A:E,5,FALSE)</f>
        <v>Mass Affluent</v>
      </c>
      <c r="E2363" t="s">
        <v>390</v>
      </c>
      <c r="F2363" t="str">
        <f>VLOOKUP(Table1[[#This Row],[Product_ID]],Products!A:D,4,FALSE)</f>
        <v>Smartphones</v>
      </c>
      <c r="G2363" t="str">
        <f>VLOOKUP(H2363,Stores!A:E,5,FALSE)</f>
        <v>Asia</v>
      </c>
      <c r="H2363" t="s">
        <v>34</v>
      </c>
      <c r="I2363" s="5" t="s">
        <v>14</v>
      </c>
      <c r="J2363" s="7">
        <v>3</v>
      </c>
      <c r="K2363" s="27">
        <v>457.98</v>
      </c>
      <c r="L2363" s="11">
        <v>0.05</v>
      </c>
      <c r="M2363" t="s">
        <v>20</v>
      </c>
      <c r="N2363" s="29">
        <v>278.38</v>
      </c>
      <c r="O2363" s="27">
        <f>Table1[[#This Row],[Unit_Price]]*Table1[[#This Row],[Quantity]]</f>
        <v>1373.94</v>
      </c>
      <c r="P2363" s="29">
        <f>Table1[[#This Row],[Revenue]]-Table1[[#This Row],[COGS]]</f>
        <v>538.80000000000007</v>
      </c>
      <c r="Q2363" s="9">
        <f>Table1[[#This Row],[Profit]]/Table1[[#This Row],[Revenue]]</f>
        <v>0.39215686274509809</v>
      </c>
      <c r="R2363" s="31">
        <f>Table1[[#This Row],[Cost Price]]*Table1[[#This Row],[Quantity]]</f>
        <v>835.14</v>
      </c>
    </row>
    <row r="2364" spans="1:18" x14ac:dyDescent="0.25">
      <c r="A2364" t="s">
        <v>3365</v>
      </c>
      <c r="B2364" s="14">
        <v>45910</v>
      </c>
      <c r="C2364" t="s">
        <v>2067</v>
      </c>
      <c r="D2364" t="str">
        <f>VLOOKUP(C2364,Customers!A:E,5,FALSE)</f>
        <v>Mass Market</v>
      </c>
      <c r="E2364" t="s">
        <v>109</v>
      </c>
      <c r="F2364" t="str">
        <f>VLOOKUP(Table1[[#This Row],[Product_ID]],Products!A:D,4,FALSE)</f>
        <v>Televisions</v>
      </c>
      <c r="G2364" t="str">
        <f>VLOOKUP(H2364,Stores!A:E,5,FALSE)</f>
        <v>Oceania</v>
      </c>
      <c r="H2364" t="s">
        <v>112</v>
      </c>
      <c r="I2364" s="5" t="s">
        <v>25</v>
      </c>
      <c r="J2364" s="7">
        <v>2</v>
      </c>
      <c r="K2364" s="27">
        <v>1385.01</v>
      </c>
      <c r="L2364" s="11">
        <v>0</v>
      </c>
      <c r="M2364" t="s">
        <v>20</v>
      </c>
      <c r="N2364" s="29">
        <v>1007.28</v>
      </c>
      <c r="O2364" s="27">
        <f>Table1[[#This Row],[Unit_Price]]*Table1[[#This Row],[Quantity]]</f>
        <v>2770.02</v>
      </c>
      <c r="P2364" s="29">
        <f>Table1[[#This Row],[Revenue]]-Table1[[#This Row],[COGS]]</f>
        <v>755.46</v>
      </c>
      <c r="Q2364" s="9">
        <f>Table1[[#This Row],[Profit]]/Table1[[#This Row],[Revenue]]</f>
        <v>0.27272727272727276</v>
      </c>
      <c r="R2364" s="31">
        <f>Table1[[#This Row],[Cost Price]]*Table1[[#This Row],[Quantity]]</f>
        <v>2014.56</v>
      </c>
    </row>
    <row r="2365" spans="1:18" x14ac:dyDescent="0.25">
      <c r="A2365" t="s">
        <v>3366</v>
      </c>
      <c r="B2365" s="14">
        <v>46272</v>
      </c>
      <c r="C2365" t="s">
        <v>1612</v>
      </c>
      <c r="D2365" t="str">
        <f>VLOOKUP(C2365,Customers!A:E,5,FALSE)</f>
        <v>Mass Market</v>
      </c>
      <c r="E2365" t="s">
        <v>117</v>
      </c>
      <c r="F2365" t="str">
        <f>VLOOKUP(Table1[[#This Row],[Product_ID]],Products!A:D,4,FALSE)</f>
        <v>Laptops</v>
      </c>
      <c r="G2365" t="str">
        <f>VLOOKUP(H2365,Stores!A:E,5,FALSE)</f>
        <v>EUROPE</v>
      </c>
      <c r="H2365" t="s">
        <v>74</v>
      </c>
      <c r="I2365" s="5" t="s">
        <v>25</v>
      </c>
      <c r="J2365" s="7">
        <v>4</v>
      </c>
      <c r="K2365" s="27">
        <v>1834.98</v>
      </c>
      <c r="L2365" s="11">
        <v>0.15</v>
      </c>
      <c r="M2365" t="s">
        <v>30</v>
      </c>
      <c r="N2365" s="29">
        <v>1295.28</v>
      </c>
      <c r="O2365" s="27">
        <f>Table1[[#This Row],[Unit_Price]]*Table1[[#This Row],[Quantity]]</f>
        <v>7339.92</v>
      </c>
      <c r="P2365" s="29">
        <f>Table1[[#This Row],[Revenue]]-Table1[[#This Row],[COGS]]</f>
        <v>2158.8000000000002</v>
      </c>
      <c r="Q2365" s="9">
        <f>Table1[[#This Row],[Profit]]/Table1[[#This Row],[Revenue]]</f>
        <v>0.29411764705882354</v>
      </c>
      <c r="R2365" s="31">
        <f>Table1[[#This Row],[Cost Price]]*Table1[[#This Row],[Quantity]]</f>
        <v>5181.12</v>
      </c>
    </row>
    <row r="2366" spans="1:18" x14ac:dyDescent="0.25">
      <c r="A2366" t="s">
        <v>3367</v>
      </c>
      <c r="B2366" s="14">
        <v>46270</v>
      </c>
      <c r="C2366" t="s">
        <v>149</v>
      </c>
      <c r="D2366" t="str">
        <f>VLOOKUP(C2366,Customers!A:E,5,FALSE)</f>
        <v>Mass Affluent</v>
      </c>
      <c r="E2366" t="s">
        <v>23</v>
      </c>
      <c r="F2366" t="str">
        <f>VLOOKUP(Table1[[#This Row],[Product_ID]],Products!A:D,4,FALSE)</f>
        <v>Audio</v>
      </c>
      <c r="G2366" t="str">
        <f>VLOOKUP(H2366,Stores!A:E,5,FALSE)</f>
        <v>North America</v>
      </c>
      <c r="H2366" t="s">
        <v>39</v>
      </c>
      <c r="I2366" s="5" t="s">
        <v>25</v>
      </c>
      <c r="J2366" s="7">
        <v>3</v>
      </c>
      <c r="K2366" s="27">
        <v>79</v>
      </c>
      <c r="L2366" s="11">
        <v>0</v>
      </c>
      <c r="M2366" t="s">
        <v>30</v>
      </c>
      <c r="N2366" s="29">
        <v>57.67</v>
      </c>
      <c r="O2366" s="27">
        <f>Table1[[#This Row],[Unit_Price]]*Table1[[#This Row],[Quantity]]</f>
        <v>237</v>
      </c>
      <c r="P2366" s="29">
        <f>Table1[[#This Row],[Revenue]]-Table1[[#This Row],[COGS]]</f>
        <v>63.990000000000009</v>
      </c>
      <c r="Q2366" s="9">
        <f>Table1[[#This Row],[Profit]]/Table1[[#This Row],[Revenue]]</f>
        <v>0.27</v>
      </c>
      <c r="R2366" s="31">
        <f>Table1[[#This Row],[Cost Price]]*Table1[[#This Row],[Quantity]]</f>
        <v>173.01</v>
      </c>
    </row>
    <row r="2367" spans="1:18" x14ac:dyDescent="0.25">
      <c r="A2367" t="s">
        <v>3368</v>
      </c>
      <c r="B2367" s="14">
        <v>46104</v>
      </c>
      <c r="C2367" t="s">
        <v>361</v>
      </c>
      <c r="D2367" t="str">
        <f>VLOOKUP(C2367,Customers!A:E,5,FALSE)</f>
        <v>Mass Market</v>
      </c>
      <c r="E2367" t="s">
        <v>332</v>
      </c>
      <c r="F2367" t="str">
        <f>VLOOKUP(Table1[[#This Row],[Product_ID]],Products!A:D,4,FALSE)</f>
        <v>Smartphones</v>
      </c>
      <c r="G2367" t="str">
        <f>VLOOKUP(H2367,Stores!A:E,5,FALSE)</f>
        <v xml:space="preserve">Asia </v>
      </c>
      <c r="H2367" t="s">
        <v>104</v>
      </c>
      <c r="I2367" s="5" t="s">
        <v>14</v>
      </c>
      <c r="J2367" s="7">
        <v>4</v>
      </c>
      <c r="K2367" s="27">
        <v>771.47</v>
      </c>
      <c r="L2367" s="11">
        <v>0.02</v>
      </c>
      <c r="M2367" t="s">
        <v>20</v>
      </c>
      <c r="N2367" s="29">
        <v>531.79</v>
      </c>
      <c r="O2367" s="27">
        <f>Table1[[#This Row],[Unit_Price]]*Table1[[#This Row],[Quantity]]</f>
        <v>3085.88</v>
      </c>
      <c r="P2367" s="29">
        <f>Table1[[#This Row],[Revenue]]-Table1[[#This Row],[COGS]]</f>
        <v>958.72000000000025</v>
      </c>
      <c r="Q2367" s="9">
        <f>Table1[[#This Row],[Profit]]/Table1[[#This Row],[Revenue]]</f>
        <v>0.31067961165048552</v>
      </c>
      <c r="R2367" s="31">
        <f>Table1[[#This Row],[Cost Price]]*Table1[[#This Row],[Quantity]]</f>
        <v>2127.16</v>
      </c>
    </row>
    <row r="2368" spans="1:18" x14ac:dyDescent="0.25">
      <c r="A2368" t="s">
        <v>3369</v>
      </c>
      <c r="B2368" s="14">
        <v>46060</v>
      </c>
      <c r="C2368" t="s">
        <v>425</v>
      </c>
      <c r="D2368" t="str">
        <f>VLOOKUP(C2368,Customers!A:E,5,FALSE)</f>
        <v>Premium</v>
      </c>
      <c r="E2368" t="s">
        <v>202</v>
      </c>
      <c r="F2368" t="str">
        <f>VLOOKUP(Table1[[#This Row],[Product_ID]],Products!A:D,4,FALSE)</f>
        <v>Televisions</v>
      </c>
      <c r="G2368" t="str">
        <f>VLOOKUP(H2368,Stores!A:E,5,FALSE)</f>
        <v>Africa</v>
      </c>
      <c r="H2368" t="s">
        <v>58</v>
      </c>
      <c r="I2368" s="5" t="s">
        <v>14</v>
      </c>
      <c r="J2368" s="7">
        <v>1</v>
      </c>
      <c r="K2368" s="27">
        <v>2099</v>
      </c>
      <c r="L2368" s="11">
        <v>0</v>
      </c>
      <c r="M2368" t="s">
        <v>20</v>
      </c>
      <c r="N2368" s="29">
        <v>1427.32</v>
      </c>
      <c r="O2368" s="27">
        <f>Table1[[#This Row],[Unit_Price]]*Table1[[#This Row],[Quantity]]</f>
        <v>2099</v>
      </c>
      <c r="P2368" s="29">
        <f>Table1[[#This Row],[Revenue]]-Table1[[#This Row],[COGS]]</f>
        <v>671.68000000000006</v>
      </c>
      <c r="Q2368" s="9">
        <f>Table1[[#This Row],[Profit]]/Table1[[#This Row],[Revenue]]</f>
        <v>0.32</v>
      </c>
      <c r="R2368" s="31">
        <f>Table1[[#This Row],[Cost Price]]*Table1[[#This Row],[Quantity]]</f>
        <v>1427.32</v>
      </c>
    </row>
    <row r="2369" spans="1:18" x14ac:dyDescent="0.25">
      <c r="A2369" t="s">
        <v>3370</v>
      </c>
      <c r="B2369" s="14">
        <v>46160</v>
      </c>
      <c r="C2369" t="s">
        <v>2322</v>
      </c>
      <c r="D2369" t="str">
        <f>VLOOKUP(C2369,Customers!A:E,5,FALSE)</f>
        <v>Affluent</v>
      </c>
      <c r="E2369" t="s">
        <v>332</v>
      </c>
      <c r="F2369" t="str">
        <f>VLOOKUP(Table1[[#This Row],[Product_ID]],Products!A:D,4,FALSE)</f>
        <v>Smartphones</v>
      </c>
      <c r="G2369" t="str">
        <f>VLOOKUP(H2369,Stores!A:E,5,FALSE)</f>
        <v>North America</v>
      </c>
      <c r="H2369" t="s">
        <v>95</v>
      </c>
      <c r="I2369" s="5" t="s">
        <v>25</v>
      </c>
      <c r="J2369" s="7">
        <v>6</v>
      </c>
      <c r="K2369" s="27">
        <v>756.49</v>
      </c>
      <c r="L2369" s="11">
        <v>0.15</v>
      </c>
      <c r="M2369" t="s">
        <v>20</v>
      </c>
      <c r="N2369" s="29">
        <v>531.79</v>
      </c>
      <c r="O2369" s="27">
        <f>Table1[[#This Row],[Unit_Price]]*Table1[[#This Row],[Quantity]]</f>
        <v>4538.9400000000005</v>
      </c>
      <c r="P2369" s="29">
        <f>Table1[[#This Row],[Revenue]]-Table1[[#This Row],[COGS]]</f>
        <v>1348.2000000000007</v>
      </c>
      <c r="Q2369" s="9">
        <f>Table1[[#This Row],[Profit]]/Table1[[#This Row],[Revenue]]</f>
        <v>0.29702970297029718</v>
      </c>
      <c r="R2369" s="31">
        <f>Table1[[#This Row],[Cost Price]]*Table1[[#This Row],[Quantity]]</f>
        <v>3190.74</v>
      </c>
    </row>
    <row r="2370" spans="1:18" x14ac:dyDescent="0.25">
      <c r="A2370" t="s">
        <v>3371</v>
      </c>
      <c r="B2370" s="14">
        <v>46088</v>
      </c>
      <c r="C2370" t="s">
        <v>237</v>
      </c>
      <c r="D2370" t="str">
        <f>VLOOKUP(C2370,Customers!A:E,5,FALSE)</f>
        <v>Affluent</v>
      </c>
      <c r="E2370" t="s">
        <v>323</v>
      </c>
      <c r="F2370" t="str">
        <f>VLOOKUP(Table1[[#This Row],[Product_ID]],Products!A:D,4,FALSE)</f>
        <v>Televisions</v>
      </c>
      <c r="G2370" t="str">
        <f>VLOOKUP(H2370,Stores!A:E,5,FALSE)</f>
        <v>Asia</v>
      </c>
      <c r="H2370" t="s">
        <v>101</v>
      </c>
      <c r="I2370" s="5" t="s">
        <v>25</v>
      </c>
      <c r="J2370" s="7">
        <v>3</v>
      </c>
      <c r="K2370" s="27">
        <v>1484.01</v>
      </c>
      <c r="L2370" s="11">
        <v>0</v>
      </c>
      <c r="M2370" t="s">
        <v>35</v>
      </c>
      <c r="N2370" s="29">
        <v>989.34</v>
      </c>
      <c r="O2370" s="27">
        <f>Table1[[#This Row],[Unit_Price]]*Table1[[#This Row],[Quantity]]</f>
        <v>4452.03</v>
      </c>
      <c r="P2370" s="29">
        <f>Table1[[#This Row],[Revenue]]-Table1[[#This Row],[COGS]]</f>
        <v>1484.0099999999998</v>
      </c>
      <c r="Q2370" s="9">
        <f>Table1[[#This Row],[Profit]]/Table1[[#This Row],[Revenue]]</f>
        <v>0.33333333333333331</v>
      </c>
      <c r="R2370" s="31">
        <f>Table1[[#This Row],[Cost Price]]*Table1[[#This Row],[Quantity]]</f>
        <v>2968.02</v>
      </c>
    </row>
    <row r="2371" spans="1:18" x14ac:dyDescent="0.25">
      <c r="A2371" t="s">
        <v>3372</v>
      </c>
      <c r="B2371" s="14">
        <v>45955</v>
      </c>
      <c r="C2371" t="s">
        <v>2117</v>
      </c>
      <c r="D2371" t="str">
        <f>VLOOKUP(C2371,Customers!A:E,5,FALSE)</f>
        <v>Mass Affluent</v>
      </c>
      <c r="E2371" t="s">
        <v>556</v>
      </c>
      <c r="F2371" t="str">
        <f>VLOOKUP(Table1[[#This Row],[Product_ID]],Products!A:D,4,FALSE)</f>
        <v>Audio</v>
      </c>
      <c r="G2371" t="str">
        <f>VLOOKUP(H2371,Stores!A:E,5,FALSE)</f>
        <v>Europe</v>
      </c>
      <c r="H2371" t="s">
        <v>64</v>
      </c>
      <c r="I2371" s="5" t="s">
        <v>25</v>
      </c>
      <c r="J2371" s="7">
        <v>4</v>
      </c>
      <c r="K2371" s="27">
        <v>132.87</v>
      </c>
      <c r="L2371" s="11">
        <v>0.02</v>
      </c>
      <c r="M2371" t="s">
        <v>20</v>
      </c>
      <c r="N2371" s="29">
        <v>87.72</v>
      </c>
      <c r="O2371" s="27">
        <f>Table1[[#This Row],[Unit_Price]]*Table1[[#This Row],[Quantity]]</f>
        <v>531.48</v>
      </c>
      <c r="P2371" s="29">
        <f>Table1[[#This Row],[Revenue]]-Table1[[#This Row],[COGS]]</f>
        <v>180.60000000000002</v>
      </c>
      <c r="Q2371" s="9">
        <f>Table1[[#This Row],[Profit]]/Table1[[#This Row],[Revenue]]</f>
        <v>0.33980582524271846</v>
      </c>
      <c r="R2371" s="31">
        <f>Table1[[#This Row],[Cost Price]]*Table1[[#This Row],[Quantity]]</f>
        <v>350.88</v>
      </c>
    </row>
    <row r="2372" spans="1:18" x14ac:dyDescent="0.25">
      <c r="A2372" t="s">
        <v>3373</v>
      </c>
      <c r="B2372" s="14">
        <v>46361</v>
      </c>
      <c r="C2372" t="s">
        <v>1339</v>
      </c>
      <c r="D2372" t="str">
        <f>VLOOKUP(C2372,Customers!A:E,5,FALSE)</f>
        <v>Mass Market</v>
      </c>
      <c r="E2372" t="s">
        <v>180</v>
      </c>
      <c r="F2372" t="str">
        <f>VLOOKUP(Table1[[#This Row],[Product_ID]],Products!A:D,4,FALSE)</f>
        <v>Smartphones</v>
      </c>
      <c r="G2372" t="str">
        <f>VLOOKUP(H2372,Stores!A:E,5,FALSE)</f>
        <v>North America</v>
      </c>
      <c r="H2372" t="s">
        <v>95</v>
      </c>
      <c r="I2372" s="5" t="s">
        <v>25</v>
      </c>
      <c r="J2372" s="7">
        <v>2</v>
      </c>
      <c r="K2372" s="27">
        <v>865.98</v>
      </c>
      <c r="L2372" s="11">
        <v>0.2</v>
      </c>
      <c r="M2372" t="s">
        <v>20</v>
      </c>
      <c r="N2372" s="29">
        <v>585.80999999999995</v>
      </c>
      <c r="O2372" s="27">
        <f>Table1[[#This Row],[Unit_Price]]*Table1[[#This Row],[Quantity]]</f>
        <v>1731.96</v>
      </c>
      <c r="P2372" s="29">
        <f>Table1[[#This Row],[Revenue]]-Table1[[#This Row],[COGS]]</f>
        <v>560.34000000000015</v>
      </c>
      <c r="Q2372" s="9">
        <f>Table1[[#This Row],[Profit]]/Table1[[#This Row],[Revenue]]</f>
        <v>0.32352941176470595</v>
      </c>
      <c r="R2372" s="31">
        <f>Table1[[#This Row],[Cost Price]]*Table1[[#This Row],[Quantity]]</f>
        <v>1171.6199999999999</v>
      </c>
    </row>
    <row r="2373" spans="1:18" x14ac:dyDescent="0.25">
      <c r="A2373" t="s">
        <v>3374</v>
      </c>
      <c r="B2373" s="14">
        <v>45982</v>
      </c>
      <c r="C2373" t="s">
        <v>2464</v>
      </c>
      <c r="D2373" t="str">
        <f>VLOOKUP(C2373,Customers!A:E,5,FALSE)</f>
        <v>Mass Affluent</v>
      </c>
      <c r="E2373" t="s">
        <v>305</v>
      </c>
      <c r="F2373" t="str">
        <f>VLOOKUP(Table1[[#This Row],[Product_ID]],Products!A:D,4,FALSE)</f>
        <v>Accessories</v>
      </c>
      <c r="G2373" t="str">
        <f>VLOOKUP(H2373,Stores!A:E,5,FALSE)</f>
        <v>EUROPE</v>
      </c>
      <c r="H2373" t="s">
        <v>74</v>
      </c>
      <c r="I2373" s="5" t="s">
        <v>14</v>
      </c>
      <c r="J2373" s="7">
        <v>2</v>
      </c>
      <c r="K2373" s="27">
        <v>38.22</v>
      </c>
      <c r="L2373" s="11">
        <v>0</v>
      </c>
      <c r="M2373" t="s">
        <v>20</v>
      </c>
      <c r="N2373" s="29">
        <v>26.52</v>
      </c>
      <c r="O2373" s="27">
        <f>Table1[[#This Row],[Unit_Price]]*Table1[[#This Row],[Quantity]]</f>
        <v>76.44</v>
      </c>
      <c r="P2373" s="29">
        <f>Table1[[#This Row],[Revenue]]-Table1[[#This Row],[COGS]]</f>
        <v>23.4</v>
      </c>
      <c r="Q2373" s="9">
        <f>Table1[[#This Row],[Profit]]/Table1[[#This Row],[Revenue]]</f>
        <v>0.30612244897959184</v>
      </c>
      <c r="R2373" s="31">
        <f>Table1[[#This Row],[Cost Price]]*Table1[[#This Row],[Quantity]]</f>
        <v>53.04</v>
      </c>
    </row>
    <row r="2374" spans="1:18" x14ac:dyDescent="0.25">
      <c r="A2374" t="s">
        <v>3375</v>
      </c>
      <c r="B2374" s="14">
        <v>46040</v>
      </c>
      <c r="C2374" t="s">
        <v>1625</v>
      </c>
      <c r="D2374" t="str">
        <f>VLOOKUP(C2374,Customers!A:E,5,FALSE)</f>
        <v>Mass Market</v>
      </c>
      <c r="E2374" t="s">
        <v>80</v>
      </c>
      <c r="F2374" t="str">
        <f>VLOOKUP(Table1[[#This Row],[Product_ID]],Products!A:D,4,FALSE)</f>
        <v>Accessories</v>
      </c>
      <c r="G2374" t="str">
        <f>VLOOKUP(H2374,Stores!A:E,5,FALSE)</f>
        <v>Asia</v>
      </c>
      <c r="H2374" t="s">
        <v>34</v>
      </c>
      <c r="I2374" s="5" t="s">
        <v>14</v>
      </c>
      <c r="J2374" s="7">
        <v>3</v>
      </c>
      <c r="K2374" s="27">
        <v>157.41</v>
      </c>
      <c r="L2374" s="11">
        <v>0</v>
      </c>
      <c r="M2374" t="s">
        <v>35</v>
      </c>
      <c r="N2374" s="29">
        <v>116.07</v>
      </c>
      <c r="O2374" s="27">
        <f>Table1[[#This Row],[Unit_Price]]*Table1[[#This Row],[Quantity]]</f>
        <v>472.23</v>
      </c>
      <c r="P2374" s="29">
        <f>Table1[[#This Row],[Revenue]]-Table1[[#This Row],[COGS]]</f>
        <v>124.02000000000004</v>
      </c>
      <c r="Q2374" s="9">
        <f>Table1[[#This Row],[Profit]]/Table1[[#This Row],[Revenue]]</f>
        <v>0.26262626262626271</v>
      </c>
      <c r="R2374" s="31">
        <f>Table1[[#This Row],[Cost Price]]*Table1[[#This Row],[Quantity]]</f>
        <v>348.21</v>
      </c>
    </row>
    <row r="2375" spans="1:18" x14ac:dyDescent="0.25">
      <c r="A2375" t="s">
        <v>3376</v>
      </c>
      <c r="B2375" s="14">
        <v>46098</v>
      </c>
      <c r="C2375" t="s">
        <v>232</v>
      </c>
      <c r="D2375" t="str">
        <f>VLOOKUP(C2375,Customers!A:E,5,FALSE)</f>
        <v>Mass Market</v>
      </c>
      <c r="E2375" t="s">
        <v>243</v>
      </c>
      <c r="F2375" t="str">
        <f>VLOOKUP(Table1[[#This Row],[Product_ID]],Products!A:D,4,FALSE)</f>
        <v>Accessories</v>
      </c>
      <c r="G2375" t="str">
        <f>VLOOKUP(H2375,Stores!A:E,5,FALSE)</f>
        <v>Oceania</v>
      </c>
      <c r="H2375" t="s">
        <v>112</v>
      </c>
      <c r="I2375" s="5" t="s">
        <v>14</v>
      </c>
      <c r="J2375" s="7">
        <v>1</v>
      </c>
      <c r="K2375" s="27">
        <v>70.38</v>
      </c>
      <c r="L2375" s="11">
        <v>0</v>
      </c>
      <c r="M2375" t="s">
        <v>20</v>
      </c>
      <c r="N2375" s="29">
        <v>44.16</v>
      </c>
      <c r="O2375" s="27">
        <f>Table1[[#This Row],[Unit_Price]]*Table1[[#This Row],[Quantity]]</f>
        <v>70.38</v>
      </c>
      <c r="P2375" s="29">
        <f>Table1[[#This Row],[Revenue]]-Table1[[#This Row],[COGS]]</f>
        <v>26.22</v>
      </c>
      <c r="Q2375" s="9">
        <f>Table1[[#This Row],[Profit]]/Table1[[#This Row],[Revenue]]</f>
        <v>0.37254901960784315</v>
      </c>
      <c r="R2375" s="31">
        <f>Table1[[#This Row],[Cost Price]]*Table1[[#This Row],[Quantity]]</f>
        <v>44.16</v>
      </c>
    </row>
    <row r="2376" spans="1:18" x14ac:dyDescent="0.25">
      <c r="A2376" t="s">
        <v>3377</v>
      </c>
      <c r="B2376" s="14">
        <v>45786</v>
      </c>
      <c r="C2376" t="s">
        <v>2464</v>
      </c>
      <c r="D2376" t="str">
        <f>VLOOKUP(C2376,Customers!A:E,5,FALSE)</f>
        <v>Mass Affluent</v>
      </c>
      <c r="E2376" t="s">
        <v>150</v>
      </c>
      <c r="F2376" t="str">
        <f>VLOOKUP(Table1[[#This Row],[Product_ID]],Products!A:D,4,FALSE)</f>
        <v>Televisions</v>
      </c>
      <c r="G2376" t="str">
        <f>VLOOKUP(H2376,Stores!A:E,5,FALSE)</f>
        <v>Europe</v>
      </c>
      <c r="H2376" t="s">
        <v>24</v>
      </c>
      <c r="I2376" s="5" t="s">
        <v>25</v>
      </c>
      <c r="J2376" s="7">
        <v>3</v>
      </c>
      <c r="K2376" s="27">
        <v>1543.97</v>
      </c>
      <c r="L2376" s="11">
        <v>0.2</v>
      </c>
      <c r="M2376" t="s">
        <v>20</v>
      </c>
      <c r="N2376" s="29">
        <v>1064.29</v>
      </c>
      <c r="O2376" s="27">
        <f>Table1[[#This Row],[Unit_Price]]*Table1[[#This Row],[Quantity]]</f>
        <v>4631.91</v>
      </c>
      <c r="P2376" s="29">
        <f>Table1[[#This Row],[Revenue]]-Table1[[#This Row],[COGS]]</f>
        <v>1439.04</v>
      </c>
      <c r="Q2376" s="9">
        <f>Table1[[#This Row],[Profit]]/Table1[[#This Row],[Revenue]]</f>
        <v>0.31067961165048547</v>
      </c>
      <c r="R2376" s="31">
        <f>Table1[[#This Row],[Cost Price]]*Table1[[#This Row],[Quantity]]</f>
        <v>3192.87</v>
      </c>
    </row>
    <row r="2377" spans="1:18" x14ac:dyDescent="0.25">
      <c r="A2377" t="s">
        <v>3378</v>
      </c>
      <c r="B2377" s="14">
        <v>46360</v>
      </c>
      <c r="C2377" t="s">
        <v>3310</v>
      </c>
      <c r="D2377" t="str">
        <f>VLOOKUP(C2377,Customers!A:E,5,FALSE)</f>
        <v>Mass Market</v>
      </c>
      <c r="E2377" t="s">
        <v>83</v>
      </c>
      <c r="F2377" t="str">
        <f>VLOOKUP(Table1[[#This Row],[Product_ID]],Products!A:D,4,FALSE)</f>
        <v>Televisions</v>
      </c>
      <c r="G2377" t="str">
        <f>VLOOKUP(H2377,Stores!A:E,5,FALSE)</f>
        <v xml:space="preserve">Asia </v>
      </c>
      <c r="H2377" t="s">
        <v>104</v>
      </c>
      <c r="I2377" s="5" t="s">
        <v>14</v>
      </c>
      <c r="J2377" s="7">
        <v>4</v>
      </c>
      <c r="K2377" s="27">
        <v>2276.0100000000002</v>
      </c>
      <c r="L2377" s="11">
        <v>0.1</v>
      </c>
      <c r="M2377" t="s">
        <v>35</v>
      </c>
      <c r="N2377" s="29">
        <v>1586.31</v>
      </c>
      <c r="O2377" s="27">
        <f>Table1[[#This Row],[Unit_Price]]*Table1[[#This Row],[Quantity]]</f>
        <v>9104.0400000000009</v>
      </c>
      <c r="P2377" s="29">
        <f>Table1[[#This Row],[Revenue]]-Table1[[#This Row],[COGS]]</f>
        <v>2758.8000000000011</v>
      </c>
      <c r="Q2377" s="9">
        <f>Table1[[#This Row],[Profit]]/Table1[[#This Row],[Revenue]]</f>
        <v>0.30303030303030309</v>
      </c>
      <c r="R2377" s="31">
        <f>Table1[[#This Row],[Cost Price]]*Table1[[#This Row],[Quantity]]</f>
        <v>6345.24</v>
      </c>
    </row>
    <row r="2378" spans="1:18" x14ac:dyDescent="0.25">
      <c r="A2378" t="s">
        <v>3379</v>
      </c>
      <c r="B2378" s="14">
        <v>46166</v>
      </c>
      <c r="C2378" t="s">
        <v>3380</v>
      </c>
      <c r="D2378" t="str">
        <f>VLOOKUP(C2378,Customers!A:E,5,FALSE)</f>
        <v>Mass Affluent</v>
      </c>
      <c r="E2378" t="s">
        <v>395</v>
      </c>
      <c r="F2378" t="str">
        <f>VLOOKUP(Table1[[#This Row],[Product_ID]],Products!A:D,4,FALSE)</f>
        <v>Accessories</v>
      </c>
      <c r="G2378" t="str">
        <f>VLOOKUP(H2378,Stores!A:E,5,FALSE)</f>
        <v>South America</v>
      </c>
      <c r="H2378" t="s">
        <v>120</v>
      </c>
      <c r="I2378" s="5" t="s">
        <v>25</v>
      </c>
      <c r="J2378" s="7">
        <v>1</v>
      </c>
      <c r="K2378" s="27">
        <v>151.97999999999999</v>
      </c>
      <c r="L2378" s="11">
        <v>0</v>
      </c>
      <c r="M2378" t="s">
        <v>30</v>
      </c>
      <c r="N2378" s="29">
        <v>96.85</v>
      </c>
      <c r="O2378" s="27">
        <f>Table1[[#This Row],[Unit_Price]]*Table1[[#This Row],[Quantity]]</f>
        <v>151.97999999999999</v>
      </c>
      <c r="P2378" s="29">
        <f>Table1[[#This Row],[Revenue]]-Table1[[#This Row],[COGS]]</f>
        <v>55.129999999999995</v>
      </c>
      <c r="Q2378" s="9">
        <f>Table1[[#This Row],[Profit]]/Table1[[#This Row],[Revenue]]</f>
        <v>0.36274509803921567</v>
      </c>
      <c r="R2378" s="31">
        <f>Table1[[#This Row],[Cost Price]]*Table1[[#This Row],[Quantity]]</f>
        <v>96.85</v>
      </c>
    </row>
    <row r="2379" spans="1:18" x14ac:dyDescent="0.25">
      <c r="A2379" t="s">
        <v>3381</v>
      </c>
      <c r="B2379" s="14">
        <v>45879</v>
      </c>
      <c r="C2379" t="s">
        <v>881</v>
      </c>
      <c r="D2379" t="str">
        <f>VLOOKUP(C2379,Customers!A:E,5,FALSE)</f>
        <v>Mass Market</v>
      </c>
      <c r="E2379" t="s">
        <v>376</v>
      </c>
      <c r="F2379" t="str">
        <f>VLOOKUP(Table1[[#This Row],[Product_ID]],Products!A:D,4,FALSE)</f>
        <v>Laptops</v>
      </c>
      <c r="G2379" t="str">
        <f>VLOOKUP(H2379,Stores!A:E,5,FALSE)</f>
        <v>Africa</v>
      </c>
      <c r="H2379" t="s">
        <v>52</v>
      </c>
      <c r="I2379" s="5" t="s">
        <v>25</v>
      </c>
      <c r="J2379" s="7">
        <v>1</v>
      </c>
      <c r="K2379" s="27">
        <v>1682.01</v>
      </c>
      <c r="L2379" s="11">
        <v>0</v>
      </c>
      <c r="M2379" t="s">
        <v>20</v>
      </c>
      <c r="N2379" s="29">
        <v>1240.27</v>
      </c>
      <c r="O2379" s="27">
        <f>Table1[[#This Row],[Unit_Price]]*Table1[[#This Row],[Quantity]]</f>
        <v>1682.01</v>
      </c>
      <c r="P2379" s="29">
        <f>Table1[[#This Row],[Revenue]]-Table1[[#This Row],[COGS]]</f>
        <v>441.74</v>
      </c>
      <c r="Q2379" s="9">
        <f>Table1[[#This Row],[Profit]]/Table1[[#This Row],[Revenue]]</f>
        <v>0.26262626262626265</v>
      </c>
      <c r="R2379" s="31">
        <f>Table1[[#This Row],[Cost Price]]*Table1[[#This Row],[Quantity]]</f>
        <v>1240.27</v>
      </c>
    </row>
    <row r="2380" spans="1:18" x14ac:dyDescent="0.25">
      <c r="A2380" t="s">
        <v>3382</v>
      </c>
      <c r="B2380" s="14">
        <v>46331</v>
      </c>
      <c r="C2380" t="s">
        <v>50</v>
      </c>
      <c r="D2380" t="str">
        <f>VLOOKUP(C2380,Customers!A:E,5,FALSE)</f>
        <v xml:space="preserve">Mass Market </v>
      </c>
      <c r="E2380" t="s">
        <v>254</v>
      </c>
      <c r="F2380" t="str">
        <f>VLOOKUP(Table1[[#This Row],[Product_ID]],Products!A:D,4,FALSE)</f>
        <v>Audio</v>
      </c>
      <c r="G2380" t="str">
        <f>VLOOKUP(H2380,Stores!A:E,5,FALSE)</f>
        <v>North America</v>
      </c>
      <c r="H2380" t="s">
        <v>39</v>
      </c>
      <c r="I2380" s="5" t="s">
        <v>14</v>
      </c>
      <c r="J2380" s="7">
        <v>2</v>
      </c>
      <c r="K2380" s="27">
        <v>204.97</v>
      </c>
      <c r="L2380" s="11">
        <v>0.02</v>
      </c>
      <c r="M2380" t="s">
        <v>20</v>
      </c>
      <c r="N2380" s="29">
        <v>129.35</v>
      </c>
      <c r="O2380" s="27">
        <f>Table1[[#This Row],[Unit_Price]]*Table1[[#This Row],[Quantity]]</f>
        <v>409.94</v>
      </c>
      <c r="P2380" s="29">
        <f>Table1[[#This Row],[Revenue]]-Table1[[#This Row],[COGS]]</f>
        <v>151.24</v>
      </c>
      <c r="Q2380" s="9">
        <f>Table1[[#This Row],[Profit]]/Table1[[#This Row],[Revenue]]</f>
        <v>0.36893203883495146</v>
      </c>
      <c r="R2380" s="31">
        <f>Table1[[#This Row],[Cost Price]]*Table1[[#This Row],[Quantity]]</f>
        <v>258.7</v>
      </c>
    </row>
    <row r="2381" spans="1:18" x14ac:dyDescent="0.25">
      <c r="A2381" t="s">
        <v>3383</v>
      </c>
      <c r="B2381" s="14">
        <v>46241</v>
      </c>
      <c r="C2381" t="s">
        <v>3384</v>
      </c>
      <c r="D2381" t="str">
        <f>VLOOKUP(C2381,Customers!A:E,5,FALSE)</f>
        <v>Mass Market</v>
      </c>
      <c r="E2381" t="s">
        <v>685</v>
      </c>
      <c r="F2381" t="str">
        <f>VLOOKUP(Table1[[#This Row],[Product_ID]],Products!A:D,4,FALSE)</f>
        <v>Smartphones</v>
      </c>
      <c r="G2381" t="str">
        <f>VLOOKUP(H2381,Stores!A:E,5,FALSE)</f>
        <v>Africa</v>
      </c>
      <c r="H2381" t="s">
        <v>196</v>
      </c>
      <c r="I2381" s="5" t="s">
        <v>25</v>
      </c>
      <c r="J2381" s="7">
        <v>3</v>
      </c>
      <c r="K2381" s="27">
        <v>1567.02</v>
      </c>
      <c r="L2381" s="11">
        <v>0.15</v>
      </c>
      <c r="M2381" t="s">
        <v>30</v>
      </c>
      <c r="N2381" s="29">
        <v>1023.36</v>
      </c>
      <c r="O2381" s="27">
        <f>Table1[[#This Row],[Unit_Price]]*Table1[[#This Row],[Quantity]]</f>
        <v>4701.0599999999995</v>
      </c>
      <c r="P2381" s="29">
        <f>Table1[[#This Row],[Revenue]]-Table1[[#This Row],[COGS]]</f>
        <v>1630.9799999999996</v>
      </c>
      <c r="Q2381" s="9">
        <f>Table1[[#This Row],[Profit]]/Table1[[#This Row],[Revenue]]</f>
        <v>0.34693877551020402</v>
      </c>
      <c r="R2381" s="31">
        <f>Table1[[#This Row],[Cost Price]]*Table1[[#This Row],[Quantity]]</f>
        <v>3070.08</v>
      </c>
    </row>
    <row r="2382" spans="1:18" x14ac:dyDescent="0.25">
      <c r="A2382" t="s">
        <v>3385</v>
      </c>
      <c r="B2382" s="14">
        <v>45890</v>
      </c>
      <c r="C2382" t="s">
        <v>989</v>
      </c>
      <c r="D2382" t="str">
        <f>VLOOKUP(C2382,Customers!A:E,5,FALSE)</f>
        <v>Mass Market</v>
      </c>
      <c r="E2382" t="s">
        <v>147</v>
      </c>
      <c r="F2382" t="str">
        <f>VLOOKUP(Table1[[#This Row],[Product_ID]],Products!A:D,4,FALSE)</f>
        <v>Televisions</v>
      </c>
      <c r="G2382" t="str">
        <f>VLOOKUP(H2382,Stores!A:E,5,FALSE)</f>
        <v>Asia</v>
      </c>
      <c r="H2382" t="s">
        <v>34</v>
      </c>
      <c r="I2382" s="5" t="s">
        <v>14</v>
      </c>
      <c r="J2382" s="7">
        <v>2</v>
      </c>
      <c r="K2382" s="27">
        <v>979.02</v>
      </c>
      <c r="L2382" s="11">
        <v>0.15</v>
      </c>
      <c r="M2382" t="s">
        <v>30</v>
      </c>
      <c r="N2382" s="29">
        <v>679.32</v>
      </c>
      <c r="O2382" s="27">
        <f>Table1[[#This Row],[Unit_Price]]*Table1[[#This Row],[Quantity]]</f>
        <v>1958.04</v>
      </c>
      <c r="P2382" s="29">
        <f>Table1[[#This Row],[Revenue]]-Table1[[#This Row],[COGS]]</f>
        <v>599.39999999999986</v>
      </c>
      <c r="Q2382" s="9">
        <f>Table1[[#This Row],[Profit]]/Table1[[#This Row],[Revenue]]</f>
        <v>0.30612244897959179</v>
      </c>
      <c r="R2382" s="31">
        <f>Table1[[#This Row],[Cost Price]]*Table1[[#This Row],[Quantity]]</f>
        <v>1358.64</v>
      </c>
    </row>
    <row r="2383" spans="1:18" x14ac:dyDescent="0.25">
      <c r="A2383" t="s">
        <v>3386</v>
      </c>
      <c r="B2383" s="14">
        <v>46163</v>
      </c>
      <c r="C2383" t="s">
        <v>206</v>
      </c>
      <c r="D2383" t="str">
        <f>VLOOKUP(C2383,Customers!A:E,5,FALSE)</f>
        <v>Mass Affluent</v>
      </c>
      <c r="E2383" t="s">
        <v>390</v>
      </c>
      <c r="F2383" t="str">
        <f>VLOOKUP(Table1[[#This Row],[Product_ID]],Products!A:D,4,FALSE)</f>
        <v>Smartphones</v>
      </c>
      <c r="G2383" t="str">
        <f>VLOOKUP(H2383,Stores!A:E,5,FALSE)</f>
        <v>Africa</v>
      </c>
      <c r="H2383" t="s">
        <v>226</v>
      </c>
      <c r="I2383" s="5" t="s">
        <v>14</v>
      </c>
      <c r="J2383" s="7">
        <v>1</v>
      </c>
      <c r="K2383" s="27">
        <v>457.98</v>
      </c>
      <c r="L2383" s="11">
        <v>0</v>
      </c>
      <c r="M2383" t="s">
        <v>5113</v>
      </c>
      <c r="N2383" s="29">
        <v>278.38</v>
      </c>
      <c r="O2383" s="27">
        <f>Table1[[#This Row],[Unit_Price]]*Table1[[#This Row],[Quantity]]</f>
        <v>457.98</v>
      </c>
      <c r="P2383" s="29">
        <f>Table1[[#This Row],[Revenue]]-Table1[[#This Row],[COGS]]</f>
        <v>179.60000000000002</v>
      </c>
      <c r="Q2383" s="9">
        <f>Table1[[#This Row],[Profit]]/Table1[[#This Row],[Revenue]]</f>
        <v>0.39215686274509809</v>
      </c>
      <c r="R2383" s="31">
        <f>Table1[[#This Row],[Cost Price]]*Table1[[#This Row],[Quantity]]</f>
        <v>278.38</v>
      </c>
    </row>
    <row r="2384" spans="1:18" x14ac:dyDescent="0.25">
      <c r="A2384" t="s">
        <v>3387</v>
      </c>
      <c r="B2384" s="14">
        <v>46162</v>
      </c>
      <c r="C2384" t="s">
        <v>189</v>
      </c>
      <c r="D2384" t="str">
        <f>VLOOKUP(C2384,Customers!A:E,5,FALSE)</f>
        <v>MASS MARKET</v>
      </c>
      <c r="E2384" t="s">
        <v>147</v>
      </c>
      <c r="F2384" t="str">
        <f>VLOOKUP(Table1[[#This Row],[Product_ID]],Products!A:D,4,FALSE)</f>
        <v>Televisions</v>
      </c>
      <c r="G2384" t="str">
        <f>VLOOKUP(H2384,Stores!A:E,5,FALSE)</f>
        <v>Africa</v>
      </c>
      <c r="H2384" t="s">
        <v>44</v>
      </c>
      <c r="I2384" s="5" t="s">
        <v>25</v>
      </c>
      <c r="J2384" s="7">
        <v>4</v>
      </c>
      <c r="K2384" s="27">
        <v>989.01</v>
      </c>
      <c r="L2384" s="11">
        <v>0.1</v>
      </c>
      <c r="M2384" t="s">
        <v>30</v>
      </c>
      <c r="N2384" s="29">
        <v>679.32</v>
      </c>
      <c r="O2384" s="27">
        <f>Table1[[#This Row],[Unit_Price]]*Table1[[#This Row],[Quantity]]</f>
        <v>3956.04</v>
      </c>
      <c r="P2384" s="29">
        <f>Table1[[#This Row],[Revenue]]-Table1[[#This Row],[COGS]]</f>
        <v>1238.7599999999998</v>
      </c>
      <c r="Q2384" s="9">
        <f>Table1[[#This Row],[Profit]]/Table1[[#This Row],[Revenue]]</f>
        <v>0.31313131313131309</v>
      </c>
      <c r="R2384" s="31">
        <f>Table1[[#This Row],[Cost Price]]*Table1[[#This Row],[Quantity]]</f>
        <v>2717.28</v>
      </c>
    </row>
    <row r="2385" spans="1:18" x14ac:dyDescent="0.25">
      <c r="A2385" t="s">
        <v>3388</v>
      </c>
      <c r="B2385" s="14">
        <v>45917</v>
      </c>
      <c r="C2385" t="s">
        <v>1563</v>
      </c>
      <c r="D2385" t="str">
        <f>VLOOKUP(C2385,Customers!A:E,5,FALSE)</f>
        <v>Mass Market</v>
      </c>
      <c r="E2385" t="s">
        <v>416</v>
      </c>
      <c r="F2385" t="str">
        <f>VLOOKUP(Table1[[#This Row],[Product_ID]],Products!A:D,4,FALSE)</f>
        <v>Smartphones</v>
      </c>
      <c r="G2385" t="str">
        <f>VLOOKUP(H2385,Stores!A:E,5,FALSE)</f>
        <v>North America</v>
      </c>
      <c r="H2385" t="s">
        <v>187</v>
      </c>
      <c r="I2385" s="5" t="s">
        <v>14</v>
      </c>
      <c r="J2385" s="7">
        <v>3</v>
      </c>
      <c r="K2385" s="27">
        <v>244.02</v>
      </c>
      <c r="L2385" s="11">
        <v>0.02</v>
      </c>
      <c r="M2385" t="s">
        <v>30</v>
      </c>
      <c r="N2385" s="29">
        <v>159.36000000000001</v>
      </c>
      <c r="O2385" s="27">
        <f>Table1[[#This Row],[Unit_Price]]*Table1[[#This Row],[Quantity]]</f>
        <v>732.06000000000006</v>
      </c>
      <c r="P2385" s="29">
        <f>Table1[[#This Row],[Revenue]]-Table1[[#This Row],[COGS]]</f>
        <v>253.98000000000002</v>
      </c>
      <c r="Q2385" s="9">
        <f>Table1[[#This Row],[Profit]]/Table1[[#This Row],[Revenue]]</f>
        <v>0.34693877551020408</v>
      </c>
      <c r="R2385" s="31">
        <f>Table1[[#This Row],[Cost Price]]*Table1[[#This Row],[Quantity]]</f>
        <v>478.08000000000004</v>
      </c>
    </row>
    <row r="2386" spans="1:18" x14ac:dyDescent="0.25">
      <c r="A2386" t="s">
        <v>3389</v>
      </c>
      <c r="B2386" s="14">
        <v>46301</v>
      </c>
      <c r="C2386" t="s">
        <v>515</v>
      </c>
      <c r="D2386" t="str">
        <f>VLOOKUP(C2386,Customers!A:E,5,FALSE)</f>
        <v>Affluent</v>
      </c>
      <c r="E2386" t="s">
        <v>395</v>
      </c>
      <c r="F2386" t="str">
        <f>VLOOKUP(Table1[[#This Row],[Product_ID]],Products!A:D,4,FALSE)</f>
        <v>Accessories</v>
      </c>
      <c r="G2386" t="str">
        <f>VLOOKUP(H2386,Stores!A:E,5,FALSE)</f>
        <v>Africa</v>
      </c>
      <c r="H2386" t="s">
        <v>58</v>
      </c>
      <c r="I2386" s="5" t="s">
        <v>14</v>
      </c>
      <c r="J2386" s="7">
        <v>10</v>
      </c>
      <c r="K2386" s="27">
        <v>153.47</v>
      </c>
      <c r="L2386" s="11">
        <v>0</v>
      </c>
      <c r="M2386" t="s">
        <v>35</v>
      </c>
      <c r="N2386" s="29">
        <v>96.85</v>
      </c>
      <c r="O2386" s="27">
        <f>Table1[[#This Row],[Unit_Price]]*Table1[[#This Row],[Quantity]]</f>
        <v>1534.7</v>
      </c>
      <c r="P2386" s="29">
        <f>Table1[[#This Row],[Revenue]]-Table1[[#This Row],[COGS]]</f>
        <v>566.20000000000005</v>
      </c>
      <c r="Q2386" s="9">
        <f>Table1[[#This Row],[Profit]]/Table1[[#This Row],[Revenue]]</f>
        <v>0.36893203883495146</v>
      </c>
      <c r="R2386" s="31">
        <f>Table1[[#This Row],[Cost Price]]*Table1[[#This Row],[Quantity]]</f>
        <v>968.5</v>
      </c>
    </row>
    <row r="2387" spans="1:18" x14ac:dyDescent="0.25">
      <c r="A2387" t="s">
        <v>3390</v>
      </c>
      <c r="B2387" s="14">
        <v>46221</v>
      </c>
      <c r="C2387" t="s">
        <v>2537</v>
      </c>
      <c r="D2387" t="str">
        <f>VLOOKUP(C2387,Customers!A:E,5,FALSE)</f>
        <v>Affluent</v>
      </c>
      <c r="E2387" t="s">
        <v>520</v>
      </c>
      <c r="F2387" t="str">
        <f>VLOOKUP(Table1[[#This Row],[Product_ID]],Products!A:D,4,FALSE)</f>
        <v>Laptops</v>
      </c>
      <c r="G2387" t="str">
        <f>VLOOKUP(H2387,Stores!A:E,5,FALSE)</f>
        <v>Africa</v>
      </c>
      <c r="H2387" t="s">
        <v>19</v>
      </c>
      <c r="I2387" s="5" t="s">
        <v>25</v>
      </c>
      <c r="J2387" s="7">
        <v>1</v>
      </c>
      <c r="K2387" s="27">
        <v>2242.98</v>
      </c>
      <c r="L2387" s="11">
        <v>0</v>
      </c>
      <c r="M2387" t="s">
        <v>35</v>
      </c>
      <c r="N2387" s="29">
        <v>1495.32</v>
      </c>
      <c r="O2387" s="27">
        <f>Table1[[#This Row],[Unit_Price]]*Table1[[#This Row],[Quantity]]</f>
        <v>2242.98</v>
      </c>
      <c r="P2387" s="29">
        <f>Table1[[#This Row],[Revenue]]-Table1[[#This Row],[COGS]]</f>
        <v>747.66000000000008</v>
      </c>
      <c r="Q2387" s="9">
        <f>Table1[[#This Row],[Profit]]/Table1[[#This Row],[Revenue]]</f>
        <v>0.33333333333333337</v>
      </c>
      <c r="R2387" s="31">
        <f>Table1[[#This Row],[Cost Price]]*Table1[[#This Row],[Quantity]]</f>
        <v>1495.32</v>
      </c>
    </row>
    <row r="2388" spans="1:18" x14ac:dyDescent="0.25">
      <c r="A2388" t="s">
        <v>3391</v>
      </c>
      <c r="B2388" s="14">
        <v>45947</v>
      </c>
      <c r="C2388" t="s">
        <v>245</v>
      </c>
      <c r="D2388" t="str">
        <f>VLOOKUP(C2388,Customers!A:E,5,FALSE)</f>
        <v>Affluent</v>
      </c>
      <c r="E2388" t="s">
        <v>332</v>
      </c>
      <c r="F2388" t="str">
        <f>VLOOKUP(Table1[[#This Row],[Product_ID]],Products!A:D,4,FALSE)</f>
        <v>Smartphones</v>
      </c>
      <c r="G2388" t="str">
        <f>VLOOKUP(H2388,Stores!A:E,5,FALSE)</f>
        <v>Africa</v>
      </c>
      <c r="H2388" t="s">
        <v>196</v>
      </c>
      <c r="I2388" s="5" t="s">
        <v>25</v>
      </c>
      <c r="J2388" s="7">
        <v>5</v>
      </c>
      <c r="K2388" s="27">
        <v>756.49</v>
      </c>
      <c r="L2388" s="11">
        <v>0.2</v>
      </c>
      <c r="M2388" t="s">
        <v>20</v>
      </c>
      <c r="N2388" s="29">
        <v>531.79</v>
      </c>
      <c r="O2388" s="27">
        <f>Table1[[#This Row],[Unit_Price]]*Table1[[#This Row],[Quantity]]</f>
        <v>3782.45</v>
      </c>
      <c r="P2388" s="29">
        <f>Table1[[#This Row],[Revenue]]-Table1[[#This Row],[COGS]]</f>
        <v>1123.5</v>
      </c>
      <c r="Q2388" s="9">
        <f>Table1[[#This Row],[Profit]]/Table1[[#This Row],[Revenue]]</f>
        <v>0.29702970297029707</v>
      </c>
      <c r="R2388" s="31">
        <f>Table1[[#This Row],[Cost Price]]*Table1[[#This Row],[Quantity]]</f>
        <v>2658.95</v>
      </c>
    </row>
    <row r="2389" spans="1:18" x14ac:dyDescent="0.25">
      <c r="A2389" t="s">
        <v>3392</v>
      </c>
      <c r="B2389" s="14">
        <v>46108</v>
      </c>
      <c r="C2389" t="s">
        <v>4929</v>
      </c>
      <c r="D2389" t="str">
        <f>VLOOKUP(C2389,Customers!A:E,5,FALSE)</f>
        <v>Mass Market</v>
      </c>
      <c r="E2389" t="s">
        <v>92</v>
      </c>
      <c r="F2389" t="str">
        <f>VLOOKUP(Table1[[#This Row],[Product_ID]],Products!A:D,4,FALSE)</f>
        <v>Audio</v>
      </c>
      <c r="G2389" t="str">
        <f>VLOOKUP(H2389,Stores!A:E,5,FALSE)</f>
        <v>Africa</v>
      </c>
      <c r="H2389" t="s">
        <v>44</v>
      </c>
      <c r="I2389" s="5" t="s">
        <v>25</v>
      </c>
      <c r="J2389" s="7">
        <v>1</v>
      </c>
      <c r="K2389" s="27">
        <v>290.02999999999997</v>
      </c>
      <c r="L2389" s="11">
        <v>0</v>
      </c>
      <c r="M2389" t="s">
        <v>30</v>
      </c>
      <c r="N2389" s="29">
        <v>191.36</v>
      </c>
      <c r="O2389" s="27">
        <f>Table1[[#This Row],[Unit_Price]]*Table1[[#This Row],[Quantity]]</f>
        <v>290.02999999999997</v>
      </c>
      <c r="P2389" s="29">
        <f>Table1[[#This Row],[Revenue]]-Table1[[#This Row],[COGS]]</f>
        <v>98.669999999999959</v>
      </c>
      <c r="Q2389" s="9">
        <f>Table1[[#This Row],[Profit]]/Table1[[#This Row],[Revenue]]</f>
        <v>0.34020618556701021</v>
      </c>
      <c r="R2389" s="31">
        <f>Table1[[#This Row],[Cost Price]]*Table1[[#This Row],[Quantity]]</f>
        <v>191.36</v>
      </c>
    </row>
    <row r="2390" spans="1:18" x14ac:dyDescent="0.25">
      <c r="A2390" t="s">
        <v>3393</v>
      </c>
      <c r="B2390" s="14">
        <v>45927</v>
      </c>
      <c r="C2390" t="s">
        <v>862</v>
      </c>
      <c r="D2390" t="str">
        <f>VLOOKUP(C2390,Customers!A:E,5,FALSE)</f>
        <v>Premium</v>
      </c>
      <c r="E2390" t="s">
        <v>376</v>
      </c>
      <c r="F2390" t="str">
        <f>VLOOKUP(Table1[[#This Row],[Product_ID]],Products!A:D,4,FALSE)</f>
        <v>Laptops</v>
      </c>
      <c r="G2390" t="str">
        <f>VLOOKUP(H2390,Stores!A:E,5,FALSE)</f>
        <v>Africa</v>
      </c>
      <c r="H2390" t="s">
        <v>226</v>
      </c>
      <c r="I2390" s="5" t="s">
        <v>25</v>
      </c>
      <c r="J2390" s="7">
        <v>5</v>
      </c>
      <c r="K2390" s="27">
        <v>1682.01</v>
      </c>
      <c r="L2390" s="11">
        <v>0</v>
      </c>
      <c r="M2390" t="s">
        <v>30</v>
      </c>
      <c r="N2390" s="29">
        <v>1240.27</v>
      </c>
      <c r="O2390" s="27">
        <f>Table1[[#This Row],[Unit_Price]]*Table1[[#This Row],[Quantity]]</f>
        <v>8410.0499999999993</v>
      </c>
      <c r="P2390" s="29">
        <f>Table1[[#This Row],[Revenue]]-Table1[[#This Row],[COGS]]</f>
        <v>2208.6999999999989</v>
      </c>
      <c r="Q2390" s="9">
        <f>Table1[[#This Row],[Profit]]/Table1[[#This Row],[Revenue]]</f>
        <v>0.26262626262626254</v>
      </c>
      <c r="R2390" s="31">
        <f>Table1[[#This Row],[Cost Price]]*Table1[[#This Row],[Quantity]]</f>
        <v>6201.35</v>
      </c>
    </row>
    <row r="2391" spans="1:18" x14ac:dyDescent="0.25">
      <c r="A2391" t="s">
        <v>3394</v>
      </c>
      <c r="B2391" s="14">
        <v>46186</v>
      </c>
      <c r="C2391" t="s">
        <v>815</v>
      </c>
      <c r="D2391" t="str">
        <f>VLOOKUP(C2391,Customers!A:E,5,FALSE)</f>
        <v>Mass Market</v>
      </c>
      <c r="E2391" t="s">
        <v>549</v>
      </c>
      <c r="F2391" t="str">
        <f>VLOOKUP(Table1[[#This Row],[Product_ID]],Products!A:D,4,FALSE)</f>
        <v>Televisions</v>
      </c>
      <c r="G2391" t="str">
        <f>VLOOKUP(H2391,Stores!A:E,5,FALSE)</f>
        <v>North America</v>
      </c>
      <c r="H2391" t="s">
        <v>39</v>
      </c>
      <c r="I2391" s="5" t="s">
        <v>25</v>
      </c>
      <c r="J2391" s="7">
        <v>4</v>
      </c>
      <c r="K2391" s="27">
        <v>1222.98</v>
      </c>
      <c r="L2391" s="11">
        <v>0.2</v>
      </c>
      <c r="M2391" t="s">
        <v>35</v>
      </c>
      <c r="N2391" s="29">
        <v>767.36</v>
      </c>
      <c r="O2391" s="27">
        <f>Table1[[#This Row],[Unit_Price]]*Table1[[#This Row],[Quantity]]</f>
        <v>4891.92</v>
      </c>
      <c r="P2391" s="29">
        <f>Table1[[#This Row],[Revenue]]-Table1[[#This Row],[COGS]]</f>
        <v>1822.48</v>
      </c>
      <c r="Q2391" s="9">
        <f>Table1[[#This Row],[Profit]]/Table1[[#This Row],[Revenue]]</f>
        <v>0.37254901960784315</v>
      </c>
      <c r="R2391" s="31">
        <f>Table1[[#This Row],[Cost Price]]*Table1[[#This Row],[Quantity]]</f>
        <v>3069.44</v>
      </c>
    </row>
    <row r="2392" spans="1:18" x14ac:dyDescent="0.25">
      <c r="A2392" t="s">
        <v>3395</v>
      </c>
      <c r="B2392" s="14">
        <v>45941</v>
      </c>
      <c r="C2392" t="s">
        <v>985</v>
      </c>
      <c r="D2392" t="str">
        <f>VLOOKUP(C2392,Customers!A:E,5,FALSE)</f>
        <v>Affluent</v>
      </c>
      <c r="E2392" t="s">
        <v>71</v>
      </c>
      <c r="F2392" t="str">
        <f>VLOOKUP(Table1[[#This Row],[Product_ID]],Products!A:D,4,FALSE)</f>
        <v>Audio</v>
      </c>
      <c r="G2392" t="str">
        <f>VLOOKUP(H2392,Stores!A:E,5,FALSE)</f>
        <v xml:space="preserve">Asia </v>
      </c>
      <c r="H2392" t="s">
        <v>104</v>
      </c>
      <c r="I2392" s="5" t="s">
        <v>25</v>
      </c>
      <c r="J2392" s="7">
        <v>2</v>
      </c>
      <c r="K2392" s="27">
        <v>117.81</v>
      </c>
      <c r="L2392" s="11">
        <v>0.02</v>
      </c>
      <c r="M2392" t="s">
        <v>20</v>
      </c>
      <c r="N2392" s="29">
        <v>82.11</v>
      </c>
      <c r="O2392" s="27">
        <f>Table1[[#This Row],[Unit_Price]]*Table1[[#This Row],[Quantity]]</f>
        <v>235.62</v>
      </c>
      <c r="P2392" s="29">
        <f>Table1[[#This Row],[Revenue]]-Table1[[#This Row],[COGS]]</f>
        <v>71.400000000000006</v>
      </c>
      <c r="Q2392" s="9">
        <f>Table1[[#This Row],[Profit]]/Table1[[#This Row],[Revenue]]</f>
        <v>0.30303030303030304</v>
      </c>
      <c r="R2392" s="31">
        <f>Table1[[#This Row],[Cost Price]]*Table1[[#This Row],[Quantity]]</f>
        <v>164.22</v>
      </c>
    </row>
    <row r="2393" spans="1:18" x14ac:dyDescent="0.25">
      <c r="A2393" t="s">
        <v>3396</v>
      </c>
      <c r="B2393" s="14">
        <v>46328</v>
      </c>
      <c r="C2393" t="s">
        <v>927</v>
      </c>
      <c r="D2393" t="str">
        <f>VLOOKUP(C2393,Customers!A:E,5,FALSE)</f>
        <v>Mass Market</v>
      </c>
      <c r="E2393" t="s">
        <v>332</v>
      </c>
      <c r="F2393" t="str">
        <f>VLOOKUP(Table1[[#This Row],[Product_ID]],Products!A:D,4,FALSE)</f>
        <v>Smartphones</v>
      </c>
      <c r="G2393" t="str">
        <f>VLOOKUP(H2393,Stores!A:E,5,FALSE)</f>
        <v>South America</v>
      </c>
      <c r="H2393" t="s">
        <v>62</v>
      </c>
      <c r="I2393" s="5" t="s">
        <v>25</v>
      </c>
      <c r="J2393" s="7">
        <v>3</v>
      </c>
      <c r="K2393" s="27">
        <v>726.53</v>
      </c>
      <c r="L2393" s="11">
        <v>0.2</v>
      </c>
      <c r="M2393" t="s">
        <v>20</v>
      </c>
      <c r="N2393" s="29">
        <v>531.79</v>
      </c>
      <c r="O2393" s="27">
        <f>Table1[[#This Row],[Unit_Price]]*Table1[[#This Row],[Quantity]]</f>
        <v>2179.59</v>
      </c>
      <c r="P2393" s="29">
        <f>Table1[[#This Row],[Revenue]]-Table1[[#This Row],[COGS]]</f>
        <v>584.22000000000025</v>
      </c>
      <c r="Q2393" s="9">
        <f>Table1[[#This Row],[Profit]]/Table1[[#This Row],[Revenue]]</f>
        <v>0.26804123711340216</v>
      </c>
      <c r="R2393" s="31">
        <f>Table1[[#This Row],[Cost Price]]*Table1[[#This Row],[Quantity]]</f>
        <v>1595.37</v>
      </c>
    </row>
    <row r="2394" spans="1:18" x14ac:dyDescent="0.25">
      <c r="A2394" t="s">
        <v>3397</v>
      </c>
      <c r="B2394" s="14">
        <v>46136</v>
      </c>
      <c r="C2394" t="s">
        <v>1208</v>
      </c>
      <c r="D2394" t="str">
        <f>VLOOKUP(C2394,Customers!A:E,5,FALSE)</f>
        <v xml:space="preserve">Mass Market </v>
      </c>
      <c r="E2394" t="s">
        <v>109</v>
      </c>
      <c r="F2394" t="str">
        <f>VLOOKUP(Table1[[#This Row],[Product_ID]],Products!A:D,4,FALSE)</f>
        <v>Televisions</v>
      </c>
      <c r="G2394" t="str">
        <f>VLOOKUP(H2394,Stores!A:E,5,FALSE)</f>
        <v>Asia</v>
      </c>
      <c r="H2394" t="s">
        <v>101</v>
      </c>
      <c r="I2394" s="5" t="s">
        <v>25</v>
      </c>
      <c r="J2394" s="7">
        <v>1</v>
      </c>
      <c r="K2394" s="27">
        <v>1357.03</v>
      </c>
      <c r="L2394" s="11">
        <v>0.05</v>
      </c>
      <c r="M2394" t="s">
        <v>30</v>
      </c>
      <c r="N2394" s="29">
        <v>1007.28</v>
      </c>
      <c r="O2394" s="27">
        <f>Table1[[#This Row],[Unit_Price]]*Table1[[#This Row],[Quantity]]</f>
        <v>1357.03</v>
      </c>
      <c r="P2394" s="29">
        <f>Table1[[#This Row],[Revenue]]-Table1[[#This Row],[COGS]]</f>
        <v>349.75</v>
      </c>
      <c r="Q2394" s="9">
        <f>Table1[[#This Row],[Profit]]/Table1[[#This Row],[Revenue]]</f>
        <v>0.25773195876288663</v>
      </c>
      <c r="R2394" s="31">
        <f>Table1[[#This Row],[Cost Price]]*Table1[[#This Row],[Quantity]]</f>
        <v>1007.28</v>
      </c>
    </row>
    <row r="2395" spans="1:18" x14ac:dyDescent="0.25">
      <c r="A2395" t="s">
        <v>3398</v>
      </c>
      <c r="B2395" s="14">
        <v>46155</v>
      </c>
      <c r="C2395" t="s">
        <v>803</v>
      </c>
      <c r="D2395" t="str">
        <f>VLOOKUP(C2395,Customers!A:E,5,FALSE)</f>
        <v>Mass Market</v>
      </c>
      <c r="E2395" t="s">
        <v>376</v>
      </c>
      <c r="F2395" t="str">
        <f>VLOOKUP(Table1[[#This Row],[Product_ID]],Products!A:D,4,FALSE)</f>
        <v>Laptops</v>
      </c>
      <c r="G2395" t="str">
        <f>VLOOKUP(H2395,Stores!A:E,5,FALSE)</f>
        <v>South America</v>
      </c>
      <c r="H2395" t="s">
        <v>120</v>
      </c>
      <c r="I2395" s="5" t="s">
        <v>25</v>
      </c>
      <c r="J2395" s="7">
        <v>6</v>
      </c>
      <c r="K2395" s="27">
        <v>1665.02</v>
      </c>
      <c r="L2395" s="11">
        <v>0</v>
      </c>
      <c r="M2395" t="s">
        <v>20</v>
      </c>
      <c r="N2395" s="29">
        <v>1240.27</v>
      </c>
      <c r="O2395" s="27">
        <f>Table1[[#This Row],[Unit_Price]]*Table1[[#This Row],[Quantity]]</f>
        <v>9990.119999999999</v>
      </c>
      <c r="P2395" s="29">
        <f>Table1[[#This Row],[Revenue]]-Table1[[#This Row],[COGS]]</f>
        <v>2548.4999999999991</v>
      </c>
      <c r="Q2395" s="9">
        <f>Table1[[#This Row],[Profit]]/Table1[[#This Row],[Revenue]]</f>
        <v>0.25510204081632648</v>
      </c>
      <c r="R2395" s="31">
        <f>Table1[[#This Row],[Cost Price]]*Table1[[#This Row],[Quantity]]</f>
        <v>7441.62</v>
      </c>
    </row>
    <row r="2396" spans="1:18" x14ac:dyDescent="0.25">
      <c r="A2396" t="s">
        <v>3399</v>
      </c>
      <c r="B2396" s="14">
        <v>46210</v>
      </c>
      <c r="C2396" t="s">
        <v>2888</v>
      </c>
      <c r="D2396" t="str">
        <f>VLOOKUP(C2396,Customers!A:E,5,FALSE)</f>
        <v>Mass Market</v>
      </c>
      <c r="E2396" t="s">
        <v>251</v>
      </c>
      <c r="F2396" t="str">
        <f>VLOOKUP(Table1[[#This Row],[Product_ID]],Products!A:D,4,FALSE)</f>
        <v>Televisions</v>
      </c>
      <c r="G2396" t="str">
        <f>VLOOKUP(H2396,Stores!A:E,5,FALSE)</f>
        <v>Africa</v>
      </c>
      <c r="H2396" t="s">
        <v>44</v>
      </c>
      <c r="I2396" s="5" t="s">
        <v>14</v>
      </c>
      <c r="J2396" s="7">
        <v>2</v>
      </c>
      <c r="K2396" s="27">
        <v>1999</v>
      </c>
      <c r="L2396" s="11">
        <v>0</v>
      </c>
      <c r="M2396" t="s">
        <v>20</v>
      </c>
      <c r="N2396" s="29">
        <v>1299.3499999999999</v>
      </c>
      <c r="O2396" s="27">
        <f>Table1[[#This Row],[Unit_Price]]*Table1[[#This Row],[Quantity]]</f>
        <v>3998</v>
      </c>
      <c r="P2396" s="29">
        <f>Table1[[#This Row],[Revenue]]-Table1[[#This Row],[COGS]]</f>
        <v>1399.3000000000002</v>
      </c>
      <c r="Q2396" s="9">
        <f>Table1[[#This Row],[Profit]]/Table1[[#This Row],[Revenue]]</f>
        <v>0.35000000000000003</v>
      </c>
      <c r="R2396" s="31">
        <f>Table1[[#This Row],[Cost Price]]*Table1[[#This Row],[Quantity]]</f>
        <v>2598.6999999999998</v>
      </c>
    </row>
    <row r="2397" spans="1:18" x14ac:dyDescent="0.25">
      <c r="A2397" t="s">
        <v>3400</v>
      </c>
      <c r="B2397" s="14">
        <v>45880</v>
      </c>
      <c r="C2397" t="s">
        <v>560</v>
      </c>
      <c r="D2397" t="str">
        <f>VLOOKUP(C2397,Customers!A:E,5,FALSE)</f>
        <v>Mass Market</v>
      </c>
      <c r="E2397" t="s">
        <v>137</v>
      </c>
      <c r="F2397" t="str">
        <f>VLOOKUP(Table1[[#This Row],[Product_ID]],Products!A:D,4,FALSE)</f>
        <v>Accessories</v>
      </c>
      <c r="G2397" t="str">
        <f>VLOOKUP(H2397,Stores!A:E,5,FALSE)</f>
        <v>Europe</v>
      </c>
      <c r="H2397" t="s">
        <v>64</v>
      </c>
      <c r="I2397" s="5" t="s">
        <v>14</v>
      </c>
      <c r="J2397" s="7">
        <v>4</v>
      </c>
      <c r="K2397" s="27">
        <v>96.03</v>
      </c>
      <c r="L2397" s="11">
        <v>0</v>
      </c>
      <c r="M2397" t="s">
        <v>30</v>
      </c>
      <c r="N2397" s="29">
        <v>65.34</v>
      </c>
      <c r="O2397" s="27">
        <f>Table1[[#This Row],[Unit_Price]]*Table1[[#This Row],[Quantity]]</f>
        <v>384.12</v>
      </c>
      <c r="P2397" s="29">
        <f>Table1[[#This Row],[Revenue]]-Table1[[#This Row],[COGS]]</f>
        <v>122.75999999999999</v>
      </c>
      <c r="Q2397" s="9">
        <f>Table1[[#This Row],[Profit]]/Table1[[#This Row],[Revenue]]</f>
        <v>0.31958762886597936</v>
      </c>
      <c r="R2397" s="31">
        <f>Table1[[#This Row],[Cost Price]]*Table1[[#This Row],[Quantity]]</f>
        <v>261.36</v>
      </c>
    </row>
    <row r="2398" spans="1:18" x14ac:dyDescent="0.25">
      <c r="A2398" t="s">
        <v>3401</v>
      </c>
      <c r="B2398" s="14">
        <v>45979</v>
      </c>
      <c r="C2398" t="s">
        <v>2005</v>
      </c>
      <c r="D2398" t="str">
        <f>VLOOKUP(C2398,Customers!A:E,5,FALSE)</f>
        <v>Mass Affluent</v>
      </c>
      <c r="E2398" t="s">
        <v>92</v>
      </c>
      <c r="F2398" t="str">
        <f>VLOOKUP(Table1[[#This Row],[Product_ID]],Products!A:D,4,FALSE)</f>
        <v>Audio</v>
      </c>
      <c r="G2398" t="str">
        <f>VLOOKUP(H2398,Stores!A:E,5,FALSE)</f>
        <v>Oceania</v>
      </c>
      <c r="H2398" t="s">
        <v>112</v>
      </c>
      <c r="I2398" s="5" t="s">
        <v>14</v>
      </c>
      <c r="J2398" s="7">
        <v>1</v>
      </c>
      <c r="K2398" s="27">
        <v>293.02</v>
      </c>
      <c r="L2398" s="11">
        <v>0.2</v>
      </c>
      <c r="M2398" t="s">
        <v>30</v>
      </c>
      <c r="N2398" s="29">
        <v>191.36</v>
      </c>
      <c r="O2398" s="27">
        <f>Table1[[#This Row],[Unit_Price]]*Table1[[#This Row],[Quantity]]</f>
        <v>293.02</v>
      </c>
      <c r="P2398" s="29">
        <f>Table1[[#This Row],[Revenue]]-Table1[[#This Row],[COGS]]</f>
        <v>101.65999999999997</v>
      </c>
      <c r="Q2398" s="9">
        <f>Table1[[#This Row],[Profit]]/Table1[[#This Row],[Revenue]]</f>
        <v>0.34693877551020397</v>
      </c>
      <c r="R2398" s="31">
        <f>Table1[[#This Row],[Cost Price]]*Table1[[#This Row],[Quantity]]</f>
        <v>191.36</v>
      </c>
    </row>
    <row r="2399" spans="1:18" x14ac:dyDescent="0.25">
      <c r="A2399" t="s">
        <v>3402</v>
      </c>
      <c r="B2399" s="14">
        <v>45919</v>
      </c>
      <c r="C2399" t="s">
        <v>3186</v>
      </c>
      <c r="D2399" t="str">
        <f>VLOOKUP(C2399,Customers!A:E,5,FALSE)</f>
        <v>Mass Market</v>
      </c>
      <c r="E2399" t="s">
        <v>117</v>
      </c>
      <c r="F2399" t="str">
        <f>VLOOKUP(Table1[[#This Row],[Product_ID]],Products!A:D,4,FALSE)</f>
        <v>Laptops</v>
      </c>
      <c r="G2399" t="str">
        <f>VLOOKUP(H2399,Stores!A:E,5,FALSE)</f>
        <v>Africa</v>
      </c>
      <c r="H2399" t="s">
        <v>226</v>
      </c>
      <c r="I2399" s="5" t="s">
        <v>25</v>
      </c>
      <c r="J2399" s="7">
        <v>2</v>
      </c>
      <c r="K2399" s="27">
        <v>1781.01</v>
      </c>
      <c r="L2399" s="11">
        <v>0.15</v>
      </c>
      <c r="M2399" t="s">
        <v>20</v>
      </c>
      <c r="N2399" s="29">
        <v>1295.28</v>
      </c>
      <c r="O2399" s="27">
        <f>Table1[[#This Row],[Unit_Price]]*Table1[[#This Row],[Quantity]]</f>
        <v>3562.02</v>
      </c>
      <c r="P2399" s="29">
        <f>Table1[[#This Row],[Revenue]]-Table1[[#This Row],[COGS]]</f>
        <v>971.46</v>
      </c>
      <c r="Q2399" s="9">
        <f>Table1[[#This Row],[Profit]]/Table1[[#This Row],[Revenue]]</f>
        <v>0.27272727272727276</v>
      </c>
      <c r="R2399" s="31">
        <f>Table1[[#This Row],[Cost Price]]*Table1[[#This Row],[Quantity]]</f>
        <v>2590.56</v>
      </c>
    </row>
    <row r="2400" spans="1:18" x14ac:dyDescent="0.25">
      <c r="A2400" t="s">
        <v>3403</v>
      </c>
      <c r="B2400" s="14">
        <v>46270</v>
      </c>
      <c r="C2400" t="s">
        <v>2888</v>
      </c>
      <c r="D2400" t="str">
        <f>VLOOKUP(C2400,Customers!A:E,5,FALSE)</f>
        <v>Mass Market</v>
      </c>
      <c r="E2400" t="s">
        <v>140</v>
      </c>
      <c r="F2400" t="str">
        <f>VLOOKUP(Table1[[#This Row],[Product_ID]],Products!A:D,4,FALSE)</f>
        <v>Laptops</v>
      </c>
      <c r="G2400" t="str">
        <f>VLOOKUP(H2400,Stores!A:E,5,FALSE)</f>
        <v>Europe</v>
      </c>
      <c r="H2400" t="s">
        <v>64</v>
      </c>
      <c r="I2400" s="5" t="s">
        <v>14</v>
      </c>
      <c r="J2400" s="7">
        <v>2</v>
      </c>
      <c r="K2400" s="27">
        <v>1028.97</v>
      </c>
      <c r="L2400" s="11">
        <v>0</v>
      </c>
      <c r="M2400" t="s">
        <v>35</v>
      </c>
      <c r="N2400" s="29">
        <v>659.34</v>
      </c>
      <c r="O2400" s="27">
        <f>Table1[[#This Row],[Unit_Price]]*Table1[[#This Row],[Quantity]]</f>
        <v>2057.94</v>
      </c>
      <c r="P2400" s="29">
        <f>Table1[[#This Row],[Revenue]]-Table1[[#This Row],[COGS]]</f>
        <v>739.26</v>
      </c>
      <c r="Q2400" s="9">
        <f>Table1[[#This Row],[Profit]]/Table1[[#This Row],[Revenue]]</f>
        <v>0.35922330097087379</v>
      </c>
      <c r="R2400" s="31">
        <f>Table1[[#This Row],[Cost Price]]*Table1[[#This Row],[Quantity]]</f>
        <v>1318.68</v>
      </c>
    </row>
    <row r="2401" spans="1:18" x14ac:dyDescent="0.25">
      <c r="A2401" t="s">
        <v>3404</v>
      </c>
      <c r="B2401" s="14">
        <v>45883</v>
      </c>
      <c r="C2401" t="s">
        <v>2616</v>
      </c>
      <c r="D2401" t="str">
        <f>VLOOKUP(C2401,Customers!A:E,5,FALSE)</f>
        <v>Premium</v>
      </c>
      <c r="E2401" t="s">
        <v>323</v>
      </c>
      <c r="F2401" t="str">
        <f>VLOOKUP(Table1[[#This Row],[Product_ID]],Products!A:D,4,FALSE)</f>
        <v>Televisions</v>
      </c>
      <c r="G2401" t="str">
        <f>VLOOKUP(H2401,Stores!A:E,5,FALSE)</f>
        <v>Africa</v>
      </c>
      <c r="H2401" t="s">
        <v>44</v>
      </c>
      <c r="I2401" s="5" t="s">
        <v>25</v>
      </c>
      <c r="J2401" s="7">
        <v>1</v>
      </c>
      <c r="K2401" s="27">
        <v>1484.01</v>
      </c>
      <c r="L2401" s="11">
        <v>0.2</v>
      </c>
      <c r="M2401" t="s">
        <v>30</v>
      </c>
      <c r="N2401" s="29">
        <v>989.34</v>
      </c>
      <c r="O2401" s="27">
        <f>Table1[[#This Row],[Unit_Price]]*Table1[[#This Row],[Quantity]]</f>
        <v>1484.01</v>
      </c>
      <c r="P2401" s="29">
        <f>Table1[[#This Row],[Revenue]]-Table1[[#This Row],[COGS]]</f>
        <v>494.66999999999996</v>
      </c>
      <c r="Q2401" s="9">
        <f>Table1[[#This Row],[Profit]]/Table1[[#This Row],[Revenue]]</f>
        <v>0.33333333333333331</v>
      </c>
      <c r="R2401" s="31">
        <f>Table1[[#This Row],[Cost Price]]*Table1[[#This Row],[Quantity]]</f>
        <v>989.34</v>
      </c>
    </row>
    <row r="2402" spans="1:18" x14ac:dyDescent="0.25">
      <c r="A2402" t="s">
        <v>3405</v>
      </c>
      <c r="B2402" s="14">
        <v>46145</v>
      </c>
      <c r="C2402" t="s">
        <v>2308</v>
      </c>
      <c r="D2402" t="str">
        <f>VLOOKUP(C2402,Customers!A:E,5,FALSE)</f>
        <v>Mass Market</v>
      </c>
      <c r="E2402" t="s">
        <v>321</v>
      </c>
      <c r="F2402" t="str">
        <f>VLOOKUP(Table1[[#This Row],[Product_ID]],Products!A:D,4,FALSE)</f>
        <v>Smartphones</v>
      </c>
      <c r="G2402" t="str">
        <f>VLOOKUP(H2402,Stores!A:E,5,FALSE)</f>
        <v>oceania</v>
      </c>
      <c r="H2402" t="s">
        <v>48</v>
      </c>
      <c r="I2402" s="5" t="s">
        <v>25</v>
      </c>
      <c r="J2402" s="7">
        <v>2</v>
      </c>
      <c r="K2402" s="27">
        <v>1385.01</v>
      </c>
      <c r="L2402" s="11">
        <v>0.2</v>
      </c>
      <c r="M2402" t="s">
        <v>20</v>
      </c>
      <c r="N2402" s="29">
        <v>993.29</v>
      </c>
      <c r="O2402" s="27">
        <f>Table1[[#This Row],[Unit_Price]]*Table1[[#This Row],[Quantity]]</f>
        <v>2770.02</v>
      </c>
      <c r="P2402" s="29">
        <f>Table1[[#This Row],[Revenue]]-Table1[[#This Row],[COGS]]</f>
        <v>783.44</v>
      </c>
      <c r="Q2402" s="9">
        <f>Table1[[#This Row],[Profit]]/Table1[[#This Row],[Revenue]]</f>
        <v>0.28282828282828287</v>
      </c>
      <c r="R2402" s="31">
        <f>Table1[[#This Row],[Cost Price]]*Table1[[#This Row],[Quantity]]</f>
        <v>1986.58</v>
      </c>
    </row>
    <row r="2403" spans="1:18" x14ac:dyDescent="0.25">
      <c r="A2403" t="s">
        <v>3406</v>
      </c>
      <c r="B2403" s="14">
        <v>45900</v>
      </c>
      <c r="C2403" t="s">
        <v>1001</v>
      </c>
      <c r="D2403" t="str">
        <f>VLOOKUP(C2403,Customers!A:E,5,FALSE)</f>
        <v>Mass Market</v>
      </c>
      <c r="E2403" t="s">
        <v>254</v>
      </c>
      <c r="F2403" t="str">
        <f>VLOOKUP(Table1[[#This Row],[Product_ID]],Products!A:D,4,FALSE)</f>
        <v>Audio</v>
      </c>
      <c r="G2403" t="str">
        <f>VLOOKUP(H2403,Stores!A:E,5,FALSE)</f>
        <v>oceania</v>
      </c>
      <c r="H2403" t="s">
        <v>48</v>
      </c>
      <c r="I2403" s="5" t="s">
        <v>25</v>
      </c>
      <c r="J2403" s="7">
        <v>2</v>
      </c>
      <c r="K2403" s="27">
        <v>202.98</v>
      </c>
      <c r="L2403" s="11">
        <v>0</v>
      </c>
      <c r="M2403" t="s">
        <v>20</v>
      </c>
      <c r="N2403" s="29">
        <v>129.35</v>
      </c>
      <c r="O2403" s="27">
        <f>Table1[[#This Row],[Unit_Price]]*Table1[[#This Row],[Quantity]]</f>
        <v>405.96</v>
      </c>
      <c r="P2403" s="29">
        <f>Table1[[#This Row],[Revenue]]-Table1[[#This Row],[COGS]]</f>
        <v>147.26</v>
      </c>
      <c r="Q2403" s="9">
        <f>Table1[[#This Row],[Profit]]/Table1[[#This Row],[Revenue]]</f>
        <v>0.36274509803921567</v>
      </c>
      <c r="R2403" s="31">
        <f>Table1[[#This Row],[Cost Price]]*Table1[[#This Row],[Quantity]]</f>
        <v>258.7</v>
      </c>
    </row>
    <row r="2404" spans="1:18" x14ac:dyDescent="0.25">
      <c r="A2404" t="s">
        <v>3407</v>
      </c>
      <c r="B2404" s="14">
        <v>46088</v>
      </c>
      <c r="C2404" t="s">
        <v>1003</v>
      </c>
      <c r="D2404" t="str">
        <f>VLOOKUP(C2404,Customers!A:E,5,FALSE)</f>
        <v>Mass Market</v>
      </c>
      <c r="E2404" t="s">
        <v>147</v>
      </c>
      <c r="F2404" t="str">
        <f>VLOOKUP(Table1[[#This Row],[Product_ID]],Products!A:D,4,FALSE)</f>
        <v>Televisions</v>
      </c>
      <c r="G2404" t="str">
        <f>VLOOKUP(H2404,Stores!A:E,5,FALSE)</f>
        <v>North America</v>
      </c>
      <c r="H2404" t="s">
        <v>95</v>
      </c>
      <c r="I2404" s="5" t="s">
        <v>25</v>
      </c>
      <c r="J2404" s="7">
        <v>1</v>
      </c>
      <c r="K2404" s="27">
        <v>969.03</v>
      </c>
      <c r="L2404" s="11">
        <v>0.05</v>
      </c>
      <c r="M2404" t="s">
        <v>20</v>
      </c>
      <c r="N2404" s="29">
        <v>679.32</v>
      </c>
      <c r="O2404" s="27">
        <f>Table1[[#This Row],[Unit_Price]]*Table1[[#This Row],[Quantity]]</f>
        <v>969.03</v>
      </c>
      <c r="P2404" s="29">
        <f>Table1[[#This Row],[Revenue]]-Table1[[#This Row],[COGS]]</f>
        <v>289.70999999999992</v>
      </c>
      <c r="Q2404" s="9">
        <f>Table1[[#This Row],[Profit]]/Table1[[#This Row],[Revenue]]</f>
        <v>0.29896907216494839</v>
      </c>
      <c r="R2404" s="31">
        <f>Table1[[#This Row],[Cost Price]]*Table1[[#This Row],[Quantity]]</f>
        <v>679.32</v>
      </c>
    </row>
    <row r="2405" spans="1:18" x14ac:dyDescent="0.25">
      <c r="A2405" t="s">
        <v>3409</v>
      </c>
      <c r="B2405" s="14">
        <v>46202</v>
      </c>
      <c r="C2405" t="s">
        <v>1041</v>
      </c>
      <c r="D2405" t="str">
        <f>VLOOKUP(C2405,Customers!A:E,5,FALSE)</f>
        <v>Affluent</v>
      </c>
      <c r="E2405" t="s">
        <v>171</v>
      </c>
      <c r="F2405" t="str">
        <f>VLOOKUP(Table1[[#This Row],[Product_ID]],Products!A:D,4,FALSE)</f>
        <v>Smartphones</v>
      </c>
      <c r="G2405" t="str">
        <f>VLOOKUP(H2405,Stores!A:E,5,FALSE)</f>
        <v>Europe</v>
      </c>
      <c r="H2405" t="s">
        <v>24</v>
      </c>
      <c r="I2405" s="5" t="s">
        <v>14</v>
      </c>
      <c r="J2405" s="7">
        <v>6</v>
      </c>
      <c r="K2405" s="27">
        <v>1286.01</v>
      </c>
      <c r="L2405" s="11">
        <v>0</v>
      </c>
      <c r="M2405" t="s">
        <v>30</v>
      </c>
      <c r="N2405" s="29">
        <v>883.32</v>
      </c>
      <c r="O2405" s="27">
        <f>Table1[[#This Row],[Unit_Price]]*Table1[[#This Row],[Quantity]]</f>
        <v>7716.0599999999995</v>
      </c>
      <c r="P2405" s="29">
        <f>Table1[[#This Row],[Revenue]]-Table1[[#This Row],[COGS]]</f>
        <v>2416.1399999999994</v>
      </c>
      <c r="Q2405" s="9">
        <f>Table1[[#This Row],[Profit]]/Table1[[#This Row],[Revenue]]</f>
        <v>0.31313131313131309</v>
      </c>
      <c r="R2405" s="31">
        <f>Table1[[#This Row],[Cost Price]]*Table1[[#This Row],[Quantity]]</f>
        <v>5299.92</v>
      </c>
    </row>
    <row r="2406" spans="1:18" x14ac:dyDescent="0.25">
      <c r="A2406" t="s">
        <v>3410</v>
      </c>
      <c r="B2406" s="14">
        <v>45983</v>
      </c>
      <c r="C2406" t="s">
        <v>73</v>
      </c>
      <c r="D2406" t="str">
        <f>VLOOKUP(C2406,Customers!A:E,5,FALSE)</f>
        <v>Mass Market</v>
      </c>
      <c r="E2406" t="s">
        <v>23</v>
      </c>
      <c r="F2406" t="str">
        <f>VLOOKUP(Table1[[#This Row],[Product_ID]],Products!A:D,4,FALSE)</f>
        <v>Audio</v>
      </c>
      <c r="G2406" t="str">
        <f>VLOOKUP(H2406,Stores!A:E,5,FALSE)</f>
        <v>Asia</v>
      </c>
      <c r="H2406" t="s">
        <v>101</v>
      </c>
      <c r="I2406" s="5" t="s">
        <v>25</v>
      </c>
      <c r="J2406" s="7">
        <v>2</v>
      </c>
      <c r="K2406" s="27">
        <v>79.790000000000006</v>
      </c>
      <c r="L2406" s="11">
        <v>0</v>
      </c>
      <c r="M2406" t="s">
        <v>30</v>
      </c>
      <c r="N2406" s="29">
        <v>57.67</v>
      </c>
      <c r="O2406" s="27">
        <f>Table1[[#This Row],[Unit_Price]]*Table1[[#This Row],[Quantity]]</f>
        <v>159.58000000000001</v>
      </c>
      <c r="P2406" s="29">
        <f>Table1[[#This Row],[Revenue]]-Table1[[#This Row],[COGS]]</f>
        <v>44.240000000000009</v>
      </c>
      <c r="Q2406" s="9">
        <f>Table1[[#This Row],[Profit]]/Table1[[#This Row],[Revenue]]</f>
        <v>0.27722772277227725</v>
      </c>
      <c r="R2406" s="31">
        <f>Table1[[#This Row],[Cost Price]]*Table1[[#This Row],[Quantity]]</f>
        <v>115.34</v>
      </c>
    </row>
    <row r="2407" spans="1:18" x14ac:dyDescent="0.25">
      <c r="A2407" t="s">
        <v>3411</v>
      </c>
      <c r="B2407" s="14">
        <v>46362</v>
      </c>
      <c r="C2407" t="s">
        <v>2152</v>
      </c>
      <c r="D2407" t="str">
        <f>VLOOKUP(C2407,Customers!A:E,5,FALSE)</f>
        <v>Affluent</v>
      </c>
      <c r="E2407" t="s">
        <v>395</v>
      </c>
      <c r="F2407" t="str">
        <f>VLOOKUP(Table1[[#This Row],[Product_ID]],Products!A:D,4,FALSE)</f>
        <v>Accessories</v>
      </c>
      <c r="G2407" t="str">
        <f>VLOOKUP(H2407,Stores!A:E,5,FALSE)</f>
        <v>EUROPE</v>
      </c>
      <c r="H2407" t="s">
        <v>74</v>
      </c>
      <c r="I2407" s="5" t="s">
        <v>14</v>
      </c>
      <c r="J2407" s="7">
        <v>3</v>
      </c>
      <c r="K2407" s="27">
        <v>146.02000000000001</v>
      </c>
      <c r="L2407" s="11">
        <v>0.2</v>
      </c>
      <c r="M2407" t="s">
        <v>20</v>
      </c>
      <c r="N2407" s="29">
        <v>96.85</v>
      </c>
      <c r="O2407" s="27">
        <f>Table1[[#This Row],[Unit_Price]]*Table1[[#This Row],[Quantity]]</f>
        <v>438.06000000000006</v>
      </c>
      <c r="P2407" s="29">
        <f>Table1[[#This Row],[Revenue]]-Table1[[#This Row],[COGS]]</f>
        <v>147.5100000000001</v>
      </c>
      <c r="Q2407" s="9">
        <f>Table1[[#This Row],[Profit]]/Table1[[#This Row],[Revenue]]</f>
        <v>0.33673469387755123</v>
      </c>
      <c r="R2407" s="31">
        <f>Table1[[#This Row],[Cost Price]]*Table1[[#This Row],[Quantity]]</f>
        <v>290.54999999999995</v>
      </c>
    </row>
    <row r="2408" spans="1:18" x14ac:dyDescent="0.25">
      <c r="A2408" t="s">
        <v>3412</v>
      </c>
      <c r="B2408" s="14">
        <v>46145</v>
      </c>
      <c r="C2408" t="s">
        <v>1339</v>
      </c>
      <c r="D2408" t="str">
        <f>VLOOKUP(C2408,Customers!A:E,5,FALSE)</f>
        <v>Mass Market</v>
      </c>
      <c r="E2408" t="s">
        <v>18</v>
      </c>
      <c r="F2408" t="str">
        <f>VLOOKUP(Table1[[#This Row],[Product_ID]],Products!A:D,4,FALSE)</f>
        <v>Audio</v>
      </c>
      <c r="G2408" t="str">
        <f>VLOOKUP(H2408,Stores!A:E,5,FALSE)</f>
        <v>Africa</v>
      </c>
      <c r="H2408" t="s">
        <v>19</v>
      </c>
      <c r="I2408" s="5" t="s">
        <v>14</v>
      </c>
      <c r="J2408" s="7">
        <v>2</v>
      </c>
      <c r="K2408" s="27">
        <v>96.03</v>
      </c>
      <c r="L2408" s="11">
        <v>0.1</v>
      </c>
      <c r="M2408" t="s">
        <v>20</v>
      </c>
      <c r="N2408" s="29">
        <v>71.28</v>
      </c>
      <c r="O2408" s="27">
        <f>Table1[[#This Row],[Unit_Price]]*Table1[[#This Row],[Quantity]]</f>
        <v>192.06</v>
      </c>
      <c r="P2408" s="29">
        <f>Table1[[#This Row],[Revenue]]-Table1[[#This Row],[COGS]]</f>
        <v>49.5</v>
      </c>
      <c r="Q2408" s="9">
        <f>Table1[[#This Row],[Profit]]/Table1[[#This Row],[Revenue]]</f>
        <v>0.25773195876288657</v>
      </c>
      <c r="R2408" s="31">
        <f>Table1[[#This Row],[Cost Price]]*Table1[[#This Row],[Quantity]]</f>
        <v>142.56</v>
      </c>
    </row>
    <row r="2409" spans="1:18" x14ac:dyDescent="0.25">
      <c r="A2409" t="s">
        <v>3413</v>
      </c>
      <c r="B2409" s="14">
        <v>46015</v>
      </c>
      <c r="C2409" t="s">
        <v>1591</v>
      </c>
      <c r="D2409" t="str">
        <f>VLOOKUP(C2409,Customers!A:E,5,FALSE)</f>
        <v>Mass Affluent</v>
      </c>
      <c r="E2409" t="s">
        <v>123</v>
      </c>
      <c r="F2409" t="str">
        <f>VLOOKUP(Table1[[#This Row],[Product_ID]],Products!A:D,4,FALSE)</f>
        <v>Accessories</v>
      </c>
      <c r="G2409" t="str">
        <f>VLOOKUP(H2409,Stores!A:E,5,FALSE)</f>
        <v>Africa</v>
      </c>
      <c r="H2409" t="s">
        <v>196</v>
      </c>
      <c r="I2409" s="5" t="s">
        <v>25</v>
      </c>
      <c r="J2409" s="7">
        <v>2</v>
      </c>
      <c r="K2409" s="27">
        <v>53.35</v>
      </c>
      <c r="L2409" s="11">
        <v>0</v>
      </c>
      <c r="M2409" t="s">
        <v>35</v>
      </c>
      <c r="N2409" s="29">
        <v>39.049999999999997</v>
      </c>
      <c r="O2409" s="27">
        <f>Table1[[#This Row],[Unit_Price]]*Table1[[#This Row],[Quantity]]</f>
        <v>106.7</v>
      </c>
      <c r="P2409" s="29">
        <f>Table1[[#This Row],[Revenue]]-Table1[[#This Row],[COGS]]</f>
        <v>28.600000000000009</v>
      </c>
      <c r="Q2409" s="9">
        <f>Table1[[#This Row],[Profit]]/Table1[[#This Row],[Revenue]]</f>
        <v>0.26804123711340211</v>
      </c>
      <c r="R2409" s="31">
        <f>Table1[[#This Row],[Cost Price]]*Table1[[#This Row],[Quantity]]</f>
        <v>78.099999999999994</v>
      </c>
    </row>
    <row r="2410" spans="1:18" x14ac:dyDescent="0.25">
      <c r="A2410" t="s">
        <v>3414</v>
      </c>
      <c r="B2410" s="14">
        <v>45850</v>
      </c>
      <c r="C2410" t="s">
        <v>1331</v>
      </c>
      <c r="D2410" t="str">
        <f>VLOOKUP(C2410,Customers!A:E,5,FALSE)</f>
        <v>Premium</v>
      </c>
      <c r="E2410" t="s">
        <v>87</v>
      </c>
      <c r="F2410" t="str">
        <f>VLOOKUP(Table1[[#This Row],[Product_ID]],Products!A:D,4,FALSE)</f>
        <v>Laptops</v>
      </c>
      <c r="G2410" t="str">
        <f>VLOOKUP(H2410,Stores!A:E,5,FALSE)</f>
        <v>Africa</v>
      </c>
      <c r="H2410" t="s">
        <v>58</v>
      </c>
      <c r="I2410" s="5" t="s">
        <v>25</v>
      </c>
      <c r="J2410" s="7">
        <v>1</v>
      </c>
      <c r="K2410" s="27">
        <v>1018.98</v>
      </c>
      <c r="L2410" s="11">
        <v>0</v>
      </c>
      <c r="M2410" t="s">
        <v>30</v>
      </c>
      <c r="N2410" s="29">
        <v>689.31</v>
      </c>
      <c r="O2410" s="27">
        <f>Table1[[#This Row],[Unit_Price]]*Table1[[#This Row],[Quantity]]</f>
        <v>1018.98</v>
      </c>
      <c r="P2410" s="29">
        <f>Table1[[#This Row],[Revenue]]-Table1[[#This Row],[COGS]]</f>
        <v>329.67000000000007</v>
      </c>
      <c r="Q2410" s="9">
        <f>Table1[[#This Row],[Profit]]/Table1[[#This Row],[Revenue]]</f>
        <v>0.32352941176470595</v>
      </c>
      <c r="R2410" s="31">
        <f>Table1[[#This Row],[Cost Price]]*Table1[[#This Row],[Quantity]]</f>
        <v>689.31</v>
      </c>
    </row>
    <row r="2411" spans="1:18" x14ac:dyDescent="0.25">
      <c r="A2411" t="s">
        <v>3415</v>
      </c>
      <c r="B2411" s="14">
        <v>46133</v>
      </c>
      <c r="C2411" t="s">
        <v>1620</v>
      </c>
      <c r="D2411" t="str">
        <f>VLOOKUP(C2411,Customers!A:E,5,FALSE)</f>
        <v>Premium</v>
      </c>
      <c r="E2411" t="s">
        <v>549</v>
      </c>
      <c r="F2411" t="str">
        <f>VLOOKUP(Table1[[#This Row],[Product_ID]],Products!A:D,4,FALSE)</f>
        <v>Televisions</v>
      </c>
      <c r="G2411" t="str">
        <f>VLOOKUP(H2411,Stores!A:E,5,FALSE)</f>
        <v xml:space="preserve">Asia </v>
      </c>
      <c r="H2411" t="s">
        <v>104</v>
      </c>
      <c r="I2411" s="5" t="s">
        <v>25</v>
      </c>
      <c r="J2411" s="7">
        <v>4</v>
      </c>
      <c r="K2411" s="27">
        <v>1199</v>
      </c>
      <c r="L2411" s="11">
        <v>0.15</v>
      </c>
      <c r="M2411" t="s">
        <v>20</v>
      </c>
      <c r="N2411" s="29">
        <v>767.36</v>
      </c>
      <c r="O2411" s="27">
        <f>Table1[[#This Row],[Unit_Price]]*Table1[[#This Row],[Quantity]]</f>
        <v>4796</v>
      </c>
      <c r="P2411" s="29">
        <f>Table1[[#This Row],[Revenue]]-Table1[[#This Row],[COGS]]</f>
        <v>1726.56</v>
      </c>
      <c r="Q2411" s="9">
        <f>Table1[[#This Row],[Profit]]/Table1[[#This Row],[Revenue]]</f>
        <v>0.36</v>
      </c>
      <c r="R2411" s="31">
        <f>Table1[[#This Row],[Cost Price]]*Table1[[#This Row],[Quantity]]</f>
        <v>3069.44</v>
      </c>
    </row>
    <row r="2412" spans="1:18" x14ac:dyDescent="0.25">
      <c r="A2412" t="s">
        <v>3416</v>
      </c>
      <c r="B2412" s="14">
        <v>45987</v>
      </c>
      <c r="C2412" t="s">
        <v>577</v>
      </c>
      <c r="D2412" t="str">
        <f>VLOOKUP(C2412,Customers!A:E,5,FALSE)</f>
        <v>Mass Affluent</v>
      </c>
      <c r="E2412" t="s">
        <v>220</v>
      </c>
      <c r="F2412" t="str">
        <f>VLOOKUP(Table1[[#This Row],[Product_ID]],Products!A:D,4,FALSE)</f>
        <v>Laptops</v>
      </c>
      <c r="G2412" t="str">
        <f>VLOOKUP(H2412,Stores!A:E,5,FALSE)</f>
        <v>EUROPE</v>
      </c>
      <c r="H2412" t="s">
        <v>74</v>
      </c>
      <c r="I2412" s="5" t="s">
        <v>14</v>
      </c>
      <c r="J2412" s="7">
        <v>4</v>
      </c>
      <c r="K2412" s="27">
        <v>1499</v>
      </c>
      <c r="L2412" s="11">
        <v>0</v>
      </c>
      <c r="M2412" t="s">
        <v>20</v>
      </c>
      <c r="N2412" s="29">
        <v>974.35</v>
      </c>
      <c r="O2412" s="27">
        <f>Table1[[#This Row],[Unit_Price]]*Table1[[#This Row],[Quantity]]</f>
        <v>5996</v>
      </c>
      <c r="P2412" s="29">
        <f>Table1[[#This Row],[Revenue]]-Table1[[#This Row],[COGS]]</f>
        <v>2098.6</v>
      </c>
      <c r="Q2412" s="9">
        <f>Table1[[#This Row],[Profit]]/Table1[[#This Row],[Revenue]]</f>
        <v>0.35</v>
      </c>
      <c r="R2412" s="31">
        <f>Table1[[#This Row],[Cost Price]]*Table1[[#This Row],[Quantity]]</f>
        <v>3897.4</v>
      </c>
    </row>
    <row r="2413" spans="1:18" x14ac:dyDescent="0.25">
      <c r="A2413" t="s">
        <v>3417</v>
      </c>
      <c r="B2413" s="14">
        <v>45952</v>
      </c>
      <c r="C2413" t="s">
        <v>1137</v>
      </c>
      <c r="D2413" t="str">
        <f>VLOOKUP(C2413,Customers!A:E,5,FALSE)</f>
        <v>Mass Market</v>
      </c>
      <c r="E2413" t="s">
        <v>199</v>
      </c>
      <c r="F2413" t="str">
        <f>VLOOKUP(Table1[[#This Row],[Product_ID]],Products!A:D,4,FALSE)</f>
        <v>Laptops</v>
      </c>
      <c r="G2413" t="str">
        <f>VLOOKUP(H2413,Stores!A:E,5,FALSE)</f>
        <v>Africa</v>
      </c>
      <c r="H2413" t="s">
        <v>52</v>
      </c>
      <c r="I2413" s="5" t="s">
        <v>25</v>
      </c>
      <c r="J2413" s="7">
        <v>3</v>
      </c>
      <c r="K2413" s="27">
        <v>719.97</v>
      </c>
      <c r="L2413" s="11">
        <v>0.1</v>
      </c>
      <c r="M2413" t="s">
        <v>20</v>
      </c>
      <c r="N2413" s="29">
        <v>496.29</v>
      </c>
      <c r="O2413" s="27">
        <f>Table1[[#This Row],[Unit_Price]]*Table1[[#This Row],[Quantity]]</f>
        <v>2159.91</v>
      </c>
      <c r="P2413" s="29">
        <f>Table1[[#This Row],[Revenue]]-Table1[[#This Row],[COGS]]</f>
        <v>671.03999999999974</v>
      </c>
      <c r="Q2413" s="9">
        <f>Table1[[#This Row],[Profit]]/Table1[[#This Row],[Revenue]]</f>
        <v>0.31067961165048535</v>
      </c>
      <c r="R2413" s="31">
        <f>Table1[[#This Row],[Cost Price]]*Table1[[#This Row],[Quantity]]</f>
        <v>1488.8700000000001</v>
      </c>
    </row>
    <row r="2414" spans="1:18" x14ac:dyDescent="0.25">
      <c r="A2414" t="s">
        <v>3418</v>
      </c>
      <c r="B2414" s="14">
        <v>45924</v>
      </c>
      <c r="C2414" t="s">
        <v>405</v>
      </c>
      <c r="D2414" t="str">
        <f>VLOOKUP(C2414,Customers!A:E,5,FALSE)</f>
        <v>Mass Market</v>
      </c>
      <c r="E2414" t="s">
        <v>61</v>
      </c>
      <c r="F2414" t="str">
        <f>VLOOKUP(Table1[[#This Row],[Product_ID]],Products!A:D,4,FALSE)</f>
        <v>Audio</v>
      </c>
      <c r="G2414" t="str">
        <f>VLOOKUP(H2414,Stores!A:E,5,FALSE)</f>
        <v>Africa</v>
      </c>
      <c r="H2414" t="s">
        <v>58</v>
      </c>
      <c r="I2414" s="5" t="s">
        <v>25</v>
      </c>
      <c r="J2414" s="7">
        <v>8</v>
      </c>
      <c r="K2414" s="27">
        <v>244.02</v>
      </c>
      <c r="L2414" s="11">
        <v>0</v>
      </c>
      <c r="M2414" t="s">
        <v>20</v>
      </c>
      <c r="N2414" s="29">
        <v>171.81</v>
      </c>
      <c r="O2414" s="27">
        <f>Table1[[#This Row],[Unit_Price]]*Table1[[#This Row],[Quantity]]</f>
        <v>1952.16</v>
      </c>
      <c r="P2414" s="29">
        <f>Table1[[#This Row],[Revenue]]-Table1[[#This Row],[COGS]]</f>
        <v>577.68000000000006</v>
      </c>
      <c r="Q2414" s="9">
        <f>Table1[[#This Row],[Profit]]/Table1[[#This Row],[Revenue]]</f>
        <v>0.29591836734693877</v>
      </c>
      <c r="R2414" s="31">
        <f>Table1[[#This Row],[Cost Price]]*Table1[[#This Row],[Quantity]]</f>
        <v>1374.48</v>
      </c>
    </row>
    <row r="2415" spans="1:18" x14ac:dyDescent="0.25">
      <c r="A2415" t="s">
        <v>3419</v>
      </c>
      <c r="B2415" s="14">
        <v>45913</v>
      </c>
      <c r="C2415" t="s">
        <v>654</v>
      </c>
      <c r="D2415" t="str">
        <f>VLOOKUP(C2415,Customers!A:E,5,FALSE)</f>
        <v>Affluent</v>
      </c>
      <c r="E2415" t="s">
        <v>33</v>
      </c>
      <c r="F2415" t="str">
        <f>VLOOKUP(Table1[[#This Row],[Product_ID]],Products!A:D,4,FALSE)</f>
        <v>Laptops</v>
      </c>
      <c r="G2415" t="str">
        <f>VLOOKUP(H2415,Stores!A:E,5,FALSE)</f>
        <v>Africa</v>
      </c>
      <c r="H2415" t="s">
        <v>52</v>
      </c>
      <c r="I2415" s="5" t="s">
        <v>14</v>
      </c>
      <c r="J2415" s="7">
        <v>2</v>
      </c>
      <c r="K2415" s="27">
        <v>2573.9699999999998</v>
      </c>
      <c r="L2415" s="11">
        <v>0.02</v>
      </c>
      <c r="M2415" t="s">
        <v>30</v>
      </c>
      <c r="N2415" s="29">
        <v>1599.36</v>
      </c>
      <c r="O2415" s="27">
        <f>Table1[[#This Row],[Unit_Price]]*Table1[[#This Row],[Quantity]]</f>
        <v>5147.9399999999996</v>
      </c>
      <c r="P2415" s="29">
        <f>Table1[[#This Row],[Revenue]]-Table1[[#This Row],[COGS]]</f>
        <v>1949.2199999999998</v>
      </c>
      <c r="Q2415" s="9">
        <f>Table1[[#This Row],[Profit]]/Table1[[#This Row],[Revenue]]</f>
        <v>0.37864077669902912</v>
      </c>
      <c r="R2415" s="31">
        <f>Table1[[#This Row],[Cost Price]]*Table1[[#This Row],[Quantity]]</f>
        <v>3198.72</v>
      </c>
    </row>
    <row r="2416" spans="1:18" x14ac:dyDescent="0.25">
      <c r="A2416" t="s">
        <v>3420</v>
      </c>
      <c r="B2416" s="14">
        <v>46106</v>
      </c>
      <c r="C2416" t="s">
        <v>1879</v>
      </c>
      <c r="D2416" t="str">
        <f>VLOOKUP(C2416,Customers!A:E,5,FALSE)</f>
        <v>Premium</v>
      </c>
      <c r="E2416" t="s">
        <v>213</v>
      </c>
      <c r="F2416" t="str">
        <f>VLOOKUP(Table1[[#This Row],[Product_ID]],Products!A:D,4,FALSE)</f>
        <v>Smartphones</v>
      </c>
      <c r="G2416" t="str">
        <f>VLOOKUP(H2416,Stores!A:E,5,FALSE)</f>
        <v>Europe</v>
      </c>
      <c r="H2416" t="s">
        <v>24</v>
      </c>
      <c r="I2416" s="5" t="s">
        <v>25</v>
      </c>
      <c r="J2416" s="7">
        <v>8</v>
      </c>
      <c r="K2416" s="27">
        <v>549</v>
      </c>
      <c r="L2416" s="11">
        <v>0.05</v>
      </c>
      <c r="M2416" t="s">
        <v>20</v>
      </c>
      <c r="N2416" s="29">
        <v>362.34</v>
      </c>
      <c r="O2416" s="27">
        <f>Table1[[#This Row],[Unit_Price]]*Table1[[#This Row],[Quantity]]</f>
        <v>4392</v>
      </c>
      <c r="P2416" s="29">
        <f>Table1[[#This Row],[Revenue]]-Table1[[#This Row],[COGS]]</f>
        <v>1493.2800000000002</v>
      </c>
      <c r="Q2416" s="9">
        <f>Table1[[#This Row],[Profit]]/Table1[[#This Row],[Revenue]]</f>
        <v>0.34</v>
      </c>
      <c r="R2416" s="31">
        <f>Table1[[#This Row],[Cost Price]]*Table1[[#This Row],[Quantity]]</f>
        <v>2898.72</v>
      </c>
    </row>
    <row r="2417" spans="1:18" x14ac:dyDescent="0.25">
      <c r="A2417" t="s">
        <v>3421</v>
      </c>
      <c r="B2417" s="14">
        <v>46141</v>
      </c>
      <c r="C2417" t="s">
        <v>1535</v>
      </c>
      <c r="D2417" t="str">
        <f>VLOOKUP(C2417,Customers!A:E,5,FALSE)</f>
        <v>Mass Affluent</v>
      </c>
      <c r="E2417" t="s">
        <v>520</v>
      </c>
      <c r="F2417" t="str">
        <f>VLOOKUP(Table1[[#This Row],[Product_ID]],Products!A:D,4,FALSE)</f>
        <v>Laptops</v>
      </c>
      <c r="G2417" t="str">
        <f>VLOOKUP(H2417,Stores!A:E,5,FALSE)</f>
        <v>Asia</v>
      </c>
      <c r="H2417" t="s">
        <v>101</v>
      </c>
      <c r="I2417" s="5" t="s">
        <v>25</v>
      </c>
      <c r="J2417" s="7">
        <v>4</v>
      </c>
      <c r="K2417" s="27">
        <v>2177.0100000000002</v>
      </c>
      <c r="L2417" s="11">
        <v>0</v>
      </c>
      <c r="M2417" t="s">
        <v>30</v>
      </c>
      <c r="N2417" s="29">
        <v>1495.32</v>
      </c>
      <c r="O2417" s="27">
        <f>Table1[[#This Row],[Unit_Price]]*Table1[[#This Row],[Quantity]]</f>
        <v>8708.0400000000009</v>
      </c>
      <c r="P2417" s="29">
        <f>Table1[[#This Row],[Revenue]]-Table1[[#This Row],[COGS]]</f>
        <v>2726.7600000000011</v>
      </c>
      <c r="Q2417" s="9">
        <f>Table1[[#This Row],[Profit]]/Table1[[#This Row],[Revenue]]</f>
        <v>0.3131313131313132</v>
      </c>
      <c r="R2417" s="31">
        <f>Table1[[#This Row],[Cost Price]]*Table1[[#This Row],[Quantity]]</f>
        <v>5981.28</v>
      </c>
    </row>
    <row r="2418" spans="1:18" x14ac:dyDescent="0.25">
      <c r="A2418" t="s">
        <v>3422</v>
      </c>
      <c r="B2418" s="14">
        <v>46230</v>
      </c>
      <c r="C2418" t="s">
        <v>515</v>
      </c>
      <c r="D2418" t="str">
        <f>VLOOKUP(C2418,Customers!A:E,5,FALSE)</f>
        <v>Affluent</v>
      </c>
      <c r="E2418" t="s">
        <v>147</v>
      </c>
      <c r="F2418" t="str">
        <f>VLOOKUP(Table1[[#This Row],[Product_ID]],Products!A:D,4,FALSE)</f>
        <v>Televisions</v>
      </c>
      <c r="G2418" t="str">
        <f>VLOOKUP(H2418,Stores!A:E,5,FALSE)</f>
        <v>Africa</v>
      </c>
      <c r="H2418" t="s">
        <v>58</v>
      </c>
      <c r="I2418" s="5" t="s">
        <v>14</v>
      </c>
      <c r="J2418" s="7">
        <v>1</v>
      </c>
      <c r="K2418" s="27">
        <v>989.01</v>
      </c>
      <c r="L2418" s="11">
        <v>0.1</v>
      </c>
      <c r="M2418" t="s">
        <v>20</v>
      </c>
      <c r="N2418" s="29">
        <v>679.32</v>
      </c>
      <c r="O2418" s="27">
        <f>Table1[[#This Row],[Unit_Price]]*Table1[[#This Row],[Quantity]]</f>
        <v>989.01</v>
      </c>
      <c r="P2418" s="29">
        <f>Table1[[#This Row],[Revenue]]-Table1[[#This Row],[COGS]]</f>
        <v>309.68999999999994</v>
      </c>
      <c r="Q2418" s="9">
        <f>Table1[[#This Row],[Profit]]/Table1[[#This Row],[Revenue]]</f>
        <v>0.31313131313131309</v>
      </c>
      <c r="R2418" s="31">
        <f>Table1[[#This Row],[Cost Price]]*Table1[[#This Row],[Quantity]]</f>
        <v>679.32</v>
      </c>
    </row>
    <row r="2419" spans="1:18" x14ac:dyDescent="0.25">
      <c r="A2419" t="s">
        <v>3423</v>
      </c>
      <c r="B2419" s="14">
        <v>46206</v>
      </c>
      <c r="C2419" t="s">
        <v>496</v>
      </c>
      <c r="D2419" t="str">
        <f>VLOOKUP(C2419,Customers!A:E,5,FALSE)</f>
        <v>Mass Market</v>
      </c>
      <c r="E2419" t="s">
        <v>87</v>
      </c>
      <c r="F2419" t="str">
        <f>VLOOKUP(Table1[[#This Row],[Product_ID]],Products!A:D,4,FALSE)</f>
        <v>Laptops</v>
      </c>
      <c r="G2419" t="str">
        <f>VLOOKUP(H2419,Stores!A:E,5,FALSE)</f>
        <v>oceania</v>
      </c>
      <c r="H2419" t="s">
        <v>48</v>
      </c>
      <c r="I2419" s="5" t="s">
        <v>14</v>
      </c>
      <c r="J2419" s="7">
        <v>3</v>
      </c>
      <c r="K2419" s="27">
        <v>999</v>
      </c>
      <c r="L2419" s="11">
        <v>0.02</v>
      </c>
      <c r="M2419" t="s">
        <v>30</v>
      </c>
      <c r="N2419" s="29">
        <v>689.31</v>
      </c>
      <c r="O2419" s="27">
        <f>Table1[[#This Row],[Unit_Price]]*Table1[[#This Row],[Quantity]]</f>
        <v>2997</v>
      </c>
      <c r="P2419" s="29">
        <f>Table1[[#This Row],[Revenue]]-Table1[[#This Row],[COGS]]</f>
        <v>929.07000000000016</v>
      </c>
      <c r="Q2419" s="9">
        <f>Table1[[#This Row],[Profit]]/Table1[[#This Row],[Revenue]]</f>
        <v>0.31000000000000005</v>
      </c>
      <c r="R2419" s="31">
        <f>Table1[[#This Row],[Cost Price]]*Table1[[#This Row],[Quantity]]</f>
        <v>2067.9299999999998</v>
      </c>
    </row>
    <row r="2420" spans="1:18" x14ac:dyDescent="0.25">
      <c r="A2420" t="s">
        <v>3424</v>
      </c>
      <c r="B2420" s="14">
        <v>46157</v>
      </c>
      <c r="C2420" t="s">
        <v>1710</v>
      </c>
      <c r="D2420" t="str">
        <f>VLOOKUP(C2420,Customers!A:E,5,FALSE)</f>
        <v>Mass Market</v>
      </c>
      <c r="E2420" t="s">
        <v>171</v>
      </c>
      <c r="F2420" t="str">
        <f>VLOOKUP(Table1[[#This Row],[Product_ID]],Products!A:D,4,FALSE)</f>
        <v>Smartphones</v>
      </c>
      <c r="G2420" t="str">
        <f>VLOOKUP(H2420,Stores!A:E,5,FALSE)</f>
        <v xml:space="preserve">Asia </v>
      </c>
      <c r="H2420" t="s">
        <v>104</v>
      </c>
      <c r="I2420" s="5" t="s">
        <v>25</v>
      </c>
      <c r="J2420" s="7">
        <v>3</v>
      </c>
      <c r="K2420" s="27">
        <v>1286.01</v>
      </c>
      <c r="L2420" s="11">
        <v>0</v>
      </c>
      <c r="M2420" t="s">
        <v>20</v>
      </c>
      <c r="N2420" s="29">
        <v>883.32</v>
      </c>
      <c r="O2420" s="27">
        <f>Table1[[#This Row],[Unit_Price]]*Table1[[#This Row],[Quantity]]</f>
        <v>3858.0299999999997</v>
      </c>
      <c r="P2420" s="29">
        <f>Table1[[#This Row],[Revenue]]-Table1[[#This Row],[COGS]]</f>
        <v>1208.0699999999997</v>
      </c>
      <c r="Q2420" s="9">
        <f>Table1[[#This Row],[Profit]]/Table1[[#This Row],[Revenue]]</f>
        <v>0.31313131313131309</v>
      </c>
      <c r="R2420" s="31">
        <f>Table1[[#This Row],[Cost Price]]*Table1[[#This Row],[Quantity]]</f>
        <v>2649.96</v>
      </c>
    </row>
    <row r="2421" spans="1:18" x14ac:dyDescent="0.25">
      <c r="A2421" t="s">
        <v>3425</v>
      </c>
      <c r="B2421" s="14">
        <v>45912</v>
      </c>
      <c r="C2421" t="s">
        <v>399</v>
      </c>
      <c r="D2421" t="str">
        <f>VLOOKUP(C2421,Customers!A:E,5,FALSE)</f>
        <v>Mass Market</v>
      </c>
      <c r="E2421" t="s">
        <v>153</v>
      </c>
      <c r="F2421" t="str">
        <f>VLOOKUP(Table1[[#This Row],[Product_ID]],Products!A:D,4,FALSE)</f>
        <v>Accessories</v>
      </c>
      <c r="G2421" t="str">
        <f>VLOOKUP(H2421,Stores!A:E,5,FALSE)</f>
        <v>EUROPE</v>
      </c>
      <c r="H2421" t="s">
        <v>74</v>
      </c>
      <c r="I2421" s="5" t="s">
        <v>14</v>
      </c>
      <c r="J2421" s="7">
        <v>0</v>
      </c>
      <c r="K2421" s="27">
        <v>125.13</v>
      </c>
      <c r="L2421" s="11">
        <v>0</v>
      </c>
      <c r="M2421" t="s">
        <v>20</v>
      </c>
      <c r="N2421" s="29">
        <v>78.69</v>
      </c>
      <c r="O2421" s="27">
        <f>Table1[[#This Row],[Unit_Price]]*Table1[[#This Row],[Quantity]]</f>
        <v>0</v>
      </c>
      <c r="P2421" s="29">
        <f>Table1[[#This Row],[Revenue]]-Table1[[#This Row],[COGS]]</f>
        <v>0</v>
      </c>
      <c r="Q2421" s="9">
        <v>0</v>
      </c>
      <c r="R2421" s="31">
        <f>Table1[[#This Row],[Cost Price]]*Table1[[#This Row],[Quantity]]</f>
        <v>0</v>
      </c>
    </row>
    <row r="2422" spans="1:18" x14ac:dyDescent="0.25">
      <c r="A2422" t="s">
        <v>3426</v>
      </c>
      <c r="B2422" s="14">
        <v>46169</v>
      </c>
      <c r="C2422" t="s">
        <v>1206</v>
      </c>
      <c r="D2422" t="str">
        <f>VLOOKUP(C2422,Customers!A:E,5,FALSE)</f>
        <v>Mass Market</v>
      </c>
      <c r="E2422" t="s">
        <v>199</v>
      </c>
      <c r="F2422" t="str">
        <f>VLOOKUP(Table1[[#This Row],[Product_ID]],Products!A:D,4,FALSE)</f>
        <v>Laptops</v>
      </c>
      <c r="G2422" t="str">
        <f>VLOOKUP(H2422,Stores!A:E,5,FALSE)</f>
        <v>Asia</v>
      </c>
      <c r="H2422" t="s">
        <v>13</v>
      </c>
      <c r="I2422" s="5" t="s">
        <v>25</v>
      </c>
      <c r="J2422" s="7">
        <v>3</v>
      </c>
      <c r="K2422" s="27">
        <v>705.99</v>
      </c>
      <c r="L2422" s="11">
        <v>0.2</v>
      </c>
      <c r="M2422" t="s">
        <v>30</v>
      </c>
      <c r="N2422" s="29">
        <v>496.29</v>
      </c>
      <c r="O2422" s="27">
        <f>Table1[[#This Row],[Unit_Price]]*Table1[[#This Row],[Quantity]]</f>
        <v>2117.9700000000003</v>
      </c>
      <c r="P2422" s="29">
        <f>Table1[[#This Row],[Revenue]]-Table1[[#This Row],[COGS]]</f>
        <v>629.10000000000014</v>
      </c>
      <c r="Q2422" s="9">
        <f>Table1[[#This Row],[Profit]]/Table1[[#This Row],[Revenue]]</f>
        <v>0.29702970297029707</v>
      </c>
      <c r="R2422" s="31">
        <f>Table1[[#This Row],[Cost Price]]*Table1[[#This Row],[Quantity]]</f>
        <v>1488.8700000000001</v>
      </c>
    </row>
    <row r="2423" spans="1:18" x14ac:dyDescent="0.25">
      <c r="A2423" t="s">
        <v>3427</v>
      </c>
      <c r="B2423" s="14">
        <v>45886</v>
      </c>
      <c r="C2423" t="s">
        <v>2188</v>
      </c>
      <c r="D2423" t="str">
        <f>VLOOKUP(C2423,Customers!A:E,5,FALSE)</f>
        <v>mass affluent</v>
      </c>
      <c r="E2423" t="s">
        <v>180</v>
      </c>
      <c r="F2423" t="str">
        <f>VLOOKUP(Table1[[#This Row],[Product_ID]],Products!A:D,4,FALSE)</f>
        <v>Smartphones</v>
      </c>
      <c r="G2423" t="str">
        <f>VLOOKUP(H2423,Stores!A:E,5,FALSE)</f>
        <v>EUROPE</v>
      </c>
      <c r="H2423" t="s">
        <v>74</v>
      </c>
      <c r="I2423" s="5" t="s">
        <v>14</v>
      </c>
      <c r="J2423" s="7">
        <v>2</v>
      </c>
      <c r="K2423" s="27">
        <v>840.51</v>
      </c>
      <c r="L2423" s="11">
        <v>0.05</v>
      </c>
      <c r="M2423" t="s">
        <v>20</v>
      </c>
      <c r="N2423" s="29">
        <v>585.80999999999995</v>
      </c>
      <c r="O2423" s="27">
        <f>Table1[[#This Row],[Unit_Price]]*Table1[[#This Row],[Quantity]]</f>
        <v>1681.02</v>
      </c>
      <c r="P2423" s="29">
        <f>Table1[[#This Row],[Revenue]]-Table1[[#This Row],[COGS]]</f>
        <v>509.40000000000009</v>
      </c>
      <c r="Q2423" s="9">
        <f>Table1[[#This Row],[Profit]]/Table1[[#This Row],[Revenue]]</f>
        <v>0.30303030303030309</v>
      </c>
      <c r="R2423" s="31">
        <f>Table1[[#This Row],[Cost Price]]*Table1[[#This Row],[Quantity]]</f>
        <v>1171.6199999999999</v>
      </c>
    </row>
    <row r="2424" spans="1:18" x14ac:dyDescent="0.25">
      <c r="A2424" t="s">
        <v>3428</v>
      </c>
      <c r="B2424" s="14">
        <v>46190</v>
      </c>
      <c r="C2424" t="s">
        <v>1027</v>
      </c>
      <c r="D2424" t="str">
        <f>VLOOKUP(C2424,Customers!A:E,5,FALSE)</f>
        <v>Mass Market</v>
      </c>
      <c r="E2424" t="s">
        <v>147</v>
      </c>
      <c r="F2424" t="str">
        <f>VLOOKUP(Table1[[#This Row],[Product_ID]],Products!A:D,4,FALSE)</f>
        <v>Televisions</v>
      </c>
      <c r="G2424" t="str">
        <f>VLOOKUP(H2424,Stores!A:E,5,FALSE)</f>
        <v>Africa</v>
      </c>
      <c r="H2424" t="s">
        <v>19</v>
      </c>
      <c r="I2424" s="5" t="s">
        <v>25</v>
      </c>
      <c r="J2424" s="7">
        <v>1</v>
      </c>
      <c r="K2424" s="27">
        <v>969.03</v>
      </c>
      <c r="L2424" s="11">
        <v>0.2</v>
      </c>
      <c r="M2424" t="s">
        <v>20</v>
      </c>
      <c r="N2424" s="29">
        <v>679.32</v>
      </c>
      <c r="O2424" s="27">
        <f>Table1[[#This Row],[Unit_Price]]*Table1[[#This Row],[Quantity]]</f>
        <v>969.03</v>
      </c>
      <c r="P2424" s="29">
        <f>Table1[[#This Row],[Revenue]]-Table1[[#This Row],[COGS]]</f>
        <v>289.70999999999992</v>
      </c>
      <c r="Q2424" s="9">
        <f>Table1[[#This Row],[Profit]]/Table1[[#This Row],[Revenue]]</f>
        <v>0.29896907216494839</v>
      </c>
      <c r="R2424" s="31">
        <f>Table1[[#This Row],[Cost Price]]*Table1[[#This Row],[Quantity]]</f>
        <v>679.32</v>
      </c>
    </row>
    <row r="2425" spans="1:18" x14ac:dyDescent="0.25">
      <c r="A2425" t="s">
        <v>3429</v>
      </c>
      <c r="B2425" s="14">
        <v>45726</v>
      </c>
      <c r="C2425" t="s">
        <v>716</v>
      </c>
      <c r="D2425" t="str">
        <f>VLOOKUP(C2425,Customers!A:E,5,FALSE)</f>
        <v>Mass Market</v>
      </c>
      <c r="E2425" t="s">
        <v>549</v>
      </c>
      <c r="F2425" t="str">
        <f>VLOOKUP(Table1[[#This Row],[Product_ID]],Products!A:D,4,FALSE)</f>
        <v>Televisions</v>
      </c>
      <c r="G2425" t="str">
        <f>VLOOKUP(H2425,Stores!A:E,5,FALSE)</f>
        <v>Africa</v>
      </c>
      <c r="H2425" t="s">
        <v>58</v>
      </c>
      <c r="I2425" s="5" t="s">
        <v>14</v>
      </c>
      <c r="J2425" s="7">
        <v>3</v>
      </c>
      <c r="K2425" s="27">
        <v>1222.98</v>
      </c>
      <c r="L2425" s="11">
        <v>0</v>
      </c>
      <c r="M2425" t="s">
        <v>20</v>
      </c>
      <c r="N2425" s="29">
        <v>767.36</v>
      </c>
      <c r="O2425" s="27">
        <f>Table1[[#This Row],[Unit_Price]]*Table1[[#This Row],[Quantity]]</f>
        <v>3668.94</v>
      </c>
      <c r="P2425" s="29">
        <f>Table1[[#This Row],[Revenue]]-Table1[[#This Row],[COGS]]</f>
        <v>1366.8600000000001</v>
      </c>
      <c r="Q2425" s="9">
        <f>Table1[[#This Row],[Profit]]/Table1[[#This Row],[Revenue]]</f>
        <v>0.37254901960784315</v>
      </c>
      <c r="R2425" s="31">
        <f>Table1[[#This Row],[Cost Price]]*Table1[[#This Row],[Quantity]]</f>
        <v>2302.08</v>
      </c>
    </row>
    <row r="2426" spans="1:18" x14ac:dyDescent="0.25">
      <c r="A2426" t="s">
        <v>3430</v>
      </c>
      <c r="B2426" s="14">
        <v>46228</v>
      </c>
      <c r="C2426" t="s">
        <v>813</v>
      </c>
      <c r="D2426" t="str">
        <f>VLOOKUP(C2426,Customers!A:E,5,FALSE)</f>
        <v>Affluent</v>
      </c>
      <c r="E2426" t="s">
        <v>282</v>
      </c>
      <c r="F2426" t="str">
        <f>VLOOKUP(Table1[[#This Row],[Product_ID]],Products!A:D,4,FALSE)</f>
        <v>Audio</v>
      </c>
      <c r="G2426" t="str">
        <f>VLOOKUP(H2426,Stores!A:E,5,FALSE)</f>
        <v>Asia</v>
      </c>
      <c r="H2426" t="s">
        <v>34</v>
      </c>
      <c r="I2426" s="5" t="s">
        <v>25</v>
      </c>
      <c r="J2426" s="7">
        <v>2</v>
      </c>
      <c r="K2426" s="27">
        <v>182.58</v>
      </c>
      <c r="L2426" s="11">
        <v>0</v>
      </c>
      <c r="M2426" t="s">
        <v>20</v>
      </c>
      <c r="N2426" s="29">
        <v>110.98</v>
      </c>
      <c r="O2426" s="27">
        <f>Table1[[#This Row],[Unit_Price]]*Table1[[#This Row],[Quantity]]</f>
        <v>365.16</v>
      </c>
      <c r="P2426" s="29">
        <f>Table1[[#This Row],[Revenue]]-Table1[[#This Row],[COGS]]</f>
        <v>143.20000000000002</v>
      </c>
      <c r="Q2426" s="9">
        <f>Table1[[#This Row],[Profit]]/Table1[[#This Row],[Revenue]]</f>
        <v>0.39215686274509803</v>
      </c>
      <c r="R2426" s="31">
        <f>Table1[[#This Row],[Cost Price]]*Table1[[#This Row],[Quantity]]</f>
        <v>221.96</v>
      </c>
    </row>
    <row r="2427" spans="1:18" x14ac:dyDescent="0.25">
      <c r="A2427" t="s">
        <v>3431</v>
      </c>
      <c r="B2427" s="14">
        <v>45958</v>
      </c>
      <c r="C2427" t="s">
        <v>2916</v>
      </c>
      <c r="D2427" t="str">
        <f>VLOOKUP(C2427,Customers!A:E,5,FALSE)</f>
        <v>Mass Market</v>
      </c>
      <c r="E2427" t="s">
        <v>51</v>
      </c>
      <c r="F2427" t="str">
        <f>VLOOKUP(Table1[[#This Row],[Product_ID]],Products!A:D,4,FALSE)</f>
        <v>Smartphones</v>
      </c>
      <c r="G2427" t="str">
        <f>VLOOKUP(H2427,Stores!A:E,5,FALSE)</f>
        <v>oceania</v>
      </c>
      <c r="H2427" t="s">
        <v>48</v>
      </c>
      <c r="I2427" s="5" t="s">
        <v>25</v>
      </c>
      <c r="J2427" s="7">
        <v>4</v>
      </c>
      <c r="K2427" s="27">
        <v>1008.99</v>
      </c>
      <c r="L2427" s="11">
        <v>0.05</v>
      </c>
      <c r="M2427" t="s">
        <v>20</v>
      </c>
      <c r="N2427" s="29">
        <v>609.39</v>
      </c>
      <c r="O2427" s="27">
        <f>Table1[[#This Row],[Unit_Price]]*Table1[[#This Row],[Quantity]]</f>
        <v>4035.96</v>
      </c>
      <c r="P2427" s="29">
        <f>Table1[[#This Row],[Revenue]]-Table1[[#This Row],[COGS]]</f>
        <v>1598.4</v>
      </c>
      <c r="Q2427" s="9">
        <f>Table1[[#This Row],[Profit]]/Table1[[#This Row],[Revenue]]</f>
        <v>0.39603960396039606</v>
      </c>
      <c r="R2427" s="31">
        <f>Table1[[#This Row],[Cost Price]]*Table1[[#This Row],[Quantity]]</f>
        <v>2437.56</v>
      </c>
    </row>
    <row r="2428" spans="1:18" x14ac:dyDescent="0.25">
      <c r="A2428" t="s">
        <v>3432</v>
      </c>
      <c r="B2428" s="14">
        <v>46360</v>
      </c>
      <c r="C2428" t="s">
        <v>387</v>
      </c>
      <c r="D2428" t="str">
        <f>VLOOKUP(C2428,Customers!A:E,5,FALSE)</f>
        <v>Mass Market</v>
      </c>
      <c r="E2428" t="s">
        <v>168</v>
      </c>
      <c r="F2428" t="str">
        <f>VLOOKUP(Table1[[#This Row],[Product_ID]],Products!A:D,4,FALSE)</f>
        <v>Accessories</v>
      </c>
      <c r="G2428" t="str">
        <f>VLOOKUP(H2428,Stores!A:E,5,FALSE)</f>
        <v>oceania</v>
      </c>
      <c r="H2428" t="s">
        <v>48</v>
      </c>
      <c r="I2428" s="5" t="s">
        <v>14</v>
      </c>
      <c r="J2428" s="7">
        <v>3</v>
      </c>
      <c r="K2428" s="27">
        <v>90.78</v>
      </c>
      <c r="L2428" s="11">
        <v>0</v>
      </c>
      <c r="M2428" t="s">
        <v>35</v>
      </c>
      <c r="N2428" s="29">
        <v>55.18</v>
      </c>
      <c r="O2428" s="27">
        <f>Table1[[#This Row],[Unit_Price]]*Table1[[#This Row],[Quantity]]</f>
        <v>272.34000000000003</v>
      </c>
      <c r="P2428" s="29">
        <f>Table1[[#This Row],[Revenue]]-Table1[[#This Row],[COGS]]</f>
        <v>106.80000000000004</v>
      </c>
      <c r="Q2428" s="9">
        <f>Table1[[#This Row],[Profit]]/Table1[[#This Row],[Revenue]]</f>
        <v>0.39215686274509814</v>
      </c>
      <c r="R2428" s="31">
        <f>Table1[[#This Row],[Cost Price]]*Table1[[#This Row],[Quantity]]</f>
        <v>165.54</v>
      </c>
    </row>
    <row r="2429" spans="1:18" x14ac:dyDescent="0.25">
      <c r="A2429" t="s">
        <v>3433</v>
      </c>
      <c r="B2429" s="14">
        <v>46107</v>
      </c>
      <c r="C2429" t="s">
        <v>1003</v>
      </c>
      <c r="D2429" t="str">
        <f>VLOOKUP(C2429,Customers!A:E,5,FALSE)</f>
        <v>Mass Market</v>
      </c>
      <c r="E2429" t="s">
        <v>220</v>
      </c>
      <c r="F2429" t="str">
        <f>VLOOKUP(Table1[[#This Row],[Product_ID]],Products!A:D,4,FALSE)</f>
        <v>Laptops</v>
      </c>
      <c r="G2429" t="str">
        <f>VLOOKUP(H2429,Stores!A:E,5,FALSE)</f>
        <v>Africa</v>
      </c>
      <c r="H2429" t="s">
        <v>226</v>
      </c>
      <c r="I2429" s="5" t="s">
        <v>14</v>
      </c>
      <c r="J2429" s="7">
        <v>2</v>
      </c>
      <c r="K2429" s="27">
        <v>1499</v>
      </c>
      <c r="L2429" s="11">
        <v>0.05</v>
      </c>
      <c r="M2429" t="s">
        <v>30</v>
      </c>
      <c r="N2429" s="29">
        <v>974.35</v>
      </c>
      <c r="O2429" s="27">
        <f>Table1[[#This Row],[Unit_Price]]*Table1[[#This Row],[Quantity]]</f>
        <v>2998</v>
      </c>
      <c r="P2429" s="29">
        <f>Table1[[#This Row],[Revenue]]-Table1[[#This Row],[COGS]]</f>
        <v>1049.3</v>
      </c>
      <c r="Q2429" s="9">
        <f>Table1[[#This Row],[Profit]]/Table1[[#This Row],[Revenue]]</f>
        <v>0.35</v>
      </c>
      <c r="R2429" s="31">
        <f>Table1[[#This Row],[Cost Price]]*Table1[[#This Row],[Quantity]]</f>
        <v>1948.7</v>
      </c>
    </row>
    <row r="2430" spans="1:18" x14ac:dyDescent="0.25">
      <c r="A2430" t="s">
        <v>3434</v>
      </c>
      <c r="B2430" s="14">
        <v>46080</v>
      </c>
      <c r="C2430" t="s">
        <v>862</v>
      </c>
      <c r="D2430" t="str">
        <f>VLOOKUP(C2430,Customers!A:E,5,FALSE)</f>
        <v>Premium</v>
      </c>
      <c r="E2430" t="s">
        <v>43</v>
      </c>
      <c r="F2430" t="str">
        <f>VLOOKUP(Table1[[#This Row],[Product_ID]],Products!A:D,4,FALSE)</f>
        <v>Televisions</v>
      </c>
      <c r="G2430" t="str">
        <f>VLOOKUP(H2430,Stores!A:E,5,FALSE)</f>
        <v>Africa</v>
      </c>
      <c r="H2430" t="s">
        <v>44</v>
      </c>
      <c r="I2430" s="5" t="s">
        <v>25</v>
      </c>
      <c r="J2430" s="7">
        <v>2</v>
      </c>
      <c r="K2430" s="27">
        <v>1799</v>
      </c>
      <c r="L2430" s="11">
        <v>0</v>
      </c>
      <c r="M2430" t="s">
        <v>20</v>
      </c>
      <c r="N2430" s="29">
        <v>1097.3900000000001</v>
      </c>
      <c r="O2430" s="27">
        <f>Table1[[#This Row],[Unit_Price]]*Table1[[#This Row],[Quantity]]</f>
        <v>3598</v>
      </c>
      <c r="P2430" s="29">
        <f>Table1[[#This Row],[Revenue]]-Table1[[#This Row],[COGS]]</f>
        <v>1403.2199999999998</v>
      </c>
      <c r="Q2430" s="9">
        <f>Table1[[#This Row],[Profit]]/Table1[[#This Row],[Revenue]]</f>
        <v>0.38999999999999996</v>
      </c>
      <c r="R2430" s="31">
        <f>Table1[[#This Row],[Cost Price]]*Table1[[#This Row],[Quantity]]</f>
        <v>2194.7800000000002</v>
      </c>
    </row>
    <row r="2431" spans="1:18" x14ac:dyDescent="0.25">
      <c r="A2431" t="s">
        <v>3435</v>
      </c>
      <c r="B2431" s="14">
        <v>46085</v>
      </c>
      <c r="C2431" t="s">
        <v>2360</v>
      </c>
      <c r="D2431" t="str">
        <f>VLOOKUP(C2431,Customers!A:E,5,FALSE)</f>
        <v>Mass Market</v>
      </c>
      <c r="E2431" t="s">
        <v>180</v>
      </c>
      <c r="F2431" t="str">
        <f>VLOOKUP(Table1[[#This Row],[Product_ID]],Products!A:D,4,FALSE)</f>
        <v>Smartphones</v>
      </c>
      <c r="G2431" t="str">
        <f>VLOOKUP(H2431,Stores!A:E,5,FALSE)</f>
        <v>Asia</v>
      </c>
      <c r="H2431" t="s">
        <v>13</v>
      </c>
      <c r="I2431" s="5" t="s">
        <v>25</v>
      </c>
      <c r="J2431" s="7">
        <v>4</v>
      </c>
      <c r="K2431" s="27">
        <v>840.51</v>
      </c>
      <c r="L2431" s="11">
        <v>0.1</v>
      </c>
      <c r="M2431" t="s">
        <v>20</v>
      </c>
      <c r="N2431" s="29">
        <v>585.80999999999995</v>
      </c>
      <c r="O2431" s="27">
        <f>Table1[[#This Row],[Unit_Price]]*Table1[[#This Row],[Quantity]]</f>
        <v>3362.04</v>
      </c>
      <c r="P2431" s="29">
        <f>Table1[[#This Row],[Revenue]]-Table1[[#This Row],[COGS]]</f>
        <v>1018.8000000000002</v>
      </c>
      <c r="Q2431" s="9">
        <f>Table1[[#This Row],[Profit]]/Table1[[#This Row],[Revenue]]</f>
        <v>0.30303030303030309</v>
      </c>
      <c r="R2431" s="31">
        <f>Table1[[#This Row],[Cost Price]]*Table1[[#This Row],[Quantity]]</f>
        <v>2343.2399999999998</v>
      </c>
    </row>
    <row r="2432" spans="1:18" x14ac:dyDescent="0.25">
      <c r="A2432" t="s">
        <v>3436</v>
      </c>
      <c r="B2432" s="14">
        <v>45699</v>
      </c>
      <c r="C2432" t="s">
        <v>2344</v>
      </c>
      <c r="D2432" t="str">
        <f>VLOOKUP(C2432,Customers!A:E,5,FALSE)</f>
        <v>Mass Affluent</v>
      </c>
      <c r="E2432" t="s">
        <v>71</v>
      </c>
      <c r="F2432" t="str">
        <f>VLOOKUP(Table1[[#This Row],[Product_ID]],Products!A:D,4,FALSE)</f>
        <v>Audio</v>
      </c>
      <c r="G2432" t="str">
        <f>VLOOKUP(H2432,Stores!A:E,5,FALSE)</f>
        <v>South America</v>
      </c>
      <c r="H2432" t="s">
        <v>120</v>
      </c>
      <c r="I2432" s="5" t="s">
        <v>14</v>
      </c>
      <c r="J2432" s="7">
        <v>3</v>
      </c>
      <c r="K2432" s="27">
        <v>122.57</v>
      </c>
      <c r="L2432" s="11">
        <v>0</v>
      </c>
      <c r="M2432" t="s">
        <v>20</v>
      </c>
      <c r="N2432" s="29">
        <v>82.11</v>
      </c>
      <c r="O2432" s="27">
        <f>Table1[[#This Row],[Unit_Price]]*Table1[[#This Row],[Quantity]]</f>
        <v>367.71</v>
      </c>
      <c r="P2432" s="29">
        <f>Table1[[#This Row],[Revenue]]-Table1[[#This Row],[COGS]]</f>
        <v>121.38</v>
      </c>
      <c r="Q2432" s="9">
        <f>Table1[[#This Row],[Profit]]/Table1[[#This Row],[Revenue]]</f>
        <v>0.3300970873786408</v>
      </c>
      <c r="R2432" s="31">
        <f>Table1[[#This Row],[Cost Price]]*Table1[[#This Row],[Quantity]]</f>
        <v>246.32999999999998</v>
      </c>
    </row>
    <row r="2433" spans="1:18" x14ac:dyDescent="0.25">
      <c r="A2433" t="s">
        <v>3437</v>
      </c>
      <c r="B2433" s="14">
        <v>46098</v>
      </c>
      <c r="C2433" t="s">
        <v>2694</v>
      </c>
      <c r="D2433" t="str">
        <f>VLOOKUP(C2433,Customers!A:E,5,FALSE)</f>
        <v>Mass Market</v>
      </c>
      <c r="E2433" t="s">
        <v>323</v>
      </c>
      <c r="F2433" t="str">
        <f>VLOOKUP(Table1[[#This Row],[Product_ID]],Products!A:D,4,FALSE)</f>
        <v>Televisions</v>
      </c>
      <c r="G2433" t="str">
        <f>VLOOKUP(H2433,Stores!A:E,5,FALSE)</f>
        <v>Asia</v>
      </c>
      <c r="H2433" t="s">
        <v>34</v>
      </c>
      <c r="I2433" s="5" t="s">
        <v>25</v>
      </c>
      <c r="J2433" s="7">
        <v>5</v>
      </c>
      <c r="K2433" s="27">
        <v>1454.03</v>
      </c>
      <c r="L2433" s="11">
        <v>0</v>
      </c>
      <c r="M2433" t="s">
        <v>30</v>
      </c>
      <c r="N2433" s="29">
        <v>989.34</v>
      </c>
      <c r="O2433" s="27">
        <f>Table1[[#This Row],[Unit_Price]]*Table1[[#This Row],[Quantity]]</f>
        <v>7270.15</v>
      </c>
      <c r="P2433" s="29">
        <f>Table1[[#This Row],[Revenue]]-Table1[[#This Row],[COGS]]</f>
        <v>2323.4499999999998</v>
      </c>
      <c r="Q2433" s="9">
        <f>Table1[[#This Row],[Profit]]/Table1[[#This Row],[Revenue]]</f>
        <v>0.31958762886597936</v>
      </c>
      <c r="R2433" s="31">
        <f>Table1[[#This Row],[Cost Price]]*Table1[[#This Row],[Quantity]]</f>
        <v>4946.7</v>
      </c>
    </row>
    <row r="2434" spans="1:18" x14ac:dyDescent="0.25">
      <c r="A2434" t="s">
        <v>3438</v>
      </c>
      <c r="B2434" s="14">
        <v>45979</v>
      </c>
      <c r="C2434" t="s">
        <v>533</v>
      </c>
      <c r="D2434" t="str">
        <f>VLOOKUP(C2434,Customers!A:E,5,FALSE)</f>
        <v>Affluent</v>
      </c>
      <c r="E2434" t="s">
        <v>150</v>
      </c>
      <c r="F2434" t="str">
        <f>VLOOKUP(Table1[[#This Row],[Product_ID]],Products!A:D,4,FALSE)</f>
        <v>Televisions</v>
      </c>
      <c r="G2434" t="str">
        <f>VLOOKUP(H2434,Stores!A:E,5,FALSE)</f>
        <v>South America</v>
      </c>
      <c r="H2434" t="s">
        <v>120</v>
      </c>
      <c r="I2434" s="5" t="s">
        <v>14</v>
      </c>
      <c r="J2434" s="7">
        <v>4</v>
      </c>
      <c r="K2434" s="27">
        <v>1543.97</v>
      </c>
      <c r="L2434" s="11">
        <v>0</v>
      </c>
      <c r="M2434" t="s">
        <v>30</v>
      </c>
      <c r="N2434" s="29">
        <v>1064.29</v>
      </c>
      <c r="O2434" s="27">
        <f>Table1[[#This Row],[Unit_Price]]*Table1[[#This Row],[Quantity]]</f>
        <v>6175.88</v>
      </c>
      <c r="P2434" s="29">
        <f>Table1[[#This Row],[Revenue]]-Table1[[#This Row],[COGS]]</f>
        <v>1918.7200000000003</v>
      </c>
      <c r="Q2434" s="9">
        <f>Table1[[#This Row],[Profit]]/Table1[[#This Row],[Revenue]]</f>
        <v>0.31067961165048547</v>
      </c>
      <c r="R2434" s="31">
        <f>Table1[[#This Row],[Cost Price]]*Table1[[#This Row],[Quantity]]</f>
        <v>4257.16</v>
      </c>
    </row>
    <row r="2435" spans="1:18" x14ac:dyDescent="0.25">
      <c r="A2435" t="s">
        <v>3439</v>
      </c>
      <c r="B2435" s="14">
        <v>45915</v>
      </c>
      <c r="C2435" t="s">
        <v>2320</v>
      </c>
      <c r="D2435" t="str">
        <f>VLOOKUP(C2435,Customers!A:E,5,FALSE)</f>
        <v>Mass Market</v>
      </c>
      <c r="E2435" t="s">
        <v>150</v>
      </c>
      <c r="F2435" t="str">
        <f>VLOOKUP(Table1[[#This Row],[Product_ID]],Products!A:D,4,FALSE)</f>
        <v>Televisions</v>
      </c>
      <c r="G2435" t="str">
        <f>VLOOKUP(H2435,Stores!A:E,5,FALSE)</f>
        <v>Africa</v>
      </c>
      <c r="H2435" t="s">
        <v>196</v>
      </c>
      <c r="I2435" s="5" t="s">
        <v>25</v>
      </c>
      <c r="J2435" s="7">
        <v>3</v>
      </c>
      <c r="K2435" s="27">
        <v>1484.01</v>
      </c>
      <c r="L2435" s="11">
        <v>0.05</v>
      </c>
      <c r="M2435" t="s">
        <v>30</v>
      </c>
      <c r="N2435" s="29">
        <v>1064.29</v>
      </c>
      <c r="O2435" s="27">
        <f>Table1[[#This Row],[Unit_Price]]*Table1[[#This Row],[Quantity]]</f>
        <v>4452.03</v>
      </c>
      <c r="P2435" s="29">
        <f>Table1[[#This Row],[Revenue]]-Table1[[#This Row],[COGS]]</f>
        <v>1259.1599999999999</v>
      </c>
      <c r="Q2435" s="9">
        <f>Table1[[#This Row],[Profit]]/Table1[[#This Row],[Revenue]]</f>
        <v>0.28282828282828282</v>
      </c>
      <c r="R2435" s="31">
        <f>Table1[[#This Row],[Cost Price]]*Table1[[#This Row],[Quantity]]</f>
        <v>3192.87</v>
      </c>
    </row>
    <row r="2436" spans="1:18" x14ac:dyDescent="0.25">
      <c r="A2436" t="s">
        <v>3440</v>
      </c>
      <c r="B2436" s="14">
        <v>46208</v>
      </c>
      <c r="C2436" t="s">
        <v>1131</v>
      </c>
      <c r="D2436" t="str">
        <f>VLOOKUP(C2436,Customers!A:E,5,FALSE)</f>
        <v>Mass Market</v>
      </c>
      <c r="E2436" t="s">
        <v>126</v>
      </c>
      <c r="F2436" t="str">
        <f>VLOOKUP(Table1[[#This Row],[Product_ID]],Products!A:D,4,FALSE)</f>
        <v>Smartphones</v>
      </c>
      <c r="G2436" t="str">
        <f>VLOOKUP(H2436,Stores!A:E,5,FALSE)</f>
        <v>Europe</v>
      </c>
      <c r="H2436" t="s">
        <v>64</v>
      </c>
      <c r="I2436" s="5" t="s">
        <v>14</v>
      </c>
      <c r="J2436" s="7">
        <v>5</v>
      </c>
      <c r="K2436" s="27">
        <v>678.03</v>
      </c>
      <c r="L2436" s="11">
        <v>0</v>
      </c>
      <c r="M2436" t="s">
        <v>30</v>
      </c>
      <c r="N2436" s="29">
        <v>510.27</v>
      </c>
      <c r="O2436" s="27">
        <f>Table1[[#This Row],[Unit_Price]]*Table1[[#This Row],[Quantity]]</f>
        <v>3390.1499999999996</v>
      </c>
      <c r="P2436" s="29">
        <f>Table1[[#This Row],[Revenue]]-Table1[[#This Row],[COGS]]</f>
        <v>838.79999999999973</v>
      </c>
      <c r="Q2436" s="9">
        <f>Table1[[#This Row],[Profit]]/Table1[[#This Row],[Revenue]]</f>
        <v>0.24742268041237109</v>
      </c>
      <c r="R2436" s="31">
        <f>Table1[[#This Row],[Cost Price]]*Table1[[#This Row],[Quantity]]</f>
        <v>2551.35</v>
      </c>
    </row>
    <row r="2437" spans="1:18" x14ac:dyDescent="0.25">
      <c r="A2437" t="s">
        <v>3441</v>
      </c>
      <c r="B2437" s="14">
        <v>46097</v>
      </c>
      <c r="C2437" t="s">
        <v>3442</v>
      </c>
      <c r="D2437" t="str">
        <f>VLOOKUP(C2437,Customers!A:E,5,FALSE)</f>
        <v>Affluent</v>
      </c>
      <c r="E2437" t="s">
        <v>3443</v>
      </c>
      <c r="F2437" t="e">
        <f>VLOOKUP(Table1[[#This Row],[Product_ID]],Products!A:D,4,FALSE)</f>
        <v>#N/A</v>
      </c>
      <c r="G2437" t="str">
        <f>VLOOKUP(H2437,Stores!A:E,5,FALSE)</f>
        <v>South America</v>
      </c>
      <c r="H2437" t="s">
        <v>62</v>
      </c>
      <c r="I2437" s="5" t="s">
        <v>14</v>
      </c>
      <c r="J2437" s="7">
        <v>6</v>
      </c>
      <c r="K2437" s="27">
        <v>149</v>
      </c>
      <c r="L2437" s="11">
        <v>0</v>
      </c>
      <c r="M2437" t="s">
        <v>30</v>
      </c>
      <c r="N2437" s="29">
        <v>0</v>
      </c>
      <c r="O2437" s="27">
        <v>0</v>
      </c>
      <c r="P2437" s="29">
        <f>Table1[[#This Row],[Revenue]]-Table1[[#This Row],[COGS]]</f>
        <v>0</v>
      </c>
      <c r="Q2437" s="9">
        <v>0</v>
      </c>
      <c r="R2437" s="31">
        <f>Table1[[#This Row],[Cost Price]]*Table1[[#This Row],[Quantity]]</f>
        <v>0</v>
      </c>
    </row>
    <row r="2438" spans="1:18" x14ac:dyDescent="0.25">
      <c r="A2438" t="s">
        <v>3444</v>
      </c>
      <c r="B2438" s="14">
        <v>46208</v>
      </c>
      <c r="C2438" t="s">
        <v>3445</v>
      </c>
      <c r="D2438" t="str">
        <f>VLOOKUP(C2438,Customers!A:E,5,FALSE)</f>
        <v>Mass Market</v>
      </c>
      <c r="E2438" t="s">
        <v>174</v>
      </c>
      <c r="F2438" t="str">
        <f>VLOOKUP(Table1[[#This Row],[Product_ID]],Products!A:D,4,FALSE)</f>
        <v>Accessories</v>
      </c>
      <c r="G2438" t="str">
        <f>VLOOKUP(H2438,Stores!A:E,5,FALSE)</f>
        <v>Asia</v>
      </c>
      <c r="H2438" t="s">
        <v>34</v>
      </c>
      <c r="I2438" s="5" t="s">
        <v>14</v>
      </c>
      <c r="J2438" s="7">
        <v>3</v>
      </c>
      <c r="K2438" s="27">
        <v>81.37</v>
      </c>
      <c r="L2438" s="11">
        <v>0</v>
      </c>
      <c r="M2438" t="s">
        <v>30</v>
      </c>
      <c r="N2438" s="29">
        <v>54.51</v>
      </c>
      <c r="O2438" s="27">
        <f>Table1[[#This Row],[Unit_Price]]*Table1[[#This Row],[Quantity]]</f>
        <v>244.11</v>
      </c>
      <c r="P2438" s="29">
        <f>Table1[[#This Row],[Revenue]]-Table1[[#This Row],[COGS]]</f>
        <v>80.580000000000013</v>
      </c>
      <c r="Q2438" s="9">
        <f>Table1[[#This Row],[Profit]]/Table1[[#This Row],[Revenue]]</f>
        <v>0.3300970873786408</v>
      </c>
      <c r="R2438" s="31">
        <f>Table1[[#This Row],[Cost Price]]*Table1[[#This Row],[Quantity]]</f>
        <v>163.53</v>
      </c>
    </row>
    <row r="2439" spans="1:18" x14ac:dyDescent="0.25">
      <c r="A2439" t="s">
        <v>3446</v>
      </c>
      <c r="B2439" s="14">
        <v>46101</v>
      </c>
      <c r="C2439" t="s">
        <v>3447</v>
      </c>
      <c r="D2439" t="str">
        <f>VLOOKUP(C2439,Customers!A:E,5,FALSE)</f>
        <v>Mass Affluent</v>
      </c>
      <c r="E2439" t="s">
        <v>199</v>
      </c>
      <c r="F2439" t="str">
        <f>VLOOKUP(Table1[[#This Row],[Product_ID]],Products!A:D,4,FALSE)</f>
        <v>Laptops</v>
      </c>
      <c r="G2439" t="str">
        <f>VLOOKUP(H2439,Stores!A:E,5,FALSE)</f>
        <v>South America</v>
      </c>
      <c r="H2439" t="s">
        <v>120</v>
      </c>
      <c r="I2439" s="5" t="s">
        <v>25</v>
      </c>
      <c r="J2439" s="7">
        <v>3</v>
      </c>
      <c r="K2439" s="27">
        <v>705.99</v>
      </c>
      <c r="L2439" s="11">
        <v>0.2</v>
      </c>
      <c r="M2439" t="s">
        <v>20</v>
      </c>
      <c r="N2439" s="29">
        <v>496.29</v>
      </c>
      <c r="O2439" s="27">
        <f>Table1[[#This Row],[Unit_Price]]*Table1[[#This Row],[Quantity]]</f>
        <v>2117.9700000000003</v>
      </c>
      <c r="P2439" s="29">
        <f>Table1[[#This Row],[Revenue]]-Table1[[#This Row],[COGS]]</f>
        <v>629.10000000000014</v>
      </c>
      <c r="Q2439" s="9">
        <f>Table1[[#This Row],[Profit]]/Table1[[#This Row],[Revenue]]</f>
        <v>0.29702970297029707</v>
      </c>
      <c r="R2439" s="31">
        <f>Table1[[#This Row],[Cost Price]]*Table1[[#This Row],[Quantity]]</f>
        <v>1488.8700000000001</v>
      </c>
    </row>
    <row r="2440" spans="1:18" x14ac:dyDescent="0.25">
      <c r="A2440" t="s">
        <v>3448</v>
      </c>
      <c r="B2440" s="14">
        <v>46236</v>
      </c>
      <c r="C2440" t="s">
        <v>998</v>
      </c>
      <c r="D2440" t="str">
        <f>VLOOKUP(C2440,Customers!A:E,5,FALSE)</f>
        <v>Mass Market</v>
      </c>
      <c r="E2440" t="s">
        <v>29</v>
      </c>
      <c r="F2440" t="str">
        <f>VLOOKUP(Table1[[#This Row],[Product_ID]],Products!A:D,4,FALSE)</f>
        <v>Accessories</v>
      </c>
      <c r="G2440" t="str">
        <f>VLOOKUP(H2440,Stores!A:E,5,FALSE)</f>
        <v>Africa</v>
      </c>
      <c r="H2440" t="s">
        <v>58</v>
      </c>
      <c r="I2440" s="5" t="s">
        <v>25</v>
      </c>
      <c r="J2440" s="7">
        <v>1</v>
      </c>
      <c r="K2440" s="27">
        <v>105.73</v>
      </c>
      <c r="L2440" s="11">
        <v>0</v>
      </c>
      <c r="M2440" t="s">
        <v>20</v>
      </c>
      <c r="N2440" s="29">
        <v>78.48</v>
      </c>
      <c r="O2440" s="27">
        <f>Table1[[#This Row],[Unit_Price]]*Table1[[#This Row],[Quantity]]</f>
        <v>105.73</v>
      </c>
      <c r="P2440" s="29">
        <f>Table1[[#This Row],[Revenue]]-Table1[[#This Row],[COGS]]</f>
        <v>27.25</v>
      </c>
      <c r="Q2440" s="9">
        <f>Table1[[#This Row],[Profit]]/Table1[[#This Row],[Revenue]]</f>
        <v>0.25773195876288657</v>
      </c>
      <c r="R2440" s="31">
        <f>Table1[[#This Row],[Cost Price]]*Table1[[#This Row],[Quantity]]</f>
        <v>78.48</v>
      </c>
    </row>
    <row r="2441" spans="1:18" x14ac:dyDescent="0.25">
      <c r="A2441" t="s">
        <v>3449</v>
      </c>
      <c r="B2441" s="14">
        <v>46117</v>
      </c>
      <c r="C2441" t="s">
        <v>1006</v>
      </c>
      <c r="D2441" t="str">
        <f>VLOOKUP(C2441,Customers!A:E,5,FALSE)</f>
        <v>Mass Market</v>
      </c>
      <c r="E2441" t="s">
        <v>98</v>
      </c>
      <c r="F2441" t="str">
        <f>VLOOKUP(Table1[[#This Row],[Product_ID]],Products!A:D,4,FALSE)</f>
        <v>Laptops</v>
      </c>
      <c r="G2441" t="str">
        <f>VLOOKUP(H2441,Stores!A:E,5,FALSE)</f>
        <v>North America</v>
      </c>
      <c r="H2441" t="s">
        <v>187</v>
      </c>
      <c r="I2441" s="5" t="s">
        <v>14</v>
      </c>
      <c r="J2441" s="7">
        <v>2</v>
      </c>
      <c r="K2441" s="27">
        <v>1357.03</v>
      </c>
      <c r="L2441" s="11">
        <v>0</v>
      </c>
      <c r="M2441" t="s">
        <v>35</v>
      </c>
      <c r="N2441" s="29">
        <v>853.39</v>
      </c>
      <c r="O2441" s="27">
        <f>Table1[[#This Row],[Unit_Price]]*Table1[[#This Row],[Quantity]]</f>
        <v>2714.06</v>
      </c>
      <c r="P2441" s="29">
        <f>Table1[[#This Row],[Revenue]]-Table1[[#This Row],[COGS]]</f>
        <v>1007.28</v>
      </c>
      <c r="Q2441" s="9">
        <f>Table1[[#This Row],[Profit]]/Table1[[#This Row],[Revenue]]</f>
        <v>0.37113402061855671</v>
      </c>
      <c r="R2441" s="31">
        <f>Table1[[#This Row],[Cost Price]]*Table1[[#This Row],[Quantity]]</f>
        <v>1706.78</v>
      </c>
    </row>
    <row r="2442" spans="1:18" x14ac:dyDescent="0.25">
      <c r="A2442" t="s">
        <v>3450</v>
      </c>
      <c r="B2442" s="14">
        <v>45788</v>
      </c>
      <c r="C2442" t="s">
        <v>392</v>
      </c>
      <c r="D2442" t="str">
        <f>VLOOKUP(C2442,Customers!A:E,5,FALSE)</f>
        <v>Premium</v>
      </c>
      <c r="E2442" t="s">
        <v>268</v>
      </c>
      <c r="F2442" t="str">
        <f>VLOOKUP(Table1[[#This Row],[Product_ID]],Products!A:D,4,FALSE)</f>
        <v>Audio</v>
      </c>
      <c r="G2442" t="str">
        <f>VLOOKUP(H2442,Stores!A:E,5,FALSE)</f>
        <v>Africa</v>
      </c>
      <c r="H2442" t="s">
        <v>19</v>
      </c>
      <c r="I2442" s="5" t="s">
        <v>14</v>
      </c>
      <c r="J2442" s="7">
        <v>3</v>
      </c>
      <c r="K2442" s="27">
        <v>146.02000000000001</v>
      </c>
      <c r="L2442" s="11">
        <v>0</v>
      </c>
      <c r="M2442" t="s">
        <v>30</v>
      </c>
      <c r="N2442" s="29">
        <v>90.89</v>
      </c>
      <c r="O2442" s="27">
        <f>Table1[[#This Row],[Unit_Price]]*Table1[[#This Row],[Quantity]]</f>
        <v>438.06000000000006</v>
      </c>
      <c r="P2442" s="29">
        <f>Table1[[#This Row],[Revenue]]-Table1[[#This Row],[COGS]]</f>
        <v>165.39000000000004</v>
      </c>
      <c r="Q2442" s="9">
        <f>Table1[[#This Row],[Profit]]/Table1[[#This Row],[Revenue]]</f>
        <v>0.3775510204081633</v>
      </c>
      <c r="R2442" s="31">
        <f>Table1[[#This Row],[Cost Price]]*Table1[[#This Row],[Quantity]]</f>
        <v>272.67</v>
      </c>
    </row>
    <row r="2443" spans="1:18" x14ac:dyDescent="0.25">
      <c r="A2443" t="s">
        <v>3451</v>
      </c>
      <c r="B2443" s="14">
        <v>45950</v>
      </c>
      <c r="C2443" t="s">
        <v>1120</v>
      </c>
      <c r="D2443" t="str">
        <f>VLOOKUP(C2443,Customers!A:E,5,FALSE)</f>
        <v>Mass Affluent</v>
      </c>
      <c r="E2443" t="s">
        <v>3452</v>
      </c>
      <c r="F2443" t="e">
        <f>VLOOKUP(Table1[[#This Row],[Product_ID]],Products!A:D,4,FALSE)</f>
        <v>#N/A</v>
      </c>
      <c r="G2443" t="str">
        <f>VLOOKUP(H2443,Stores!A:E,5,FALSE)</f>
        <v>North America</v>
      </c>
      <c r="H2443" t="s">
        <v>187</v>
      </c>
      <c r="I2443" s="5" t="s">
        <v>14</v>
      </c>
      <c r="J2443" s="7">
        <v>4</v>
      </c>
      <c r="K2443" s="27">
        <v>81.37</v>
      </c>
      <c r="L2443" s="11">
        <v>0.15</v>
      </c>
      <c r="M2443" t="s">
        <v>20</v>
      </c>
      <c r="N2443" s="29">
        <v>0</v>
      </c>
      <c r="O2443" s="27">
        <v>0</v>
      </c>
      <c r="P2443" s="29">
        <f>Table1[[#This Row],[Revenue]]-Table1[[#This Row],[COGS]]</f>
        <v>0</v>
      </c>
      <c r="Q2443" s="9">
        <v>0</v>
      </c>
      <c r="R2443" s="31">
        <f>Table1[[#This Row],[Cost Price]]*Table1[[#This Row],[Quantity]]</f>
        <v>0</v>
      </c>
    </row>
    <row r="2444" spans="1:18" x14ac:dyDescent="0.25">
      <c r="A2444" t="s">
        <v>3453</v>
      </c>
      <c r="B2444" s="14">
        <v>46128</v>
      </c>
      <c r="C2444" t="s">
        <v>2141</v>
      </c>
      <c r="D2444" t="str">
        <f>VLOOKUP(C2444,Customers!A:E,5,FALSE)</f>
        <v>Mass Market</v>
      </c>
      <c r="E2444" t="s">
        <v>117</v>
      </c>
      <c r="F2444" t="str">
        <f>VLOOKUP(Table1[[#This Row],[Product_ID]],Products!A:D,4,FALSE)</f>
        <v>Laptops</v>
      </c>
      <c r="G2444" t="str">
        <f>VLOOKUP(H2444,Stores!A:E,5,FALSE)</f>
        <v>EUROPE</v>
      </c>
      <c r="H2444" t="s">
        <v>74</v>
      </c>
      <c r="I2444" s="5" t="s">
        <v>14</v>
      </c>
      <c r="J2444" s="7">
        <v>3</v>
      </c>
      <c r="K2444" s="27">
        <v>1852.97</v>
      </c>
      <c r="L2444" s="11">
        <v>0</v>
      </c>
      <c r="M2444" t="s">
        <v>20</v>
      </c>
      <c r="N2444" s="29">
        <v>1295.28</v>
      </c>
      <c r="O2444" s="27">
        <f>Table1[[#This Row],[Unit_Price]]*Table1[[#This Row],[Quantity]]</f>
        <v>5558.91</v>
      </c>
      <c r="P2444" s="29">
        <f>Table1[[#This Row],[Revenue]]-Table1[[#This Row],[COGS]]</f>
        <v>1673.0699999999997</v>
      </c>
      <c r="Q2444" s="9">
        <f>Table1[[#This Row],[Profit]]/Table1[[#This Row],[Revenue]]</f>
        <v>0.30097087378640774</v>
      </c>
      <c r="R2444" s="31">
        <f>Table1[[#This Row],[Cost Price]]*Table1[[#This Row],[Quantity]]</f>
        <v>3885.84</v>
      </c>
    </row>
    <row r="2445" spans="1:18" x14ac:dyDescent="0.25">
      <c r="A2445" t="s">
        <v>3454</v>
      </c>
      <c r="B2445" s="14">
        <v>45892</v>
      </c>
      <c r="C2445" t="s">
        <v>921</v>
      </c>
      <c r="D2445" t="str">
        <f>VLOOKUP(C2445,Customers!A:E,5,FALSE)</f>
        <v>Premium</v>
      </c>
      <c r="E2445" t="s">
        <v>685</v>
      </c>
      <c r="F2445" t="str">
        <f>VLOOKUP(Table1[[#This Row],[Product_ID]],Products!A:D,4,FALSE)</f>
        <v>Smartphones</v>
      </c>
      <c r="G2445" t="str">
        <f>VLOOKUP(H2445,Stores!A:E,5,FALSE)</f>
        <v>Asia</v>
      </c>
      <c r="H2445" t="s">
        <v>13</v>
      </c>
      <c r="I2445" s="5" t="s">
        <v>25</v>
      </c>
      <c r="J2445" s="7">
        <v>2</v>
      </c>
      <c r="K2445" s="27">
        <v>1630.98</v>
      </c>
      <c r="L2445" s="11">
        <v>0</v>
      </c>
      <c r="M2445" t="s">
        <v>20</v>
      </c>
      <c r="N2445" s="29">
        <v>1023.36</v>
      </c>
      <c r="O2445" s="27">
        <f>Table1[[#This Row],[Unit_Price]]*Table1[[#This Row],[Quantity]]</f>
        <v>3261.96</v>
      </c>
      <c r="P2445" s="29">
        <f>Table1[[#This Row],[Revenue]]-Table1[[#This Row],[COGS]]</f>
        <v>1215.24</v>
      </c>
      <c r="Q2445" s="9">
        <f>Table1[[#This Row],[Profit]]/Table1[[#This Row],[Revenue]]</f>
        <v>0.37254901960784315</v>
      </c>
      <c r="R2445" s="31">
        <f>Table1[[#This Row],[Cost Price]]*Table1[[#This Row],[Quantity]]</f>
        <v>2046.72</v>
      </c>
    </row>
    <row r="2446" spans="1:18" x14ac:dyDescent="0.25">
      <c r="A2446" t="s">
        <v>3455</v>
      </c>
      <c r="B2446" s="14">
        <v>46145</v>
      </c>
      <c r="C2446" t="s">
        <v>2982</v>
      </c>
      <c r="D2446" t="str">
        <f>VLOOKUP(C2446,Customers!A:E,5,FALSE)</f>
        <v>Mass Market</v>
      </c>
      <c r="E2446" t="s">
        <v>685</v>
      </c>
      <c r="F2446" t="str">
        <f>VLOOKUP(Table1[[#This Row],[Product_ID]],Products!A:D,4,FALSE)</f>
        <v>Smartphones</v>
      </c>
      <c r="G2446" t="str">
        <f>VLOOKUP(H2446,Stores!A:E,5,FALSE)</f>
        <v>North America</v>
      </c>
      <c r="H2446" t="s">
        <v>95</v>
      </c>
      <c r="I2446" s="5" t="s">
        <v>25</v>
      </c>
      <c r="J2446" s="7">
        <v>2</v>
      </c>
      <c r="K2446" s="27">
        <v>1551.03</v>
      </c>
      <c r="L2446" s="11">
        <v>0.02</v>
      </c>
      <c r="M2446" t="s">
        <v>35</v>
      </c>
      <c r="N2446" s="29">
        <v>1023.36</v>
      </c>
      <c r="O2446" s="27">
        <f>Table1[[#This Row],[Unit_Price]]*Table1[[#This Row],[Quantity]]</f>
        <v>3102.06</v>
      </c>
      <c r="P2446" s="29">
        <f>Table1[[#This Row],[Revenue]]-Table1[[#This Row],[COGS]]</f>
        <v>1055.3399999999999</v>
      </c>
      <c r="Q2446" s="9">
        <f>Table1[[#This Row],[Profit]]/Table1[[#This Row],[Revenue]]</f>
        <v>0.34020618556701027</v>
      </c>
      <c r="R2446" s="31">
        <f>Table1[[#This Row],[Cost Price]]*Table1[[#This Row],[Quantity]]</f>
        <v>2046.72</v>
      </c>
    </row>
    <row r="2447" spans="1:18" x14ac:dyDescent="0.25">
      <c r="A2447" t="s">
        <v>3456</v>
      </c>
      <c r="B2447" s="14">
        <v>46207</v>
      </c>
      <c r="C2447" t="s">
        <v>1768</v>
      </c>
      <c r="D2447" t="str">
        <f>VLOOKUP(C2447,Customers!A:E,5,FALSE)</f>
        <v>Mass Market</v>
      </c>
      <c r="E2447" t="s">
        <v>12</v>
      </c>
      <c r="F2447" t="str">
        <f>VLOOKUP(Table1[[#This Row],[Product_ID]],Products!A:D,4,FALSE)</f>
        <v>Audio</v>
      </c>
      <c r="G2447" t="str">
        <f>VLOOKUP(H2447,Stores!A:E,5,FALSE)</f>
        <v>South America</v>
      </c>
      <c r="H2447" t="s">
        <v>62</v>
      </c>
      <c r="I2447" s="5" t="s">
        <v>25</v>
      </c>
      <c r="J2447" s="7">
        <v>2</v>
      </c>
      <c r="K2447" s="27">
        <v>484.03</v>
      </c>
      <c r="L2447" s="11">
        <v>0.15</v>
      </c>
      <c r="M2447" t="s">
        <v>20</v>
      </c>
      <c r="N2447" s="29">
        <v>354.29</v>
      </c>
      <c r="O2447" s="27">
        <f>Table1[[#This Row],[Unit_Price]]*Table1[[#This Row],[Quantity]]</f>
        <v>968.06</v>
      </c>
      <c r="P2447" s="29">
        <f>Table1[[#This Row],[Revenue]]-Table1[[#This Row],[COGS]]</f>
        <v>259.4799999999999</v>
      </c>
      <c r="Q2447" s="9">
        <f>Table1[[#This Row],[Profit]]/Table1[[#This Row],[Revenue]]</f>
        <v>0.268041237113402</v>
      </c>
      <c r="R2447" s="31">
        <f>Table1[[#This Row],[Cost Price]]*Table1[[#This Row],[Quantity]]</f>
        <v>708.58</v>
      </c>
    </row>
    <row r="2448" spans="1:18" x14ac:dyDescent="0.25">
      <c r="A2448" t="s">
        <v>3457</v>
      </c>
      <c r="B2448" s="14">
        <v>45924</v>
      </c>
      <c r="C2448" t="s">
        <v>2154</v>
      </c>
      <c r="D2448" t="str">
        <f>VLOOKUP(C2448,Customers!A:E,5,FALSE)</f>
        <v>Mass Market</v>
      </c>
      <c r="E2448" t="s">
        <v>29</v>
      </c>
      <c r="F2448" t="str">
        <f>VLOOKUP(Table1[[#This Row],[Product_ID]],Products!A:D,4,FALSE)</f>
        <v>Accessories</v>
      </c>
      <c r="G2448" t="str">
        <f>VLOOKUP(H2448,Stores!A:E,5,FALSE)</f>
        <v>North America</v>
      </c>
      <c r="H2448" t="s">
        <v>39</v>
      </c>
      <c r="I2448" s="5" t="s">
        <v>14</v>
      </c>
      <c r="J2448" s="7">
        <v>1</v>
      </c>
      <c r="K2448" s="27">
        <v>111.18</v>
      </c>
      <c r="L2448" s="11">
        <v>0.35</v>
      </c>
      <c r="M2448" t="s">
        <v>20</v>
      </c>
      <c r="N2448" s="29">
        <v>78.48</v>
      </c>
      <c r="O2448" s="27">
        <f>Table1[[#This Row],[Unit_Price]]*Table1[[#This Row],[Quantity]]</f>
        <v>111.18</v>
      </c>
      <c r="P2448" s="29">
        <f>Table1[[#This Row],[Revenue]]-Table1[[#This Row],[COGS]]</f>
        <v>32.700000000000003</v>
      </c>
      <c r="Q2448" s="9">
        <f>Table1[[#This Row],[Profit]]/Table1[[#This Row],[Revenue]]</f>
        <v>0.29411764705882354</v>
      </c>
      <c r="R2448" s="31">
        <f>Table1[[#This Row],[Cost Price]]*Table1[[#This Row],[Quantity]]</f>
        <v>78.48</v>
      </c>
    </row>
    <row r="2449" spans="1:18" x14ac:dyDescent="0.25">
      <c r="A2449" t="s">
        <v>3458</v>
      </c>
      <c r="B2449" s="14">
        <v>46115</v>
      </c>
      <c r="C2449" t="s">
        <v>73</v>
      </c>
      <c r="D2449" t="str">
        <f>VLOOKUP(C2449,Customers!A:E,5,FALSE)</f>
        <v>Mass Market</v>
      </c>
      <c r="E2449" t="s">
        <v>282</v>
      </c>
      <c r="F2449" t="str">
        <f>VLOOKUP(Table1[[#This Row],[Product_ID]],Products!A:D,4,FALSE)</f>
        <v>Audio</v>
      </c>
      <c r="G2449" t="str">
        <f>VLOOKUP(H2449,Stores!A:E,5,FALSE)</f>
        <v>Asia</v>
      </c>
      <c r="H2449" t="s">
        <v>101</v>
      </c>
      <c r="I2449" s="5" t="s">
        <v>14</v>
      </c>
      <c r="J2449" s="7">
        <v>2</v>
      </c>
      <c r="K2449" s="27">
        <v>182.58</v>
      </c>
      <c r="L2449" s="11">
        <v>0.02</v>
      </c>
      <c r="M2449" t="s">
        <v>20</v>
      </c>
      <c r="N2449" s="29">
        <v>110.98</v>
      </c>
      <c r="O2449" s="27">
        <f>Table1[[#This Row],[Unit_Price]]*Table1[[#This Row],[Quantity]]</f>
        <v>365.16</v>
      </c>
      <c r="P2449" s="29">
        <f>Table1[[#This Row],[Revenue]]-Table1[[#This Row],[COGS]]</f>
        <v>143.20000000000002</v>
      </c>
      <c r="Q2449" s="9">
        <f>Table1[[#This Row],[Profit]]/Table1[[#This Row],[Revenue]]</f>
        <v>0.39215686274509803</v>
      </c>
      <c r="R2449" s="31">
        <f>Table1[[#This Row],[Cost Price]]*Table1[[#This Row],[Quantity]]</f>
        <v>221.96</v>
      </c>
    </row>
    <row r="2450" spans="1:18" x14ac:dyDescent="0.25">
      <c r="A2450" t="s">
        <v>3459</v>
      </c>
      <c r="B2450" s="14">
        <v>46301</v>
      </c>
      <c r="C2450" t="s">
        <v>215</v>
      </c>
      <c r="D2450" t="str">
        <f>VLOOKUP(C2450,Customers!A:E,5,FALSE)</f>
        <v>Mass Market</v>
      </c>
      <c r="E2450" t="s">
        <v>147</v>
      </c>
      <c r="F2450" t="str">
        <f>VLOOKUP(Table1[[#This Row],[Product_ID]],Products!A:D,4,FALSE)</f>
        <v>Televisions</v>
      </c>
      <c r="G2450" t="str">
        <f>VLOOKUP(H2450,Stores!A:E,5,FALSE)</f>
        <v>Asia</v>
      </c>
      <c r="H2450" t="s">
        <v>34</v>
      </c>
      <c r="I2450" s="5" t="s">
        <v>14</v>
      </c>
      <c r="J2450" s="7">
        <v>3</v>
      </c>
      <c r="K2450" s="27">
        <v>999</v>
      </c>
      <c r="L2450" s="11">
        <v>0</v>
      </c>
      <c r="M2450" t="s">
        <v>30</v>
      </c>
      <c r="N2450" s="29">
        <v>679.32</v>
      </c>
      <c r="O2450" s="27">
        <f>Table1[[#This Row],[Unit_Price]]*Table1[[#This Row],[Quantity]]</f>
        <v>2997</v>
      </c>
      <c r="P2450" s="29">
        <f>Table1[[#This Row],[Revenue]]-Table1[[#This Row],[COGS]]</f>
        <v>959.04</v>
      </c>
      <c r="Q2450" s="9">
        <f>Table1[[#This Row],[Profit]]/Table1[[#This Row],[Revenue]]</f>
        <v>0.32</v>
      </c>
      <c r="R2450" s="31">
        <f>Table1[[#This Row],[Cost Price]]*Table1[[#This Row],[Quantity]]</f>
        <v>2037.96</v>
      </c>
    </row>
    <row r="2451" spans="1:18" x14ac:dyDescent="0.25">
      <c r="A2451" t="s">
        <v>3460</v>
      </c>
      <c r="B2451" s="14">
        <v>46097</v>
      </c>
      <c r="C2451" t="s">
        <v>600</v>
      </c>
      <c r="D2451" t="str">
        <f>VLOOKUP(C2451,Customers!A:E,5,FALSE)</f>
        <v>Mass Affluent</v>
      </c>
      <c r="E2451" t="s">
        <v>109</v>
      </c>
      <c r="F2451" t="str">
        <f>VLOOKUP(Table1[[#This Row],[Product_ID]],Products!A:D,4,FALSE)</f>
        <v>Televisions</v>
      </c>
      <c r="G2451" t="str">
        <f>VLOOKUP(H2451,Stores!A:E,5,FALSE)</f>
        <v>South America</v>
      </c>
      <c r="H2451" t="s">
        <v>62</v>
      </c>
      <c r="I2451" s="5" t="s">
        <v>14</v>
      </c>
      <c r="J2451" s="7">
        <v>1</v>
      </c>
      <c r="K2451" s="27">
        <v>1426.98</v>
      </c>
      <c r="L2451" s="11">
        <v>0</v>
      </c>
      <c r="M2451" t="s">
        <v>35</v>
      </c>
      <c r="N2451" s="29">
        <v>1007.28</v>
      </c>
      <c r="O2451" s="27">
        <f>Table1[[#This Row],[Unit_Price]]*Table1[[#This Row],[Quantity]]</f>
        <v>1426.98</v>
      </c>
      <c r="P2451" s="29">
        <f>Table1[[#This Row],[Revenue]]-Table1[[#This Row],[COGS]]</f>
        <v>419.70000000000005</v>
      </c>
      <c r="Q2451" s="9">
        <f>Table1[[#This Row],[Profit]]/Table1[[#This Row],[Revenue]]</f>
        <v>0.29411764705882354</v>
      </c>
      <c r="R2451" s="31">
        <f>Table1[[#This Row],[Cost Price]]*Table1[[#This Row],[Quantity]]</f>
        <v>1007.28</v>
      </c>
    </row>
    <row r="2452" spans="1:18" x14ac:dyDescent="0.25">
      <c r="A2452" t="s">
        <v>3461</v>
      </c>
      <c r="B2452" s="14">
        <v>46052</v>
      </c>
      <c r="C2452" t="s">
        <v>1583</v>
      </c>
      <c r="D2452" t="str">
        <f>VLOOKUP(C2452,Customers!A:E,5,FALSE)</f>
        <v>Mass Market</v>
      </c>
      <c r="E2452" t="s">
        <v>235</v>
      </c>
      <c r="F2452" t="str">
        <f>VLOOKUP(Table1[[#This Row],[Product_ID]],Products!A:D,4,FALSE)</f>
        <v>Accessories</v>
      </c>
      <c r="G2452" t="str">
        <f>VLOOKUP(H2452,Stores!A:E,5,FALSE)</f>
        <v>Asia</v>
      </c>
      <c r="H2452" t="s">
        <v>13</v>
      </c>
      <c r="I2452" s="5" t="s">
        <v>14</v>
      </c>
      <c r="J2452" s="7">
        <v>2</v>
      </c>
      <c r="K2452" s="27">
        <v>68.31</v>
      </c>
      <c r="L2452" s="11">
        <v>0</v>
      </c>
      <c r="M2452" t="s">
        <v>30</v>
      </c>
      <c r="N2452" s="29">
        <v>44.85</v>
      </c>
      <c r="O2452" s="27">
        <f>Table1[[#This Row],[Unit_Price]]*Table1[[#This Row],[Quantity]]</f>
        <v>136.62</v>
      </c>
      <c r="P2452" s="29">
        <f>Table1[[#This Row],[Revenue]]-Table1[[#This Row],[COGS]]</f>
        <v>46.92</v>
      </c>
      <c r="Q2452" s="9">
        <f>Table1[[#This Row],[Profit]]/Table1[[#This Row],[Revenue]]</f>
        <v>0.34343434343434343</v>
      </c>
      <c r="R2452" s="31">
        <f>Table1[[#This Row],[Cost Price]]*Table1[[#This Row],[Quantity]]</f>
        <v>89.7</v>
      </c>
    </row>
    <row r="2453" spans="1:18" x14ac:dyDescent="0.25">
      <c r="A2453" t="s">
        <v>3462</v>
      </c>
      <c r="B2453" s="14">
        <v>46127</v>
      </c>
      <c r="C2453" t="s">
        <v>206</v>
      </c>
      <c r="D2453" t="str">
        <f>VLOOKUP(C2453,Customers!A:E,5,FALSE)</f>
        <v>Mass Affluent</v>
      </c>
      <c r="E2453" t="s">
        <v>168</v>
      </c>
      <c r="F2453" t="str">
        <f>VLOOKUP(Table1[[#This Row],[Product_ID]],Products!A:D,4,FALSE)</f>
        <v>Accessories</v>
      </c>
      <c r="G2453" t="str">
        <f>VLOOKUP(H2453,Stores!A:E,5,FALSE)</f>
        <v>Asia</v>
      </c>
      <c r="H2453" t="s">
        <v>13</v>
      </c>
      <c r="I2453" s="5" t="s">
        <v>14</v>
      </c>
      <c r="J2453" s="7">
        <v>3</v>
      </c>
      <c r="K2453" s="27">
        <v>89.89</v>
      </c>
      <c r="L2453" s="11">
        <v>0.02</v>
      </c>
      <c r="M2453" t="s">
        <v>20</v>
      </c>
      <c r="N2453" s="29">
        <v>55.18</v>
      </c>
      <c r="O2453" s="27">
        <f>Table1[[#This Row],[Unit_Price]]*Table1[[#This Row],[Quantity]]</f>
        <v>269.67</v>
      </c>
      <c r="P2453" s="29">
        <f>Table1[[#This Row],[Revenue]]-Table1[[#This Row],[COGS]]</f>
        <v>104.13000000000002</v>
      </c>
      <c r="Q2453" s="9">
        <f>Table1[[#This Row],[Profit]]/Table1[[#This Row],[Revenue]]</f>
        <v>0.3861386138613862</v>
      </c>
      <c r="R2453" s="31">
        <f>Table1[[#This Row],[Cost Price]]*Table1[[#This Row],[Quantity]]</f>
        <v>165.54</v>
      </c>
    </row>
    <row r="2454" spans="1:18" x14ac:dyDescent="0.25">
      <c r="A2454" t="s">
        <v>3463</v>
      </c>
      <c r="B2454" s="14">
        <v>45891</v>
      </c>
      <c r="C2454" t="s">
        <v>3464</v>
      </c>
      <c r="D2454" t="str">
        <f>VLOOKUP(C2454,Customers!A:E,5,FALSE)</f>
        <v>Mass Market</v>
      </c>
      <c r="E2454" t="s">
        <v>251</v>
      </c>
      <c r="F2454" t="str">
        <f>VLOOKUP(Table1[[#This Row],[Product_ID]],Products!A:D,4,FALSE)</f>
        <v>Televisions</v>
      </c>
      <c r="G2454" t="str">
        <f>VLOOKUP(H2454,Stores!A:E,5,FALSE)</f>
        <v>Asia</v>
      </c>
      <c r="H2454" t="s">
        <v>34</v>
      </c>
      <c r="I2454" s="5" t="s">
        <v>14</v>
      </c>
      <c r="J2454" s="7">
        <v>2</v>
      </c>
      <c r="K2454" s="27">
        <v>2018.99</v>
      </c>
      <c r="L2454" s="11">
        <v>0.2</v>
      </c>
      <c r="M2454" t="s">
        <v>20</v>
      </c>
      <c r="N2454" s="29">
        <v>1299.3499999999999</v>
      </c>
      <c r="O2454" s="27">
        <f>Table1[[#This Row],[Unit_Price]]*Table1[[#This Row],[Quantity]]</f>
        <v>4037.98</v>
      </c>
      <c r="P2454" s="29">
        <f>Table1[[#This Row],[Revenue]]-Table1[[#This Row],[COGS]]</f>
        <v>1439.2800000000002</v>
      </c>
      <c r="Q2454" s="9">
        <f>Table1[[#This Row],[Profit]]/Table1[[#This Row],[Revenue]]</f>
        <v>0.35643564356435647</v>
      </c>
      <c r="R2454" s="31">
        <f>Table1[[#This Row],[Cost Price]]*Table1[[#This Row],[Quantity]]</f>
        <v>2598.6999999999998</v>
      </c>
    </row>
    <row r="2455" spans="1:18" x14ac:dyDescent="0.25">
      <c r="A2455" t="s">
        <v>3465</v>
      </c>
      <c r="B2455" s="14">
        <v>46164</v>
      </c>
      <c r="C2455" t="s">
        <v>11</v>
      </c>
      <c r="D2455" t="str">
        <f>VLOOKUP(C2455,Customers!A:E,5,FALSE)</f>
        <v>Affluent</v>
      </c>
      <c r="E2455" t="s">
        <v>87</v>
      </c>
      <c r="F2455" t="str">
        <f>VLOOKUP(Table1[[#This Row],[Product_ID]],Products!A:D,4,FALSE)</f>
        <v>Laptops</v>
      </c>
      <c r="G2455" t="str">
        <f>VLOOKUP(H2455,Stores!A:E,5,FALSE)</f>
        <v>Africa</v>
      </c>
      <c r="H2455" t="s">
        <v>58</v>
      </c>
      <c r="I2455" s="5" t="s">
        <v>25</v>
      </c>
      <c r="J2455" s="7">
        <v>1</v>
      </c>
      <c r="K2455" s="27">
        <v>999</v>
      </c>
      <c r="L2455" s="11">
        <v>0</v>
      </c>
      <c r="M2455" t="s">
        <v>35</v>
      </c>
      <c r="N2455" s="29">
        <v>689.31</v>
      </c>
      <c r="O2455" s="27">
        <f>Table1[[#This Row],[Unit_Price]]*Table1[[#This Row],[Quantity]]</f>
        <v>999</v>
      </c>
      <c r="P2455" s="29">
        <f>Table1[[#This Row],[Revenue]]-Table1[[#This Row],[COGS]]</f>
        <v>309.69000000000005</v>
      </c>
      <c r="Q2455" s="9">
        <f>Table1[[#This Row],[Profit]]/Table1[[#This Row],[Revenue]]</f>
        <v>0.31000000000000005</v>
      </c>
      <c r="R2455" s="31">
        <f>Table1[[#This Row],[Cost Price]]*Table1[[#This Row],[Quantity]]</f>
        <v>689.31</v>
      </c>
    </row>
    <row r="2456" spans="1:18" x14ac:dyDescent="0.25">
      <c r="A2456" t="s">
        <v>3466</v>
      </c>
      <c r="B2456" s="14">
        <v>45927</v>
      </c>
      <c r="C2456" t="s">
        <v>3467</v>
      </c>
      <c r="D2456" t="str">
        <f>VLOOKUP(C2456,Customers!A:E,5,FALSE)</f>
        <v>Mass Affluent</v>
      </c>
      <c r="E2456" t="s">
        <v>174</v>
      </c>
      <c r="F2456" t="str">
        <f>VLOOKUP(Table1[[#This Row],[Product_ID]],Products!A:D,4,FALSE)</f>
        <v>Accessories</v>
      </c>
      <c r="G2456" t="str">
        <f>VLOOKUP(H2456,Stores!A:E,5,FALSE)</f>
        <v>Asia</v>
      </c>
      <c r="H2456" t="s">
        <v>13</v>
      </c>
      <c r="I2456" s="5" t="s">
        <v>14</v>
      </c>
      <c r="J2456" s="7">
        <v>3</v>
      </c>
      <c r="K2456" s="27">
        <v>78.209999999999994</v>
      </c>
      <c r="L2456" s="11">
        <v>0</v>
      </c>
      <c r="M2456" t="s">
        <v>35</v>
      </c>
      <c r="N2456" s="29">
        <v>54.51</v>
      </c>
      <c r="O2456" s="27">
        <f>Table1[[#This Row],[Unit_Price]]*Table1[[#This Row],[Quantity]]</f>
        <v>234.63</v>
      </c>
      <c r="P2456" s="29">
        <f>Table1[[#This Row],[Revenue]]-Table1[[#This Row],[COGS]]</f>
        <v>71.099999999999994</v>
      </c>
      <c r="Q2456" s="9">
        <f>Table1[[#This Row],[Profit]]/Table1[[#This Row],[Revenue]]</f>
        <v>0.30303030303030304</v>
      </c>
      <c r="R2456" s="31">
        <f>Table1[[#This Row],[Cost Price]]*Table1[[#This Row],[Quantity]]</f>
        <v>163.53</v>
      </c>
    </row>
    <row r="2457" spans="1:18" x14ac:dyDescent="0.25">
      <c r="A2457" t="s">
        <v>3468</v>
      </c>
      <c r="B2457" s="14">
        <v>46078</v>
      </c>
      <c r="C2457" t="s">
        <v>163</v>
      </c>
      <c r="D2457" t="str">
        <f>VLOOKUP(C2457,Customers!A:E,5,FALSE)</f>
        <v>Mass Market</v>
      </c>
      <c r="E2457" t="s">
        <v>213</v>
      </c>
      <c r="F2457" t="str">
        <f>VLOOKUP(Table1[[#This Row],[Product_ID]],Products!A:D,4,FALSE)</f>
        <v>Smartphones</v>
      </c>
      <c r="G2457" t="str">
        <f>VLOOKUP(H2457,Stores!A:E,5,FALSE)</f>
        <v xml:space="preserve">Asia </v>
      </c>
      <c r="H2457" t="s">
        <v>104</v>
      </c>
      <c r="I2457" s="5" t="s">
        <v>14</v>
      </c>
      <c r="J2457" s="7">
        <v>4</v>
      </c>
      <c r="K2457" s="27">
        <v>549</v>
      </c>
      <c r="L2457" s="11">
        <v>0</v>
      </c>
      <c r="M2457" t="s">
        <v>20</v>
      </c>
      <c r="N2457" s="29">
        <v>362.34</v>
      </c>
      <c r="O2457" s="27">
        <f>Table1[[#This Row],[Unit_Price]]*Table1[[#This Row],[Quantity]]</f>
        <v>2196</v>
      </c>
      <c r="P2457" s="29">
        <f>Table1[[#This Row],[Revenue]]-Table1[[#This Row],[COGS]]</f>
        <v>746.6400000000001</v>
      </c>
      <c r="Q2457" s="9">
        <f>Table1[[#This Row],[Profit]]/Table1[[#This Row],[Revenue]]</f>
        <v>0.34</v>
      </c>
      <c r="R2457" s="31">
        <f>Table1[[#This Row],[Cost Price]]*Table1[[#This Row],[Quantity]]</f>
        <v>1449.36</v>
      </c>
    </row>
    <row r="2458" spans="1:18" x14ac:dyDescent="0.25">
      <c r="A2458" t="s">
        <v>3469</v>
      </c>
      <c r="B2458" s="14">
        <v>45758</v>
      </c>
      <c r="C2458" t="s">
        <v>2115</v>
      </c>
      <c r="D2458" t="str">
        <f>VLOOKUP(C2458,Customers!A:E,5,FALSE)</f>
        <v>Affluent</v>
      </c>
      <c r="E2458" t="s">
        <v>549</v>
      </c>
      <c r="F2458" t="str">
        <f>VLOOKUP(Table1[[#This Row],[Product_ID]],Products!A:D,4,FALSE)</f>
        <v>Televisions</v>
      </c>
      <c r="G2458" t="str">
        <f>VLOOKUP(H2458,Stores!A:E,5,FALSE)</f>
        <v>Asia</v>
      </c>
      <c r="H2458" t="s">
        <v>34</v>
      </c>
      <c r="I2458" s="5" t="s">
        <v>14</v>
      </c>
      <c r="J2458" s="7">
        <v>3</v>
      </c>
      <c r="K2458" s="27">
        <v>1210.99</v>
      </c>
      <c r="L2458" s="11">
        <v>0</v>
      </c>
      <c r="M2458" t="s">
        <v>20</v>
      </c>
      <c r="N2458" s="29">
        <v>767.36</v>
      </c>
      <c r="O2458" s="27">
        <f>Table1[[#This Row],[Unit_Price]]*Table1[[#This Row],[Quantity]]</f>
        <v>3632.9700000000003</v>
      </c>
      <c r="P2458" s="29">
        <f>Table1[[#This Row],[Revenue]]-Table1[[#This Row],[COGS]]</f>
        <v>1330.8900000000003</v>
      </c>
      <c r="Q2458" s="9">
        <f>Table1[[#This Row],[Profit]]/Table1[[#This Row],[Revenue]]</f>
        <v>0.36633663366336638</v>
      </c>
      <c r="R2458" s="31">
        <f>Table1[[#This Row],[Cost Price]]*Table1[[#This Row],[Quantity]]</f>
        <v>2302.08</v>
      </c>
    </row>
    <row r="2459" spans="1:18" x14ac:dyDescent="0.25">
      <c r="A2459" t="s">
        <v>3470</v>
      </c>
      <c r="B2459" s="14">
        <v>46040</v>
      </c>
      <c r="C2459" t="s">
        <v>1154</v>
      </c>
      <c r="D2459" t="str">
        <f>VLOOKUP(C2459,Customers!A:E,5,FALSE)</f>
        <v>Mass Market</v>
      </c>
      <c r="E2459" t="s">
        <v>123</v>
      </c>
      <c r="F2459" t="str">
        <f>VLOOKUP(Table1[[#This Row],[Product_ID]],Products!A:D,4,FALSE)</f>
        <v>Accessories</v>
      </c>
      <c r="G2459" t="str">
        <f>VLOOKUP(H2459,Stores!A:E,5,FALSE)</f>
        <v>Africa</v>
      </c>
      <c r="H2459" t="s">
        <v>58</v>
      </c>
      <c r="I2459" s="5" t="s">
        <v>25</v>
      </c>
      <c r="J2459" s="7">
        <v>2</v>
      </c>
      <c r="K2459" s="27">
        <v>54.45</v>
      </c>
      <c r="L2459" s="11">
        <v>0.05</v>
      </c>
      <c r="M2459" t="s">
        <v>20</v>
      </c>
      <c r="N2459" s="29">
        <v>39.049999999999997</v>
      </c>
      <c r="O2459" s="27">
        <f>Table1[[#This Row],[Unit_Price]]*Table1[[#This Row],[Quantity]]</f>
        <v>108.9</v>
      </c>
      <c r="P2459" s="29">
        <f>Table1[[#This Row],[Revenue]]-Table1[[#This Row],[COGS]]</f>
        <v>30.800000000000011</v>
      </c>
      <c r="Q2459" s="9">
        <f>Table1[[#This Row],[Profit]]/Table1[[#This Row],[Revenue]]</f>
        <v>0.28282828282828293</v>
      </c>
      <c r="R2459" s="31">
        <f>Table1[[#This Row],[Cost Price]]*Table1[[#This Row],[Quantity]]</f>
        <v>78.099999999999994</v>
      </c>
    </row>
    <row r="2460" spans="1:18" x14ac:dyDescent="0.25">
      <c r="A2460" t="s">
        <v>3471</v>
      </c>
      <c r="B2460" s="14">
        <v>46330</v>
      </c>
      <c r="C2460" t="s">
        <v>1349</v>
      </c>
      <c r="D2460" t="str">
        <f>VLOOKUP(C2460,Customers!A:E,5,FALSE)</f>
        <v>Mass Affluent</v>
      </c>
      <c r="E2460" t="s">
        <v>51</v>
      </c>
      <c r="F2460" t="str">
        <f>VLOOKUP(Table1[[#This Row],[Product_ID]],Products!A:D,4,FALSE)</f>
        <v>Smartphones</v>
      </c>
      <c r="G2460" t="str">
        <f>VLOOKUP(H2460,Stores!A:E,5,FALSE)</f>
        <v>Africa</v>
      </c>
      <c r="H2460" t="s">
        <v>226</v>
      </c>
      <c r="I2460" s="5" t="s">
        <v>25</v>
      </c>
      <c r="J2460" s="7">
        <v>2</v>
      </c>
      <c r="K2460" s="27">
        <v>989.01</v>
      </c>
      <c r="L2460" s="11">
        <v>0</v>
      </c>
      <c r="M2460" t="s">
        <v>35</v>
      </c>
      <c r="N2460" s="29">
        <v>609.39</v>
      </c>
      <c r="O2460" s="27">
        <f>Table1[[#This Row],[Unit_Price]]*Table1[[#This Row],[Quantity]]</f>
        <v>1978.02</v>
      </c>
      <c r="P2460" s="29">
        <f>Table1[[#This Row],[Revenue]]-Table1[[#This Row],[COGS]]</f>
        <v>759.24</v>
      </c>
      <c r="Q2460" s="9">
        <f>Table1[[#This Row],[Profit]]/Table1[[#This Row],[Revenue]]</f>
        <v>0.38383838383838387</v>
      </c>
      <c r="R2460" s="31">
        <f>Table1[[#This Row],[Cost Price]]*Table1[[#This Row],[Quantity]]</f>
        <v>1218.78</v>
      </c>
    </row>
    <row r="2461" spans="1:18" x14ac:dyDescent="0.25">
      <c r="A2461" t="s">
        <v>3472</v>
      </c>
      <c r="B2461" s="14">
        <v>46226</v>
      </c>
      <c r="C2461" t="s">
        <v>389</v>
      </c>
      <c r="D2461" t="str">
        <f>VLOOKUP(C2461,Customers!A:E,5,FALSE)</f>
        <v>Mass Affluent</v>
      </c>
      <c r="E2461" t="s">
        <v>180</v>
      </c>
      <c r="F2461" t="str">
        <f>VLOOKUP(Table1[[#This Row],[Product_ID]],Products!A:D,4,FALSE)</f>
        <v>Smartphones</v>
      </c>
      <c r="G2461" t="str">
        <f>VLOOKUP(H2461,Stores!A:E,5,FALSE)</f>
        <v>Africa</v>
      </c>
      <c r="H2461" t="s">
        <v>58</v>
      </c>
      <c r="I2461" s="5" t="s">
        <v>14</v>
      </c>
      <c r="J2461" s="7">
        <v>2</v>
      </c>
      <c r="K2461" s="27">
        <v>849</v>
      </c>
      <c r="L2461" s="11">
        <v>0</v>
      </c>
      <c r="M2461" t="s">
        <v>20</v>
      </c>
      <c r="N2461" s="29">
        <v>585.80999999999995</v>
      </c>
      <c r="O2461" s="27">
        <f>Table1[[#This Row],[Unit_Price]]*Table1[[#This Row],[Quantity]]</f>
        <v>1698</v>
      </c>
      <c r="P2461" s="29">
        <f>Table1[[#This Row],[Revenue]]-Table1[[#This Row],[COGS]]</f>
        <v>526.38000000000011</v>
      </c>
      <c r="Q2461" s="9">
        <f>Table1[[#This Row],[Profit]]/Table1[[#This Row],[Revenue]]</f>
        <v>0.31000000000000005</v>
      </c>
      <c r="R2461" s="31">
        <f>Table1[[#This Row],[Cost Price]]*Table1[[#This Row],[Quantity]]</f>
        <v>1171.6199999999999</v>
      </c>
    </row>
    <row r="2462" spans="1:18" x14ac:dyDescent="0.25">
      <c r="A2462" t="s">
        <v>3473</v>
      </c>
      <c r="B2462" s="14">
        <v>46146</v>
      </c>
      <c r="C2462" t="s">
        <v>838</v>
      </c>
      <c r="D2462" t="str">
        <f>VLOOKUP(C2462,Customers!A:E,5,FALSE)</f>
        <v>Mass Affluent</v>
      </c>
      <c r="E2462" t="s">
        <v>323</v>
      </c>
      <c r="F2462" t="str">
        <f>VLOOKUP(Table1[[#This Row],[Product_ID]],Products!A:D,4,FALSE)</f>
        <v>Televisions</v>
      </c>
      <c r="G2462" t="str">
        <f>VLOOKUP(H2462,Stores!A:E,5,FALSE)</f>
        <v>South America</v>
      </c>
      <c r="H2462" t="s">
        <v>120</v>
      </c>
      <c r="I2462" s="5" t="s">
        <v>25</v>
      </c>
      <c r="J2462" s="7">
        <v>3</v>
      </c>
      <c r="K2462" s="27">
        <v>1469.02</v>
      </c>
      <c r="L2462" s="11">
        <v>0</v>
      </c>
      <c r="M2462" t="s">
        <v>20</v>
      </c>
      <c r="N2462" s="29">
        <v>989.34</v>
      </c>
      <c r="O2462" s="27">
        <f>Table1[[#This Row],[Unit_Price]]*Table1[[#This Row],[Quantity]]</f>
        <v>4407.0599999999995</v>
      </c>
      <c r="P2462" s="29">
        <f>Table1[[#This Row],[Revenue]]-Table1[[#This Row],[COGS]]</f>
        <v>1439.0399999999995</v>
      </c>
      <c r="Q2462" s="9">
        <f>Table1[[#This Row],[Profit]]/Table1[[#This Row],[Revenue]]</f>
        <v>0.32653061224489788</v>
      </c>
      <c r="R2462" s="31">
        <f>Table1[[#This Row],[Cost Price]]*Table1[[#This Row],[Quantity]]</f>
        <v>2968.02</v>
      </c>
    </row>
    <row r="2463" spans="1:18" x14ac:dyDescent="0.25">
      <c r="A2463" t="s">
        <v>3474</v>
      </c>
      <c r="B2463" s="14">
        <v>46147</v>
      </c>
      <c r="C2463" t="s">
        <v>3475</v>
      </c>
      <c r="D2463" t="str">
        <f>VLOOKUP(C2463,Customers!A:E,5,FALSE)</f>
        <v>Mass Market</v>
      </c>
      <c r="E2463" t="s">
        <v>277</v>
      </c>
      <c r="F2463" t="str">
        <f>VLOOKUP(Table1[[#This Row],[Product_ID]],Products!A:D,4,FALSE)</f>
        <v>Televisions</v>
      </c>
      <c r="G2463" t="str">
        <f>VLOOKUP(H2463,Stores!A:E,5,FALSE)</f>
        <v>EUROPE</v>
      </c>
      <c r="H2463" t="s">
        <v>74</v>
      </c>
      <c r="I2463" s="5" t="s">
        <v>14</v>
      </c>
      <c r="J2463" s="7">
        <v>5</v>
      </c>
      <c r="K2463" s="27">
        <v>692.01</v>
      </c>
      <c r="L2463" s="11">
        <v>0</v>
      </c>
      <c r="M2463" t="s">
        <v>30</v>
      </c>
      <c r="N2463" s="29">
        <v>433.38</v>
      </c>
      <c r="O2463" s="27">
        <f>Table1[[#This Row],[Unit_Price]]*Table1[[#This Row],[Quantity]]</f>
        <v>3460.05</v>
      </c>
      <c r="P2463" s="29">
        <f>Table1[[#This Row],[Revenue]]-Table1[[#This Row],[COGS]]</f>
        <v>1293.1500000000001</v>
      </c>
      <c r="Q2463" s="9">
        <f>Table1[[#This Row],[Profit]]/Table1[[#This Row],[Revenue]]</f>
        <v>0.37373737373737376</v>
      </c>
      <c r="R2463" s="31">
        <f>Table1[[#This Row],[Cost Price]]*Table1[[#This Row],[Quantity]]</f>
        <v>2166.9</v>
      </c>
    </row>
    <row r="2464" spans="1:18" x14ac:dyDescent="0.25">
      <c r="A2464" t="s">
        <v>3476</v>
      </c>
      <c r="B2464" s="14">
        <v>46009</v>
      </c>
      <c r="C2464" t="s">
        <v>1147</v>
      </c>
      <c r="D2464" t="str">
        <f>VLOOKUP(C2464,Customers!A:E,5,FALSE)</f>
        <v>Mass Market</v>
      </c>
      <c r="E2464" t="s">
        <v>220</v>
      </c>
      <c r="F2464" t="str">
        <f>VLOOKUP(Table1[[#This Row],[Product_ID]],Products!A:D,4,FALSE)</f>
        <v>Laptops</v>
      </c>
      <c r="G2464" t="str">
        <f>VLOOKUP(H2464,Stores!A:E,5,FALSE)</f>
        <v>Asia</v>
      </c>
      <c r="H2464" t="s">
        <v>34</v>
      </c>
      <c r="I2464" s="5" t="s">
        <v>14</v>
      </c>
      <c r="J2464" s="7">
        <v>3</v>
      </c>
      <c r="K2464" s="27">
        <v>1528.98</v>
      </c>
      <c r="L2464" s="11">
        <v>0</v>
      </c>
      <c r="M2464" t="s">
        <v>35</v>
      </c>
      <c r="N2464" s="29">
        <v>974.35</v>
      </c>
      <c r="O2464" s="27">
        <f>Table1[[#This Row],[Unit_Price]]*Table1[[#This Row],[Quantity]]</f>
        <v>4586.9400000000005</v>
      </c>
      <c r="P2464" s="29">
        <f>Table1[[#This Row],[Revenue]]-Table1[[#This Row],[COGS]]</f>
        <v>1663.8900000000003</v>
      </c>
      <c r="Q2464" s="9">
        <f>Table1[[#This Row],[Profit]]/Table1[[#This Row],[Revenue]]</f>
        <v>0.36274509803921573</v>
      </c>
      <c r="R2464" s="31">
        <f>Table1[[#This Row],[Cost Price]]*Table1[[#This Row],[Quantity]]</f>
        <v>2923.05</v>
      </c>
    </row>
    <row r="2465" spans="1:18" x14ac:dyDescent="0.25">
      <c r="A2465" t="s">
        <v>3477</v>
      </c>
      <c r="B2465" s="14">
        <v>46037</v>
      </c>
      <c r="C2465" t="s">
        <v>985</v>
      </c>
      <c r="D2465" t="str">
        <f>VLOOKUP(C2465,Customers!A:E,5,FALSE)</f>
        <v>Affluent</v>
      </c>
      <c r="E2465" t="s">
        <v>202</v>
      </c>
      <c r="F2465" t="str">
        <f>VLOOKUP(Table1[[#This Row],[Product_ID]],Products!A:D,4,FALSE)</f>
        <v>Televisions</v>
      </c>
      <c r="G2465" t="str">
        <f>VLOOKUP(H2465,Stores!A:E,5,FALSE)</f>
        <v>EUROPE</v>
      </c>
      <c r="H2465" t="s">
        <v>74</v>
      </c>
      <c r="I2465" s="5" t="s">
        <v>14</v>
      </c>
      <c r="J2465" s="7">
        <v>6</v>
      </c>
      <c r="K2465" s="27">
        <v>2099</v>
      </c>
      <c r="L2465" s="11">
        <v>0.15</v>
      </c>
      <c r="M2465" t="s">
        <v>20</v>
      </c>
      <c r="N2465" s="29">
        <v>1427.32</v>
      </c>
      <c r="O2465" s="27">
        <f>Table1[[#This Row],[Unit_Price]]*Table1[[#This Row],[Quantity]]</f>
        <v>12594</v>
      </c>
      <c r="P2465" s="29">
        <f>Table1[[#This Row],[Revenue]]-Table1[[#This Row],[COGS]]</f>
        <v>4030.08</v>
      </c>
      <c r="Q2465" s="9">
        <f>Table1[[#This Row],[Profit]]/Table1[[#This Row],[Revenue]]</f>
        <v>0.32</v>
      </c>
      <c r="R2465" s="31">
        <f>Table1[[#This Row],[Cost Price]]*Table1[[#This Row],[Quantity]]</f>
        <v>8563.92</v>
      </c>
    </row>
    <row r="2466" spans="1:18" x14ac:dyDescent="0.25">
      <c r="A2466" t="s">
        <v>3478</v>
      </c>
      <c r="B2466" s="14">
        <v>46180</v>
      </c>
      <c r="C2466" t="s">
        <v>2748</v>
      </c>
      <c r="D2466" t="str">
        <f>VLOOKUP(C2466,Customers!A:E,5,FALSE)</f>
        <v>Mass Market</v>
      </c>
      <c r="E2466" t="s">
        <v>18</v>
      </c>
      <c r="F2466" t="str">
        <f>VLOOKUP(Table1[[#This Row],[Product_ID]],Products!A:D,4,FALSE)</f>
        <v>Audio</v>
      </c>
      <c r="G2466" t="str">
        <f>VLOOKUP(H2466,Stores!A:E,5,FALSE)</f>
        <v>Asia</v>
      </c>
      <c r="H2466" t="s">
        <v>13</v>
      </c>
      <c r="I2466" s="5" t="s">
        <v>14</v>
      </c>
      <c r="J2466" s="7">
        <v>3</v>
      </c>
      <c r="K2466" s="27">
        <v>97.02</v>
      </c>
      <c r="L2466" s="11">
        <v>0.2</v>
      </c>
      <c r="M2466" t="s">
        <v>20</v>
      </c>
      <c r="N2466" s="29">
        <v>71.28</v>
      </c>
      <c r="O2466" s="27">
        <f>Table1[[#This Row],[Unit_Price]]*Table1[[#This Row],[Quantity]]</f>
        <v>291.06</v>
      </c>
      <c r="P2466" s="29">
        <f>Table1[[#This Row],[Revenue]]-Table1[[#This Row],[COGS]]</f>
        <v>77.22</v>
      </c>
      <c r="Q2466" s="9">
        <f>Table1[[#This Row],[Profit]]/Table1[[#This Row],[Revenue]]</f>
        <v>0.26530612244897961</v>
      </c>
      <c r="R2466" s="31">
        <f>Table1[[#This Row],[Cost Price]]*Table1[[#This Row],[Quantity]]</f>
        <v>213.84</v>
      </c>
    </row>
    <row r="2467" spans="1:18" x14ac:dyDescent="0.25">
      <c r="A2467" t="s">
        <v>3479</v>
      </c>
      <c r="B2467" s="14">
        <v>46129</v>
      </c>
      <c r="C2467" t="s">
        <v>300</v>
      </c>
      <c r="D2467" t="str">
        <f>VLOOKUP(C2467,Customers!A:E,5,FALSE)</f>
        <v>Mass Affluent</v>
      </c>
      <c r="E2467" t="s">
        <v>268</v>
      </c>
      <c r="F2467" t="str">
        <f>VLOOKUP(Table1[[#This Row],[Product_ID]],Products!A:D,4,FALSE)</f>
        <v>Audio</v>
      </c>
      <c r="G2467" t="str">
        <f>VLOOKUP(H2467,Stores!A:E,5,FALSE)</f>
        <v>Asia</v>
      </c>
      <c r="H2467" t="s">
        <v>101</v>
      </c>
      <c r="I2467" s="5" t="s">
        <v>25</v>
      </c>
      <c r="J2467" s="7">
        <v>2</v>
      </c>
      <c r="K2467" s="27">
        <v>150.49</v>
      </c>
      <c r="L2467" s="11">
        <v>0.05</v>
      </c>
      <c r="M2467" t="s">
        <v>20</v>
      </c>
      <c r="N2467" s="29">
        <v>90.89</v>
      </c>
      <c r="O2467" s="27">
        <f>Table1[[#This Row],[Unit_Price]]*Table1[[#This Row],[Quantity]]</f>
        <v>300.98</v>
      </c>
      <c r="P2467" s="29">
        <f>Table1[[#This Row],[Revenue]]-Table1[[#This Row],[COGS]]</f>
        <v>119.20000000000002</v>
      </c>
      <c r="Q2467" s="9">
        <f>Table1[[#This Row],[Profit]]/Table1[[#This Row],[Revenue]]</f>
        <v>0.39603960396039606</v>
      </c>
      <c r="R2467" s="31">
        <f>Table1[[#This Row],[Cost Price]]*Table1[[#This Row],[Quantity]]</f>
        <v>181.78</v>
      </c>
    </row>
    <row r="2468" spans="1:18" x14ac:dyDescent="0.25">
      <c r="A2468" t="s">
        <v>3480</v>
      </c>
      <c r="B2468" s="14">
        <v>46119</v>
      </c>
      <c r="C2468" t="s">
        <v>382</v>
      </c>
      <c r="D2468" t="str">
        <f>VLOOKUP(C2468,Customers!A:E,5,FALSE)</f>
        <v>Premium</v>
      </c>
      <c r="E2468" t="s">
        <v>83</v>
      </c>
      <c r="F2468" t="str">
        <f>VLOOKUP(Table1[[#This Row],[Product_ID]],Products!A:D,4,FALSE)</f>
        <v>Televisions</v>
      </c>
      <c r="G2468" t="str">
        <f>VLOOKUP(H2468,Stores!A:E,5,FALSE)</f>
        <v>Africa</v>
      </c>
      <c r="H2468" t="s">
        <v>226</v>
      </c>
      <c r="I2468" s="5" t="s">
        <v>25</v>
      </c>
      <c r="J2468" s="7">
        <v>4</v>
      </c>
      <c r="K2468" s="27">
        <v>2276.0100000000002</v>
      </c>
      <c r="L2468" s="11">
        <v>0</v>
      </c>
      <c r="M2468" t="s">
        <v>30</v>
      </c>
      <c r="N2468" s="29">
        <v>1586.31</v>
      </c>
      <c r="O2468" s="27">
        <f>Table1[[#This Row],[Unit_Price]]*Table1[[#This Row],[Quantity]]</f>
        <v>9104.0400000000009</v>
      </c>
      <c r="P2468" s="29">
        <f>Table1[[#This Row],[Revenue]]-Table1[[#This Row],[COGS]]</f>
        <v>2758.8000000000011</v>
      </c>
      <c r="Q2468" s="9">
        <f>Table1[[#This Row],[Profit]]/Table1[[#This Row],[Revenue]]</f>
        <v>0.30303030303030309</v>
      </c>
      <c r="R2468" s="31">
        <f>Table1[[#This Row],[Cost Price]]*Table1[[#This Row],[Quantity]]</f>
        <v>6345.24</v>
      </c>
    </row>
    <row r="2469" spans="1:18" x14ac:dyDescent="0.25">
      <c r="A2469" t="s">
        <v>3482</v>
      </c>
      <c r="B2469" s="14">
        <v>46221</v>
      </c>
      <c r="C2469" t="s">
        <v>473</v>
      </c>
      <c r="D2469" t="str">
        <f>VLOOKUP(C2469,Customers!A:E,5,FALSE)</f>
        <v>Mass Market</v>
      </c>
      <c r="E2469" t="s">
        <v>177</v>
      </c>
      <c r="F2469" t="str">
        <f>VLOOKUP(Table1[[#This Row],[Product_ID]],Products!A:D,4,FALSE)</f>
        <v>Laptops</v>
      </c>
      <c r="G2469" t="str">
        <f>VLOOKUP(H2469,Stores!A:E,5,FALSE)</f>
        <v>Europe</v>
      </c>
      <c r="H2469" t="s">
        <v>64</v>
      </c>
      <c r="I2469" s="5" t="s">
        <v>25</v>
      </c>
      <c r="J2469" s="7">
        <v>3</v>
      </c>
      <c r="K2469" s="27">
        <v>1567.02</v>
      </c>
      <c r="L2469" s="11">
        <v>0.15</v>
      </c>
      <c r="M2469" t="s">
        <v>30</v>
      </c>
      <c r="N2469" s="29">
        <v>991.38</v>
      </c>
      <c r="O2469" s="27">
        <f>Table1[[#This Row],[Unit_Price]]*Table1[[#This Row],[Quantity]]</f>
        <v>4701.0599999999995</v>
      </c>
      <c r="P2469" s="29">
        <f>Table1[[#This Row],[Revenue]]-Table1[[#This Row],[COGS]]</f>
        <v>1726.9199999999996</v>
      </c>
      <c r="Q2469" s="9">
        <f>Table1[[#This Row],[Profit]]/Table1[[#This Row],[Revenue]]</f>
        <v>0.36734693877551017</v>
      </c>
      <c r="R2469" s="31">
        <f>Table1[[#This Row],[Cost Price]]*Table1[[#This Row],[Quantity]]</f>
        <v>2974.14</v>
      </c>
    </row>
    <row r="2470" spans="1:18" x14ac:dyDescent="0.25">
      <c r="A2470" t="s">
        <v>3483</v>
      </c>
      <c r="B2470" s="14">
        <v>46049</v>
      </c>
      <c r="C2470" t="s">
        <v>3484</v>
      </c>
      <c r="D2470" t="str">
        <f>VLOOKUP(C2470,Customers!A:E,5,FALSE)</f>
        <v>Mass Affluent</v>
      </c>
      <c r="E2470" t="s">
        <v>323</v>
      </c>
      <c r="F2470" t="str">
        <f>VLOOKUP(Table1[[#This Row],[Product_ID]],Products!A:D,4,FALSE)</f>
        <v>Televisions</v>
      </c>
      <c r="G2470" t="str">
        <f>VLOOKUP(H2470,Stores!A:E,5,FALSE)</f>
        <v>North America</v>
      </c>
      <c r="H2470" t="s">
        <v>187</v>
      </c>
      <c r="I2470" s="5" t="s">
        <v>25</v>
      </c>
      <c r="J2470" s="7">
        <v>2</v>
      </c>
      <c r="K2470" s="27">
        <v>1454.03</v>
      </c>
      <c r="L2470" s="11">
        <v>0</v>
      </c>
      <c r="M2470" t="s">
        <v>35</v>
      </c>
      <c r="N2470" s="29">
        <v>989.34</v>
      </c>
      <c r="O2470" s="27">
        <f>Table1[[#This Row],[Unit_Price]]*Table1[[#This Row],[Quantity]]</f>
        <v>2908.06</v>
      </c>
      <c r="P2470" s="29">
        <f>Table1[[#This Row],[Revenue]]-Table1[[#This Row],[COGS]]</f>
        <v>929.37999999999988</v>
      </c>
      <c r="Q2470" s="9">
        <f>Table1[[#This Row],[Profit]]/Table1[[#This Row],[Revenue]]</f>
        <v>0.31958762886597936</v>
      </c>
      <c r="R2470" s="31">
        <f>Table1[[#This Row],[Cost Price]]*Table1[[#This Row],[Quantity]]</f>
        <v>1978.68</v>
      </c>
    </row>
    <row r="2471" spans="1:18" x14ac:dyDescent="0.25">
      <c r="A2471" t="s">
        <v>3485</v>
      </c>
      <c r="B2471" s="14">
        <v>46059</v>
      </c>
      <c r="C2471" t="s">
        <v>1900</v>
      </c>
      <c r="D2471" t="str">
        <f>VLOOKUP(C2471,Customers!A:E,5,FALSE)</f>
        <v>Premium</v>
      </c>
      <c r="E2471" t="s">
        <v>235</v>
      </c>
      <c r="F2471" t="str">
        <f>VLOOKUP(Table1[[#This Row],[Product_ID]],Products!A:D,4,FALSE)</f>
        <v>Accessories</v>
      </c>
      <c r="G2471" t="str">
        <f>VLOOKUP(H2471,Stores!A:E,5,FALSE)</f>
        <v>South America</v>
      </c>
      <c r="H2471" t="s">
        <v>62</v>
      </c>
      <c r="I2471" s="5" t="s">
        <v>14</v>
      </c>
      <c r="J2471" s="7">
        <v>1</v>
      </c>
      <c r="K2471" s="27">
        <v>70.38</v>
      </c>
      <c r="L2471" s="11">
        <v>0.1</v>
      </c>
      <c r="M2471" t="s">
        <v>35</v>
      </c>
      <c r="N2471" s="29">
        <v>44.85</v>
      </c>
      <c r="O2471" s="27">
        <f>Table1[[#This Row],[Unit_Price]]*Table1[[#This Row],[Quantity]]</f>
        <v>70.38</v>
      </c>
      <c r="P2471" s="29">
        <f>Table1[[#This Row],[Revenue]]-Table1[[#This Row],[COGS]]</f>
        <v>25.529999999999994</v>
      </c>
      <c r="Q2471" s="9">
        <f>Table1[[#This Row],[Profit]]/Table1[[#This Row],[Revenue]]</f>
        <v>0.36274509803921562</v>
      </c>
      <c r="R2471" s="31">
        <f>Table1[[#This Row],[Cost Price]]*Table1[[#This Row],[Quantity]]</f>
        <v>44.85</v>
      </c>
    </row>
    <row r="2472" spans="1:18" x14ac:dyDescent="0.25">
      <c r="A2472" t="s">
        <v>3486</v>
      </c>
      <c r="B2472" s="14">
        <v>46080</v>
      </c>
      <c r="C2472" t="s">
        <v>2024</v>
      </c>
      <c r="D2472" t="str">
        <f>VLOOKUP(C2472,Customers!A:E,5,FALSE)</f>
        <v>Mass Market</v>
      </c>
      <c r="E2472" t="s">
        <v>556</v>
      </c>
      <c r="F2472" t="str">
        <f>VLOOKUP(Table1[[#This Row],[Product_ID]],Products!A:D,4,FALSE)</f>
        <v>Audio</v>
      </c>
      <c r="G2472" t="str">
        <f>VLOOKUP(H2472,Stores!A:E,5,FALSE)</f>
        <v>Africa</v>
      </c>
      <c r="H2472" t="s">
        <v>44</v>
      </c>
      <c r="I2472" s="5" t="s">
        <v>25</v>
      </c>
      <c r="J2472" s="7">
        <v>3</v>
      </c>
      <c r="K2472" s="27">
        <v>129</v>
      </c>
      <c r="L2472" s="11">
        <v>0.05</v>
      </c>
      <c r="M2472" t="s">
        <v>20</v>
      </c>
      <c r="N2472" s="29">
        <v>87.72</v>
      </c>
      <c r="O2472" s="27">
        <f>Table1[[#This Row],[Unit_Price]]*Table1[[#This Row],[Quantity]]</f>
        <v>387</v>
      </c>
      <c r="P2472" s="29">
        <f>Table1[[#This Row],[Revenue]]-Table1[[#This Row],[COGS]]</f>
        <v>123.84000000000003</v>
      </c>
      <c r="Q2472" s="9">
        <f>Table1[[#This Row],[Profit]]/Table1[[#This Row],[Revenue]]</f>
        <v>0.32000000000000006</v>
      </c>
      <c r="R2472" s="31">
        <f>Table1[[#This Row],[Cost Price]]*Table1[[#This Row],[Quantity]]</f>
        <v>263.15999999999997</v>
      </c>
    </row>
    <row r="2473" spans="1:18" x14ac:dyDescent="0.25">
      <c r="A2473" t="s">
        <v>3487</v>
      </c>
      <c r="B2473" s="14">
        <v>46205</v>
      </c>
      <c r="C2473" t="s">
        <v>1575</v>
      </c>
      <c r="D2473" t="str">
        <f>VLOOKUP(C2473,Customers!A:E,5,FALSE)</f>
        <v>Mass Market</v>
      </c>
      <c r="E2473" t="s">
        <v>150</v>
      </c>
      <c r="F2473" t="str">
        <f>VLOOKUP(Table1[[#This Row],[Product_ID]],Products!A:D,4,FALSE)</f>
        <v>Televisions</v>
      </c>
      <c r="G2473" t="str">
        <f>VLOOKUP(H2473,Stores!A:E,5,FALSE)</f>
        <v>EUROPE</v>
      </c>
      <c r="H2473" t="s">
        <v>74</v>
      </c>
      <c r="I2473" s="5" t="s">
        <v>14</v>
      </c>
      <c r="J2473" s="7">
        <v>1</v>
      </c>
      <c r="K2473" s="27">
        <v>1513.99</v>
      </c>
      <c r="L2473" s="11">
        <v>0.05</v>
      </c>
      <c r="M2473" t="s">
        <v>20</v>
      </c>
      <c r="N2473" s="29">
        <v>1064.29</v>
      </c>
      <c r="O2473" s="27">
        <f>Table1[[#This Row],[Unit_Price]]*Table1[[#This Row],[Quantity]]</f>
        <v>1513.99</v>
      </c>
      <c r="P2473" s="29">
        <f>Table1[[#This Row],[Revenue]]-Table1[[#This Row],[COGS]]</f>
        <v>449.70000000000005</v>
      </c>
      <c r="Q2473" s="9">
        <f>Table1[[#This Row],[Profit]]/Table1[[#This Row],[Revenue]]</f>
        <v>0.29702970297029707</v>
      </c>
      <c r="R2473" s="31">
        <f>Table1[[#This Row],[Cost Price]]*Table1[[#This Row],[Quantity]]</f>
        <v>1064.29</v>
      </c>
    </row>
    <row r="2474" spans="1:18" x14ac:dyDescent="0.25">
      <c r="A2474" t="s">
        <v>3488</v>
      </c>
      <c r="B2474" s="14">
        <v>46060</v>
      </c>
      <c r="C2474" t="s">
        <v>2340</v>
      </c>
      <c r="D2474" t="str">
        <f>VLOOKUP(C2474,Customers!A:E,5,FALSE)</f>
        <v>Mass Affluent</v>
      </c>
      <c r="E2474" t="s">
        <v>268</v>
      </c>
      <c r="F2474" t="str">
        <f>VLOOKUP(Table1[[#This Row],[Product_ID]],Products!A:D,4,FALSE)</f>
        <v>Audio</v>
      </c>
      <c r="G2474" t="str">
        <f>VLOOKUP(H2474,Stores!A:E,5,FALSE)</f>
        <v>Asia</v>
      </c>
      <c r="H2474" t="s">
        <v>101</v>
      </c>
      <c r="I2474" s="5" t="s">
        <v>25</v>
      </c>
      <c r="J2474" s="7">
        <v>2</v>
      </c>
      <c r="K2474" s="27">
        <v>147.51</v>
      </c>
      <c r="L2474" s="11">
        <v>0.05</v>
      </c>
      <c r="M2474" t="s">
        <v>35</v>
      </c>
      <c r="N2474" s="29">
        <v>90.89</v>
      </c>
      <c r="O2474" s="27">
        <f>Table1[[#This Row],[Unit_Price]]*Table1[[#This Row],[Quantity]]</f>
        <v>295.02</v>
      </c>
      <c r="P2474" s="29">
        <f>Table1[[#This Row],[Revenue]]-Table1[[#This Row],[COGS]]</f>
        <v>113.23999999999998</v>
      </c>
      <c r="Q2474" s="9">
        <f>Table1[[#This Row],[Profit]]/Table1[[#This Row],[Revenue]]</f>
        <v>0.38383838383838381</v>
      </c>
      <c r="R2474" s="31">
        <f>Table1[[#This Row],[Cost Price]]*Table1[[#This Row],[Quantity]]</f>
        <v>181.78</v>
      </c>
    </row>
    <row r="2475" spans="1:18" x14ac:dyDescent="0.25">
      <c r="A2475" t="s">
        <v>3489</v>
      </c>
      <c r="B2475" s="14">
        <v>45894</v>
      </c>
      <c r="C2475" t="s">
        <v>2970</v>
      </c>
      <c r="D2475" t="str">
        <f>VLOOKUP(C2475,Customers!A:E,5,FALSE)</f>
        <v>Mass Affluent</v>
      </c>
      <c r="E2475" t="s">
        <v>395</v>
      </c>
      <c r="F2475" t="str">
        <f>VLOOKUP(Table1[[#This Row],[Product_ID]],Products!A:D,4,FALSE)</f>
        <v>Accessories</v>
      </c>
      <c r="G2475" t="str">
        <f>VLOOKUP(H2475,Stores!A:E,5,FALSE)</f>
        <v>EUROPE</v>
      </c>
      <c r="H2475" t="s">
        <v>74</v>
      </c>
      <c r="I2475" s="5" t="s">
        <v>14</v>
      </c>
      <c r="J2475" s="7">
        <v>3</v>
      </c>
      <c r="K2475" s="27">
        <v>147.51</v>
      </c>
      <c r="L2475" s="11">
        <v>0.05</v>
      </c>
      <c r="M2475" t="s">
        <v>20</v>
      </c>
      <c r="N2475" s="29">
        <v>96.85</v>
      </c>
      <c r="O2475" s="27">
        <f>Table1[[#This Row],[Unit_Price]]*Table1[[#This Row],[Quantity]]</f>
        <v>442.53</v>
      </c>
      <c r="P2475" s="29">
        <f>Table1[[#This Row],[Revenue]]-Table1[[#This Row],[COGS]]</f>
        <v>151.98000000000002</v>
      </c>
      <c r="Q2475" s="9">
        <f>Table1[[#This Row],[Profit]]/Table1[[#This Row],[Revenue]]</f>
        <v>0.34343434343434348</v>
      </c>
      <c r="R2475" s="31">
        <f>Table1[[#This Row],[Cost Price]]*Table1[[#This Row],[Quantity]]</f>
        <v>290.54999999999995</v>
      </c>
    </row>
    <row r="2476" spans="1:18" x14ac:dyDescent="0.25">
      <c r="A2476" t="s">
        <v>3490</v>
      </c>
      <c r="B2476" s="14">
        <v>46332</v>
      </c>
      <c r="C2476" t="s">
        <v>483</v>
      </c>
      <c r="D2476" t="str">
        <f>VLOOKUP(C2476,Customers!A:E,5,FALSE)</f>
        <v>Mass Market</v>
      </c>
      <c r="E2476" t="s">
        <v>87</v>
      </c>
      <c r="F2476" t="str">
        <f>VLOOKUP(Table1[[#This Row],[Product_ID]],Products!A:D,4,FALSE)</f>
        <v>Laptops</v>
      </c>
      <c r="G2476" t="str">
        <f>VLOOKUP(H2476,Stores!A:E,5,FALSE)</f>
        <v>North America</v>
      </c>
      <c r="H2476" t="s">
        <v>187</v>
      </c>
      <c r="I2476" s="5" t="s">
        <v>14</v>
      </c>
      <c r="J2476" s="7">
        <v>1</v>
      </c>
      <c r="K2476" s="27">
        <v>1008.99</v>
      </c>
      <c r="L2476" s="11">
        <v>0.15</v>
      </c>
      <c r="M2476" t="s">
        <v>20</v>
      </c>
      <c r="N2476" s="29">
        <v>689.31</v>
      </c>
      <c r="O2476" s="27">
        <f>Table1[[#This Row],[Unit_Price]]*Table1[[#This Row],[Quantity]]</f>
        <v>1008.99</v>
      </c>
      <c r="P2476" s="29">
        <f>Table1[[#This Row],[Revenue]]-Table1[[#This Row],[COGS]]</f>
        <v>319.68000000000006</v>
      </c>
      <c r="Q2476" s="9">
        <f>Table1[[#This Row],[Profit]]/Table1[[#This Row],[Revenue]]</f>
        <v>0.31683168316831689</v>
      </c>
      <c r="R2476" s="31">
        <f>Table1[[#This Row],[Cost Price]]*Table1[[#This Row],[Quantity]]</f>
        <v>689.31</v>
      </c>
    </row>
    <row r="2477" spans="1:18" x14ac:dyDescent="0.25">
      <c r="A2477" t="s">
        <v>3491</v>
      </c>
      <c r="B2477" s="14">
        <v>45952</v>
      </c>
      <c r="C2477" t="s">
        <v>591</v>
      </c>
      <c r="D2477" t="str">
        <f>VLOOKUP(C2477,Customers!A:E,5,FALSE)</f>
        <v>Mass Market</v>
      </c>
      <c r="E2477" t="s">
        <v>243</v>
      </c>
      <c r="F2477" t="str">
        <f>VLOOKUP(Table1[[#This Row],[Product_ID]],Products!A:D,4,FALSE)</f>
        <v>Accessories</v>
      </c>
      <c r="G2477" t="str">
        <f>VLOOKUP(H2477,Stores!A:E,5,FALSE)</f>
        <v>Asia</v>
      </c>
      <c r="H2477" t="s">
        <v>101</v>
      </c>
      <c r="I2477" s="5" t="s">
        <v>14</v>
      </c>
      <c r="J2477" s="7">
        <v>2</v>
      </c>
      <c r="K2477" s="27">
        <v>68.31</v>
      </c>
      <c r="L2477" s="11">
        <v>0.1</v>
      </c>
      <c r="M2477" t="s">
        <v>20</v>
      </c>
      <c r="N2477" s="29">
        <v>44.16</v>
      </c>
      <c r="O2477" s="27">
        <f>Table1[[#This Row],[Unit_Price]]*Table1[[#This Row],[Quantity]]</f>
        <v>136.62</v>
      </c>
      <c r="P2477" s="29">
        <f>Table1[[#This Row],[Revenue]]-Table1[[#This Row],[COGS]]</f>
        <v>48.300000000000011</v>
      </c>
      <c r="Q2477" s="9">
        <f>Table1[[#This Row],[Profit]]/Table1[[#This Row],[Revenue]]</f>
        <v>0.35353535353535359</v>
      </c>
      <c r="R2477" s="31">
        <f>Table1[[#This Row],[Cost Price]]*Table1[[#This Row],[Quantity]]</f>
        <v>88.32</v>
      </c>
    </row>
    <row r="2478" spans="1:18" x14ac:dyDescent="0.25">
      <c r="A2478" t="s">
        <v>3492</v>
      </c>
      <c r="B2478" s="14">
        <v>46096</v>
      </c>
      <c r="C2478" t="s">
        <v>1800</v>
      </c>
      <c r="D2478" t="str">
        <f>VLOOKUP(C2478,Customers!A:E,5,FALSE)</f>
        <v>Premium</v>
      </c>
      <c r="E2478" t="s">
        <v>140</v>
      </c>
      <c r="F2478" t="str">
        <f>VLOOKUP(Table1[[#This Row],[Product_ID]],Products!A:D,4,FALSE)</f>
        <v>Laptops</v>
      </c>
      <c r="G2478" t="str">
        <f>VLOOKUP(H2478,Stores!A:E,5,FALSE)</f>
        <v>Africa</v>
      </c>
      <c r="H2478" t="s">
        <v>58</v>
      </c>
      <c r="I2478" s="5" t="s">
        <v>14</v>
      </c>
      <c r="J2478" s="7">
        <v>4</v>
      </c>
      <c r="K2478" s="27">
        <v>999</v>
      </c>
      <c r="L2478" s="11">
        <v>0.05</v>
      </c>
      <c r="M2478" t="s">
        <v>20</v>
      </c>
      <c r="N2478" s="29">
        <v>659.34</v>
      </c>
      <c r="O2478" s="27">
        <f>Table1[[#This Row],[Unit_Price]]*Table1[[#This Row],[Quantity]]</f>
        <v>3996</v>
      </c>
      <c r="P2478" s="29">
        <f>Table1[[#This Row],[Revenue]]-Table1[[#This Row],[COGS]]</f>
        <v>1358.6399999999999</v>
      </c>
      <c r="Q2478" s="9">
        <f>Table1[[#This Row],[Profit]]/Table1[[#This Row],[Revenue]]</f>
        <v>0.33999999999999997</v>
      </c>
      <c r="R2478" s="31">
        <f>Table1[[#This Row],[Cost Price]]*Table1[[#This Row],[Quantity]]</f>
        <v>2637.36</v>
      </c>
    </row>
    <row r="2479" spans="1:18" x14ac:dyDescent="0.25">
      <c r="A2479" t="s">
        <v>3493</v>
      </c>
      <c r="B2479" s="14">
        <v>45983</v>
      </c>
      <c r="C2479" t="s">
        <v>97</v>
      </c>
      <c r="D2479" t="str">
        <f>VLOOKUP(C2479,Customers!A:E,5,FALSE)</f>
        <v>Mass Market</v>
      </c>
      <c r="E2479" t="s">
        <v>168</v>
      </c>
      <c r="F2479" t="str">
        <f>VLOOKUP(Table1[[#This Row],[Product_ID]],Products!A:D,4,FALSE)</f>
        <v>Accessories</v>
      </c>
      <c r="G2479" t="str">
        <f>VLOOKUP(H2479,Stores!A:E,5,FALSE)</f>
        <v>South America</v>
      </c>
      <c r="H2479" t="s">
        <v>120</v>
      </c>
      <c r="I2479" s="5" t="s">
        <v>25</v>
      </c>
      <c r="J2479" s="7">
        <v>2</v>
      </c>
      <c r="K2479" s="27">
        <v>89.89</v>
      </c>
      <c r="L2479" s="11">
        <v>0.02</v>
      </c>
      <c r="M2479" t="s">
        <v>20</v>
      </c>
      <c r="N2479" s="29">
        <v>55.18</v>
      </c>
      <c r="O2479" s="27">
        <f>Table1[[#This Row],[Unit_Price]]*Table1[[#This Row],[Quantity]]</f>
        <v>179.78</v>
      </c>
      <c r="P2479" s="29">
        <f>Table1[[#This Row],[Revenue]]-Table1[[#This Row],[COGS]]</f>
        <v>69.42</v>
      </c>
      <c r="Q2479" s="9">
        <f>Table1[[#This Row],[Profit]]/Table1[[#This Row],[Revenue]]</f>
        <v>0.38613861386138615</v>
      </c>
      <c r="R2479" s="31">
        <f>Table1[[#This Row],[Cost Price]]*Table1[[#This Row],[Quantity]]</f>
        <v>110.36</v>
      </c>
    </row>
    <row r="2480" spans="1:18" x14ac:dyDescent="0.25">
      <c r="A2480" t="s">
        <v>3494</v>
      </c>
      <c r="B2480" s="14">
        <v>45973</v>
      </c>
      <c r="C2480" t="s">
        <v>1092</v>
      </c>
      <c r="D2480" t="str">
        <f>VLOOKUP(C2480,Customers!A:E,5,FALSE)</f>
        <v>Mass Affluent</v>
      </c>
      <c r="E2480" t="s">
        <v>153</v>
      </c>
      <c r="F2480" t="str">
        <f>VLOOKUP(Table1[[#This Row],[Product_ID]],Products!A:D,4,FALSE)</f>
        <v>Accessories</v>
      </c>
      <c r="G2480" t="str">
        <f>VLOOKUP(H2480,Stores!A:E,5,FALSE)</f>
        <v>EUROPE</v>
      </c>
      <c r="H2480" t="s">
        <v>74</v>
      </c>
      <c r="I2480" s="5" t="s">
        <v>25</v>
      </c>
      <c r="J2480" s="7">
        <v>5</v>
      </c>
      <c r="K2480" s="27">
        <v>127.71</v>
      </c>
      <c r="L2480" s="11">
        <v>0</v>
      </c>
      <c r="M2480" t="s">
        <v>20</v>
      </c>
      <c r="N2480" s="29">
        <v>78.69</v>
      </c>
      <c r="O2480" s="27">
        <f>Table1[[#This Row],[Unit_Price]]*Table1[[#This Row],[Quantity]]</f>
        <v>638.54999999999995</v>
      </c>
      <c r="P2480" s="29">
        <f>Table1[[#This Row],[Revenue]]-Table1[[#This Row],[COGS]]</f>
        <v>245.09999999999997</v>
      </c>
      <c r="Q2480" s="9">
        <f>Table1[[#This Row],[Profit]]/Table1[[#This Row],[Revenue]]</f>
        <v>0.38383838383838381</v>
      </c>
      <c r="R2480" s="31">
        <f>Table1[[#This Row],[Cost Price]]*Table1[[#This Row],[Quantity]]</f>
        <v>393.45</v>
      </c>
    </row>
    <row r="2481" spans="1:18" x14ac:dyDescent="0.25">
      <c r="A2481" t="s">
        <v>3495</v>
      </c>
      <c r="B2481" s="14">
        <v>46042</v>
      </c>
      <c r="C2481" t="s">
        <v>560</v>
      </c>
      <c r="D2481" t="str">
        <f>VLOOKUP(C2481,Customers!A:E,5,FALSE)</f>
        <v>Mass Market</v>
      </c>
      <c r="E2481" t="s">
        <v>47</v>
      </c>
      <c r="F2481" t="str">
        <f>VLOOKUP(Table1[[#This Row],[Product_ID]],Products!A:D,4,FALSE)</f>
        <v>Smartphones</v>
      </c>
      <c r="G2481" t="str">
        <f>VLOOKUP(H2481,Stores!A:E,5,FALSE)</f>
        <v>Africa</v>
      </c>
      <c r="H2481" t="s">
        <v>52</v>
      </c>
      <c r="I2481" s="5" t="s">
        <v>25</v>
      </c>
      <c r="J2481" s="7">
        <v>2</v>
      </c>
      <c r="K2481" s="27">
        <v>293.02</v>
      </c>
      <c r="L2481" s="11">
        <v>0.1</v>
      </c>
      <c r="M2481" t="s">
        <v>20</v>
      </c>
      <c r="N2481" s="29">
        <v>194.35</v>
      </c>
      <c r="O2481" s="27">
        <f>Table1[[#This Row],[Unit_Price]]*Table1[[#This Row],[Quantity]]</f>
        <v>586.04</v>
      </c>
      <c r="P2481" s="29">
        <f>Table1[[#This Row],[Revenue]]-Table1[[#This Row],[COGS]]</f>
        <v>197.33999999999997</v>
      </c>
      <c r="Q2481" s="9">
        <f>Table1[[#This Row],[Profit]]/Table1[[#This Row],[Revenue]]</f>
        <v>0.33673469387755101</v>
      </c>
      <c r="R2481" s="31">
        <f>Table1[[#This Row],[Cost Price]]*Table1[[#This Row],[Quantity]]</f>
        <v>388.7</v>
      </c>
    </row>
    <row r="2482" spans="1:18" x14ac:dyDescent="0.25">
      <c r="A2482" t="s">
        <v>3496</v>
      </c>
      <c r="B2482" s="14">
        <v>46240</v>
      </c>
      <c r="C2482" t="s">
        <v>2740</v>
      </c>
      <c r="D2482" t="str">
        <f>VLOOKUP(C2482,Customers!A:E,5,FALSE)</f>
        <v xml:space="preserve">Mass Affluent </v>
      </c>
      <c r="E2482" t="s">
        <v>213</v>
      </c>
      <c r="F2482" t="str">
        <f>VLOOKUP(Table1[[#This Row],[Product_ID]],Products!A:D,4,FALSE)</f>
        <v>Smartphones</v>
      </c>
      <c r="G2482" t="str">
        <f>VLOOKUP(H2482,Stores!A:E,5,FALSE)</f>
        <v>Africa</v>
      </c>
      <c r="H2482" t="s">
        <v>52</v>
      </c>
      <c r="I2482" s="5" t="s">
        <v>25</v>
      </c>
      <c r="J2482" s="7">
        <v>3</v>
      </c>
      <c r="K2482" s="27">
        <v>543.51</v>
      </c>
      <c r="L2482" s="11">
        <v>0.15</v>
      </c>
      <c r="M2482" t="s">
        <v>35</v>
      </c>
      <c r="N2482" s="29">
        <v>362.34</v>
      </c>
      <c r="O2482" s="27">
        <f>Table1[[#This Row],[Unit_Price]]*Table1[[#This Row],[Quantity]]</f>
        <v>1630.53</v>
      </c>
      <c r="P2482" s="29">
        <f>Table1[[#This Row],[Revenue]]-Table1[[#This Row],[COGS]]</f>
        <v>543.51</v>
      </c>
      <c r="Q2482" s="9">
        <f>Table1[[#This Row],[Profit]]/Table1[[#This Row],[Revenue]]</f>
        <v>0.33333333333333331</v>
      </c>
      <c r="R2482" s="31">
        <f>Table1[[#This Row],[Cost Price]]*Table1[[#This Row],[Quantity]]</f>
        <v>1087.02</v>
      </c>
    </row>
    <row r="2483" spans="1:18" x14ac:dyDescent="0.25">
      <c r="A2483" t="s">
        <v>3497</v>
      </c>
      <c r="B2483" s="14">
        <v>45758</v>
      </c>
      <c r="C2483" t="s">
        <v>1016</v>
      </c>
      <c r="D2483" t="str">
        <f>VLOOKUP(C2483,Customers!A:E,5,FALSE)</f>
        <v>VIP</v>
      </c>
      <c r="E2483" t="s">
        <v>202</v>
      </c>
      <c r="F2483" t="str">
        <f>VLOOKUP(Table1[[#This Row],[Product_ID]],Products!A:D,4,FALSE)</f>
        <v>Televisions</v>
      </c>
      <c r="G2483" t="str">
        <f>VLOOKUP(H2483,Stores!A:E,5,FALSE)</f>
        <v>Africa</v>
      </c>
      <c r="H2483" t="s">
        <v>44</v>
      </c>
      <c r="I2483" s="5" t="s">
        <v>14</v>
      </c>
      <c r="J2483" s="7">
        <v>1</v>
      </c>
      <c r="K2483" s="27">
        <v>2161.9699999999998</v>
      </c>
      <c r="L2483" s="11">
        <v>0.2</v>
      </c>
      <c r="M2483" t="s">
        <v>20</v>
      </c>
      <c r="N2483" s="29">
        <v>1427.32</v>
      </c>
      <c r="O2483" s="27">
        <f>Table1[[#This Row],[Unit_Price]]*Table1[[#This Row],[Quantity]]</f>
        <v>2161.9699999999998</v>
      </c>
      <c r="P2483" s="29">
        <f>Table1[[#This Row],[Revenue]]-Table1[[#This Row],[COGS]]</f>
        <v>734.64999999999986</v>
      </c>
      <c r="Q2483" s="9">
        <f>Table1[[#This Row],[Profit]]/Table1[[#This Row],[Revenue]]</f>
        <v>0.33980582524271841</v>
      </c>
      <c r="R2483" s="31">
        <f>Table1[[#This Row],[Cost Price]]*Table1[[#This Row],[Quantity]]</f>
        <v>1427.32</v>
      </c>
    </row>
    <row r="2484" spans="1:18" x14ac:dyDescent="0.25">
      <c r="A2484" t="s">
        <v>3498</v>
      </c>
      <c r="B2484" s="14">
        <v>46057</v>
      </c>
      <c r="C2484" t="s">
        <v>288</v>
      </c>
      <c r="D2484" t="str">
        <f>VLOOKUP(C2484,Customers!A:E,5,FALSE)</f>
        <v>Mass Affluent</v>
      </c>
      <c r="E2484" t="s">
        <v>92</v>
      </c>
      <c r="F2484" t="str">
        <f>VLOOKUP(Table1[[#This Row],[Product_ID]],Products!A:D,4,FALSE)</f>
        <v>Audio</v>
      </c>
      <c r="G2484" t="str">
        <f>VLOOKUP(H2484,Stores!A:E,5,FALSE)</f>
        <v>North America</v>
      </c>
      <c r="H2484" t="s">
        <v>187</v>
      </c>
      <c r="I2484" s="5" t="s">
        <v>14</v>
      </c>
      <c r="J2484" s="7">
        <v>2</v>
      </c>
      <c r="K2484" s="27">
        <v>307.97000000000003</v>
      </c>
      <c r="L2484" s="11">
        <v>0.1</v>
      </c>
      <c r="M2484" t="s">
        <v>20</v>
      </c>
      <c r="N2484" s="29">
        <v>191.36</v>
      </c>
      <c r="O2484" s="27">
        <f>Table1[[#This Row],[Unit_Price]]*Table1[[#This Row],[Quantity]]</f>
        <v>615.94000000000005</v>
      </c>
      <c r="P2484" s="29">
        <f>Table1[[#This Row],[Revenue]]-Table1[[#This Row],[COGS]]</f>
        <v>233.22000000000003</v>
      </c>
      <c r="Q2484" s="9">
        <f>Table1[[#This Row],[Profit]]/Table1[[#This Row],[Revenue]]</f>
        <v>0.37864077669902912</v>
      </c>
      <c r="R2484" s="31">
        <f>Table1[[#This Row],[Cost Price]]*Table1[[#This Row],[Quantity]]</f>
        <v>382.72</v>
      </c>
    </row>
    <row r="2485" spans="1:18" x14ac:dyDescent="0.25">
      <c r="A2485" t="s">
        <v>3499</v>
      </c>
      <c r="B2485" s="14">
        <v>45756</v>
      </c>
      <c r="C2485" t="s">
        <v>1473</v>
      </c>
      <c r="D2485" t="str">
        <f>VLOOKUP(C2485,Customers!A:E,5,FALSE)</f>
        <v>Premium</v>
      </c>
      <c r="E2485" t="s">
        <v>147</v>
      </c>
      <c r="F2485" t="str">
        <f>VLOOKUP(Table1[[#This Row],[Product_ID]],Products!A:D,4,FALSE)</f>
        <v>Televisions</v>
      </c>
      <c r="G2485" t="str">
        <f>VLOOKUP(H2485,Stores!A:E,5,FALSE)</f>
        <v>Africa</v>
      </c>
      <c r="H2485" t="s">
        <v>226</v>
      </c>
      <c r="I2485" s="5" t="s">
        <v>25</v>
      </c>
      <c r="J2485" s="7">
        <v>1</v>
      </c>
      <c r="K2485" s="27">
        <v>989.01</v>
      </c>
      <c r="L2485" s="11">
        <v>0</v>
      </c>
      <c r="M2485" t="s">
        <v>30</v>
      </c>
      <c r="N2485" s="29">
        <v>679.32</v>
      </c>
      <c r="O2485" s="27">
        <f>Table1[[#This Row],[Unit_Price]]*Table1[[#This Row],[Quantity]]</f>
        <v>989.01</v>
      </c>
      <c r="P2485" s="29">
        <f>Table1[[#This Row],[Revenue]]-Table1[[#This Row],[COGS]]</f>
        <v>309.68999999999994</v>
      </c>
      <c r="Q2485" s="9">
        <f>Table1[[#This Row],[Profit]]/Table1[[#This Row],[Revenue]]</f>
        <v>0.31313131313131309</v>
      </c>
      <c r="R2485" s="31">
        <f>Table1[[#This Row],[Cost Price]]*Table1[[#This Row],[Quantity]]</f>
        <v>679.32</v>
      </c>
    </row>
    <row r="2486" spans="1:18" x14ac:dyDescent="0.25">
      <c r="A2486" t="s">
        <v>3500</v>
      </c>
      <c r="B2486" s="14">
        <v>46205</v>
      </c>
      <c r="C2486" t="s">
        <v>2293</v>
      </c>
      <c r="D2486" t="str">
        <f>VLOOKUP(C2486,Customers!A:E,5,FALSE)</f>
        <v>Affluent</v>
      </c>
      <c r="E2486" t="s">
        <v>243</v>
      </c>
      <c r="F2486" t="str">
        <f>VLOOKUP(Table1[[#This Row],[Product_ID]],Products!A:D,4,FALSE)</f>
        <v>Accessories</v>
      </c>
      <c r="G2486" t="str">
        <f>VLOOKUP(H2486,Stores!A:E,5,FALSE)</f>
        <v>Asia</v>
      </c>
      <c r="H2486" t="s">
        <v>34</v>
      </c>
      <c r="I2486" s="5" t="s">
        <v>14</v>
      </c>
      <c r="J2486" s="7">
        <v>10</v>
      </c>
      <c r="K2486" s="27">
        <v>71.069999999999993</v>
      </c>
      <c r="L2486" s="11">
        <v>0</v>
      </c>
      <c r="M2486" t="s">
        <v>20</v>
      </c>
      <c r="N2486" s="29">
        <v>44.16</v>
      </c>
      <c r="O2486" s="27">
        <f>Table1[[#This Row],[Unit_Price]]*Table1[[#This Row],[Quantity]]</f>
        <v>710.69999999999993</v>
      </c>
      <c r="P2486" s="29">
        <f>Table1[[#This Row],[Revenue]]-Table1[[#This Row],[COGS]]</f>
        <v>269.09999999999997</v>
      </c>
      <c r="Q2486" s="9">
        <f>Table1[[#This Row],[Profit]]/Table1[[#This Row],[Revenue]]</f>
        <v>0.37864077669902912</v>
      </c>
      <c r="R2486" s="31">
        <f>Table1[[#This Row],[Cost Price]]*Table1[[#This Row],[Quantity]]</f>
        <v>441.59999999999997</v>
      </c>
    </row>
    <row r="2487" spans="1:18" x14ac:dyDescent="0.25">
      <c r="A2487" t="s">
        <v>3501</v>
      </c>
      <c r="B2487" s="14">
        <v>45877</v>
      </c>
      <c r="C2487" t="s">
        <v>163</v>
      </c>
      <c r="D2487" t="str">
        <f>VLOOKUP(C2487,Customers!A:E,5,FALSE)</f>
        <v>Mass Market</v>
      </c>
      <c r="E2487" t="s">
        <v>177</v>
      </c>
      <c r="F2487" t="str">
        <f>VLOOKUP(Table1[[#This Row],[Product_ID]],Products!A:D,4,FALSE)</f>
        <v>Laptops</v>
      </c>
      <c r="G2487" t="str">
        <f>VLOOKUP(H2487,Stores!A:E,5,FALSE)</f>
        <v>Oceania</v>
      </c>
      <c r="H2487" t="s">
        <v>112</v>
      </c>
      <c r="I2487" s="5" t="s">
        <v>14</v>
      </c>
      <c r="J2487" s="7">
        <v>2</v>
      </c>
      <c r="K2487" s="27">
        <v>1646.97</v>
      </c>
      <c r="L2487" s="11">
        <v>0.2</v>
      </c>
      <c r="M2487" t="s">
        <v>20</v>
      </c>
      <c r="N2487" s="29">
        <v>991.38</v>
      </c>
      <c r="O2487" s="27">
        <f>Table1[[#This Row],[Unit_Price]]*Table1[[#This Row],[Quantity]]</f>
        <v>3293.94</v>
      </c>
      <c r="P2487" s="29">
        <f>Table1[[#This Row],[Revenue]]-Table1[[#This Row],[COGS]]</f>
        <v>1311.18</v>
      </c>
      <c r="Q2487" s="9">
        <f>Table1[[#This Row],[Profit]]/Table1[[#This Row],[Revenue]]</f>
        <v>0.39805825242718446</v>
      </c>
      <c r="R2487" s="31">
        <f>Table1[[#This Row],[Cost Price]]*Table1[[#This Row],[Quantity]]</f>
        <v>1982.76</v>
      </c>
    </row>
    <row r="2488" spans="1:18" x14ac:dyDescent="0.25">
      <c r="A2488" t="s">
        <v>3502</v>
      </c>
      <c r="B2488" s="14">
        <v>45787</v>
      </c>
      <c r="C2488" t="s">
        <v>654</v>
      </c>
      <c r="D2488" t="str">
        <f>VLOOKUP(C2488,Customers!A:E,5,FALSE)</f>
        <v>Affluent</v>
      </c>
      <c r="E2488" t="s">
        <v>80</v>
      </c>
      <c r="F2488" t="str">
        <f>VLOOKUP(Table1[[#This Row],[Product_ID]],Products!A:D,4,FALSE)</f>
        <v>Accessories</v>
      </c>
      <c r="G2488" t="str">
        <f>VLOOKUP(H2488,Stores!A:E,5,FALSE)</f>
        <v>Africa</v>
      </c>
      <c r="H2488" t="s">
        <v>19</v>
      </c>
      <c r="I2488" s="5" t="s">
        <v>25</v>
      </c>
      <c r="J2488" s="7">
        <v>3</v>
      </c>
      <c r="K2488" s="27">
        <v>162.18</v>
      </c>
      <c r="L2488" s="11">
        <v>0.1</v>
      </c>
      <c r="M2488" t="s">
        <v>20</v>
      </c>
      <c r="N2488" s="29">
        <v>116.07</v>
      </c>
      <c r="O2488" s="27">
        <f>Table1[[#This Row],[Unit_Price]]*Table1[[#This Row],[Quantity]]</f>
        <v>486.54</v>
      </c>
      <c r="P2488" s="29">
        <f>Table1[[#This Row],[Revenue]]-Table1[[#This Row],[COGS]]</f>
        <v>138.33000000000004</v>
      </c>
      <c r="Q2488" s="9">
        <f>Table1[[#This Row],[Profit]]/Table1[[#This Row],[Revenue]]</f>
        <v>0.28431372549019612</v>
      </c>
      <c r="R2488" s="31">
        <f>Table1[[#This Row],[Cost Price]]*Table1[[#This Row],[Quantity]]</f>
        <v>348.21</v>
      </c>
    </row>
    <row r="2489" spans="1:18" x14ac:dyDescent="0.25">
      <c r="A2489" t="s">
        <v>3503</v>
      </c>
      <c r="B2489" s="14">
        <v>45846</v>
      </c>
      <c r="C2489" t="s">
        <v>373</v>
      </c>
      <c r="D2489" t="str">
        <f>VLOOKUP(C2489,Customers!A:E,5,FALSE)</f>
        <v>Mass Market</v>
      </c>
      <c r="E2489" t="s">
        <v>3504</v>
      </c>
      <c r="F2489" t="e">
        <f>VLOOKUP(Table1[[#This Row],[Product_ID]],Products!A:D,4,FALSE)</f>
        <v>#N/A</v>
      </c>
      <c r="G2489" t="str">
        <f>VLOOKUP(H2489,Stores!A:E,5,FALSE)</f>
        <v>Africa</v>
      </c>
      <c r="H2489" t="s">
        <v>44</v>
      </c>
      <c r="I2489" s="5" t="s">
        <v>14</v>
      </c>
      <c r="J2489" s="7">
        <v>4</v>
      </c>
      <c r="K2489" s="27">
        <v>1528.98</v>
      </c>
      <c r="L2489" s="11">
        <v>0</v>
      </c>
      <c r="M2489" t="s">
        <v>20</v>
      </c>
      <c r="N2489" s="29">
        <v>0</v>
      </c>
      <c r="O2489" s="27">
        <v>0</v>
      </c>
      <c r="P2489" s="29">
        <f>Table1[[#This Row],[Revenue]]-Table1[[#This Row],[COGS]]</f>
        <v>0</v>
      </c>
      <c r="Q2489" s="9">
        <v>0</v>
      </c>
      <c r="R2489" s="31">
        <f>Table1[[#This Row],[Cost Price]]*Table1[[#This Row],[Quantity]]</f>
        <v>0</v>
      </c>
    </row>
    <row r="2490" spans="1:18" x14ac:dyDescent="0.25">
      <c r="A2490" t="s">
        <v>3505</v>
      </c>
      <c r="B2490" s="14">
        <v>45878</v>
      </c>
      <c r="C2490" t="s">
        <v>2305</v>
      </c>
      <c r="D2490" t="str">
        <f>VLOOKUP(C2490,Customers!A:E,5,FALSE)</f>
        <v>Affluent</v>
      </c>
      <c r="E2490" t="s">
        <v>440</v>
      </c>
      <c r="F2490" t="str">
        <f>VLOOKUP(Table1[[#This Row],[Product_ID]],Products!A:D,4,FALSE)</f>
        <v>Audio</v>
      </c>
      <c r="G2490" t="str">
        <f>VLOOKUP(H2490,Stores!A:E,5,FALSE)</f>
        <v>Africa</v>
      </c>
      <c r="H2490" t="s">
        <v>226</v>
      </c>
      <c r="I2490" s="5" t="s">
        <v>25</v>
      </c>
      <c r="J2490" s="7">
        <v>1</v>
      </c>
      <c r="K2490" s="27">
        <v>147.51</v>
      </c>
      <c r="L2490" s="11">
        <v>0.05</v>
      </c>
      <c r="M2490" t="s">
        <v>35</v>
      </c>
      <c r="N2490" s="29">
        <v>90.89</v>
      </c>
      <c r="O2490" s="27">
        <f>Table1[[#This Row],[Unit_Price]]*Table1[[#This Row],[Quantity]]</f>
        <v>147.51</v>
      </c>
      <c r="P2490" s="29">
        <f>Table1[[#This Row],[Revenue]]-Table1[[#This Row],[COGS]]</f>
        <v>56.61999999999999</v>
      </c>
      <c r="Q2490" s="9">
        <f>Table1[[#This Row],[Profit]]/Table1[[#This Row],[Revenue]]</f>
        <v>0.38383838383838381</v>
      </c>
      <c r="R2490" s="31">
        <f>Table1[[#This Row],[Cost Price]]*Table1[[#This Row],[Quantity]]</f>
        <v>90.89</v>
      </c>
    </row>
    <row r="2491" spans="1:18" x14ac:dyDescent="0.25">
      <c r="A2491" t="s">
        <v>3506</v>
      </c>
      <c r="B2491" s="14">
        <v>46085</v>
      </c>
      <c r="C2491" t="s">
        <v>963</v>
      </c>
      <c r="D2491" t="str">
        <f>VLOOKUP(C2491,Customers!A:E,5,FALSE)</f>
        <v>Mass Market</v>
      </c>
      <c r="E2491" t="s">
        <v>213</v>
      </c>
      <c r="F2491" t="str">
        <f>VLOOKUP(Table1[[#This Row],[Product_ID]],Products!A:D,4,FALSE)</f>
        <v>Smartphones</v>
      </c>
      <c r="G2491" t="str">
        <f>VLOOKUP(H2491,Stores!A:E,5,FALSE)</f>
        <v>North America</v>
      </c>
      <c r="H2491" t="s">
        <v>95</v>
      </c>
      <c r="I2491" s="5" t="s">
        <v>14</v>
      </c>
      <c r="J2491" s="7">
        <v>3</v>
      </c>
      <c r="K2491" s="27">
        <v>559.98</v>
      </c>
      <c r="L2491" s="11">
        <v>0.15</v>
      </c>
      <c r="M2491" t="s">
        <v>20</v>
      </c>
      <c r="N2491" s="29">
        <v>362.34</v>
      </c>
      <c r="O2491" s="27">
        <f>Table1[[#This Row],[Unit_Price]]*Table1[[#This Row],[Quantity]]</f>
        <v>1679.94</v>
      </c>
      <c r="P2491" s="29">
        <f>Table1[[#This Row],[Revenue]]-Table1[[#This Row],[COGS]]</f>
        <v>592.92000000000007</v>
      </c>
      <c r="Q2491" s="9">
        <f>Table1[[#This Row],[Profit]]/Table1[[#This Row],[Revenue]]</f>
        <v>0.35294117647058826</v>
      </c>
      <c r="R2491" s="31">
        <f>Table1[[#This Row],[Cost Price]]*Table1[[#This Row],[Quantity]]</f>
        <v>1087.02</v>
      </c>
    </row>
    <row r="2492" spans="1:18" x14ac:dyDescent="0.25">
      <c r="A2492" t="s">
        <v>3507</v>
      </c>
      <c r="B2492" s="14">
        <v>45894</v>
      </c>
      <c r="C2492" t="s">
        <v>1331</v>
      </c>
      <c r="D2492" t="str">
        <f>VLOOKUP(C2492,Customers!A:E,5,FALSE)</f>
        <v>Premium</v>
      </c>
      <c r="E2492" t="s">
        <v>57</v>
      </c>
      <c r="F2492" t="str">
        <f>VLOOKUP(Table1[[#This Row],[Product_ID]],Products!A:D,4,FALSE)</f>
        <v>Laptops</v>
      </c>
      <c r="G2492" t="str">
        <f>VLOOKUP(H2492,Stores!A:E,5,FALSE)</f>
        <v>Europe</v>
      </c>
      <c r="H2492" t="s">
        <v>64</v>
      </c>
      <c r="I2492" s="5" t="s">
        <v>25</v>
      </c>
      <c r="J2492" s="7">
        <v>2</v>
      </c>
      <c r="K2492" s="27">
        <v>1210.99</v>
      </c>
      <c r="L2492" s="11">
        <v>0.05</v>
      </c>
      <c r="M2492" t="s">
        <v>20</v>
      </c>
      <c r="N2492" s="29">
        <v>875.27</v>
      </c>
      <c r="O2492" s="27">
        <f>Table1[[#This Row],[Unit_Price]]*Table1[[#This Row],[Quantity]]</f>
        <v>2421.98</v>
      </c>
      <c r="P2492" s="29">
        <f>Table1[[#This Row],[Revenue]]-Table1[[#This Row],[COGS]]</f>
        <v>671.44</v>
      </c>
      <c r="Q2492" s="9">
        <f>Table1[[#This Row],[Profit]]/Table1[[#This Row],[Revenue]]</f>
        <v>0.27722772277227725</v>
      </c>
      <c r="R2492" s="31">
        <f>Table1[[#This Row],[Cost Price]]*Table1[[#This Row],[Quantity]]</f>
        <v>1750.54</v>
      </c>
    </row>
    <row r="2493" spans="1:18" x14ac:dyDescent="0.25">
      <c r="A2493" t="s">
        <v>3508</v>
      </c>
      <c r="B2493" s="14">
        <v>45959</v>
      </c>
      <c r="C2493" t="s">
        <v>3509</v>
      </c>
      <c r="D2493" t="str">
        <f>VLOOKUP(C2493,Customers!A:E,5,FALSE)</f>
        <v>Premium</v>
      </c>
      <c r="E2493" t="s">
        <v>251</v>
      </c>
      <c r="F2493" t="str">
        <f>VLOOKUP(Table1[[#This Row],[Product_ID]],Products!A:D,4,FALSE)</f>
        <v>Televisions</v>
      </c>
      <c r="G2493" t="str">
        <f>VLOOKUP(H2493,Stores!A:E,5,FALSE)</f>
        <v>Africa</v>
      </c>
      <c r="H2493" t="s">
        <v>226</v>
      </c>
      <c r="I2493" s="5" t="s">
        <v>25</v>
      </c>
      <c r="J2493" s="7">
        <v>3</v>
      </c>
      <c r="K2493" s="27">
        <v>2038.98</v>
      </c>
      <c r="L2493" s="11">
        <v>0.05</v>
      </c>
      <c r="M2493" t="s">
        <v>20</v>
      </c>
      <c r="N2493" s="29">
        <v>1299.3499999999999</v>
      </c>
      <c r="O2493" s="27">
        <f>Table1[[#This Row],[Unit_Price]]*Table1[[#This Row],[Quantity]]</f>
        <v>6116.9400000000005</v>
      </c>
      <c r="P2493" s="29">
        <f>Table1[[#This Row],[Revenue]]-Table1[[#This Row],[COGS]]</f>
        <v>2218.8900000000008</v>
      </c>
      <c r="Q2493" s="9">
        <f>Table1[[#This Row],[Profit]]/Table1[[#This Row],[Revenue]]</f>
        <v>0.36274509803921579</v>
      </c>
      <c r="R2493" s="31">
        <f>Table1[[#This Row],[Cost Price]]*Table1[[#This Row],[Quantity]]</f>
        <v>3898.0499999999997</v>
      </c>
    </row>
    <row r="2494" spans="1:18" x14ac:dyDescent="0.25">
      <c r="A2494" t="s">
        <v>3510</v>
      </c>
      <c r="B2494" s="14">
        <v>46007</v>
      </c>
      <c r="C2494" t="s">
        <v>2263</v>
      </c>
      <c r="D2494" t="str">
        <f>VLOOKUP(C2494,Customers!A:E,5,FALSE)</f>
        <v>Mass Market</v>
      </c>
      <c r="E2494" t="s">
        <v>549</v>
      </c>
      <c r="F2494" t="str">
        <f>VLOOKUP(Table1[[#This Row],[Product_ID]],Products!A:D,4,FALSE)</f>
        <v>Televisions</v>
      </c>
      <c r="G2494" t="str">
        <f>VLOOKUP(H2494,Stores!A:E,5,FALSE)</f>
        <v>North America</v>
      </c>
      <c r="H2494" t="s">
        <v>95</v>
      </c>
      <c r="I2494" s="5" t="s">
        <v>14</v>
      </c>
      <c r="J2494" s="7">
        <v>2</v>
      </c>
      <c r="K2494" s="27">
        <v>1187.01</v>
      </c>
      <c r="L2494" s="11">
        <v>0.1</v>
      </c>
      <c r="M2494" t="s">
        <v>20</v>
      </c>
      <c r="N2494" s="29">
        <v>767.36</v>
      </c>
      <c r="O2494" s="27">
        <f>Table1[[#This Row],[Unit_Price]]*Table1[[#This Row],[Quantity]]</f>
        <v>2374.02</v>
      </c>
      <c r="P2494" s="29">
        <f>Table1[[#This Row],[Revenue]]-Table1[[#This Row],[COGS]]</f>
        <v>839.3</v>
      </c>
      <c r="Q2494" s="9">
        <f>Table1[[#This Row],[Profit]]/Table1[[#This Row],[Revenue]]</f>
        <v>0.35353535353535354</v>
      </c>
      <c r="R2494" s="31">
        <f>Table1[[#This Row],[Cost Price]]*Table1[[#This Row],[Quantity]]</f>
        <v>1534.72</v>
      </c>
    </row>
    <row r="2495" spans="1:18" x14ac:dyDescent="0.25">
      <c r="A2495" t="s">
        <v>3511</v>
      </c>
      <c r="B2495" s="14">
        <v>46203</v>
      </c>
      <c r="C2495" t="s">
        <v>533</v>
      </c>
      <c r="D2495" t="str">
        <f>VLOOKUP(C2495,Customers!A:E,5,FALSE)</f>
        <v>Affluent</v>
      </c>
      <c r="E2495" t="s">
        <v>171</v>
      </c>
      <c r="F2495" t="str">
        <f>VLOOKUP(Table1[[#This Row],[Product_ID]],Products!A:D,4,FALSE)</f>
        <v>Smartphones</v>
      </c>
      <c r="G2495" t="str">
        <f>VLOOKUP(H2495,Stores!A:E,5,FALSE)</f>
        <v>Africa</v>
      </c>
      <c r="H2495" t="s">
        <v>44</v>
      </c>
      <c r="I2495" s="5" t="s">
        <v>25</v>
      </c>
      <c r="J2495" s="7">
        <v>5</v>
      </c>
      <c r="K2495" s="27">
        <v>1286.01</v>
      </c>
      <c r="L2495" s="11">
        <v>0</v>
      </c>
      <c r="M2495" t="s">
        <v>30</v>
      </c>
      <c r="N2495" s="29">
        <v>883.32</v>
      </c>
      <c r="O2495" s="27">
        <f>Table1[[#This Row],[Unit_Price]]*Table1[[#This Row],[Quantity]]</f>
        <v>6430.05</v>
      </c>
      <c r="P2495" s="29">
        <f>Table1[[#This Row],[Revenue]]-Table1[[#This Row],[COGS]]</f>
        <v>2013.4499999999998</v>
      </c>
      <c r="Q2495" s="9">
        <f>Table1[[#This Row],[Profit]]/Table1[[#This Row],[Revenue]]</f>
        <v>0.31313131313131309</v>
      </c>
      <c r="R2495" s="31">
        <f>Table1[[#This Row],[Cost Price]]*Table1[[#This Row],[Quantity]]</f>
        <v>4416.6000000000004</v>
      </c>
    </row>
    <row r="2496" spans="1:18" x14ac:dyDescent="0.25">
      <c r="A2496" t="s">
        <v>3512</v>
      </c>
      <c r="B2496" s="14">
        <v>45971</v>
      </c>
      <c r="C2496" t="s">
        <v>3513</v>
      </c>
      <c r="D2496" t="str">
        <f>VLOOKUP(C2496,Customers!A:E,5,FALSE)</f>
        <v>Premium</v>
      </c>
      <c r="E2496" t="s">
        <v>109</v>
      </c>
      <c r="F2496" t="str">
        <f>VLOOKUP(Table1[[#This Row],[Product_ID]],Products!A:D,4,FALSE)</f>
        <v>Televisions</v>
      </c>
      <c r="G2496" t="str">
        <f>VLOOKUP(H2496,Stores!A:E,5,FALSE)</f>
        <v>North America</v>
      </c>
      <c r="H2496" t="s">
        <v>39</v>
      </c>
      <c r="I2496" s="5" t="s">
        <v>14</v>
      </c>
      <c r="J2496" s="7">
        <v>4</v>
      </c>
      <c r="K2496" s="27">
        <v>1426.98</v>
      </c>
      <c r="L2496" s="11">
        <v>0.2</v>
      </c>
      <c r="M2496" t="s">
        <v>20</v>
      </c>
      <c r="N2496" s="29">
        <v>1007.28</v>
      </c>
      <c r="O2496" s="27">
        <f>Table1[[#This Row],[Unit_Price]]*Table1[[#This Row],[Quantity]]</f>
        <v>5707.92</v>
      </c>
      <c r="P2496" s="29">
        <f>Table1[[#This Row],[Revenue]]-Table1[[#This Row],[COGS]]</f>
        <v>1678.8000000000002</v>
      </c>
      <c r="Q2496" s="9">
        <f>Table1[[#This Row],[Profit]]/Table1[[#This Row],[Revenue]]</f>
        <v>0.29411764705882354</v>
      </c>
      <c r="R2496" s="31">
        <f>Table1[[#This Row],[Cost Price]]*Table1[[#This Row],[Quantity]]</f>
        <v>4029.12</v>
      </c>
    </row>
    <row r="2497" spans="1:18" x14ac:dyDescent="0.25">
      <c r="A2497" t="s">
        <v>3514</v>
      </c>
      <c r="B2497" s="14">
        <v>45913</v>
      </c>
      <c r="C2497" t="s">
        <v>749</v>
      </c>
      <c r="D2497" t="str">
        <f>VLOOKUP(C2497,Customers!A:E,5,FALSE)</f>
        <v>Mass Market</v>
      </c>
      <c r="E2497" t="s">
        <v>220</v>
      </c>
      <c r="F2497" t="str">
        <f>VLOOKUP(Table1[[#This Row],[Product_ID]],Products!A:D,4,FALSE)</f>
        <v>Laptops</v>
      </c>
      <c r="G2497" t="str">
        <f>VLOOKUP(H2497,Stores!A:E,5,FALSE)</f>
        <v>EUROPE</v>
      </c>
      <c r="H2497" t="s">
        <v>74</v>
      </c>
      <c r="I2497" s="5" t="s">
        <v>25</v>
      </c>
      <c r="J2497" s="7">
        <v>2</v>
      </c>
      <c r="K2497" s="27">
        <v>1469.02</v>
      </c>
      <c r="L2497" s="11">
        <v>0.05</v>
      </c>
      <c r="M2497" t="s">
        <v>35</v>
      </c>
      <c r="N2497" s="29">
        <v>974.35</v>
      </c>
      <c r="O2497" s="27">
        <f>Table1[[#This Row],[Unit_Price]]*Table1[[#This Row],[Quantity]]</f>
        <v>2938.04</v>
      </c>
      <c r="P2497" s="29">
        <f>Table1[[#This Row],[Revenue]]-Table1[[#This Row],[COGS]]</f>
        <v>989.33999999999992</v>
      </c>
      <c r="Q2497" s="9">
        <f>Table1[[#This Row],[Profit]]/Table1[[#This Row],[Revenue]]</f>
        <v>0.33673469387755101</v>
      </c>
      <c r="R2497" s="31">
        <f>Table1[[#This Row],[Cost Price]]*Table1[[#This Row],[Quantity]]</f>
        <v>1948.7</v>
      </c>
    </row>
    <row r="2498" spans="1:18" x14ac:dyDescent="0.25">
      <c r="A2498" t="s">
        <v>3515</v>
      </c>
      <c r="B2498" s="14">
        <v>46238</v>
      </c>
      <c r="C2498" t="s">
        <v>700</v>
      </c>
      <c r="D2498" t="str">
        <f>VLOOKUP(C2498,Customers!A:E,5,FALSE)</f>
        <v>Mass Market</v>
      </c>
      <c r="E2498" t="s">
        <v>147</v>
      </c>
      <c r="F2498" t="str">
        <f>VLOOKUP(Table1[[#This Row],[Product_ID]],Products!A:D,4,FALSE)</f>
        <v>Televisions</v>
      </c>
      <c r="G2498" t="str">
        <f>VLOOKUP(H2498,Stores!A:E,5,FALSE)</f>
        <v xml:space="preserve">Asia </v>
      </c>
      <c r="H2498" t="s">
        <v>104</v>
      </c>
      <c r="I2498" s="5" t="s">
        <v>14</v>
      </c>
      <c r="J2498" s="7">
        <v>3</v>
      </c>
      <c r="K2498" s="27">
        <v>969.03</v>
      </c>
      <c r="L2498" s="11">
        <v>0</v>
      </c>
      <c r="M2498" t="s">
        <v>20</v>
      </c>
      <c r="N2498" s="29">
        <v>679.32</v>
      </c>
      <c r="O2498" s="27">
        <f>Table1[[#This Row],[Unit_Price]]*Table1[[#This Row],[Quantity]]</f>
        <v>2907.09</v>
      </c>
      <c r="P2498" s="29">
        <f>Table1[[#This Row],[Revenue]]-Table1[[#This Row],[COGS]]</f>
        <v>869.13000000000011</v>
      </c>
      <c r="Q2498" s="9">
        <f>Table1[[#This Row],[Profit]]/Table1[[#This Row],[Revenue]]</f>
        <v>0.2989690721649485</v>
      </c>
      <c r="R2498" s="31">
        <f>Table1[[#This Row],[Cost Price]]*Table1[[#This Row],[Quantity]]</f>
        <v>2037.96</v>
      </c>
    </row>
    <row r="2499" spans="1:18" x14ac:dyDescent="0.25">
      <c r="A2499" t="s">
        <v>3516</v>
      </c>
      <c r="B2499" s="14">
        <v>46051</v>
      </c>
      <c r="C2499" t="s">
        <v>1934</v>
      </c>
      <c r="D2499" t="str">
        <f>VLOOKUP(C2499,Customers!A:E,5,FALSE)</f>
        <v>Mass Affluent</v>
      </c>
      <c r="E2499" t="s">
        <v>277</v>
      </c>
      <c r="F2499" t="str">
        <f>VLOOKUP(Table1[[#This Row],[Product_ID]],Products!A:D,4,FALSE)</f>
        <v>Televisions</v>
      </c>
      <c r="G2499" t="str">
        <f>VLOOKUP(H2499,Stores!A:E,5,FALSE)</f>
        <v>South America</v>
      </c>
      <c r="H2499" t="s">
        <v>62</v>
      </c>
      <c r="I2499" s="5" t="s">
        <v>25</v>
      </c>
      <c r="J2499" s="7">
        <v>4</v>
      </c>
      <c r="K2499" s="27">
        <v>719.97</v>
      </c>
      <c r="L2499" s="11">
        <v>0</v>
      </c>
      <c r="M2499" t="s">
        <v>20</v>
      </c>
      <c r="N2499" s="29">
        <v>433.38</v>
      </c>
      <c r="O2499" s="27">
        <f>Table1[[#This Row],[Unit_Price]]*Table1[[#This Row],[Quantity]]</f>
        <v>2879.88</v>
      </c>
      <c r="P2499" s="29">
        <f>Table1[[#This Row],[Revenue]]-Table1[[#This Row],[COGS]]</f>
        <v>1146.3600000000001</v>
      </c>
      <c r="Q2499" s="9">
        <f>Table1[[#This Row],[Profit]]/Table1[[#This Row],[Revenue]]</f>
        <v>0.39805825242718451</v>
      </c>
      <c r="R2499" s="31">
        <f>Table1[[#This Row],[Cost Price]]*Table1[[#This Row],[Quantity]]</f>
        <v>1733.52</v>
      </c>
    </row>
    <row r="2500" spans="1:18" x14ac:dyDescent="0.25">
      <c r="A2500" t="s">
        <v>3517</v>
      </c>
      <c r="B2500" s="14">
        <v>46068</v>
      </c>
      <c r="C2500" t="s">
        <v>2895</v>
      </c>
      <c r="D2500" t="str">
        <f>VLOOKUP(C2500,Customers!A:E,5,FALSE)</f>
        <v xml:space="preserve">Mass Market </v>
      </c>
      <c r="E2500" t="s">
        <v>243</v>
      </c>
      <c r="F2500" t="str">
        <f>VLOOKUP(Table1[[#This Row],[Product_ID]],Products!A:D,4,FALSE)</f>
        <v>Accessories</v>
      </c>
      <c r="G2500" t="str">
        <f>VLOOKUP(H2500,Stores!A:E,5,FALSE)</f>
        <v>Africa</v>
      </c>
      <c r="H2500" t="s">
        <v>52</v>
      </c>
      <c r="I2500" s="5" t="s">
        <v>14</v>
      </c>
      <c r="J2500" s="7">
        <v>2</v>
      </c>
      <c r="K2500" s="27">
        <v>68.31</v>
      </c>
      <c r="L2500" s="11">
        <v>0.02</v>
      </c>
      <c r="M2500" t="s">
        <v>30</v>
      </c>
      <c r="N2500" s="29">
        <v>44.16</v>
      </c>
      <c r="O2500" s="27">
        <f>Table1[[#This Row],[Unit_Price]]*Table1[[#This Row],[Quantity]]</f>
        <v>136.62</v>
      </c>
      <c r="P2500" s="29">
        <f>Table1[[#This Row],[Revenue]]-Table1[[#This Row],[COGS]]</f>
        <v>48.300000000000011</v>
      </c>
      <c r="Q2500" s="9">
        <f>Table1[[#This Row],[Profit]]/Table1[[#This Row],[Revenue]]</f>
        <v>0.35353535353535359</v>
      </c>
      <c r="R2500" s="31">
        <f>Table1[[#This Row],[Cost Price]]*Table1[[#This Row],[Quantity]]</f>
        <v>88.32</v>
      </c>
    </row>
    <row r="2501" spans="1:18" x14ac:dyDescent="0.25">
      <c r="A2501" t="s">
        <v>3518</v>
      </c>
      <c r="B2501" s="14">
        <v>46067</v>
      </c>
      <c r="C2501" t="s">
        <v>3519</v>
      </c>
      <c r="D2501" t="str">
        <f>VLOOKUP(C2501,Customers!A:E,5,FALSE)</f>
        <v>Mass Affluent</v>
      </c>
      <c r="E2501" t="s">
        <v>168</v>
      </c>
      <c r="F2501" t="str">
        <f>VLOOKUP(Table1[[#This Row],[Product_ID]],Products!A:D,4,FALSE)</f>
        <v>Accessories</v>
      </c>
      <c r="G2501" t="str">
        <f>VLOOKUP(H2501,Stores!A:E,5,FALSE)</f>
        <v>Asia</v>
      </c>
      <c r="H2501" t="s">
        <v>13</v>
      </c>
      <c r="I2501" s="5" t="s">
        <v>14</v>
      </c>
      <c r="J2501" s="7">
        <v>4</v>
      </c>
      <c r="K2501" s="27">
        <v>89</v>
      </c>
      <c r="L2501" s="11">
        <v>0</v>
      </c>
      <c r="M2501" t="s">
        <v>20</v>
      </c>
      <c r="N2501" s="29">
        <v>55.18</v>
      </c>
      <c r="O2501" s="27">
        <f>Table1[[#This Row],[Unit_Price]]*Table1[[#This Row],[Quantity]]</f>
        <v>356</v>
      </c>
      <c r="P2501" s="29">
        <f>Table1[[#This Row],[Revenue]]-Table1[[#This Row],[COGS]]</f>
        <v>135.28</v>
      </c>
      <c r="Q2501" s="9">
        <f>Table1[[#This Row],[Profit]]/Table1[[#This Row],[Revenue]]</f>
        <v>0.38</v>
      </c>
      <c r="R2501" s="31">
        <f>Table1[[#This Row],[Cost Price]]*Table1[[#This Row],[Quantity]]</f>
        <v>220.72</v>
      </c>
    </row>
    <row r="2502" spans="1:18" x14ac:dyDescent="0.25">
      <c r="A2502" t="s">
        <v>3520</v>
      </c>
      <c r="B2502" s="14">
        <v>46189</v>
      </c>
      <c r="C2502" t="s">
        <v>3186</v>
      </c>
      <c r="D2502" t="str">
        <f>VLOOKUP(C2502,Customers!A:E,5,FALSE)</f>
        <v>Mass Market</v>
      </c>
      <c r="E2502" t="s">
        <v>171</v>
      </c>
      <c r="F2502" t="str">
        <f>VLOOKUP(Table1[[#This Row],[Product_ID]],Products!A:D,4,FALSE)</f>
        <v>Smartphones</v>
      </c>
      <c r="G2502" t="str">
        <f>VLOOKUP(H2502,Stores!A:E,5,FALSE)</f>
        <v>Asia</v>
      </c>
      <c r="H2502" t="s">
        <v>13</v>
      </c>
      <c r="I2502" s="5" t="s">
        <v>14</v>
      </c>
      <c r="J2502" s="7">
        <v>1</v>
      </c>
      <c r="K2502" s="27">
        <v>1273.02</v>
      </c>
      <c r="L2502" s="11">
        <v>0</v>
      </c>
      <c r="M2502" t="s">
        <v>20</v>
      </c>
      <c r="N2502" s="29">
        <v>883.32</v>
      </c>
      <c r="O2502" s="27">
        <f>Table1[[#This Row],[Unit_Price]]*Table1[[#This Row],[Quantity]]</f>
        <v>1273.02</v>
      </c>
      <c r="P2502" s="29">
        <f>Table1[[#This Row],[Revenue]]-Table1[[#This Row],[COGS]]</f>
        <v>389.69999999999993</v>
      </c>
      <c r="Q2502" s="9">
        <f>Table1[[#This Row],[Profit]]/Table1[[#This Row],[Revenue]]</f>
        <v>0.30612244897959179</v>
      </c>
      <c r="R2502" s="31">
        <f>Table1[[#This Row],[Cost Price]]*Table1[[#This Row],[Quantity]]</f>
        <v>883.32</v>
      </c>
    </row>
    <row r="2503" spans="1:18" x14ac:dyDescent="0.25">
      <c r="A2503" t="s">
        <v>3521</v>
      </c>
      <c r="B2503" s="14">
        <v>45786</v>
      </c>
      <c r="C2503" t="s">
        <v>2005</v>
      </c>
      <c r="D2503" t="str">
        <f>VLOOKUP(C2503,Customers!A:E,5,FALSE)</f>
        <v>Mass Affluent</v>
      </c>
      <c r="E2503" t="s">
        <v>80</v>
      </c>
      <c r="F2503" t="str">
        <f>VLOOKUP(Table1[[#This Row],[Product_ID]],Products!A:D,4,FALSE)</f>
        <v>Accessories</v>
      </c>
      <c r="G2503" t="str">
        <f>VLOOKUP(H2503,Stores!A:E,5,FALSE)</f>
        <v>EUROPE</v>
      </c>
      <c r="H2503" t="s">
        <v>74</v>
      </c>
      <c r="I2503" s="5" t="s">
        <v>14</v>
      </c>
      <c r="J2503" s="7">
        <v>2</v>
      </c>
      <c r="K2503" s="27">
        <v>154.22999999999999</v>
      </c>
      <c r="L2503" s="11">
        <v>0.05</v>
      </c>
      <c r="M2503" t="s">
        <v>20</v>
      </c>
      <c r="N2503" s="29">
        <v>116.07</v>
      </c>
      <c r="O2503" s="27">
        <f>Table1[[#This Row],[Unit_Price]]*Table1[[#This Row],[Quantity]]</f>
        <v>308.45999999999998</v>
      </c>
      <c r="P2503" s="29">
        <f>Table1[[#This Row],[Revenue]]-Table1[[#This Row],[COGS]]</f>
        <v>76.319999999999993</v>
      </c>
      <c r="Q2503" s="9">
        <f>Table1[[#This Row],[Profit]]/Table1[[#This Row],[Revenue]]</f>
        <v>0.24742268041237112</v>
      </c>
      <c r="R2503" s="31">
        <f>Table1[[#This Row],[Cost Price]]*Table1[[#This Row],[Quantity]]</f>
        <v>232.14</v>
      </c>
    </row>
    <row r="2504" spans="1:18" x14ac:dyDescent="0.25">
      <c r="A2504" t="s">
        <v>3522</v>
      </c>
      <c r="B2504" s="14">
        <v>45756</v>
      </c>
      <c r="C2504" t="s">
        <v>1591</v>
      </c>
      <c r="D2504" t="str">
        <f>VLOOKUP(C2504,Customers!A:E,5,FALSE)</f>
        <v>Mass Affluent</v>
      </c>
      <c r="E2504" t="s">
        <v>685</v>
      </c>
      <c r="F2504" t="str">
        <f>VLOOKUP(Table1[[#This Row],[Product_ID]],Products!A:D,4,FALSE)</f>
        <v>Smartphones</v>
      </c>
      <c r="G2504" t="str">
        <f>VLOOKUP(H2504,Stores!A:E,5,FALSE)</f>
        <v>Africa</v>
      </c>
      <c r="H2504" t="s">
        <v>196</v>
      </c>
      <c r="I2504" s="5" t="s">
        <v>14</v>
      </c>
      <c r="J2504" s="7">
        <v>2</v>
      </c>
      <c r="K2504" s="27">
        <v>1646.97</v>
      </c>
      <c r="L2504" s="11">
        <v>0.1</v>
      </c>
      <c r="M2504" t="s">
        <v>20</v>
      </c>
      <c r="N2504" s="29">
        <v>1023.36</v>
      </c>
      <c r="O2504" s="27">
        <f>Table1[[#This Row],[Unit_Price]]*Table1[[#This Row],[Quantity]]</f>
        <v>3293.94</v>
      </c>
      <c r="P2504" s="29">
        <f>Table1[[#This Row],[Revenue]]-Table1[[#This Row],[COGS]]</f>
        <v>1247.22</v>
      </c>
      <c r="Q2504" s="9">
        <f>Table1[[#This Row],[Profit]]/Table1[[#This Row],[Revenue]]</f>
        <v>0.37864077669902912</v>
      </c>
      <c r="R2504" s="31">
        <f>Table1[[#This Row],[Cost Price]]*Table1[[#This Row],[Quantity]]</f>
        <v>2046.72</v>
      </c>
    </row>
    <row r="2505" spans="1:18" x14ac:dyDescent="0.25">
      <c r="A2505" t="s">
        <v>3523</v>
      </c>
      <c r="B2505" s="14">
        <v>46004</v>
      </c>
      <c r="C2505" t="s">
        <v>56</v>
      </c>
      <c r="D2505" t="str">
        <f>VLOOKUP(C2505,Customers!A:E,5,FALSE)</f>
        <v>Mass Market</v>
      </c>
      <c r="E2505" t="s">
        <v>150</v>
      </c>
      <c r="F2505" t="str">
        <f>VLOOKUP(Table1[[#This Row],[Product_ID]],Products!A:D,4,FALSE)</f>
        <v>Televisions</v>
      </c>
      <c r="G2505" t="str">
        <f>VLOOKUP(H2505,Stores!A:E,5,FALSE)</f>
        <v>South America</v>
      </c>
      <c r="H2505" t="s">
        <v>62</v>
      </c>
      <c r="I2505" s="5" t="s">
        <v>25</v>
      </c>
      <c r="J2505" s="7">
        <v>4</v>
      </c>
      <c r="K2505" s="27">
        <v>1528.98</v>
      </c>
      <c r="L2505" s="11">
        <v>0.1</v>
      </c>
      <c r="M2505" t="s">
        <v>30</v>
      </c>
      <c r="N2505" s="29">
        <v>1064.29</v>
      </c>
      <c r="O2505" s="27">
        <f>Table1[[#This Row],[Unit_Price]]*Table1[[#This Row],[Quantity]]</f>
        <v>6115.92</v>
      </c>
      <c r="P2505" s="29">
        <f>Table1[[#This Row],[Revenue]]-Table1[[#This Row],[COGS]]</f>
        <v>1858.7600000000002</v>
      </c>
      <c r="Q2505" s="9">
        <f>Table1[[#This Row],[Profit]]/Table1[[#This Row],[Revenue]]</f>
        <v>0.30392156862745101</v>
      </c>
      <c r="R2505" s="31">
        <f>Table1[[#This Row],[Cost Price]]*Table1[[#This Row],[Quantity]]</f>
        <v>4257.16</v>
      </c>
    </row>
    <row r="2506" spans="1:18" x14ac:dyDescent="0.25">
      <c r="A2506" t="s">
        <v>3524</v>
      </c>
      <c r="B2506" s="14">
        <v>46113</v>
      </c>
      <c r="C2506" t="s">
        <v>3526</v>
      </c>
      <c r="D2506" t="str">
        <f>VLOOKUP(C2506,Customers!A:E,5,FALSE)</f>
        <v>Mass Affluent</v>
      </c>
      <c r="E2506" t="s">
        <v>18</v>
      </c>
      <c r="F2506" t="str">
        <f>VLOOKUP(Table1[[#This Row],[Product_ID]],Products!A:D,4,FALSE)</f>
        <v>Audio</v>
      </c>
      <c r="G2506" t="str">
        <f>VLOOKUP(H2506,Stores!A:E,5,FALSE)</f>
        <v xml:space="preserve">Asia </v>
      </c>
      <c r="H2506" t="s">
        <v>104</v>
      </c>
      <c r="I2506" s="5" t="s">
        <v>14</v>
      </c>
      <c r="J2506" s="7">
        <v>3</v>
      </c>
      <c r="K2506" s="27">
        <v>96.03</v>
      </c>
      <c r="L2506" s="11">
        <v>0</v>
      </c>
      <c r="M2506" t="s">
        <v>30</v>
      </c>
      <c r="N2506" s="29">
        <v>71.28</v>
      </c>
      <c r="O2506" s="27">
        <f>Table1[[#This Row],[Unit_Price]]*Table1[[#This Row],[Quantity]]</f>
        <v>288.09000000000003</v>
      </c>
      <c r="P2506" s="29">
        <f>Table1[[#This Row],[Revenue]]-Table1[[#This Row],[COGS]]</f>
        <v>74.250000000000028</v>
      </c>
      <c r="Q2506" s="9">
        <f>Table1[[#This Row],[Profit]]/Table1[[#This Row],[Revenue]]</f>
        <v>0.25773195876288668</v>
      </c>
      <c r="R2506" s="31">
        <f>Table1[[#This Row],[Cost Price]]*Table1[[#This Row],[Quantity]]</f>
        <v>213.84</v>
      </c>
    </row>
    <row r="2507" spans="1:18" x14ac:dyDescent="0.25">
      <c r="A2507" t="s">
        <v>3527</v>
      </c>
      <c r="B2507" s="14">
        <v>46198</v>
      </c>
      <c r="C2507" t="s">
        <v>2297</v>
      </c>
      <c r="D2507" t="str">
        <f>VLOOKUP(C2507,Customers!A:E,5,FALSE)</f>
        <v>Mass Market</v>
      </c>
      <c r="E2507" t="s">
        <v>556</v>
      </c>
      <c r="F2507" t="str">
        <f>VLOOKUP(Table1[[#This Row],[Product_ID]],Products!A:D,4,FALSE)</f>
        <v>Audio</v>
      </c>
      <c r="G2507" t="str">
        <f>VLOOKUP(H2507,Stores!A:E,5,FALSE)</f>
        <v>Europe</v>
      </c>
      <c r="H2507" t="s">
        <v>24</v>
      </c>
      <c r="I2507" s="5" t="s">
        <v>25</v>
      </c>
      <c r="J2507" s="7">
        <v>3</v>
      </c>
      <c r="K2507" s="27">
        <v>125.13</v>
      </c>
      <c r="L2507" s="11">
        <v>0</v>
      </c>
      <c r="M2507" t="s">
        <v>35</v>
      </c>
      <c r="N2507" s="29">
        <v>87.72</v>
      </c>
      <c r="O2507" s="27">
        <f>Table1[[#This Row],[Unit_Price]]*Table1[[#This Row],[Quantity]]</f>
        <v>375.39</v>
      </c>
      <c r="P2507" s="29">
        <f>Table1[[#This Row],[Revenue]]-Table1[[#This Row],[COGS]]</f>
        <v>112.23000000000002</v>
      </c>
      <c r="Q2507" s="9">
        <f>Table1[[#This Row],[Profit]]/Table1[[#This Row],[Revenue]]</f>
        <v>0.2989690721649485</v>
      </c>
      <c r="R2507" s="31">
        <f>Table1[[#This Row],[Cost Price]]*Table1[[#This Row],[Quantity]]</f>
        <v>263.15999999999997</v>
      </c>
    </row>
    <row r="2508" spans="1:18" x14ac:dyDescent="0.25">
      <c r="A2508" t="s">
        <v>3528</v>
      </c>
      <c r="B2508" s="14">
        <v>46058</v>
      </c>
      <c r="C2508" t="s">
        <v>276</v>
      </c>
      <c r="D2508" t="str">
        <f>VLOOKUP(C2508,Customers!A:E,5,FALSE)</f>
        <v>Affluent</v>
      </c>
      <c r="E2508" t="s">
        <v>33</v>
      </c>
      <c r="F2508" t="str">
        <f>VLOOKUP(Table1[[#This Row],[Product_ID]],Products!A:D,4,FALSE)</f>
        <v>Laptops</v>
      </c>
      <c r="G2508" t="str">
        <f>VLOOKUP(H2508,Stores!A:E,5,FALSE)</f>
        <v>South America</v>
      </c>
      <c r="H2508" t="s">
        <v>120</v>
      </c>
      <c r="I2508" s="5" t="s">
        <v>14</v>
      </c>
      <c r="J2508" s="7">
        <v>5</v>
      </c>
      <c r="K2508" s="27">
        <v>2523.9899999999998</v>
      </c>
      <c r="L2508" s="11">
        <v>0.15</v>
      </c>
      <c r="M2508" t="s">
        <v>20</v>
      </c>
      <c r="N2508" s="29">
        <v>1599.36</v>
      </c>
      <c r="O2508" s="27">
        <f>Table1[[#This Row],[Unit_Price]]*Table1[[#This Row],[Quantity]]</f>
        <v>12619.949999999999</v>
      </c>
      <c r="P2508" s="29">
        <f>Table1[[#This Row],[Revenue]]-Table1[[#This Row],[COGS]]</f>
        <v>4623.1499999999996</v>
      </c>
      <c r="Q2508" s="9">
        <f>Table1[[#This Row],[Profit]]/Table1[[#This Row],[Revenue]]</f>
        <v>0.36633663366336633</v>
      </c>
      <c r="R2508" s="31">
        <f>Table1[[#This Row],[Cost Price]]*Table1[[#This Row],[Quantity]]</f>
        <v>7996.7999999999993</v>
      </c>
    </row>
    <row r="2509" spans="1:18" x14ac:dyDescent="0.25">
      <c r="A2509" t="s">
        <v>3529</v>
      </c>
      <c r="B2509" s="14">
        <v>46160</v>
      </c>
      <c r="C2509" t="s">
        <v>1583</v>
      </c>
      <c r="D2509" t="str">
        <f>VLOOKUP(C2509,Customers!A:E,5,FALSE)</f>
        <v>Mass Market</v>
      </c>
      <c r="E2509" t="s">
        <v>87</v>
      </c>
      <c r="F2509" t="str">
        <f>VLOOKUP(Table1[[#This Row],[Product_ID]],Products!A:D,4,FALSE)</f>
        <v>Laptops</v>
      </c>
      <c r="G2509" t="str">
        <f>VLOOKUP(H2509,Stores!A:E,5,FALSE)</f>
        <v>Oceania</v>
      </c>
      <c r="H2509" t="s">
        <v>112</v>
      </c>
      <c r="I2509" s="5" t="s">
        <v>25</v>
      </c>
      <c r="J2509" s="7">
        <v>5</v>
      </c>
      <c r="K2509" s="27">
        <v>1018.98</v>
      </c>
      <c r="L2509" s="11">
        <v>0</v>
      </c>
      <c r="M2509" t="s">
        <v>20</v>
      </c>
      <c r="N2509" s="29">
        <v>689.31</v>
      </c>
      <c r="O2509" s="27">
        <f>Table1[[#This Row],[Unit_Price]]*Table1[[#This Row],[Quantity]]</f>
        <v>5094.8999999999996</v>
      </c>
      <c r="P2509" s="29">
        <f>Table1[[#This Row],[Revenue]]-Table1[[#This Row],[COGS]]</f>
        <v>1648.35</v>
      </c>
      <c r="Q2509" s="9">
        <f>Table1[[#This Row],[Profit]]/Table1[[#This Row],[Revenue]]</f>
        <v>0.3235294117647059</v>
      </c>
      <c r="R2509" s="31">
        <f>Table1[[#This Row],[Cost Price]]*Table1[[#This Row],[Quantity]]</f>
        <v>3446.5499999999997</v>
      </c>
    </row>
    <row r="2510" spans="1:18" x14ac:dyDescent="0.25">
      <c r="A2510" t="s">
        <v>3530</v>
      </c>
      <c r="B2510" s="14">
        <v>46266</v>
      </c>
      <c r="C2510" t="s">
        <v>991</v>
      </c>
      <c r="D2510" t="str">
        <f>VLOOKUP(C2510,Customers!A:E,5,FALSE)</f>
        <v>Mass Market</v>
      </c>
      <c r="E2510" t="s">
        <v>61</v>
      </c>
      <c r="F2510" t="str">
        <f>VLOOKUP(Table1[[#This Row],[Product_ID]],Products!A:D,4,FALSE)</f>
        <v>Audio</v>
      </c>
      <c r="G2510" t="str">
        <f>VLOOKUP(H2510,Stores!A:E,5,FALSE)</f>
        <v>Africa</v>
      </c>
      <c r="H2510" t="s">
        <v>44</v>
      </c>
      <c r="I2510" s="5" t="s">
        <v>14</v>
      </c>
      <c r="J2510" s="7">
        <v>1</v>
      </c>
      <c r="K2510" s="27">
        <v>246.51</v>
      </c>
      <c r="L2510" s="11">
        <v>0.2</v>
      </c>
      <c r="M2510" t="s">
        <v>35</v>
      </c>
      <c r="N2510" s="29">
        <v>171.81</v>
      </c>
      <c r="O2510" s="27">
        <f>Table1[[#This Row],[Unit_Price]]*Table1[[#This Row],[Quantity]]</f>
        <v>246.51</v>
      </c>
      <c r="P2510" s="29">
        <f>Table1[[#This Row],[Revenue]]-Table1[[#This Row],[COGS]]</f>
        <v>74.699999999999989</v>
      </c>
      <c r="Q2510" s="9">
        <f>Table1[[#This Row],[Profit]]/Table1[[#This Row],[Revenue]]</f>
        <v>0.30303030303030298</v>
      </c>
      <c r="R2510" s="31">
        <f>Table1[[#This Row],[Cost Price]]*Table1[[#This Row],[Quantity]]</f>
        <v>171.81</v>
      </c>
    </row>
    <row r="2511" spans="1:18" x14ac:dyDescent="0.25">
      <c r="A2511" t="s">
        <v>3531</v>
      </c>
      <c r="B2511" s="14">
        <v>45881</v>
      </c>
      <c r="C2511" t="s">
        <v>943</v>
      </c>
      <c r="D2511" t="str">
        <f>VLOOKUP(C2511,Customers!A:E,5,FALSE)</f>
        <v>Mass Market</v>
      </c>
      <c r="E2511" t="s">
        <v>213</v>
      </c>
      <c r="F2511" t="str">
        <f>VLOOKUP(Table1[[#This Row],[Product_ID]],Products!A:D,4,FALSE)</f>
        <v>Smartphones</v>
      </c>
      <c r="G2511" t="str">
        <f>VLOOKUP(H2511,Stores!A:E,5,FALSE)</f>
        <v>Africa</v>
      </c>
      <c r="H2511" t="s">
        <v>52</v>
      </c>
      <c r="I2511" s="5" t="s">
        <v>25</v>
      </c>
      <c r="J2511" s="7">
        <v>5</v>
      </c>
      <c r="K2511" s="27">
        <v>565.47</v>
      </c>
      <c r="L2511" s="11">
        <v>0.15</v>
      </c>
      <c r="M2511" t="s">
        <v>20</v>
      </c>
      <c r="N2511" s="29">
        <v>362.34</v>
      </c>
      <c r="O2511" s="27">
        <f>Table1[[#This Row],[Unit_Price]]*Table1[[#This Row],[Quantity]]</f>
        <v>2827.3500000000004</v>
      </c>
      <c r="P2511" s="29">
        <f>Table1[[#This Row],[Revenue]]-Table1[[#This Row],[COGS]]</f>
        <v>1015.6500000000005</v>
      </c>
      <c r="Q2511" s="9">
        <f>Table1[[#This Row],[Profit]]/Table1[[#This Row],[Revenue]]</f>
        <v>0.35922330097087396</v>
      </c>
      <c r="R2511" s="31">
        <f>Table1[[#This Row],[Cost Price]]*Table1[[#This Row],[Quantity]]</f>
        <v>1811.6999999999998</v>
      </c>
    </row>
    <row r="2512" spans="1:18" x14ac:dyDescent="0.25">
      <c r="A2512" t="s">
        <v>3532</v>
      </c>
      <c r="B2512" s="14">
        <v>45959</v>
      </c>
      <c r="C2512" t="s">
        <v>2221</v>
      </c>
      <c r="D2512" t="str">
        <f>VLOOKUP(C2512,Customers!A:E,5,FALSE)</f>
        <v>Affluent</v>
      </c>
      <c r="E2512" t="s">
        <v>251</v>
      </c>
      <c r="F2512" t="str">
        <f>VLOOKUP(Table1[[#This Row],[Product_ID]],Products!A:D,4,FALSE)</f>
        <v>Televisions</v>
      </c>
      <c r="G2512" t="str">
        <f>VLOOKUP(H2512,Stores!A:E,5,FALSE)</f>
        <v xml:space="preserve">Asia </v>
      </c>
      <c r="H2512" t="s">
        <v>104</v>
      </c>
      <c r="I2512" s="5" t="s">
        <v>25</v>
      </c>
      <c r="J2512" s="7">
        <v>3</v>
      </c>
      <c r="K2512" s="27">
        <v>1959.02</v>
      </c>
      <c r="L2512" s="11">
        <v>0</v>
      </c>
      <c r="M2512" t="s">
        <v>20</v>
      </c>
      <c r="N2512" s="29">
        <v>1299.3499999999999</v>
      </c>
      <c r="O2512" s="27">
        <f>Table1[[#This Row],[Unit_Price]]*Table1[[#This Row],[Quantity]]</f>
        <v>5877.0599999999995</v>
      </c>
      <c r="P2512" s="29">
        <f>Table1[[#This Row],[Revenue]]-Table1[[#This Row],[COGS]]</f>
        <v>1979.0099999999998</v>
      </c>
      <c r="Q2512" s="9">
        <f>Table1[[#This Row],[Profit]]/Table1[[#This Row],[Revenue]]</f>
        <v>0.33673469387755101</v>
      </c>
      <c r="R2512" s="31">
        <f>Table1[[#This Row],[Cost Price]]*Table1[[#This Row],[Quantity]]</f>
        <v>3898.0499999999997</v>
      </c>
    </row>
    <row r="2513" spans="1:18" x14ac:dyDescent="0.25">
      <c r="A2513" t="s">
        <v>3533</v>
      </c>
      <c r="B2513" s="14">
        <v>45990</v>
      </c>
      <c r="C2513" t="s">
        <v>1660</v>
      </c>
      <c r="D2513" t="str">
        <f>VLOOKUP(C2513,Customers!A:E,5,FALSE)</f>
        <v>Mass Affluent</v>
      </c>
      <c r="E2513" t="s">
        <v>268</v>
      </c>
      <c r="F2513" t="str">
        <f>VLOOKUP(Table1[[#This Row],[Product_ID]],Products!A:D,4,FALSE)</f>
        <v>Audio</v>
      </c>
      <c r="G2513" t="str">
        <f>VLOOKUP(H2513,Stores!A:E,5,FALSE)</f>
        <v>Africa</v>
      </c>
      <c r="H2513" t="s">
        <v>226</v>
      </c>
      <c r="I2513" s="5" t="s">
        <v>25</v>
      </c>
      <c r="J2513" s="7">
        <v>8</v>
      </c>
      <c r="K2513" s="27">
        <v>146.02000000000001</v>
      </c>
      <c r="L2513" s="11">
        <v>0.2</v>
      </c>
      <c r="M2513" t="s">
        <v>30</v>
      </c>
      <c r="N2513" s="29">
        <v>90.89</v>
      </c>
      <c r="O2513" s="27">
        <f>Table1[[#This Row],[Unit_Price]]*Table1[[#This Row],[Quantity]]</f>
        <v>1168.1600000000001</v>
      </c>
      <c r="P2513" s="29">
        <f>Table1[[#This Row],[Revenue]]-Table1[[#This Row],[COGS]]</f>
        <v>441.04000000000008</v>
      </c>
      <c r="Q2513" s="9">
        <f>Table1[[#This Row],[Profit]]/Table1[[#This Row],[Revenue]]</f>
        <v>0.3775510204081633</v>
      </c>
      <c r="R2513" s="31">
        <f>Table1[[#This Row],[Cost Price]]*Table1[[#This Row],[Quantity]]</f>
        <v>727.12</v>
      </c>
    </row>
    <row r="2514" spans="1:18" x14ac:dyDescent="0.25">
      <c r="A2514" t="s">
        <v>3534</v>
      </c>
      <c r="B2514" s="14">
        <v>46070</v>
      </c>
      <c r="C2514" t="s">
        <v>1011</v>
      </c>
      <c r="D2514" t="str">
        <f>VLOOKUP(C2514,Customers!A:E,5,FALSE)</f>
        <v>Mass Affluent</v>
      </c>
      <c r="E2514" t="s">
        <v>153</v>
      </c>
      <c r="F2514" t="str">
        <f>VLOOKUP(Table1[[#This Row],[Product_ID]],Products!A:D,4,FALSE)</f>
        <v>Accessories</v>
      </c>
      <c r="G2514" t="str">
        <f>VLOOKUP(H2514,Stores!A:E,5,FALSE)</f>
        <v>Oceania</v>
      </c>
      <c r="H2514" t="s">
        <v>112</v>
      </c>
      <c r="I2514" s="5" t="s">
        <v>25</v>
      </c>
      <c r="J2514" s="7">
        <v>8</v>
      </c>
      <c r="K2514" s="27">
        <v>132.87</v>
      </c>
      <c r="L2514" s="11">
        <v>0</v>
      </c>
      <c r="M2514" t="s">
        <v>20</v>
      </c>
      <c r="N2514" s="29">
        <v>78.69</v>
      </c>
      <c r="O2514" s="27">
        <f>Table1[[#This Row],[Unit_Price]]*Table1[[#This Row],[Quantity]]</f>
        <v>1062.96</v>
      </c>
      <c r="P2514" s="29">
        <f>Table1[[#This Row],[Revenue]]-Table1[[#This Row],[COGS]]</f>
        <v>433.44000000000005</v>
      </c>
      <c r="Q2514" s="9">
        <f>Table1[[#This Row],[Profit]]/Table1[[#This Row],[Revenue]]</f>
        <v>0.40776699029126218</v>
      </c>
      <c r="R2514" s="31">
        <f>Table1[[#This Row],[Cost Price]]*Table1[[#This Row],[Quantity]]</f>
        <v>629.52</v>
      </c>
    </row>
    <row r="2515" spans="1:18" x14ac:dyDescent="0.25">
      <c r="A2515" t="s">
        <v>3535</v>
      </c>
      <c r="B2515" s="14">
        <v>46155</v>
      </c>
      <c r="C2515" t="s">
        <v>1692</v>
      </c>
      <c r="D2515" t="str">
        <f>VLOOKUP(C2515,Customers!A:E,5,FALSE)</f>
        <v>Mass Market</v>
      </c>
      <c r="E2515" t="s">
        <v>38</v>
      </c>
      <c r="F2515" t="str">
        <f>VLOOKUP(Table1[[#This Row],[Product_ID]],Products!A:D,4,FALSE)</f>
        <v>Televisions</v>
      </c>
      <c r="G2515" t="str">
        <f>VLOOKUP(H2515,Stores!A:E,5,FALSE)</f>
        <v>Africa</v>
      </c>
      <c r="H2515" t="s">
        <v>44</v>
      </c>
      <c r="I2515" s="5" t="s">
        <v>25</v>
      </c>
      <c r="J2515" s="7">
        <v>1</v>
      </c>
      <c r="K2515" s="27">
        <v>1861.02</v>
      </c>
      <c r="L2515" s="11">
        <v>0</v>
      </c>
      <c r="M2515" t="s">
        <v>30</v>
      </c>
      <c r="N2515" s="29">
        <v>1177.3800000000001</v>
      </c>
      <c r="O2515" s="27">
        <f>Table1[[#This Row],[Unit_Price]]*Table1[[#This Row],[Quantity]]</f>
        <v>1861.02</v>
      </c>
      <c r="P2515" s="29">
        <f>Table1[[#This Row],[Revenue]]-Table1[[#This Row],[COGS]]</f>
        <v>683.63999999999987</v>
      </c>
      <c r="Q2515" s="9">
        <f>Table1[[#This Row],[Profit]]/Table1[[#This Row],[Revenue]]</f>
        <v>0.36734693877551011</v>
      </c>
      <c r="R2515" s="31">
        <f>Table1[[#This Row],[Cost Price]]*Table1[[#This Row],[Quantity]]</f>
        <v>1177.3800000000001</v>
      </c>
    </row>
    <row r="2516" spans="1:18" x14ac:dyDescent="0.25">
      <c r="A2516" t="s">
        <v>3536</v>
      </c>
      <c r="B2516" s="14">
        <v>45727</v>
      </c>
      <c r="C2516" t="s">
        <v>1863</v>
      </c>
      <c r="D2516" t="str">
        <f>VLOOKUP(C2516,Customers!A:E,5,FALSE)</f>
        <v>Affluent</v>
      </c>
      <c r="E2516" t="s">
        <v>202</v>
      </c>
      <c r="F2516" t="str">
        <f>VLOOKUP(Table1[[#This Row],[Product_ID]],Products!A:D,4,FALSE)</f>
        <v>Televisions</v>
      </c>
      <c r="G2516" t="str">
        <f>VLOOKUP(H2516,Stores!A:E,5,FALSE)</f>
        <v>Africa</v>
      </c>
      <c r="H2516" t="s">
        <v>58</v>
      </c>
      <c r="I2516" s="5" t="s">
        <v>25</v>
      </c>
      <c r="J2516" s="7">
        <v>1</v>
      </c>
      <c r="K2516" s="27">
        <v>2078.0100000000002</v>
      </c>
      <c r="L2516" s="11">
        <v>0.15</v>
      </c>
      <c r="M2516" t="s">
        <v>20</v>
      </c>
      <c r="N2516" s="29">
        <v>1427.32</v>
      </c>
      <c r="O2516" s="27">
        <f>Table1[[#This Row],[Unit_Price]]*Table1[[#This Row],[Quantity]]</f>
        <v>2078.0100000000002</v>
      </c>
      <c r="P2516" s="29">
        <f>Table1[[#This Row],[Revenue]]-Table1[[#This Row],[COGS]]</f>
        <v>650.69000000000028</v>
      </c>
      <c r="Q2516" s="9">
        <f>Table1[[#This Row],[Profit]]/Table1[[#This Row],[Revenue]]</f>
        <v>0.31313131313131326</v>
      </c>
      <c r="R2516" s="31">
        <f>Table1[[#This Row],[Cost Price]]*Table1[[#This Row],[Quantity]]</f>
        <v>1427.32</v>
      </c>
    </row>
    <row r="2517" spans="1:18" x14ac:dyDescent="0.25">
      <c r="A2517" t="s">
        <v>3537</v>
      </c>
      <c r="B2517" s="14">
        <v>46329</v>
      </c>
      <c r="C2517" t="s">
        <v>2067</v>
      </c>
      <c r="D2517" t="str">
        <f>VLOOKUP(C2517,Customers!A:E,5,FALSE)</f>
        <v>Mass Market</v>
      </c>
      <c r="E2517" t="s">
        <v>83</v>
      </c>
      <c r="F2517" t="str">
        <f>VLOOKUP(Table1[[#This Row],[Product_ID]],Products!A:D,4,FALSE)</f>
        <v>Televisions</v>
      </c>
      <c r="G2517" t="str">
        <f>VLOOKUP(H2517,Stores!A:E,5,FALSE)</f>
        <v>Africa</v>
      </c>
      <c r="H2517" t="s">
        <v>52</v>
      </c>
      <c r="I2517" s="5" t="s">
        <v>25</v>
      </c>
      <c r="J2517" s="7">
        <v>3</v>
      </c>
      <c r="K2517" s="27">
        <v>2344.98</v>
      </c>
      <c r="L2517" s="11">
        <v>0.2</v>
      </c>
      <c r="M2517" t="s">
        <v>20</v>
      </c>
      <c r="N2517" s="29">
        <v>1586.31</v>
      </c>
      <c r="O2517" s="27">
        <f>Table1[[#This Row],[Unit_Price]]*Table1[[#This Row],[Quantity]]</f>
        <v>7034.9400000000005</v>
      </c>
      <c r="P2517" s="29">
        <f>Table1[[#This Row],[Revenue]]-Table1[[#This Row],[COGS]]</f>
        <v>2276.0100000000002</v>
      </c>
      <c r="Q2517" s="9">
        <f>Table1[[#This Row],[Profit]]/Table1[[#This Row],[Revenue]]</f>
        <v>0.3235294117647059</v>
      </c>
      <c r="R2517" s="31">
        <f>Table1[[#This Row],[Cost Price]]*Table1[[#This Row],[Quantity]]</f>
        <v>4758.93</v>
      </c>
    </row>
    <row r="2518" spans="1:18" x14ac:dyDescent="0.25">
      <c r="A2518" t="s">
        <v>3538</v>
      </c>
      <c r="B2518" s="14">
        <v>45698</v>
      </c>
      <c r="C2518" t="s">
        <v>600</v>
      </c>
      <c r="D2518" t="str">
        <f>VLOOKUP(C2518,Customers!A:E,5,FALSE)</f>
        <v>Mass Affluent</v>
      </c>
      <c r="E2518" t="s">
        <v>57</v>
      </c>
      <c r="F2518" t="str">
        <f>VLOOKUP(Table1[[#This Row],[Product_ID]],Products!A:D,4,FALSE)</f>
        <v>Laptops</v>
      </c>
      <c r="G2518" t="str">
        <f>VLOOKUP(H2518,Stores!A:E,5,FALSE)</f>
        <v>Africa</v>
      </c>
      <c r="H2518" t="s">
        <v>19</v>
      </c>
      <c r="I2518" s="5" t="s">
        <v>14</v>
      </c>
      <c r="J2518" s="7">
        <v>1</v>
      </c>
      <c r="K2518" s="27">
        <v>1187.01</v>
      </c>
      <c r="L2518" s="11">
        <v>0.15</v>
      </c>
      <c r="M2518" t="s">
        <v>30</v>
      </c>
      <c r="N2518" s="29">
        <v>875.27</v>
      </c>
      <c r="O2518" s="27">
        <f>Table1[[#This Row],[Unit_Price]]*Table1[[#This Row],[Quantity]]</f>
        <v>1187.01</v>
      </c>
      <c r="P2518" s="29">
        <f>Table1[[#This Row],[Revenue]]-Table1[[#This Row],[COGS]]</f>
        <v>311.74</v>
      </c>
      <c r="Q2518" s="9">
        <f>Table1[[#This Row],[Profit]]/Table1[[#This Row],[Revenue]]</f>
        <v>0.26262626262626265</v>
      </c>
      <c r="R2518" s="31">
        <f>Table1[[#This Row],[Cost Price]]*Table1[[#This Row],[Quantity]]</f>
        <v>875.27</v>
      </c>
    </row>
    <row r="2519" spans="1:18" x14ac:dyDescent="0.25">
      <c r="A2519" t="s">
        <v>3539</v>
      </c>
      <c r="B2519" s="14">
        <v>46017</v>
      </c>
      <c r="C2519" t="s">
        <v>3540</v>
      </c>
      <c r="D2519" t="str">
        <f>VLOOKUP(C2519,Customers!A:E,5,FALSE)</f>
        <v>Mass Affluent</v>
      </c>
      <c r="E2519" t="s">
        <v>395</v>
      </c>
      <c r="F2519" t="str">
        <f>VLOOKUP(Table1[[#This Row],[Product_ID]],Products!A:D,4,FALSE)</f>
        <v>Accessories</v>
      </c>
      <c r="G2519" t="str">
        <f>VLOOKUP(H2519,Stores!A:E,5,FALSE)</f>
        <v>Asia</v>
      </c>
      <c r="H2519" t="s">
        <v>13</v>
      </c>
      <c r="I2519" s="5" t="s">
        <v>14</v>
      </c>
      <c r="J2519" s="7">
        <v>6</v>
      </c>
      <c r="K2519" s="27">
        <v>147.51</v>
      </c>
      <c r="L2519" s="11">
        <v>0.02</v>
      </c>
      <c r="M2519" t="s">
        <v>30</v>
      </c>
      <c r="N2519" s="29">
        <v>96.85</v>
      </c>
      <c r="O2519" s="27">
        <f>Table1[[#This Row],[Unit_Price]]*Table1[[#This Row],[Quantity]]</f>
        <v>885.06</v>
      </c>
      <c r="P2519" s="29">
        <f>Table1[[#This Row],[Revenue]]-Table1[[#This Row],[COGS]]</f>
        <v>303.96000000000004</v>
      </c>
      <c r="Q2519" s="9">
        <f>Table1[[#This Row],[Profit]]/Table1[[#This Row],[Revenue]]</f>
        <v>0.34343434343434348</v>
      </c>
      <c r="R2519" s="31">
        <f>Table1[[#This Row],[Cost Price]]*Table1[[#This Row],[Quantity]]</f>
        <v>581.09999999999991</v>
      </c>
    </row>
    <row r="2520" spans="1:18" x14ac:dyDescent="0.25">
      <c r="A2520" t="s">
        <v>3541</v>
      </c>
      <c r="B2520" s="14">
        <v>46171</v>
      </c>
      <c r="C2520" t="s">
        <v>1722</v>
      </c>
      <c r="D2520" t="str">
        <f>VLOOKUP(C2520,Customers!A:E,5,FALSE)</f>
        <v>Mass Affluent</v>
      </c>
      <c r="E2520" t="s">
        <v>235</v>
      </c>
      <c r="F2520" t="str">
        <f>VLOOKUP(Table1[[#This Row],[Product_ID]],Products!A:D,4,FALSE)</f>
        <v>Accessories</v>
      </c>
      <c r="G2520" t="str">
        <f>VLOOKUP(H2520,Stores!A:E,5,FALSE)</f>
        <v>Africa</v>
      </c>
      <c r="H2520" t="s">
        <v>52</v>
      </c>
      <c r="I2520" s="5" t="s">
        <v>14</v>
      </c>
      <c r="J2520" s="7">
        <v>2</v>
      </c>
      <c r="K2520" s="27">
        <v>68.31</v>
      </c>
      <c r="L2520" s="11">
        <v>0</v>
      </c>
      <c r="M2520" t="s">
        <v>35</v>
      </c>
      <c r="N2520" s="29">
        <v>44.85</v>
      </c>
      <c r="O2520" s="27">
        <f>Table1[[#This Row],[Unit_Price]]*Table1[[#This Row],[Quantity]]</f>
        <v>136.62</v>
      </c>
      <c r="P2520" s="29">
        <f>Table1[[#This Row],[Revenue]]-Table1[[#This Row],[COGS]]</f>
        <v>46.92</v>
      </c>
      <c r="Q2520" s="9">
        <f>Table1[[#This Row],[Profit]]/Table1[[#This Row],[Revenue]]</f>
        <v>0.34343434343434343</v>
      </c>
      <c r="R2520" s="31">
        <f>Table1[[#This Row],[Cost Price]]*Table1[[#This Row],[Quantity]]</f>
        <v>89.7</v>
      </c>
    </row>
    <row r="2521" spans="1:18" x14ac:dyDescent="0.25">
      <c r="A2521" t="s">
        <v>3542</v>
      </c>
      <c r="B2521" s="14">
        <v>46266</v>
      </c>
      <c r="C2521" t="s">
        <v>94</v>
      </c>
      <c r="D2521" t="str">
        <f>VLOOKUP(C2521,Customers!A:E,5,FALSE)</f>
        <v>Mass Market</v>
      </c>
      <c r="E2521" t="s">
        <v>98</v>
      </c>
      <c r="F2521" t="str">
        <f>VLOOKUP(Table1[[#This Row],[Product_ID]],Products!A:D,4,FALSE)</f>
        <v>Laptops</v>
      </c>
      <c r="G2521" t="str">
        <f>VLOOKUP(H2521,Stores!A:E,5,FALSE)</f>
        <v>Oceania</v>
      </c>
      <c r="H2521" t="s">
        <v>112</v>
      </c>
      <c r="I2521" s="5" t="s">
        <v>14</v>
      </c>
      <c r="J2521" s="7">
        <v>5</v>
      </c>
      <c r="K2521" s="27">
        <v>1357.03</v>
      </c>
      <c r="L2521" s="11">
        <v>0</v>
      </c>
      <c r="M2521" t="s">
        <v>30</v>
      </c>
      <c r="N2521" s="29">
        <v>853.39</v>
      </c>
      <c r="O2521" s="27">
        <f>Table1[[#This Row],[Unit_Price]]*Table1[[#This Row],[Quantity]]</f>
        <v>6785.15</v>
      </c>
      <c r="P2521" s="29">
        <f>Table1[[#This Row],[Revenue]]-Table1[[#This Row],[COGS]]</f>
        <v>2518.1999999999998</v>
      </c>
      <c r="Q2521" s="9">
        <f>Table1[[#This Row],[Profit]]/Table1[[#This Row],[Revenue]]</f>
        <v>0.37113402061855671</v>
      </c>
      <c r="R2521" s="31">
        <f>Table1[[#This Row],[Cost Price]]*Table1[[#This Row],[Quantity]]</f>
        <v>4266.95</v>
      </c>
    </row>
    <row r="2522" spans="1:18" x14ac:dyDescent="0.25">
      <c r="A2522" t="s">
        <v>3543</v>
      </c>
      <c r="B2522" s="14">
        <v>45696</v>
      </c>
      <c r="C2522" t="s">
        <v>108</v>
      </c>
      <c r="D2522" t="str">
        <f>VLOOKUP(C2522,Customers!A:E,5,FALSE)</f>
        <v>Mass Affluent</v>
      </c>
      <c r="E2522" t="s">
        <v>440</v>
      </c>
      <c r="F2522" t="str">
        <f>VLOOKUP(Table1[[#This Row],[Product_ID]],Products!A:D,4,FALSE)</f>
        <v>Audio</v>
      </c>
      <c r="G2522" t="str">
        <f>VLOOKUP(H2522,Stores!A:E,5,FALSE)</f>
        <v>Africa</v>
      </c>
      <c r="H2522" t="s">
        <v>58</v>
      </c>
      <c r="I2522" s="5" t="s">
        <v>14</v>
      </c>
      <c r="J2522" s="7">
        <v>5</v>
      </c>
      <c r="K2522" s="27">
        <v>151.97999999999999</v>
      </c>
      <c r="L2522" s="11">
        <v>0.15</v>
      </c>
      <c r="M2522" t="s">
        <v>35</v>
      </c>
      <c r="N2522" s="29">
        <v>90.89</v>
      </c>
      <c r="O2522" s="27">
        <f>Table1[[#This Row],[Unit_Price]]*Table1[[#This Row],[Quantity]]</f>
        <v>759.9</v>
      </c>
      <c r="P2522" s="29">
        <f>Table1[[#This Row],[Revenue]]-Table1[[#This Row],[COGS]]</f>
        <v>305.45</v>
      </c>
      <c r="Q2522" s="9">
        <f>Table1[[#This Row],[Profit]]/Table1[[#This Row],[Revenue]]</f>
        <v>0.40196078431372551</v>
      </c>
      <c r="R2522" s="31">
        <f>Table1[[#This Row],[Cost Price]]*Table1[[#This Row],[Quantity]]</f>
        <v>454.45</v>
      </c>
    </row>
    <row r="2523" spans="1:18" x14ac:dyDescent="0.25">
      <c r="A2523" t="s">
        <v>3545</v>
      </c>
      <c r="B2523" s="14">
        <v>45878</v>
      </c>
      <c r="C2523" t="s">
        <v>925</v>
      </c>
      <c r="D2523" t="str">
        <f>VLOOKUP(C2523,Customers!A:E,5,FALSE)</f>
        <v>Premium</v>
      </c>
      <c r="E2523" t="s">
        <v>147</v>
      </c>
      <c r="F2523" t="str">
        <f>VLOOKUP(Table1[[#This Row],[Product_ID]],Products!A:D,4,FALSE)</f>
        <v>Televisions</v>
      </c>
      <c r="G2523" t="str">
        <f>VLOOKUP(H2523,Stores!A:E,5,FALSE)</f>
        <v>Africa</v>
      </c>
      <c r="H2523" t="s">
        <v>52</v>
      </c>
      <c r="I2523" s="5" t="s">
        <v>14</v>
      </c>
      <c r="J2523" s="7">
        <v>2</v>
      </c>
      <c r="K2523" s="27">
        <v>1028.97</v>
      </c>
      <c r="L2523" s="11">
        <v>0.15</v>
      </c>
      <c r="M2523" t="s">
        <v>20</v>
      </c>
      <c r="N2523" s="29">
        <v>679.32</v>
      </c>
      <c r="O2523" s="27">
        <f>Table1[[#This Row],[Unit_Price]]*Table1[[#This Row],[Quantity]]</f>
        <v>2057.94</v>
      </c>
      <c r="P2523" s="29">
        <f>Table1[[#This Row],[Revenue]]-Table1[[#This Row],[COGS]]</f>
        <v>699.3</v>
      </c>
      <c r="Q2523" s="9">
        <f>Table1[[#This Row],[Profit]]/Table1[[#This Row],[Revenue]]</f>
        <v>0.33980582524271841</v>
      </c>
      <c r="R2523" s="31">
        <f>Table1[[#This Row],[Cost Price]]*Table1[[#This Row],[Quantity]]</f>
        <v>1358.64</v>
      </c>
    </row>
    <row r="2524" spans="1:18" x14ac:dyDescent="0.25">
      <c r="A2524" t="s">
        <v>3546</v>
      </c>
      <c r="B2524" s="14">
        <v>46007</v>
      </c>
      <c r="C2524" t="s">
        <v>1381</v>
      </c>
      <c r="D2524" t="str">
        <f>VLOOKUP(C2524,Customers!A:E,5,FALSE)</f>
        <v>Mass Affluent</v>
      </c>
      <c r="E2524" t="s">
        <v>323</v>
      </c>
      <c r="F2524" t="str">
        <f>VLOOKUP(Table1[[#This Row],[Product_ID]],Products!A:D,4,FALSE)</f>
        <v>Televisions</v>
      </c>
      <c r="G2524" t="str">
        <f>VLOOKUP(H2524,Stores!A:E,5,FALSE)</f>
        <v>Africa</v>
      </c>
      <c r="H2524" t="s">
        <v>58</v>
      </c>
      <c r="I2524" s="5" t="s">
        <v>14</v>
      </c>
      <c r="J2524" s="7">
        <v>6</v>
      </c>
      <c r="K2524" s="27">
        <v>1484.01</v>
      </c>
      <c r="L2524" s="11">
        <v>0.05</v>
      </c>
      <c r="M2524" t="s">
        <v>30</v>
      </c>
      <c r="N2524" s="29">
        <v>989.34</v>
      </c>
      <c r="O2524" s="27">
        <f>Table1[[#This Row],[Unit_Price]]*Table1[[#This Row],[Quantity]]</f>
        <v>8904.06</v>
      </c>
      <c r="P2524" s="29">
        <f>Table1[[#This Row],[Revenue]]-Table1[[#This Row],[COGS]]</f>
        <v>2968.0199999999995</v>
      </c>
      <c r="Q2524" s="9">
        <f>Table1[[#This Row],[Profit]]/Table1[[#This Row],[Revenue]]</f>
        <v>0.33333333333333331</v>
      </c>
      <c r="R2524" s="31">
        <f>Table1[[#This Row],[Cost Price]]*Table1[[#This Row],[Quantity]]</f>
        <v>5936.04</v>
      </c>
    </row>
    <row r="2525" spans="1:18" x14ac:dyDescent="0.25">
      <c r="A2525" t="s">
        <v>3547</v>
      </c>
      <c r="B2525" s="14">
        <v>46232</v>
      </c>
      <c r="C2525" t="s">
        <v>1670</v>
      </c>
      <c r="D2525" t="str">
        <f>VLOOKUP(C2525,Customers!A:E,5,FALSE)</f>
        <v>Mass Affluent</v>
      </c>
      <c r="E2525" t="s">
        <v>23</v>
      </c>
      <c r="F2525" t="str">
        <f>VLOOKUP(Table1[[#This Row],[Product_ID]],Products!A:D,4,FALSE)</f>
        <v>Audio</v>
      </c>
      <c r="G2525" t="str">
        <f>VLOOKUP(H2525,Stores!A:E,5,FALSE)</f>
        <v>Asia</v>
      </c>
      <c r="H2525" t="s">
        <v>13</v>
      </c>
      <c r="I2525" s="5" t="s">
        <v>14</v>
      </c>
      <c r="J2525" s="7">
        <v>1</v>
      </c>
      <c r="K2525" s="27">
        <v>79</v>
      </c>
      <c r="L2525" s="11">
        <v>0.2</v>
      </c>
      <c r="M2525" t="s">
        <v>20</v>
      </c>
      <c r="N2525" s="29">
        <v>57.67</v>
      </c>
      <c r="O2525" s="27">
        <f>Table1[[#This Row],[Unit_Price]]*Table1[[#This Row],[Quantity]]</f>
        <v>79</v>
      </c>
      <c r="P2525" s="29">
        <f>Table1[[#This Row],[Revenue]]-Table1[[#This Row],[COGS]]</f>
        <v>21.33</v>
      </c>
      <c r="Q2525" s="9">
        <f>Table1[[#This Row],[Profit]]/Table1[[#This Row],[Revenue]]</f>
        <v>0.26999999999999996</v>
      </c>
      <c r="R2525" s="31">
        <f>Table1[[#This Row],[Cost Price]]*Table1[[#This Row],[Quantity]]</f>
        <v>57.67</v>
      </c>
    </row>
    <row r="2526" spans="1:18" x14ac:dyDescent="0.25">
      <c r="A2526" t="s">
        <v>3548</v>
      </c>
      <c r="B2526" s="14">
        <v>46035</v>
      </c>
      <c r="C2526" t="s">
        <v>577</v>
      </c>
      <c r="D2526" t="str">
        <f>VLOOKUP(C2526,Customers!A:E,5,FALSE)</f>
        <v>Mass Affluent</v>
      </c>
      <c r="E2526" t="s">
        <v>376</v>
      </c>
      <c r="F2526" t="str">
        <f>VLOOKUP(Table1[[#This Row],[Product_ID]],Products!A:D,4,FALSE)</f>
        <v>Laptops</v>
      </c>
      <c r="G2526" t="str">
        <f>VLOOKUP(H2526,Stores!A:E,5,FALSE)</f>
        <v>oceania</v>
      </c>
      <c r="H2526" t="s">
        <v>48</v>
      </c>
      <c r="I2526" s="5" t="s">
        <v>14</v>
      </c>
      <c r="J2526" s="7">
        <v>4</v>
      </c>
      <c r="K2526" s="27">
        <v>1699</v>
      </c>
      <c r="L2526" s="11">
        <v>0.2</v>
      </c>
      <c r="M2526" t="s">
        <v>30</v>
      </c>
      <c r="N2526" s="29">
        <v>1240.27</v>
      </c>
      <c r="O2526" s="27">
        <f>Table1[[#This Row],[Unit_Price]]*Table1[[#This Row],[Quantity]]</f>
        <v>6796</v>
      </c>
      <c r="P2526" s="29">
        <f>Table1[[#This Row],[Revenue]]-Table1[[#This Row],[COGS]]</f>
        <v>1834.92</v>
      </c>
      <c r="Q2526" s="9">
        <f>Table1[[#This Row],[Profit]]/Table1[[#This Row],[Revenue]]</f>
        <v>0.27</v>
      </c>
      <c r="R2526" s="31">
        <f>Table1[[#This Row],[Cost Price]]*Table1[[#This Row],[Quantity]]</f>
        <v>4961.08</v>
      </c>
    </row>
    <row r="2527" spans="1:18" x14ac:dyDescent="0.25">
      <c r="A2527" t="s">
        <v>3549</v>
      </c>
      <c r="B2527" s="14">
        <v>46137</v>
      </c>
      <c r="C2527" t="s">
        <v>2322</v>
      </c>
      <c r="D2527" t="str">
        <f>VLOOKUP(C2527,Customers!A:E,5,FALSE)</f>
        <v>Affluent</v>
      </c>
      <c r="E2527" t="s">
        <v>277</v>
      </c>
      <c r="F2527" t="str">
        <f>VLOOKUP(Table1[[#This Row],[Product_ID]],Products!A:D,4,FALSE)</f>
        <v>Televisions</v>
      </c>
      <c r="G2527" t="str">
        <f>VLOOKUP(H2527,Stores!A:E,5,FALSE)</f>
        <v>Europe</v>
      </c>
      <c r="H2527" t="s">
        <v>64</v>
      </c>
      <c r="I2527" s="5" t="s">
        <v>25</v>
      </c>
      <c r="J2527" s="7">
        <v>2</v>
      </c>
      <c r="K2527" s="27">
        <v>719.97</v>
      </c>
      <c r="L2527" s="11">
        <v>0.02</v>
      </c>
      <c r="M2527" t="s">
        <v>20</v>
      </c>
      <c r="N2527" s="29">
        <v>433.38</v>
      </c>
      <c r="O2527" s="27">
        <f>Table1[[#This Row],[Unit_Price]]*Table1[[#This Row],[Quantity]]</f>
        <v>1439.94</v>
      </c>
      <c r="P2527" s="29">
        <f>Table1[[#This Row],[Revenue]]-Table1[[#This Row],[COGS]]</f>
        <v>573.18000000000006</v>
      </c>
      <c r="Q2527" s="9">
        <f>Table1[[#This Row],[Profit]]/Table1[[#This Row],[Revenue]]</f>
        <v>0.39805825242718451</v>
      </c>
      <c r="R2527" s="31">
        <f>Table1[[#This Row],[Cost Price]]*Table1[[#This Row],[Quantity]]</f>
        <v>866.76</v>
      </c>
    </row>
    <row r="2528" spans="1:18" x14ac:dyDescent="0.25">
      <c r="A2528" t="s">
        <v>3550</v>
      </c>
      <c r="B2528" s="14">
        <v>46153</v>
      </c>
      <c r="C2528" t="s">
        <v>3552</v>
      </c>
      <c r="D2528" t="str">
        <f>VLOOKUP(C2528,Customers!A:E,5,FALSE)</f>
        <v>Mass Market</v>
      </c>
      <c r="E2528" t="s">
        <v>132</v>
      </c>
      <c r="F2528" t="str">
        <f>VLOOKUP(Table1[[#This Row],[Product_ID]],Products!A:D,4,FALSE)</f>
        <v>Laptops</v>
      </c>
      <c r="G2528" t="str">
        <f>VLOOKUP(H2528,Stores!A:E,5,FALSE)</f>
        <v>South America</v>
      </c>
      <c r="H2528" t="s">
        <v>62</v>
      </c>
      <c r="I2528" s="5" t="s">
        <v>14</v>
      </c>
      <c r="J2528" s="7">
        <v>1</v>
      </c>
      <c r="K2528" s="27">
        <v>1187.01</v>
      </c>
      <c r="L2528" s="11">
        <v>0.2</v>
      </c>
      <c r="M2528" t="s">
        <v>30</v>
      </c>
      <c r="N2528" s="29">
        <v>791.34</v>
      </c>
      <c r="O2528" s="27">
        <f>Table1[[#This Row],[Unit_Price]]*Table1[[#This Row],[Quantity]]</f>
        <v>1187.01</v>
      </c>
      <c r="P2528" s="29">
        <f>Table1[[#This Row],[Revenue]]-Table1[[#This Row],[COGS]]</f>
        <v>395.66999999999996</v>
      </c>
      <c r="Q2528" s="9">
        <f>Table1[[#This Row],[Profit]]/Table1[[#This Row],[Revenue]]</f>
        <v>0.33333333333333331</v>
      </c>
      <c r="R2528" s="31">
        <f>Table1[[#This Row],[Cost Price]]*Table1[[#This Row],[Quantity]]</f>
        <v>791.34</v>
      </c>
    </row>
    <row r="2529" spans="1:18" x14ac:dyDescent="0.25">
      <c r="A2529" t="s">
        <v>3553</v>
      </c>
      <c r="B2529" s="14">
        <v>46140</v>
      </c>
      <c r="C2529" t="s">
        <v>1887</v>
      </c>
      <c r="D2529" t="str">
        <f>VLOOKUP(C2529,Customers!A:E,5,FALSE)</f>
        <v>Mass Market</v>
      </c>
      <c r="E2529" t="s">
        <v>140</v>
      </c>
      <c r="F2529" t="str">
        <f>VLOOKUP(Table1[[#This Row],[Product_ID]],Products!A:D,4,FALSE)</f>
        <v>Laptops</v>
      </c>
      <c r="G2529" t="str">
        <f>VLOOKUP(H2529,Stores!A:E,5,FALSE)</f>
        <v>North America</v>
      </c>
      <c r="H2529" t="s">
        <v>95</v>
      </c>
      <c r="I2529" s="5" t="s">
        <v>25</v>
      </c>
      <c r="J2529" s="7">
        <v>2</v>
      </c>
      <c r="K2529" s="27">
        <v>1028.97</v>
      </c>
      <c r="L2529" s="11">
        <v>0.2</v>
      </c>
      <c r="M2529" t="s">
        <v>20</v>
      </c>
      <c r="N2529" s="29">
        <v>659.34</v>
      </c>
      <c r="O2529" s="27">
        <f>Table1[[#This Row],[Unit_Price]]*Table1[[#This Row],[Quantity]]</f>
        <v>2057.94</v>
      </c>
      <c r="P2529" s="29">
        <f>Table1[[#This Row],[Revenue]]-Table1[[#This Row],[COGS]]</f>
        <v>739.26</v>
      </c>
      <c r="Q2529" s="9">
        <f>Table1[[#This Row],[Profit]]/Table1[[#This Row],[Revenue]]</f>
        <v>0.35922330097087379</v>
      </c>
      <c r="R2529" s="31">
        <f>Table1[[#This Row],[Cost Price]]*Table1[[#This Row],[Quantity]]</f>
        <v>1318.68</v>
      </c>
    </row>
    <row r="2530" spans="1:18" x14ac:dyDescent="0.25">
      <c r="A2530" t="s">
        <v>3554</v>
      </c>
      <c r="B2530" s="14">
        <v>45847</v>
      </c>
      <c r="C2530" t="s">
        <v>1019</v>
      </c>
      <c r="D2530" t="str">
        <f>VLOOKUP(C2530,Customers!A:E,5,FALSE)</f>
        <v>Mass Market</v>
      </c>
      <c r="E2530" t="s">
        <v>147</v>
      </c>
      <c r="F2530" t="str">
        <f>VLOOKUP(Table1[[#This Row],[Product_ID]],Products!A:D,4,FALSE)</f>
        <v>Televisions</v>
      </c>
      <c r="G2530" t="str">
        <f>VLOOKUP(H2530,Stores!A:E,5,FALSE)</f>
        <v>Europe</v>
      </c>
      <c r="H2530" t="s">
        <v>64</v>
      </c>
      <c r="I2530" s="5" t="s">
        <v>14</v>
      </c>
      <c r="J2530" s="7">
        <v>1</v>
      </c>
      <c r="K2530" s="27">
        <v>1028.97</v>
      </c>
      <c r="L2530" s="11">
        <v>0.2</v>
      </c>
      <c r="M2530" t="s">
        <v>30</v>
      </c>
      <c r="N2530" s="29">
        <v>679.32</v>
      </c>
      <c r="O2530" s="27">
        <f>Table1[[#This Row],[Unit_Price]]*Table1[[#This Row],[Quantity]]</f>
        <v>1028.97</v>
      </c>
      <c r="P2530" s="29">
        <f>Table1[[#This Row],[Revenue]]-Table1[[#This Row],[COGS]]</f>
        <v>349.65</v>
      </c>
      <c r="Q2530" s="9">
        <f>Table1[[#This Row],[Profit]]/Table1[[#This Row],[Revenue]]</f>
        <v>0.33980582524271841</v>
      </c>
      <c r="R2530" s="31">
        <f>Table1[[#This Row],[Cost Price]]*Table1[[#This Row],[Quantity]]</f>
        <v>679.32</v>
      </c>
    </row>
    <row r="2531" spans="1:18" x14ac:dyDescent="0.25">
      <c r="A2531" t="s">
        <v>3555</v>
      </c>
      <c r="B2531" s="14">
        <v>46161</v>
      </c>
      <c r="C2531" t="s">
        <v>1908</v>
      </c>
      <c r="D2531" t="str">
        <f>VLOOKUP(C2531,Customers!A:E,5,FALSE)</f>
        <v>Mass Affluent</v>
      </c>
      <c r="E2531" t="s">
        <v>174</v>
      </c>
      <c r="F2531" t="str">
        <f>VLOOKUP(Table1[[#This Row],[Product_ID]],Products!A:D,4,FALSE)</f>
        <v>Accessories</v>
      </c>
      <c r="G2531" t="str">
        <f>VLOOKUP(H2531,Stores!A:E,5,FALSE)</f>
        <v>EUROPE</v>
      </c>
      <c r="H2531" t="s">
        <v>74</v>
      </c>
      <c r="I2531" s="5" t="s">
        <v>25</v>
      </c>
      <c r="J2531" s="7">
        <v>3</v>
      </c>
      <c r="K2531" s="27">
        <v>80.58</v>
      </c>
      <c r="L2531" s="11">
        <v>0.02</v>
      </c>
      <c r="M2531" t="s">
        <v>35</v>
      </c>
      <c r="N2531" s="29">
        <v>54.51</v>
      </c>
      <c r="O2531" s="27">
        <f>Table1[[#This Row],[Unit_Price]]*Table1[[#This Row],[Quantity]]</f>
        <v>241.74</v>
      </c>
      <c r="P2531" s="29">
        <f>Table1[[#This Row],[Revenue]]-Table1[[#This Row],[COGS]]</f>
        <v>78.210000000000008</v>
      </c>
      <c r="Q2531" s="9">
        <f>Table1[[#This Row],[Profit]]/Table1[[#This Row],[Revenue]]</f>
        <v>0.3235294117647059</v>
      </c>
      <c r="R2531" s="31">
        <f>Table1[[#This Row],[Cost Price]]*Table1[[#This Row],[Quantity]]</f>
        <v>163.53</v>
      </c>
    </row>
    <row r="2532" spans="1:18" x14ac:dyDescent="0.25">
      <c r="A2532" t="s">
        <v>3556</v>
      </c>
      <c r="B2532" s="14">
        <v>45999</v>
      </c>
      <c r="C2532" t="s">
        <v>902</v>
      </c>
      <c r="D2532" t="str">
        <f>VLOOKUP(C2532,Customers!A:E,5,FALSE)</f>
        <v>Affluent</v>
      </c>
      <c r="E2532" t="s">
        <v>251</v>
      </c>
      <c r="F2532" t="str">
        <f>VLOOKUP(Table1[[#This Row],[Product_ID]],Products!A:D,4,FALSE)</f>
        <v>Televisions</v>
      </c>
      <c r="G2532" t="str">
        <f>VLOOKUP(H2532,Stores!A:E,5,FALSE)</f>
        <v>North America</v>
      </c>
      <c r="H2532" t="s">
        <v>95</v>
      </c>
      <c r="I2532" s="5" t="s">
        <v>14</v>
      </c>
      <c r="J2532" s="7">
        <v>2</v>
      </c>
      <c r="K2532" s="27">
        <v>2058.9699999999998</v>
      </c>
      <c r="L2532" s="11">
        <v>0</v>
      </c>
      <c r="M2532" t="s">
        <v>20</v>
      </c>
      <c r="N2532" s="29">
        <v>1299.3499999999999</v>
      </c>
      <c r="O2532" s="27">
        <f>Table1[[#This Row],[Unit_Price]]*Table1[[#This Row],[Quantity]]</f>
        <v>4117.9399999999996</v>
      </c>
      <c r="P2532" s="29">
        <f>Table1[[#This Row],[Revenue]]-Table1[[#This Row],[COGS]]</f>
        <v>1519.2399999999998</v>
      </c>
      <c r="Q2532" s="9">
        <f>Table1[[#This Row],[Profit]]/Table1[[#This Row],[Revenue]]</f>
        <v>0.36893203883495146</v>
      </c>
      <c r="R2532" s="31">
        <f>Table1[[#This Row],[Cost Price]]*Table1[[#This Row],[Quantity]]</f>
        <v>2598.6999999999998</v>
      </c>
    </row>
    <row r="2533" spans="1:18" x14ac:dyDescent="0.25">
      <c r="A2533" t="s">
        <v>3557</v>
      </c>
      <c r="B2533" s="14">
        <v>45877</v>
      </c>
      <c r="C2533" t="s">
        <v>1307</v>
      </c>
      <c r="D2533" t="str">
        <f>VLOOKUP(C2533,Customers!A:E,5,FALSE)</f>
        <v>VIP</v>
      </c>
      <c r="E2533" t="s">
        <v>286</v>
      </c>
      <c r="F2533" t="str">
        <f>VLOOKUP(Table1[[#This Row],[Product_ID]],Products!A:D,4,FALSE)</f>
        <v>Televisions</v>
      </c>
      <c r="G2533" t="str">
        <f>VLOOKUP(H2533,Stores!A:E,5,FALSE)</f>
        <v>South America</v>
      </c>
      <c r="H2533" t="s">
        <v>62</v>
      </c>
      <c r="I2533" s="5" t="s">
        <v>25</v>
      </c>
      <c r="J2533" s="7">
        <v>4</v>
      </c>
      <c r="K2533" s="27">
        <v>1260.03</v>
      </c>
      <c r="L2533" s="11">
        <v>0.1</v>
      </c>
      <c r="M2533" t="s">
        <v>35</v>
      </c>
      <c r="N2533" s="29">
        <v>948.27</v>
      </c>
      <c r="O2533" s="27">
        <f>Table1[[#This Row],[Unit_Price]]*Table1[[#This Row],[Quantity]]</f>
        <v>5040.12</v>
      </c>
      <c r="P2533" s="29">
        <f>Table1[[#This Row],[Revenue]]-Table1[[#This Row],[COGS]]</f>
        <v>1247.04</v>
      </c>
      <c r="Q2533" s="9">
        <f>Table1[[#This Row],[Profit]]/Table1[[#This Row],[Revenue]]</f>
        <v>0.24742268041237114</v>
      </c>
      <c r="R2533" s="31">
        <f>Table1[[#This Row],[Cost Price]]*Table1[[#This Row],[Quantity]]</f>
        <v>3793.08</v>
      </c>
    </row>
    <row r="2534" spans="1:18" x14ac:dyDescent="0.25">
      <c r="A2534" t="s">
        <v>3558</v>
      </c>
      <c r="B2534" s="14">
        <v>45847</v>
      </c>
      <c r="C2534" t="s">
        <v>1331</v>
      </c>
      <c r="D2534" t="str">
        <f>VLOOKUP(C2534,Customers!A:E,5,FALSE)</f>
        <v>Premium</v>
      </c>
      <c r="E2534" t="s">
        <v>321</v>
      </c>
      <c r="F2534" t="str">
        <f>VLOOKUP(Table1[[#This Row],[Product_ID]],Products!A:D,4,FALSE)</f>
        <v>Smartphones</v>
      </c>
      <c r="G2534" t="str">
        <f>VLOOKUP(H2534,Stores!A:E,5,FALSE)</f>
        <v>Europe</v>
      </c>
      <c r="H2534" t="s">
        <v>24</v>
      </c>
      <c r="I2534" s="5" t="s">
        <v>14</v>
      </c>
      <c r="J2534" s="7">
        <v>8</v>
      </c>
      <c r="K2534" s="27">
        <v>1399</v>
      </c>
      <c r="L2534" s="11">
        <v>0</v>
      </c>
      <c r="M2534" t="s">
        <v>20</v>
      </c>
      <c r="N2534" s="29">
        <v>993.29</v>
      </c>
      <c r="O2534" s="27">
        <f>Table1[[#This Row],[Unit_Price]]*Table1[[#This Row],[Quantity]]</f>
        <v>11192</v>
      </c>
      <c r="P2534" s="29">
        <f>Table1[[#This Row],[Revenue]]-Table1[[#This Row],[COGS]]</f>
        <v>3245.6800000000003</v>
      </c>
      <c r="Q2534" s="9">
        <f>Table1[[#This Row],[Profit]]/Table1[[#This Row],[Revenue]]</f>
        <v>0.29000000000000004</v>
      </c>
      <c r="R2534" s="31">
        <f>Table1[[#This Row],[Cost Price]]*Table1[[#This Row],[Quantity]]</f>
        <v>7946.32</v>
      </c>
    </row>
    <row r="2535" spans="1:18" x14ac:dyDescent="0.25">
      <c r="A2535" t="s">
        <v>3559</v>
      </c>
      <c r="B2535" s="14">
        <v>46207</v>
      </c>
      <c r="C2535" t="s">
        <v>276</v>
      </c>
      <c r="D2535" t="str">
        <f>VLOOKUP(C2535,Customers!A:E,5,FALSE)</f>
        <v>Affluent</v>
      </c>
      <c r="E2535" t="s">
        <v>47</v>
      </c>
      <c r="F2535" t="str">
        <f>VLOOKUP(Table1[[#This Row],[Product_ID]],Products!A:D,4,FALSE)</f>
        <v>Smartphones</v>
      </c>
      <c r="G2535" t="str">
        <f>VLOOKUP(H2535,Stores!A:E,5,FALSE)</f>
        <v>Africa</v>
      </c>
      <c r="H2535" t="s">
        <v>19</v>
      </c>
      <c r="I2535" s="5" t="s">
        <v>25</v>
      </c>
      <c r="J2535" s="7">
        <v>2</v>
      </c>
      <c r="K2535" s="27">
        <v>296.01</v>
      </c>
      <c r="L2535" s="11">
        <v>0.15</v>
      </c>
      <c r="M2535" t="s">
        <v>20</v>
      </c>
      <c r="N2535" s="29">
        <v>194.35</v>
      </c>
      <c r="O2535" s="27">
        <f>Table1[[#This Row],[Unit_Price]]*Table1[[#This Row],[Quantity]]</f>
        <v>592.02</v>
      </c>
      <c r="P2535" s="29">
        <f>Table1[[#This Row],[Revenue]]-Table1[[#This Row],[COGS]]</f>
        <v>203.32</v>
      </c>
      <c r="Q2535" s="9">
        <f>Table1[[#This Row],[Profit]]/Table1[[#This Row],[Revenue]]</f>
        <v>0.34343434343434343</v>
      </c>
      <c r="R2535" s="31">
        <f>Table1[[#This Row],[Cost Price]]*Table1[[#This Row],[Quantity]]</f>
        <v>388.7</v>
      </c>
    </row>
    <row r="2536" spans="1:18" x14ac:dyDescent="0.25">
      <c r="A2536" t="s">
        <v>3560</v>
      </c>
      <c r="B2536" s="14">
        <v>45727</v>
      </c>
      <c r="C2536" t="s">
        <v>679</v>
      </c>
      <c r="D2536" t="str">
        <f>VLOOKUP(C2536,Customers!A:E,5,FALSE)</f>
        <v>Mass Market</v>
      </c>
      <c r="E2536" t="s">
        <v>43</v>
      </c>
      <c r="F2536" t="str">
        <f>VLOOKUP(Table1[[#This Row],[Product_ID]],Products!A:D,4,FALSE)</f>
        <v>Televisions</v>
      </c>
      <c r="G2536" t="str">
        <f>VLOOKUP(H2536,Stores!A:E,5,FALSE)</f>
        <v>South America</v>
      </c>
      <c r="H2536" t="s">
        <v>62</v>
      </c>
      <c r="I2536" s="5" t="s">
        <v>25</v>
      </c>
      <c r="J2536" s="7">
        <v>2</v>
      </c>
      <c r="K2536" s="27">
        <v>1763.02</v>
      </c>
      <c r="L2536" s="11">
        <v>0.15</v>
      </c>
      <c r="M2536" t="s">
        <v>35</v>
      </c>
      <c r="N2536" s="29">
        <v>1097.3900000000001</v>
      </c>
      <c r="O2536" s="27">
        <f>Table1[[#This Row],[Unit_Price]]*Table1[[#This Row],[Quantity]]</f>
        <v>3526.04</v>
      </c>
      <c r="P2536" s="29">
        <f>Table1[[#This Row],[Revenue]]-Table1[[#This Row],[COGS]]</f>
        <v>1331.2599999999998</v>
      </c>
      <c r="Q2536" s="9">
        <f>Table1[[#This Row],[Profit]]/Table1[[#This Row],[Revenue]]</f>
        <v>0.37755102040816318</v>
      </c>
      <c r="R2536" s="31">
        <f>Table1[[#This Row],[Cost Price]]*Table1[[#This Row],[Quantity]]</f>
        <v>2194.7800000000002</v>
      </c>
    </row>
    <row r="2537" spans="1:18" x14ac:dyDescent="0.25">
      <c r="A2537" t="s">
        <v>3561</v>
      </c>
      <c r="B2537" s="14">
        <v>46359</v>
      </c>
      <c r="C2537" t="s">
        <v>3562</v>
      </c>
      <c r="D2537" t="str">
        <f>VLOOKUP(C2537,Customers!A:E,5,FALSE)</f>
        <v>Mass Market</v>
      </c>
      <c r="E2537" t="s">
        <v>202</v>
      </c>
      <c r="F2537" t="str">
        <f>VLOOKUP(Table1[[#This Row],[Product_ID]],Products!A:D,4,FALSE)</f>
        <v>Televisions</v>
      </c>
      <c r="G2537" t="str">
        <f>VLOOKUP(H2537,Stores!A:E,5,FALSE)</f>
        <v>Africa</v>
      </c>
      <c r="H2537" t="s">
        <v>196</v>
      </c>
      <c r="I2537" s="5" t="s">
        <v>25</v>
      </c>
      <c r="J2537" s="7">
        <v>3</v>
      </c>
      <c r="K2537" s="27">
        <v>2119.9899999999998</v>
      </c>
      <c r="L2537" s="11">
        <v>0.2</v>
      </c>
      <c r="M2537" t="s">
        <v>20</v>
      </c>
      <c r="N2537" s="29">
        <v>1427.32</v>
      </c>
      <c r="O2537" s="27">
        <f>Table1[[#This Row],[Unit_Price]]*Table1[[#This Row],[Quantity]]</f>
        <v>6359.9699999999993</v>
      </c>
      <c r="P2537" s="29">
        <f>Table1[[#This Row],[Revenue]]-Table1[[#This Row],[COGS]]</f>
        <v>2078.0099999999993</v>
      </c>
      <c r="Q2537" s="9">
        <f>Table1[[#This Row],[Profit]]/Table1[[#This Row],[Revenue]]</f>
        <v>0.32673267326732663</v>
      </c>
      <c r="R2537" s="31">
        <f>Table1[[#This Row],[Cost Price]]*Table1[[#This Row],[Quantity]]</f>
        <v>4281.96</v>
      </c>
    </row>
    <row r="2538" spans="1:18" x14ac:dyDescent="0.25">
      <c r="A2538" t="s">
        <v>3563</v>
      </c>
      <c r="B2538" s="14">
        <v>46132</v>
      </c>
      <c r="C2538" t="s">
        <v>681</v>
      </c>
      <c r="D2538" t="str">
        <f>VLOOKUP(C2538,Customers!A:E,5,FALSE)</f>
        <v>Premium</v>
      </c>
      <c r="E2538" t="s">
        <v>323</v>
      </c>
      <c r="F2538" t="str">
        <f>VLOOKUP(Table1[[#This Row],[Product_ID]],Products!A:D,4,FALSE)</f>
        <v>Televisions</v>
      </c>
      <c r="G2538" t="str">
        <f>VLOOKUP(H2538,Stores!A:E,5,FALSE)</f>
        <v>North America</v>
      </c>
      <c r="H2538" t="s">
        <v>39</v>
      </c>
      <c r="I2538" s="5" t="s">
        <v>25</v>
      </c>
      <c r="J2538" s="7">
        <v>4</v>
      </c>
      <c r="K2538" s="27">
        <v>1484.01</v>
      </c>
      <c r="L2538" s="11">
        <v>0.05</v>
      </c>
      <c r="M2538" t="s">
        <v>20</v>
      </c>
      <c r="N2538" s="29">
        <v>989.34</v>
      </c>
      <c r="O2538" s="27">
        <f>Table1[[#This Row],[Unit_Price]]*Table1[[#This Row],[Quantity]]</f>
        <v>5936.04</v>
      </c>
      <c r="P2538" s="29">
        <f>Table1[[#This Row],[Revenue]]-Table1[[#This Row],[COGS]]</f>
        <v>1978.6799999999998</v>
      </c>
      <c r="Q2538" s="9">
        <f>Table1[[#This Row],[Profit]]/Table1[[#This Row],[Revenue]]</f>
        <v>0.33333333333333331</v>
      </c>
      <c r="R2538" s="31">
        <f>Table1[[#This Row],[Cost Price]]*Table1[[#This Row],[Quantity]]</f>
        <v>3957.36</v>
      </c>
    </row>
    <row r="2539" spans="1:18" x14ac:dyDescent="0.25">
      <c r="A2539" t="s">
        <v>3564</v>
      </c>
      <c r="B2539" s="14">
        <v>46006</v>
      </c>
      <c r="C2539" t="s">
        <v>312</v>
      </c>
      <c r="D2539" t="str">
        <f>VLOOKUP(C2539,Customers!A:E,5,FALSE)</f>
        <v>Mass Market</v>
      </c>
      <c r="E2539" t="s">
        <v>43</v>
      </c>
      <c r="F2539" t="str">
        <f>VLOOKUP(Table1[[#This Row],[Product_ID]],Products!A:D,4,FALSE)</f>
        <v>Televisions</v>
      </c>
      <c r="G2539" t="str">
        <f>VLOOKUP(H2539,Stores!A:E,5,FALSE)</f>
        <v>South America</v>
      </c>
      <c r="H2539" t="s">
        <v>62</v>
      </c>
      <c r="I2539" s="5" t="s">
        <v>14</v>
      </c>
      <c r="J2539" s="7">
        <v>0</v>
      </c>
      <c r="K2539" s="27">
        <v>1799</v>
      </c>
      <c r="L2539" s="11">
        <v>0.1</v>
      </c>
      <c r="M2539" t="s">
        <v>20</v>
      </c>
      <c r="N2539" s="29">
        <v>1097.3900000000001</v>
      </c>
      <c r="O2539" s="27">
        <f>Table1[[#This Row],[Unit_Price]]*Table1[[#This Row],[Quantity]]</f>
        <v>0</v>
      </c>
      <c r="P2539" s="29">
        <f>Table1[[#This Row],[Revenue]]-Table1[[#This Row],[COGS]]</f>
        <v>0</v>
      </c>
      <c r="Q2539" s="9">
        <v>0</v>
      </c>
      <c r="R2539" s="31">
        <f>Table1[[#This Row],[Cost Price]]*Table1[[#This Row],[Quantity]]</f>
        <v>0</v>
      </c>
    </row>
    <row r="2540" spans="1:18" x14ac:dyDescent="0.25">
      <c r="A2540" t="s">
        <v>3565</v>
      </c>
      <c r="B2540" s="14">
        <v>45893</v>
      </c>
      <c r="C2540" t="s">
        <v>451</v>
      </c>
      <c r="D2540" t="str">
        <f>VLOOKUP(C2540,Customers!A:E,5,FALSE)</f>
        <v>Mass Market</v>
      </c>
      <c r="E2540" t="s">
        <v>87</v>
      </c>
      <c r="F2540" t="str">
        <f>VLOOKUP(Table1[[#This Row],[Product_ID]],Products!A:D,4,FALSE)</f>
        <v>Laptops</v>
      </c>
      <c r="G2540" t="str">
        <f>VLOOKUP(H2540,Stores!A:E,5,FALSE)</f>
        <v>South America</v>
      </c>
      <c r="H2540" t="s">
        <v>120</v>
      </c>
      <c r="I2540" s="5" t="s">
        <v>25</v>
      </c>
      <c r="J2540" s="7">
        <v>1</v>
      </c>
      <c r="K2540" s="27">
        <v>1008.99</v>
      </c>
      <c r="L2540" s="11">
        <v>0</v>
      </c>
      <c r="M2540" t="s">
        <v>35</v>
      </c>
      <c r="N2540" s="29">
        <v>689.31</v>
      </c>
      <c r="O2540" s="27">
        <f>Table1[[#This Row],[Unit_Price]]*Table1[[#This Row],[Quantity]]</f>
        <v>1008.99</v>
      </c>
      <c r="P2540" s="29">
        <f>Table1[[#This Row],[Revenue]]-Table1[[#This Row],[COGS]]</f>
        <v>319.68000000000006</v>
      </c>
      <c r="Q2540" s="9">
        <f>Table1[[#This Row],[Profit]]/Table1[[#This Row],[Revenue]]</f>
        <v>0.31683168316831689</v>
      </c>
      <c r="R2540" s="31">
        <f>Table1[[#This Row],[Cost Price]]*Table1[[#This Row],[Quantity]]</f>
        <v>689.31</v>
      </c>
    </row>
    <row r="2541" spans="1:18" x14ac:dyDescent="0.25">
      <c r="A2541" t="s">
        <v>3566</v>
      </c>
      <c r="B2541" s="14">
        <v>46114</v>
      </c>
      <c r="C2541" t="s">
        <v>888</v>
      </c>
      <c r="D2541" t="str">
        <f>VLOOKUP(C2541,Customers!A:E,5,FALSE)</f>
        <v>Premium</v>
      </c>
      <c r="E2541" t="s">
        <v>123</v>
      </c>
      <c r="F2541" t="str">
        <f>VLOOKUP(Table1[[#This Row],[Product_ID]],Products!A:D,4,FALSE)</f>
        <v>Accessories</v>
      </c>
      <c r="G2541" t="str">
        <f>VLOOKUP(H2541,Stores!A:E,5,FALSE)</f>
        <v>Africa</v>
      </c>
      <c r="H2541" t="s">
        <v>58</v>
      </c>
      <c r="I2541" s="5" t="s">
        <v>25</v>
      </c>
      <c r="J2541" s="7">
        <v>6</v>
      </c>
      <c r="K2541" s="27">
        <v>55</v>
      </c>
      <c r="L2541" s="11">
        <v>0</v>
      </c>
      <c r="M2541" t="s">
        <v>30</v>
      </c>
      <c r="N2541" s="29">
        <v>39.049999999999997</v>
      </c>
      <c r="O2541" s="27">
        <f>Table1[[#This Row],[Unit_Price]]*Table1[[#This Row],[Quantity]]</f>
        <v>330</v>
      </c>
      <c r="P2541" s="29">
        <f>Table1[[#This Row],[Revenue]]-Table1[[#This Row],[COGS]]</f>
        <v>95.700000000000017</v>
      </c>
      <c r="Q2541" s="9">
        <f>Table1[[#This Row],[Profit]]/Table1[[#This Row],[Revenue]]</f>
        <v>0.29000000000000004</v>
      </c>
      <c r="R2541" s="31">
        <f>Table1[[#This Row],[Cost Price]]*Table1[[#This Row],[Quantity]]</f>
        <v>234.29999999999998</v>
      </c>
    </row>
    <row r="2542" spans="1:18" x14ac:dyDescent="0.25">
      <c r="A2542" t="s">
        <v>3567</v>
      </c>
      <c r="B2542" s="14">
        <v>46193</v>
      </c>
      <c r="C2542" t="s">
        <v>3445</v>
      </c>
      <c r="D2542" t="str">
        <f>VLOOKUP(C2542,Customers!A:E,5,FALSE)</f>
        <v>Mass Market</v>
      </c>
      <c r="E2542" t="s">
        <v>213</v>
      </c>
      <c r="F2542" t="str">
        <f>VLOOKUP(Table1[[#This Row],[Product_ID]],Products!A:D,4,FALSE)</f>
        <v>Smartphones</v>
      </c>
      <c r="G2542" t="str">
        <f>VLOOKUP(H2542,Stores!A:E,5,FALSE)</f>
        <v>Europe</v>
      </c>
      <c r="H2542" t="s">
        <v>24</v>
      </c>
      <c r="I2542" s="5" t="s">
        <v>14</v>
      </c>
      <c r="J2542" s="7">
        <v>2</v>
      </c>
      <c r="K2542" s="27">
        <v>565.47</v>
      </c>
      <c r="L2542" s="11">
        <v>0</v>
      </c>
      <c r="M2542" t="s">
        <v>20</v>
      </c>
      <c r="N2542" s="29">
        <v>362.34</v>
      </c>
      <c r="O2542" s="27">
        <f>Table1[[#This Row],[Unit_Price]]*Table1[[#This Row],[Quantity]]</f>
        <v>1130.94</v>
      </c>
      <c r="P2542" s="29">
        <f>Table1[[#This Row],[Revenue]]-Table1[[#This Row],[COGS]]</f>
        <v>406.2600000000001</v>
      </c>
      <c r="Q2542" s="9">
        <f>Table1[[#This Row],[Profit]]/Table1[[#This Row],[Revenue]]</f>
        <v>0.35922330097087385</v>
      </c>
      <c r="R2542" s="31">
        <f>Table1[[#This Row],[Cost Price]]*Table1[[#This Row],[Quantity]]</f>
        <v>724.68</v>
      </c>
    </row>
    <row r="2543" spans="1:18" x14ac:dyDescent="0.25">
      <c r="A2543" t="s">
        <v>3568</v>
      </c>
      <c r="B2543" s="14">
        <v>45957</v>
      </c>
      <c r="C2543" t="s">
        <v>217</v>
      </c>
      <c r="D2543" t="str">
        <f>VLOOKUP(C2543,Customers!A:E,5,FALSE)</f>
        <v>Affluent</v>
      </c>
      <c r="E2543" t="s">
        <v>243</v>
      </c>
      <c r="F2543" t="str">
        <f>VLOOKUP(Table1[[#This Row],[Product_ID]],Products!A:D,4,FALSE)</f>
        <v>Accessories</v>
      </c>
      <c r="G2543" t="str">
        <f>VLOOKUP(H2543,Stores!A:E,5,FALSE)</f>
        <v>Africa</v>
      </c>
      <c r="H2543" t="s">
        <v>44</v>
      </c>
      <c r="I2543" s="5" t="s">
        <v>14</v>
      </c>
      <c r="J2543" s="7">
        <v>5</v>
      </c>
      <c r="K2543" s="27">
        <v>69</v>
      </c>
      <c r="L2543" s="11">
        <v>0.2</v>
      </c>
      <c r="M2543" t="s">
        <v>35</v>
      </c>
      <c r="N2543" s="29">
        <v>44.16</v>
      </c>
      <c r="O2543" s="27">
        <f>Table1[[#This Row],[Unit_Price]]*Table1[[#This Row],[Quantity]]</f>
        <v>345</v>
      </c>
      <c r="P2543" s="29">
        <f>Table1[[#This Row],[Revenue]]-Table1[[#This Row],[COGS]]</f>
        <v>124.20000000000002</v>
      </c>
      <c r="Q2543" s="9">
        <f>Table1[[#This Row],[Profit]]/Table1[[#This Row],[Revenue]]</f>
        <v>0.36000000000000004</v>
      </c>
      <c r="R2543" s="31">
        <f>Table1[[#This Row],[Cost Price]]*Table1[[#This Row],[Quantity]]</f>
        <v>220.79999999999998</v>
      </c>
    </row>
    <row r="2544" spans="1:18" x14ac:dyDescent="0.25">
      <c r="A2544" t="s">
        <v>3569</v>
      </c>
      <c r="B2544" s="14">
        <v>46127</v>
      </c>
      <c r="C2544" t="s">
        <v>2689</v>
      </c>
      <c r="D2544" t="str">
        <f>VLOOKUP(C2544,Customers!A:E,5,FALSE)</f>
        <v>Mass Market</v>
      </c>
      <c r="E2544" t="s">
        <v>395</v>
      </c>
      <c r="F2544" t="str">
        <f>VLOOKUP(Table1[[#This Row],[Product_ID]],Products!A:D,4,FALSE)</f>
        <v>Accessories</v>
      </c>
      <c r="G2544" t="str">
        <f>VLOOKUP(H2544,Stores!A:E,5,FALSE)</f>
        <v>South America</v>
      </c>
      <c r="H2544" t="s">
        <v>62</v>
      </c>
      <c r="I2544" s="5" t="s">
        <v>14</v>
      </c>
      <c r="J2544" s="7">
        <v>5</v>
      </c>
      <c r="K2544" s="27">
        <v>151.97999999999999</v>
      </c>
      <c r="L2544" s="11">
        <v>0.05</v>
      </c>
      <c r="M2544" t="s">
        <v>30</v>
      </c>
      <c r="N2544" s="29">
        <v>96.85</v>
      </c>
      <c r="O2544" s="27">
        <f>Table1[[#This Row],[Unit_Price]]*Table1[[#This Row],[Quantity]]</f>
        <v>759.9</v>
      </c>
      <c r="P2544" s="29">
        <f>Table1[[#This Row],[Revenue]]-Table1[[#This Row],[COGS]]</f>
        <v>275.64999999999998</v>
      </c>
      <c r="Q2544" s="9">
        <f>Table1[[#This Row],[Profit]]/Table1[[#This Row],[Revenue]]</f>
        <v>0.36274509803921567</v>
      </c>
      <c r="R2544" s="31">
        <f>Table1[[#This Row],[Cost Price]]*Table1[[#This Row],[Quantity]]</f>
        <v>484.25</v>
      </c>
    </row>
    <row r="2545" spans="1:18" x14ac:dyDescent="0.25">
      <c r="A2545" t="s">
        <v>3570</v>
      </c>
      <c r="B2545" s="14">
        <v>45899</v>
      </c>
      <c r="C2545" t="s">
        <v>696</v>
      </c>
      <c r="D2545" t="str">
        <f>VLOOKUP(C2545,Customers!A:E,5,FALSE)</f>
        <v>Mass Market</v>
      </c>
      <c r="E2545" t="s">
        <v>520</v>
      </c>
      <c r="F2545" t="str">
        <f>VLOOKUP(Table1[[#This Row],[Product_ID]],Products!A:D,4,FALSE)</f>
        <v>Laptops</v>
      </c>
      <c r="G2545" t="str">
        <f>VLOOKUP(H2545,Stores!A:E,5,FALSE)</f>
        <v>South America</v>
      </c>
      <c r="H2545" t="s">
        <v>120</v>
      </c>
      <c r="I2545" s="5" t="s">
        <v>25</v>
      </c>
      <c r="J2545" s="7">
        <v>1</v>
      </c>
      <c r="K2545" s="27">
        <v>2199</v>
      </c>
      <c r="L2545" s="11">
        <v>0.05</v>
      </c>
      <c r="M2545" t="s">
        <v>20</v>
      </c>
      <c r="N2545" s="29">
        <v>1495.32</v>
      </c>
      <c r="O2545" s="27">
        <f>Table1[[#This Row],[Unit_Price]]*Table1[[#This Row],[Quantity]]</f>
        <v>2199</v>
      </c>
      <c r="P2545" s="29">
        <f>Table1[[#This Row],[Revenue]]-Table1[[#This Row],[COGS]]</f>
        <v>703.68000000000006</v>
      </c>
      <c r="Q2545" s="9">
        <f>Table1[[#This Row],[Profit]]/Table1[[#This Row],[Revenue]]</f>
        <v>0.32</v>
      </c>
      <c r="R2545" s="31">
        <f>Table1[[#This Row],[Cost Price]]*Table1[[#This Row],[Quantity]]</f>
        <v>1495.32</v>
      </c>
    </row>
    <row r="2546" spans="1:18" x14ac:dyDescent="0.25">
      <c r="A2546" t="s">
        <v>3571</v>
      </c>
      <c r="B2546" s="14">
        <v>45700</v>
      </c>
      <c r="C2546" t="s">
        <v>1670</v>
      </c>
      <c r="D2546" t="str">
        <f>VLOOKUP(C2546,Customers!A:E,5,FALSE)</f>
        <v>Mass Affluent</v>
      </c>
      <c r="E2546" t="s">
        <v>251</v>
      </c>
      <c r="F2546" t="str">
        <f>VLOOKUP(Table1[[#This Row],[Product_ID]],Products!A:D,4,FALSE)</f>
        <v>Televisions</v>
      </c>
      <c r="G2546" t="str">
        <f>VLOOKUP(H2546,Stores!A:E,5,FALSE)</f>
        <v>North America</v>
      </c>
      <c r="H2546" t="s">
        <v>95</v>
      </c>
      <c r="I2546" s="5" t="s">
        <v>25</v>
      </c>
      <c r="J2546" s="7">
        <v>2</v>
      </c>
      <c r="K2546" s="27">
        <v>2018.99</v>
      </c>
      <c r="L2546" s="11">
        <v>0.1</v>
      </c>
      <c r="M2546" t="s">
        <v>30</v>
      </c>
      <c r="N2546" s="29">
        <v>1299.3499999999999</v>
      </c>
      <c r="O2546" s="27">
        <f>Table1[[#This Row],[Unit_Price]]*Table1[[#This Row],[Quantity]]</f>
        <v>4037.98</v>
      </c>
      <c r="P2546" s="29">
        <f>Table1[[#This Row],[Revenue]]-Table1[[#This Row],[COGS]]</f>
        <v>1439.2800000000002</v>
      </c>
      <c r="Q2546" s="9">
        <f>Table1[[#This Row],[Profit]]/Table1[[#This Row],[Revenue]]</f>
        <v>0.35643564356435647</v>
      </c>
      <c r="R2546" s="31">
        <f>Table1[[#This Row],[Cost Price]]*Table1[[#This Row],[Quantity]]</f>
        <v>2598.6999999999998</v>
      </c>
    </row>
    <row r="2547" spans="1:18" x14ac:dyDescent="0.25">
      <c r="A2547" t="s">
        <v>3572</v>
      </c>
      <c r="B2547" s="14">
        <v>46116</v>
      </c>
      <c r="C2547" t="s">
        <v>1944</v>
      </c>
      <c r="D2547" t="str">
        <f>VLOOKUP(C2547,Customers!A:E,5,FALSE)</f>
        <v>Mass Affluent</v>
      </c>
      <c r="E2547" t="s">
        <v>150</v>
      </c>
      <c r="F2547" t="str">
        <f>VLOOKUP(Table1[[#This Row],[Product_ID]],Products!A:D,4,FALSE)</f>
        <v>Televisions</v>
      </c>
      <c r="G2547" t="str">
        <f>VLOOKUP(H2547,Stores!A:E,5,FALSE)</f>
        <v>Europe</v>
      </c>
      <c r="H2547" t="s">
        <v>64</v>
      </c>
      <c r="I2547" s="5" t="s">
        <v>25</v>
      </c>
      <c r="J2547" s="7">
        <v>1</v>
      </c>
      <c r="K2547" s="27">
        <v>1543.97</v>
      </c>
      <c r="L2547" s="11">
        <v>0.1</v>
      </c>
      <c r="M2547" t="s">
        <v>30</v>
      </c>
      <c r="N2547" s="29">
        <v>1064.29</v>
      </c>
      <c r="O2547" s="27">
        <f>Table1[[#This Row],[Unit_Price]]*Table1[[#This Row],[Quantity]]</f>
        <v>1543.97</v>
      </c>
      <c r="P2547" s="29">
        <f>Table1[[#This Row],[Revenue]]-Table1[[#This Row],[COGS]]</f>
        <v>479.68000000000006</v>
      </c>
      <c r="Q2547" s="9">
        <f>Table1[[#This Row],[Profit]]/Table1[[#This Row],[Revenue]]</f>
        <v>0.31067961165048547</v>
      </c>
      <c r="R2547" s="31">
        <f>Table1[[#This Row],[Cost Price]]*Table1[[#This Row],[Quantity]]</f>
        <v>1064.29</v>
      </c>
    </row>
    <row r="2548" spans="1:18" x14ac:dyDescent="0.25">
      <c r="A2548" t="s">
        <v>3573</v>
      </c>
      <c r="B2548" s="14">
        <v>46271</v>
      </c>
      <c r="C2548" t="s">
        <v>622</v>
      </c>
      <c r="D2548" t="str">
        <f>VLOOKUP(C2548,Customers!A:E,5,FALSE)</f>
        <v>Mass Market</v>
      </c>
      <c r="E2548" t="s">
        <v>137</v>
      </c>
      <c r="F2548" t="str">
        <f>VLOOKUP(Table1[[#This Row],[Product_ID]],Products!A:D,4,FALSE)</f>
        <v>Accessories</v>
      </c>
      <c r="G2548" t="str">
        <f>VLOOKUP(H2548,Stores!A:E,5,FALSE)</f>
        <v>North America</v>
      </c>
      <c r="H2548" t="s">
        <v>39</v>
      </c>
      <c r="I2548" s="5" t="s">
        <v>25</v>
      </c>
      <c r="J2548" s="7">
        <v>8</v>
      </c>
      <c r="K2548" s="27">
        <v>97.02</v>
      </c>
      <c r="L2548" s="11">
        <v>0</v>
      </c>
      <c r="M2548" t="s">
        <v>20</v>
      </c>
      <c r="N2548" s="29">
        <v>65.34</v>
      </c>
      <c r="O2548" s="27">
        <f>Table1[[#This Row],[Unit_Price]]*Table1[[#This Row],[Quantity]]</f>
        <v>776.16</v>
      </c>
      <c r="P2548" s="29">
        <f>Table1[[#This Row],[Revenue]]-Table1[[#This Row],[COGS]]</f>
        <v>253.43999999999994</v>
      </c>
      <c r="Q2548" s="9">
        <f>Table1[[#This Row],[Profit]]/Table1[[#This Row],[Revenue]]</f>
        <v>0.32653061224489788</v>
      </c>
      <c r="R2548" s="31">
        <f>Table1[[#This Row],[Cost Price]]*Table1[[#This Row],[Quantity]]</f>
        <v>522.72</v>
      </c>
    </row>
    <row r="2549" spans="1:18" x14ac:dyDescent="0.25">
      <c r="A2549" t="s">
        <v>3574</v>
      </c>
      <c r="B2549" s="14">
        <v>45758</v>
      </c>
      <c r="C2549" t="s">
        <v>56</v>
      </c>
      <c r="D2549" t="str">
        <f>VLOOKUP(C2549,Customers!A:E,5,FALSE)</f>
        <v>Mass Market</v>
      </c>
      <c r="E2549" t="s">
        <v>3575</v>
      </c>
      <c r="F2549" t="e">
        <f>VLOOKUP(Table1[[#This Row],[Product_ID]],Products!A:D,4,FALSE)</f>
        <v>#N/A</v>
      </c>
      <c r="G2549" t="str">
        <f>VLOOKUP(H2549,Stores!A:E,5,FALSE)</f>
        <v>Africa</v>
      </c>
      <c r="H2549" t="s">
        <v>52</v>
      </c>
      <c r="I2549" s="5" t="s">
        <v>14</v>
      </c>
      <c r="J2549" s="7">
        <v>1</v>
      </c>
      <c r="K2549" s="27">
        <v>1286.01</v>
      </c>
      <c r="L2549" s="11">
        <v>0.2</v>
      </c>
      <c r="M2549" t="s">
        <v>30</v>
      </c>
      <c r="N2549" s="29">
        <v>0</v>
      </c>
      <c r="O2549" s="27">
        <v>0</v>
      </c>
      <c r="P2549" s="29">
        <f>Table1[[#This Row],[Revenue]]-Table1[[#This Row],[COGS]]</f>
        <v>0</v>
      </c>
      <c r="Q2549" s="9">
        <v>0</v>
      </c>
      <c r="R2549" s="31">
        <f>Table1[[#This Row],[Cost Price]]*Table1[[#This Row],[Quantity]]</f>
        <v>0</v>
      </c>
    </row>
    <row r="2550" spans="1:18" x14ac:dyDescent="0.25">
      <c r="A2550" t="s">
        <v>3576</v>
      </c>
      <c r="B2550" s="14">
        <v>46161</v>
      </c>
      <c r="C2550" t="s">
        <v>843</v>
      </c>
      <c r="D2550" t="str">
        <f>VLOOKUP(C2550,Customers!A:E,5,FALSE)</f>
        <v>Affluent</v>
      </c>
      <c r="E2550" t="s">
        <v>416</v>
      </c>
      <c r="F2550" t="str">
        <f>VLOOKUP(Table1[[#This Row],[Product_ID]],Products!A:D,4,FALSE)</f>
        <v>Smartphones</v>
      </c>
      <c r="G2550" t="str">
        <f>VLOOKUP(H2550,Stores!A:E,5,FALSE)</f>
        <v>Africa</v>
      </c>
      <c r="H2550" t="s">
        <v>52</v>
      </c>
      <c r="I2550" s="5" t="s">
        <v>25</v>
      </c>
      <c r="J2550" s="7">
        <v>2</v>
      </c>
      <c r="K2550" s="27">
        <v>246.51</v>
      </c>
      <c r="L2550" s="11">
        <v>0.15</v>
      </c>
      <c r="M2550" t="s">
        <v>20</v>
      </c>
      <c r="N2550" s="29">
        <v>159.36000000000001</v>
      </c>
      <c r="O2550" s="27">
        <f>Table1[[#This Row],[Unit_Price]]*Table1[[#This Row],[Quantity]]</f>
        <v>493.02</v>
      </c>
      <c r="P2550" s="29">
        <f>Table1[[#This Row],[Revenue]]-Table1[[#This Row],[COGS]]</f>
        <v>174.29999999999995</v>
      </c>
      <c r="Q2550" s="9">
        <f>Table1[[#This Row],[Profit]]/Table1[[#This Row],[Revenue]]</f>
        <v>0.35353535353535348</v>
      </c>
      <c r="R2550" s="31">
        <f>Table1[[#This Row],[Cost Price]]*Table1[[#This Row],[Quantity]]</f>
        <v>318.72000000000003</v>
      </c>
    </row>
    <row r="2551" spans="1:18" x14ac:dyDescent="0.25">
      <c r="A2551" t="s">
        <v>3577</v>
      </c>
      <c r="B2551" s="14">
        <v>46235</v>
      </c>
      <c r="C2551" t="s">
        <v>689</v>
      </c>
      <c r="D2551" t="str">
        <f>VLOOKUP(C2551,Customers!A:E,5,FALSE)</f>
        <v>Mass Market</v>
      </c>
      <c r="E2551" t="s">
        <v>277</v>
      </c>
      <c r="F2551" t="str">
        <f>VLOOKUP(Table1[[#This Row],[Product_ID]],Products!A:D,4,FALSE)</f>
        <v>Televisions</v>
      </c>
      <c r="G2551" t="str">
        <f>VLOOKUP(H2551,Stores!A:E,5,FALSE)</f>
        <v>Africa</v>
      </c>
      <c r="H2551" t="s">
        <v>58</v>
      </c>
      <c r="I2551" s="5" t="s">
        <v>14</v>
      </c>
      <c r="J2551" s="7">
        <v>2</v>
      </c>
      <c r="K2551" s="27">
        <v>685.02</v>
      </c>
      <c r="L2551" s="11">
        <v>0</v>
      </c>
      <c r="M2551" t="s">
        <v>20</v>
      </c>
      <c r="N2551" s="29">
        <v>433.38</v>
      </c>
      <c r="O2551" s="27">
        <f>Table1[[#This Row],[Unit_Price]]*Table1[[#This Row],[Quantity]]</f>
        <v>1370.04</v>
      </c>
      <c r="P2551" s="29">
        <f>Table1[[#This Row],[Revenue]]-Table1[[#This Row],[COGS]]</f>
        <v>503.28</v>
      </c>
      <c r="Q2551" s="9">
        <f>Table1[[#This Row],[Profit]]/Table1[[#This Row],[Revenue]]</f>
        <v>0.36734693877551017</v>
      </c>
      <c r="R2551" s="31">
        <f>Table1[[#This Row],[Cost Price]]*Table1[[#This Row],[Quantity]]</f>
        <v>866.76</v>
      </c>
    </row>
    <row r="2552" spans="1:18" x14ac:dyDescent="0.25">
      <c r="A2552" t="s">
        <v>3578</v>
      </c>
      <c r="B2552" s="14">
        <v>46163</v>
      </c>
      <c r="C2552" t="s">
        <v>3124</v>
      </c>
      <c r="D2552" t="str">
        <f>VLOOKUP(C2552,Customers!A:E,5,FALSE)</f>
        <v>Mass Affluent</v>
      </c>
      <c r="E2552" t="s">
        <v>57</v>
      </c>
      <c r="F2552" t="str">
        <f>VLOOKUP(Table1[[#This Row],[Product_ID]],Products!A:D,4,FALSE)</f>
        <v>Laptops</v>
      </c>
      <c r="G2552" t="str">
        <f>VLOOKUP(H2552,Stores!A:E,5,FALSE)</f>
        <v>Europe</v>
      </c>
      <c r="H2552" t="s">
        <v>24</v>
      </c>
      <c r="I2552" s="5" t="s">
        <v>14</v>
      </c>
      <c r="J2552" s="7">
        <v>1</v>
      </c>
      <c r="K2552" s="27">
        <v>1199</v>
      </c>
      <c r="L2552" s="11">
        <v>0</v>
      </c>
      <c r="M2552" t="s">
        <v>20</v>
      </c>
      <c r="N2552" s="29">
        <v>875.27</v>
      </c>
      <c r="O2552" s="27">
        <f>Table1[[#This Row],[Unit_Price]]*Table1[[#This Row],[Quantity]]</f>
        <v>1199</v>
      </c>
      <c r="P2552" s="29">
        <f>Table1[[#This Row],[Revenue]]-Table1[[#This Row],[COGS]]</f>
        <v>323.73</v>
      </c>
      <c r="Q2552" s="9">
        <f>Table1[[#This Row],[Profit]]/Table1[[#This Row],[Revenue]]</f>
        <v>0.27</v>
      </c>
      <c r="R2552" s="31">
        <f>Table1[[#This Row],[Cost Price]]*Table1[[#This Row],[Quantity]]</f>
        <v>875.27</v>
      </c>
    </row>
    <row r="2553" spans="1:18" x14ac:dyDescent="0.25">
      <c r="A2553" t="s">
        <v>3579</v>
      </c>
      <c r="B2553" s="14">
        <v>46137</v>
      </c>
      <c r="C2553" t="s">
        <v>3580</v>
      </c>
      <c r="D2553" t="str">
        <f>VLOOKUP(C2553,Customers!A:E,5,FALSE)</f>
        <v>Mass Market</v>
      </c>
      <c r="E2553" t="s">
        <v>98</v>
      </c>
      <c r="F2553" t="str">
        <f>VLOOKUP(Table1[[#This Row],[Product_ID]],Products!A:D,4,FALSE)</f>
        <v>Laptops</v>
      </c>
      <c r="G2553" t="str">
        <f>VLOOKUP(H2553,Stores!A:E,5,FALSE)</f>
        <v>Oceania</v>
      </c>
      <c r="H2553" t="s">
        <v>112</v>
      </c>
      <c r="I2553" s="5" t="s">
        <v>25</v>
      </c>
      <c r="J2553" s="7">
        <v>5</v>
      </c>
      <c r="K2553" s="27">
        <v>1371.02</v>
      </c>
      <c r="L2553" s="11">
        <v>0.15</v>
      </c>
      <c r="M2553" t="s">
        <v>20</v>
      </c>
      <c r="N2553" s="29">
        <v>853.39</v>
      </c>
      <c r="O2553" s="27">
        <f>Table1[[#This Row],[Unit_Price]]*Table1[[#This Row],[Quantity]]</f>
        <v>6855.1</v>
      </c>
      <c r="P2553" s="29">
        <f>Table1[[#This Row],[Revenue]]-Table1[[#This Row],[COGS]]</f>
        <v>2588.1500000000005</v>
      </c>
      <c r="Q2553" s="9">
        <f>Table1[[#This Row],[Profit]]/Table1[[#This Row],[Revenue]]</f>
        <v>0.37755102040816335</v>
      </c>
      <c r="R2553" s="31">
        <f>Table1[[#This Row],[Cost Price]]*Table1[[#This Row],[Quantity]]</f>
        <v>4266.95</v>
      </c>
    </row>
    <row r="2554" spans="1:18" x14ac:dyDescent="0.25">
      <c r="A2554" t="s">
        <v>3581</v>
      </c>
      <c r="B2554" s="14">
        <v>45848</v>
      </c>
      <c r="C2554" t="s">
        <v>1614</v>
      </c>
      <c r="D2554" t="str">
        <f>VLOOKUP(C2554,Customers!A:E,5,FALSE)</f>
        <v>Mass Market</v>
      </c>
      <c r="E2554" t="s">
        <v>51</v>
      </c>
      <c r="F2554" t="str">
        <f>VLOOKUP(Table1[[#This Row],[Product_ID]],Products!A:D,4,FALSE)</f>
        <v>Smartphones</v>
      </c>
      <c r="G2554" t="str">
        <f>VLOOKUP(H2554,Stores!A:E,5,FALSE)</f>
        <v>Asia</v>
      </c>
      <c r="H2554" t="s">
        <v>34</v>
      </c>
      <c r="I2554" s="5" t="s">
        <v>14</v>
      </c>
      <c r="J2554" s="7">
        <v>4</v>
      </c>
      <c r="K2554" s="27">
        <v>999</v>
      </c>
      <c r="L2554" s="11">
        <v>0.15</v>
      </c>
      <c r="M2554" t="s">
        <v>30</v>
      </c>
      <c r="N2554" s="29">
        <v>609.39</v>
      </c>
      <c r="O2554" s="27">
        <f>Table1[[#This Row],[Unit_Price]]*Table1[[#This Row],[Quantity]]</f>
        <v>3996</v>
      </c>
      <c r="P2554" s="29">
        <f>Table1[[#This Row],[Revenue]]-Table1[[#This Row],[COGS]]</f>
        <v>1558.44</v>
      </c>
      <c r="Q2554" s="9">
        <f>Table1[[#This Row],[Profit]]/Table1[[#This Row],[Revenue]]</f>
        <v>0.39</v>
      </c>
      <c r="R2554" s="31">
        <f>Table1[[#This Row],[Cost Price]]*Table1[[#This Row],[Quantity]]</f>
        <v>2437.56</v>
      </c>
    </row>
    <row r="2555" spans="1:18" x14ac:dyDescent="0.25">
      <c r="A2555" t="s">
        <v>3582</v>
      </c>
      <c r="B2555" s="14">
        <v>46189</v>
      </c>
      <c r="C2555" t="s">
        <v>815</v>
      </c>
      <c r="D2555" t="str">
        <f>VLOOKUP(C2555,Customers!A:E,5,FALSE)</f>
        <v>Mass Market</v>
      </c>
      <c r="E2555" t="s">
        <v>33</v>
      </c>
      <c r="F2555" t="str">
        <f>VLOOKUP(Table1[[#This Row],[Product_ID]],Products!A:D,4,FALSE)</f>
        <v>Laptops</v>
      </c>
      <c r="G2555" t="str">
        <f>VLOOKUP(H2555,Stores!A:E,5,FALSE)</f>
        <v>Africa</v>
      </c>
      <c r="H2555" t="s">
        <v>44</v>
      </c>
      <c r="I2555" s="5" t="s">
        <v>14</v>
      </c>
      <c r="J2555" s="7">
        <v>1</v>
      </c>
      <c r="K2555" s="27">
        <v>2474.0100000000002</v>
      </c>
      <c r="L2555" s="11">
        <v>0.05</v>
      </c>
      <c r="M2555" t="s">
        <v>20</v>
      </c>
      <c r="N2555" s="29">
        <v>1599.36</v>
      </c>
      <c r="O2555" s="27">
        <f>Table1[[#This Row],[Unit_Price]]*Table1[[#This Row],[Quantity]]</f>
        <v>2474.0100000000002</v>
      </c>
      <c r="P2555" s="29">
        <f>Table1[[#This Row],[Revenue]]-Table1[[#This Row],[COGS]]</f>
        <v>874.65000000000032</v>
      </c>
      <c r="Q2555" s="9">
        <f>Table1[[#This Row],[Profit]]/Table1[[#This Row],[Revenue]]</f>
        <v>0.35353535353535365</v>
      </c>
      <c r="R2555" s="31">
        <f>Table1[[#This Row],[Cost Price]]*Table1[[#This Row],[Quantity]]</f>
        <v>1599.36</v>
      </c>
    </row>
    <row r="2556" spans="1:18" x14ac:dyDescent="0.25">
      <c r="A2556" t="s">
        <v>3583</v>
      </c>
      <c r="B2556" s="14">
        <v>46000</v>
      </c>
      <c r="C2556" t="s">
        <v>32</v>
      </c>
      <c r="D2556" t="str">
        <f>VLOOKUP(C2556,Customers!A:E,5,FALSE)</f>
        <v>Mass Market</v>
      </c>
      <c r="E2556" t="s">
        <v>174</v>
      </c>
      <c r="F2556" t="str">
        <f>VLOOKUP(Table1[[#This Row],[Product_ID]],Products!A:D,4,FALSE)</f>
        <v>Accessories</v>
      </c>
      <c r="G2556" t="str">
        <f>VLOOKUP(H2556,Stores!A:E,5,FALSE)</f>
        <v>Africa</v>
      </c>
      <c r="H2556" t="s">
        <v>19</v>
      </c>
      <c r="I2556" s="5" t="s">
        <v>25</v>
      </c>
      <c r="J2556" s="7">
        <v>2</v>
      </c>
      <c r="K2556" s="27">
        <v>80.58</v>
      </c>
      <c r="L2556" s="11">
        <v>0</v>
      </c>
      <c r="M2556" t="s">
        <v>35</v>
      </c>
      <c r="N2556" s="29">
        <v>54.51</v>
      </c>
      <c r="O2556" s="27">
        <f>Table1[[#This Row],[Unit_Price]]*Table1[[#This Row],[Quantity]]</f>
        <v>161.16</v>
      </c>
      <c r="P2556" s="29">
        <f>Table1[[#This Row],[Revenue]]-Table1[[#This Row],[COGS]]</f>
        <v>52.14</v>
      </c>
      <c r="Q2556" s="9">
        <f>Table1[[#This Row],[Profit]]/Table1[[#This Row],[Revenue]]</f>
        <v>0.3235294117647059</v>
      </c>
      <c r="R2556" s="31">
        <f>Table1[[#This Row],[Cost Price]]*Table1[[#This Row],[Quantity]]</f>
        <v>109.02</v>
      </c>
    </row>
    <row r="2557" spans="1:18" x14ac:dyDescent="0.25">
      <c r="A2557" t="s">
        <v>3584</v>
      </c>
      <c r="B2557" s="14">
        <v>46050</v>
      </c>
      <c r="C2557" t="s">
        <v>176</v>
      </c>
      <c r="D2557" t="str">
        <f>VLOOKUP(C2557,Customers!A:E,5,FALSE)</f>
        <v>Mass Affluent</v>
      </c>
      <c r="E2557" t="s">
        <v>57</v>
      </c>
      <c r="F2557" t="str">
        <f>VLOOKUP(Table1[[#This Row],[Product_ID]],Products!A:D,4,FALSE)</f>
        <v>Laptops</v>
      </c>
      <c r="G2557" t="str">
        <f>VLOOKUP(H2557,Stores!A:E,5,FALSE)</f>
        <v>oceania</v>
      </c>
      <c r="H2557" t="s">
        <v>48</v>
      </c>
      <c r="I2557" s="5" t="s">
        <v>14</v>
      </c>
      <c r="J2557" s="7">
        <v>1</v>
      </c>
      <c r="K2557" s="27">
        <v>1222.98</v>
      </c>
      <c r="L2557" s="11">
        <v>0</v>
      </c>
      <c r="M2557" t="s">
        <v>30</v>
      </c>
      <c r="N2557" s="29">
        <v>875.27</v>
      </c>
      <c r="O2557" s="27">
        <f>Table1[[#This Row],[Unit_Price]]*Table1[[#This Row],[Quantity]]</f>
        <v>1222.98</v>
      </c>
      <c r="P2557" s="29">
        <f>Table1[[#This Row],[Revenue]]-Table1[[#This Row],[COGS]]</f>
        <v>347.71000000000004</v>
      </c>
      <c r="Q2557" s="9">
        <f>Table1[[#This Row],[Profit]]/Table1[[#This Row],[Revenue]]</f>
        <v>0.28431372549019612</v>
      </c>
      <c r="R2557" s="31">
        <f>Table1[[#This Row],[Cost Price]]*Table1[[#This Row],[Quantity]]</f>
        <v>875.27</v>
      </c>
    </row>
    <row r="2558" spans="1:18" x14ac:dyDescent="0.25">
      <c r="A2558" t="s">
        <v>3585</v>
      </c>
      <c r="B2558" s="14">
        <v>46109</v>
      </c>
      <c r="C2558" t="s">
        <v>2112</v>
      </c>
      <c r="D2558" t="str">
        <f>VLOOKUP(C2558,Customers!A:E,5,FALSE)</f>
        <v>Mass Affluent</v>
      </c>
      <c r="E2558" t="s">
        <v>332</v>
      </c>
      <c r="F2558" t="str">
        <f>VLOOKUP(Table1[[#This Row],[Product_ID]],Products!A:D,4,FALSE)</f>
        <v>Smartphones</v>
      </c>
      <c r="G2558" t="str">
        <f>VLOOKUP(H2558,Stores!A:E,5,FALSE)</f>
        <v>Europe</v>
      </c>
      <c r="H2558" t="s">
        <v>64</v>
      </c>
      <c r="I2558" s="5" t="s">
        <v>14</v>
      </c>
      <c r="J2558" s="7">
        <v>2</v>
      </c>
      <c r="K2558" s="27">
        <v>756.49</v>
      </c>
      <c r="L2558" s="11">
        <v>0.02</v>
      </c>
      <c r="M2558" t="s">
        <v>20</v>
      </c>
      <c r="N2558" s="29">
        <v>531.79</v>
      </c>
      <c r="O2558" s="27">
        <f>Table1[[#This Row],[Unit_Price]]*Table1[[#This Row],[Quantity]]</f>
        <v>1512.98</v>
      </c>
      <c r="P2558" s="29">
        <f>Table1[[#This Row],[Revenue]]-Table1[[#This Row],[COGS]]</f>
        <v>449.40000000000009</v>
      </c>
      <c r="Q2558" s="9">
        <f>Table1[[#This Row],[Profit]]/Table1[[#This Row],[Revenue]]</f>
        <v>0.29702970297029707</v>
      </c>
      <c r="R2558" s="31">
        <f>Table1[[#This Row],[Cost Price]]*Table1[[#This Row],[Quantity]]</f>
        <v>1063.58</v>
      </c>
    </row>
    <row r="2559" spans="1:18" x14ac:dyDescent="0.25">
      <c r="A2559" t="s">
        <v>3586</v>
      </c>
      <c r="B2559" s="14">
        <v>45947</v>
      </c>
      <c r="C2559" t="s">
        <v>2682</v>
      </c>
      <c r="D2559" t="str">
        <f>VLOOKUP(C2559,Customers!A:E,5,FALSE)</f>
        <v>Mass Market</v>
      </c>
      <c r="E2559" t="s">
        <v>199</v>
      </c>
      <c r="F2559" t="str">
        <f>VLOOKUP(Table1[[#This Row],[Product_ID]],Products!A:D,4,FALSE)</f>
        <v>Laptops</v>
      </c>
      <c r="G2559" t="str">
        <f>VLOOKUP(H2559,Stores!A:E,5,FALSE)</f>
        <v>Africa</v>
      </c>
      <c r="H2559" t="s">
        <v>52</v>
      </c>
      <c r="I2559" s="5" t="s">
        <v>14</v>
      </c>
      <c r="J2559" s="7">
        <v>5</v>
      </c>
      <c r="K2559" s="27">
        <v>678.03</v>
      </c>
      <c r="L2559" s="11">
        <v>0.15</v>
      </c>
      <c r="M2559" t="s">
        <v>30</v>
      </c>
      <c r="N2559" s="29">
        <v>496.29</v>
      </c>
      <c r="O2559" s="27">
        <f>Table1[[#This Row],[Unit_Price]]*Table1[[#This Row],[Quantity]]</f>
        <v>3390.1499999999996</v>
      </c>
      <c r="P2559" s="29">
        <f>Table1[[#This Row],[Revenue]]-Table1[[#This Row],[COGS]]</f>
        <v>908.69999999999936</v>
      </c>
      <c r="Q2559" s="9">
        <f>Table1[[#This Row],[Profit]]/Table1[[#This Row],[Revenue]]</f>
        <v>0.26804123711340189</v>
      </c>
      <c r="R2559" s="31">
        <f>Table1[[#This Row],[Cost Price]]*Table1[[#This Row],[Quantity]]</f>
        <v>2481.4500000000003</v>
      </c>
    </row>
    <row r="2560" spans="1:18" x14ac:dyDescent="0.25">
      <c r="A2560" t="s">
        <v>3587</v>
      </c>
      <c r="B2560" s="14">
        <v>46237</v>
      </c>
      <c r="C2560" t="s">
        <v>3588</v>
      </c>
      <c r="D2560" t="str">
        <f>VLOOKUP(C2560,Customers!A:E,5,FALSE)</f>
        <v>Mass Market</v>
      </c>
      <c r="E2560" t="s">
        <v>416</v>
      </c>
      <c r="F2560" t="str">
        <f>VLOOKUP(Table1[[#This Row],[Product_ID]],Products!A:D,4,FALSE)</f>
        <v>Smartphones</v>
      </c>
      <c r="G2560" t="str">
        <f>VLOOKUP(H2560,Stores!A:E,5,FALSE)</f>
        <v>Oceania</v>
      </c>
      <c r="H2560" t="s">
        <v>112</v>
      </c>
      <c r="I2560" s="5" t="s">
        <v>25</v>
      </c>
      <c r="J2560" s="7">
        <v>10</v>
      </c>
      <c r="K2560" s="27">
        <v>256.47000000000003</v>
      </c>
      <c r="L2560" s="11">
        <v>0.05</v>
      </c>
      <c r="M2560" t="s">
        <v>20</v>
      </c>
      <c r="N2560" s="29">
        <v>159.36000000000001</v>
      </c>
      <c r="O2560" s="27">
        <f>Table1[[#This Row],[Unit_Price]]*Table1[[#This Row],[Quantity]]</f>
        <v>2564.7000000000003</v>
      </c>
      <c r="P2560" s="29">
        <f>Table1[[#This Row],[Revenue]]-Table1[[#This Row],[COGS]]</f>
        <v>971.10000000000014</v>
      </c>
      <c r="Q2560" s="9">
        <f>Table1[[#This Row],[Profit]]/Table1[[#This Row],[Revenue]]</f>
        <v>0.37864077669902912</v>
      </c>
      <c r="R2560" s="31">
        <f>Table1[[#This Row],[Cost Price]]*Table1[[#This Row],[Quantity]]</f>
        <v>1593.6000000000001</v>
      </c>
    </row>
    <row r="2561" spans="1:18" x14ac:dyDescent="0.25">
      <c r="A2561" t="s">
        <v>3589</v>
      </c>
      <c r="B2561" s="14">
        <v>46147</v>
      </c>
      <c r="C2561" t="s">
        <v>2293</v>
      </c>
      <c r="D2561" t="str">
        <f>VLOOKUP(C2561,Customers!A:E,5,FALSE)</f>
        <v>Affluent</v>
      </c>
      <c r="E2561" t="s">
        <v>416</v>
      </c>
      <c r="F2561" t="str">
        <f>VLOOKUP(Table1[[#This Row],[Product_ID]],Products!A:D,4,FALSE)</f>
        <v>Smartphones</v>
      </c>
      <c r="G2561" t="str">
        <f>VLOOKUP(H2561,Stores!A:E,5,FALSE)</f>
        <v>South America</v>
      </c>
      <c r="H2561" t="s">
        <v>62</v>
      </c>
      <c r="I2561" s="5" t="s">
        <v>14</v>
      </c>
      <c r="J2561" s="7">
        <v>6</v>
      </c>
      <c r="K2561" s="27">
        <v>244.02</v>
      </c>
      <c r="L2561" s="11">
        <v>0.05</v>
      </c>
      <c r="M2561" t="s">
        <v>35</v>
      </c>
      <c r="N2561" s="29">
        <v>159.36000000000001</v>
      </c>
      <c r="O2561" s="27">
        <f>Table1[[#This Row],[Unit_Price]]*Table1[[#This Row],[Quantity]]</f>
        <v>1464.1200000000001</v>
      </c>
      <c r="P2561" s="29">
        <f>Table1[[#This Row],[Revenue]]-Table1[[#This Row],[COGS]]</f>
        <v>507.96000000000004</v>
      </c>
      <c r="Q2561" s="9">
        <f>Table1[[#This Row],[Profit]]/Table1[[#This Row],[Revenue]]</f>
        <v>0.34693877551020408</v>
      </c>
      <c r="R2561" s="31">
        <f>Table1[[#This Row],[Cost Price]]*Table1[[#This Row],[Quantity]]</f>
        <v>956.16000000000008</v>
      </c>
    </row>
    <row r="2562" spans="1:18" x14ac:dyDescent="0.25">
      <c r="A2562" t="s">
        <v>3590</v>
      </c>
      <c r="B2562" s="14">
        <v>46358</v>
      </c>
      <c r="C2562" t="s">
        <v>253</v>
      </c>
      <c r="D2562" t="str">
        <f>VLOOKUP(C2562,Customers!A:E,5,FALSE)</f>
        <v>Mass Market</v>
      </c>
      <c r="E2562" t="s">
        <v>137</v>
      </c>
      <c r="F2562" t="str">
        <f>VLOOKUP(Table1[[#This Row],[Product_ID]],Products!A:D,4,FALSE)</f>
        <v>Accessories</v>
      </c>
      <c r="G2562" t="str">
        <f>VLOOKUP(H2562,Stores!A:E,5,FALSE)</f>
        <v>Asia</v>
      </c>
      <c r="H2562" t="s">
        <v>101</v>
      </c>
      <c r="I2562" s="5" t="s">
        <v>14</v>
      </c>
      <c r="J2562" s="7">
        <v>5</v>
      </c>
      <c r="K2562" s="27">
        <v>100.98</v>
      </c>
      <c r="L2562" s="11">
        <v>0</v>
      </c>
      <c r="M2562" t="s">
        <v>20</v>
      </c>
      <c r="N2562" s="29">
        <v>65.34</v>
      </c>
      <c r="O2562" s="27">
        <f>Table1[[#This Row],[Unit_Price]]*Table1[[#This Row],[Quantity]]</f>
        <v>504.90000000000003</v>
      </c>
      <c r="P2562" s="29">
        <f>Table1[[#This Row],[Revenue]]-Table1[[#This Row],[COGS]]</f>
        <v>178.2</v>
      </c>
      <c r="Q2562" s="9">
        <f>Table1[[#This Row],[Profit]]/Table1[[#This Row],[Revenue]]</f>
        <v>0.3529411764705882</v>
      </c>
      <c r="R2562" s="31">
        <f>Table1[[#This Row],[Cost Price]]*Table1[[#This Row],[Quantity]]</f>
        <v>326.70000000000005</v>
      </c>
    </row>
    <row r="2563" spans="1:18" x14ac:dyDescent="0.25">
      <c r="A2563" t="s">
        <v>3591</v>
      </c>
      <c r="B2563" s="14">
        <v>46041</v>
      </c>
      <c r="C2563" t="s">
        <v>2525</v>
      </c>
      <c r="D2563" t="str">
        <f>VLOOKUP(C2563,Customers!A:E,5,FALSE)</f>
        <v>Mass Market</v>
      </c>
      <c r="E2563" t="s">
        <v>220</v>
      </c>
      <c r="F2563" t="str">
        <f>VLOOKUP(Table1[[#This Row],[Product_ID]],Products!A:D,4,FALSE)</f>
        <v>Laptops</v>
      </c>
      <c r="G2563" t="str">
        <f>VLOOKUP(H2563,Stores!A:E,5,FALSE)</f>
        <v>North America</v>
      </c>
      <c r="H2563" t="s">
        <v>39</v>
      </c>
      <c r="I2563" s="5" t="s">
        <v>14</v>
      </c>
      <c r="J2563" s="7">
        <v>3</v>
      </c>
      <c r="K2563" s="27">
        <v>1499</v>
      </c>
      <c r="L2563" s="11">
        <v>0.15</v>
      </c>
      <c r="M2563" t="s">
        <v>20</v>
      </c>
      <c r="N2563" s="29">
        <v>974.35</v>
      </c>
      <c r="O2563" s="27">
        <f>Table1[[#This Row],[Unit_Price]]*Table1[[#This Row],[Quantity]]</f>
        <v>4497</v>
      </c>
      <c r="P2563" s="29">
        <f>Table1[[#This Row],[Revenue]]-Table1[[#This Row],[COGS]]</f>
        <v>1573.9499999999998</v>
      </c>
      <c r="Q2563" s="9">
        <f>Table1[[#This Row],[Profit]]/Table1[[#This Row],[Revenue]]</f>
        <v>0.35</v>
      </c>
      <c r="R2563" s="31">
        <f>Table1[[#This Row],[Cost Price]]*Table1[[#This Row],[Quantity]]</f>
        <v>2923.05</v>
      </c>
    </row>
    <row r="2564" spans="1:18" x14ac:dyDescent="0.25">
      <c r="A2564" t="s">
        <v>3592</v>
      </c>
      <c r="B2564" s="14">
        <v>46099</v>
      </c>
      <c r="C2564" t="s">
        <v>1083</v>
      </c>
      <c r="D2564" t="str">
        <f>VLOOKUP(C2564,Customers!A:E,5,FALSE)</f>
        <v>Mass Affluent</v>
      </c>
      <c r="E2564" t="s">
        <v>171</v>
      </c>
      <c r="F2564" t="str">
        <f>VLOOKUP(Table1[[#This Row],[Product_ID]],Products!A:D,4,FALSE)</f>
        <v>Smartphones</v>
      </c>
      <c r="G2564" t="str">
        <f>VLOOKUP(H2564,Stores!A:E,5,FALSE)</f>
        <v>Europe</v>
      </c>
      <c r="H2564" t="s">
        <v>64</v>
      </c>
      <c r="I2564" s="5" t="s">
        <v>25</v>
      </c>
      <c r="J2564" s="7">
        <v>2</v>
      </c>
      <c r="K2564" s="27">
        <v>1299</v>
      </c>
      <c r="L2564" s="11">
        <v>0.15</v>
      </c>
      <c r="M2564" t="s">
        <v>35</v>
      </c>
      <c r="N2564" s="29">
        <v>883.32</v>
      </c>
      <c r="O2564" s="27">
        <f>Table1[[#This Row],[Unit_Price]]*Table1[[#This Row],[Quantity]]</f>
        <v>2598</v>
      </c>
      <c r="P2564" s="29">
        <f>Table1[[#This Row],[Revenue]]-Table1[[#This Row],[COGS]]</f>
        <v>831.3599999999999</v>
      </c>
      <c r="Q2564" s="9">
        <f>Table1[[#This Row],[Profit]]/Table1[[#This Row],[Revenue]]</f>
        <v>0.31999999999999995</v>
      </c>
      <c r="R2564" s="31">
        <f>Table1[[#This Row],[Cost Price]]*Table1[[#This Row],[Quantity]]</f>
        <v>1766.64</v>
      </c>
    </row>
    <row r="2565" spans="1:18" x14ac:dyDescent="0.25">
      <c r="A2565" t="s">
        <v>3593</v>
      </c>
      <c r="B2565" s="14">
        <v>45975</v>
      </c>
      <c r="C2565" t="s">
        <v>338</v>
      </c>
      <c r="D2565" t="str">
        <f>VLOOKUP(C2565,Customers!A:E,5,FALSE)</f>
        <v>Affluent</v>
      </c>
      <c r="E2565" t="s">
        <v>202</v>
      </c>
      <c r="F2565" t="str">
        <f>VLOOKUP(Table1[[#This Row],[Product_ID]],Products!A:D,4,FALSE)</f>
        <v>Televisions</v>
      </c>
      <c r="G2565" t="str">
        <f>VLOOKUP(H2565,Stores!A:E,5,FALSE)</f>
        <v>Africa</v>
      </c>
      <c r="H2565" t="s">
        <v>58</v>
      </c>
      <c r="I2565" s="5" t="s">
        <v>25</v>
      </c>
      <c r="J2565" s="7">
        <v>3</v>
      </c>
      <c r="K2565" s="27">
        <v>2119.9899999999998</v>
      </c>
      <c r="L2565" s="11">
        <v>0.1</v>
      </c>
      <c r="M2565" t="s">
        <v>20</v>
      </c>
      <c r="N2565" s="29">
        <v>1427.32</v>
      </c>
      <c r="O2565" s="27">
        <f>Table1[[#This Row],[Unit_Price]]*Table1[[#This Row],[Quantity]]</f>
        <v>6359.9699999999993</v>
      </c>
      <c r="P2565" s="29">
        <f>Table1[[#This Row],[Revenue]]-Table1[[#This Row],[COGS]]</f>
        <v>2078.0099999999993</v>
      </c>
      <c r="Q2565" s="9">
        <f>Table1[[#This Row],[Profit]]/Table1[[#This Row],[Revenue]]</f>
        <v>0.32673267326732663</v>
      </c>
      <c r="R2565" s="31">
        <f>Table1[[#This Row],[Cost Price]]*Table1[[#This Row],[Quantity]]</f>
        <v>4281.96</v>
      </c>
    </row>
    <row r="2566" spans="1:18" x14ac:dyDescent="0.25">
      <c r="A2566" t="s">
        <v>3594</v>
      </c>
      <c r="B2566" s="14">
        <v>45924</v>
      </c>
      <c r="C2566" t="s">
        <v>2916</v>
      </c>
      <c r="D2566" t="str">
        <f>VLOOKUP(C2566,Customers!A:E,5,FALSE)</f>
        <v>Mass Market</v>
      </c>
      <c r="E2566" t="s">
        <v>520</v>
      </c>
      <c r="F2566" t="str">
        <f>VLOOKUP(Table1[[#This Row],[Product_ID]],Products!A:D,4,FALSE)</f>
        <v>Laptops</v>
      </c>
      <c r="G2566" t="str">
        <f>VLOOKUP(H2566,Stores!A:E,5,FALSE)</f>
        <v>Asia</v>
      </c>
      <c r="H2566" t="s">
        <v>101</v>
      </c>
      <c r="I2566" s="5" t="s">
        <v>25</v>
      </c>
      <c r="J2566" s="7">
        <v>3</v>
      </c>
      <c r="K2566" s="27">
        <v>2199</v>
      </c>
      <c r="L2566" s="11">
        <v>0</v>
      </c>
      <c r="M2566" t="s">
        <v>35</v>
      </c>
      <c r="N2566" s="29">
        <v>1495.32</v>
      </c>
      <c r="O2566" s="27">
        <f>Table1[[#This Row],[Unit_Price]]*Table1[[#This Row],[Quantity]]</f>
        <v>6597</v>
      </c>
      <c r="P2566" s="29">
        <f>Table1[[#This Row],[Revenue]]-Table1[[#This Row],[COGS]]</f>
        <v>2111.04</v>
      </c>
      <c r="Q2566" s="9">
        <f>Table1[[#This Row],[Profit]]/Table1[[#This Row],[Revenue]]</f>
        <v>0.32</v>
      </c>
      <c r="R2566" s="31">
        <f>Table1[[#This Row],[Cost Price]]*Table1[[#This Row],[Quantity]]</f>
        <v>4485.96</v>
      </c>
    </row>
    <row r="2567" spans="1:18" x14ac:dyDescent="0.25">
      <c r="A2567" t="s">
        <v>3595</v>
      </c>
      <c r="B2567" s="14">
        <v>45921</v>
      </c>
      <c r="C2567" t="s">
        <v>1131</v>
      </c>
      <c r="D2567" t="str">
        <f>VLOOKUP(C2567,Customers!A:E,5,FALSE)</f>
        <v>Mass Market</v>
      </c>
      <c r="E2567" t="s">
        <v>43</v>
      </c>
      <c r="F2567" t="str">
        <f>VLOOKUP(Table1[[#This Row],[Product_ID]],Products!A:D,4,FALSE)</f>
        <v>Televisions</v>
      </c>
      <c r="G2567" t="str">
        <f>VLOOKUP(H2567,Stores!A:E,5,FALSE)</f>
        <v>North America</v>
      </c>
      <c r="H2567" t="s">
        <v>39</v>
      </c>
      <c r="I2567" s="5" t="s">
        <v>14</v>
      </c>
      <c r="J2567" s="7">
        <v>1</v>
      </c>
      <c r="K2567" s="27">
        <v>1745.03</v>
      </c>
      <c r="L2567" s="11">
        <v>0</v>
      </c>
      <c r="M2567" t="s">
        <v>35</v>
      </c>
      <c r="N2567" s="29">
        <v>1097.3900000000001</v>
      </c>
      <c r="O2567" s="27">
        <f>Table1[[#This Row],[Unit_Price]]*Table1[[#This Row],[Quantity]]</f>
        <v>1745.03</v>
      </c>
      <c r="P2567" s="29">
        <f>Table1[[#This Row],[Revenue]]-Table1[[#This Row],[COGS]]</f>
        <v>647.63999999999987</v>
      </c>
      <c r="Q2567" s="9">
        <f>Table1[[#This Row],[Profit]]/Table1[[#This Row],[Revenue]]</f>
        <v>0.37113402061855666</v>
      </c>
      <c r="R2567" s="31">
        <f>Table1[[#This Row],[Cost Price]]*Table1[[#This Row],[Quantity]]</f>
        <v>1097.3900000000001</v>
      </c>
    </row>
    <row r="2568" spans="1:18" x14ac:dyDescent="0.25">
      <c r="A2568" t="s">
        <v>3596</v>
      </c>
      <c r="B2568" s="14">
        <v>46038</v>
      </c>
      <c r="C2568" t="s">
        <v>727</v>
      </c>
      <c r="D2568" t="str">
        <f>VLOOKUP(C2568,Customers!A:E,5,FALSE)</f>
        <v>Mass Affluent</v>
      </c>
      <c r="E2568" t="s">
        <v>23</v>
      </c>
      <c r="F2568" t="str">
        <f>VLOOKUP(Table1[[#This Row],[Product_ID]],Products!A:D,4,FALSE)</f>
        <v>Audio</v>
      </c>
      <c r="G2568" t="str">
        <f>VLOOKUP(H2568,Stores!A:E,5,FALSE)</f>
        <v>North America</v>
      </c>
      <c r="H2568" t="s">
        <v>39</v>
      </c>
      <c r="I2568" s="5" t="s">
        <v>14</v>
      </c>
      <c r="J2568" s="7">
        <v>1</v>
      </c>
      <c r="K2568" s="27">
        <v>76.63</v>
      </c>
      <c r="L2568" s="11">
        <v>0</v>
      </c>
      <c r="M2568" t="s">
        <v>35</v>
      </c>
      <c r="N2568" s="29">
        <v>57.67</v>
      </c>
      <c r="O2568" s="27">
        <f>Table1[[#This Row],[Unit_Price]]*Table1[[#This Row],[Quantity]]</f>
        <v>76.63</v>
      </c>
      <c r="P2568" s="29">
        <f>Table1[[#This Row],[Revenue]]-Table1[[#This Row],[COGS]]</f>
        <v>18.959999999999994</v>
      </c>
      <c r="Q2568" s="9">
        <f>Table1[[#This Row],[Profit]]/Table1[[#This Row],[Revenue]]</f>
        <v>0.24742268041237106</v>
      </c>
      <c r="R2568" s="31">
        <f>Table1[[#This Row],[Cost Price]]*Table1[[#This Row],[Quantity]]</f>
        <v>57.67</v>
      </c>
    </row>
    <row r="2569" spans="1:18" x14ac:dyDescent="0.25">
      <c r="A2569" t="s">
        <v>3597</v>
      </c>
      <c r="B2569" s="14">
        <v>46194</v>
      </c>
      <c r="C2569" t="s">
        <v>1363</v>
      </c>
      <c r="D2569" t="str">
        <f>VLOOKUP(C2569,Customers!A:E,5,FALSE)</f>
        <v>Mass Affluent</v>
      </c>
      <c r="E2569" t="s">
        <v>376</v>
      </c>
      <c r="F2569" t="str">
        <f>VLOOKUP(Table1[[#This Row],[Product_ID]],Products!A:D,4,FALSE)</f>
        <v>Laptops</v>
      </c>
      <c r="G2569" t="str">
        <f>VLOOKUP(H2569,Stores!A:E,5,FALSE)</f>
        <v>oceania</v>
      </c>
      <c r="H2569" t="s">
        <v>48</v>
      </c>
      <c r="I2569" s="5" t="s">
        <v>14</v>
      </c>
      <c r="J2569" s="7">
        <v>6</v>
      </c>
      <c r="K2569" s="27">
        <v>1715.99</v>
      </c>
      <c r="L2569" s="11">
        <v>0.1</v>
      </c>
      <c r="M2569" t="s">
        <v>20</v>
      </c>
      <c r="N2569" s="29">
        <v>1240.27</v>
      </c>
      <c r="O2569" s="27">
        <f>Table1[[#This Row],[Unit_Price]]*Table1[[#This Row],[Quantity]]</f>
        <v>10295.94</v>
      </c>
      <c r="P2569" s="29">
        <f>Table1[[#This Row],[Revenue]]-Table1[[#This Row],[COGS]]</f>
        <v>2854.3200000000006</v>
      </c>
      <c r="Q2569" s="9">
        <f>Table1[[#This Row],[Profit]]/Table1[[#This Row],[Revenue]]</f>
        <v>0.27722772277227725</v>
      </c>
      <c r="R2569" s="31">
        <f>Table1[[#This Row],[Cost Price]]*Table1[[#This Row],[Quantity]]</f>
        <v>7441.62</v>
      </c>
    </row>
    <row r="2570" spans="1:18" x14ac:dyDescent="0.25">
      <c r="A2570" t="s">
        <v>3598</v>
      </c>
      <c r="B2570" s="14">
        <v>46227</v>
      </c>
      <c r="C2570" t="s">
        <v>1131</v>
      </c>
      <c r="D2570" t="str">
        <f>VLOOKUP(C2570,Customers!A:E,5,FALSE)</f>
        <v>Mass Market</v>
      </c>
      <c r="E2570" t="s">
        <v>12</v>
      </c>
      <c r="F2570" t="str">
        <f>VLOOKUP(Table1[[#This Row],[Product_ID]],Products!A:D,4,FALSE)</f>
        <v>Audio</v>
      </c>
      <c r="G2570" t="str">
        <f>VLOOKUP(H2570,Stores!A:E,5,FALSE)</f>
        <v>Africa</v>
      </c>
      <c r="H2570" t="s">
        <v>196</v>
      </c>
      <c r="I2570" s="5" t="s">
        <v>25</v>
      </c>
      <c r="J2570" s="7">
        <v>5</v>
      </c>
      <c r="K2570" s="27">
        <v>499</v>
      </c>
      <c r="L2570" s="11">
        <v>0</v>
      </c>
      <c r="M2570" t="s">
        <v>35</v>
      </c>
      <c r="N2570" s="29">
        <v>354.29</v>
      </c>
      <c r="O2570" s="27">
        <f>Table1[[#This Row],[Unit_Price]]*Table1[[#This Row],[Quantity]]</f>
        <v>2495</v>
      </c>
      <c r="P2570" s="29">
        <f>Table1[[#This Row],[Revenue]]-Table1[[#This Row],[COGS]]</f>
        <v>723.55</v>
      </c>
      <c r="Q2570" s="9">
        <f>Table1[[#This Row],[Profit]]/Table1[[#This Row],[Revenue]]</f>
        <v>0.28999999999999998</v>
      </c>
      <c r="R2570" s="31">
        <f>Table1[[#This Row],[Cost Price]]*Table1[[#This Row],[Quantity]]</f>
        <v>1771.45</v>
      </c>
    </row>
    <row r="2571" spans="1:18" x14ac:dyDescent="0.25">
      <c r="A2571" t="s">
        <v>3599</v>
      </c>
      <c r="B2571" s="14">
        <v>46094</v>
      </c>
      <c r="C2571" t="s">
        <v>845</v>
      </c>
      <c r="D2571" t="str">
        <f>VLOOKUP(C2571,Customers!A:E,5,FALSE)</f>
        <v>Mass Affluent</v>
      </c>
      <c r="E2571" t="s">
        <v>168</v>
      </c>
      <c r="F2571" t="str">
        <f>VLOOKUP(Table1[[#This Row],[Product_ID]],Products!A:D,4,FALSE)</f>
        <v>Accessories</v>
      </c>
      <c r="G2571" t="str">
        <f>VLOOKUP(H2571,Stores!A:E,5,FALSE)</f>
        <v>Oceania</v>
      </c>
      <c r="H2571" t="s">
        <v>112</v>
      </c>
      <c r="I2571" s="5" t="s">
        <v>14</v>
      </c>
      <c r="J2571" s="7">
        <v>5</v>
      </c>
      <c r="K2571" s="27">
        <v>91.67</v>
      </c>
      <c r="L2571" s="11">
        <v>0</v>
      </c>
      <c r="M2571" t="s">
        <v>30</v>
      </c>
      <c r="N2571" s="29">
        <v>55.18</v>
      </c>
      <c r="O2571" s="27">
        <f>Table1[[#This Row],[Unit_Price]]*Table1[[#This Row],[Quantity]]</f>
        <v>458.35</v>
      </c>
      <c r="P2571" s="29">
        <f>Table1[[#This Row],[Revenue]]-Table1[[#This Row],[COGS]]</f>
        <v>182.45000000000005</v>
      </c>
      <c r="Q2571" s="9">
        <f>Table1[[#This Row],[Profit]]/Table1[[#This Row],[Revenue]]</f>
        <v>0.39805825242718457</v>
      </c>
      <c r="R2571" s="31">
        <f>Table1[[#This Row],[Cost Price]]*Table1[[#This Row],[Quantity]]</f>
        <v>275.89999999999998</v>
      </c>
    </row>
    <row r="2572" spans="1:18" x14ac:dyDescent="0.25">
      <c r="A2572" t="s">
        <v>3600</v>
      </c>
      <c r="B2572" s="14">
        <v>45950</v>
      </c>
      <c r="C2572" t="s">
        <v>2568</v>
      </c>
      <c r="D2572" t="str">
        <f>VLOOKUP(C2572,Customers!A:E,5,FALSE)</f>
        <v>Mass Market</v>
      </c>
      <c r="E2572" t="s">
        <v>235</v>
      </c>
      <c r="F2572" t="str">
        <f>VLOOKUP(Table1[[#This Row],[Product_ID]],Products!A:D,4,FALSE)</f>
        <v>Accessories</v>
      </c>
      <c r="G2572" t="str">
        <f>VLOOKUP(H2572,Stores!A:E,5,FALSE)</f>
        <v>Africa</v>
      </c>
      <c r="H2572" t="s">
        <v>52</v>
      </c>
      <c r="I2572" s="5" t="s">
        <v>25</v>
      </c>
      <c r="J2572" s="7">
        <v>2</v>
      </c>
      <c r="K2572" s="27">
        <v>69.69</v>
      </c>
      <c r="L2572" s="11">
        <v>0.1</v>
      </c>
      <c r="M2572" t="s">
        <v>35</v>
      </c>
      <c r="N2572" s="29">
        <v>44.85</v>
      </c>
      <c r="O2572" s="27">
        <f>Table1[[#This Row],[Unit_Price]]*Table1[[#This Row],[Quantity]]</f>
        <v>139.38</v>
      </c>
      <c r="P2572" s="29">
        <f>Table1[[#This Row],[Revenue]]-Table1[[#This Row],[COGS]]</f>
        <v>49.679999999999993</v>
      </c>
      <c r="Q2572" s="9">
        <f>Table1[[#This Row],[Profit]]/Table1[[#This Row],[Revenue]]</f>
        <v>0.35643564356435642</v>
      </c>
      <c r="R2572" s="31">
        <f>Table1[[#This Row],[Cost Price]]*Table1[[#This Row],[Quantity]]</f>
        <v>89.7</v>
      </c>
    </row>
    <row r="2573" spans="1:18" x14ac:dyDescent="0.25">
      <c r="A2573" t="s">
        <v>3601</v>
      </c>
      <c r="B2573" s="14">
        <v>45699</v>
      </c>
      <c r="C2573" t="s">
        <v>2740</v>
      </c>
      <c r="D2573" t="str">
        <f>VLOOKUP(C2573,Customers!A:E,5,FALSE)</f>
        <v xml:space="preserve">Mass Affluent </v>
      </c>
      <c r="E2573" t="s">
        <v>305</v>
      </c>
      <c r="F2573" t="str">
        <f>VLOOKUP(Table1[[#This Row],[Product_ID]],Products!A:D,4,FALSE)</f>
        <v>Accessories</v>
      </c>
      <c r="G2573" t="str">
        <f>VLOOKUP(H2573,Stores!A:E,5,FALSE)</f>
        <v>Oceania</v>
      </c>
      <c r="H2573" t="s">
        <v>112</v>
      </c>
      <c r="I2573" s="5" t="s">
        <v>14</v>
      </c>
      <c r="J2573" s="7">
        <v>0</v>
      </c>
      <c r="K2573" s="27">
        <v>38.61</v>
      </c>
      <c r="L2573" s="11">
        <v>0.1</v>
      </c>
      <c r="M2573" t="s">
        <v>30</v>
      </c>
      <c r="N2573" s="29">
        <v>26.52</v>
      </c>
      <c r="O2573" s="27">
        <f>Table1[[#This Row],[Unit_Price]]*Table1[[#This Row],[Quantity]]</f>
        <v>0</v>
      </c>
      <c r="P2573" s="29">
        <f>Table1[[#This Row],[Revenue]]-Table1[[#This Row],[COGS]]</f>
        <v>0</v>
      </c>
      <c r="Q2573" s="9">
        <v>0</v>
      </c>
      <c r="R2573" s="31">
        <f>Table1[[#This Row],[Cost Price]]*Table1[[#This Row],[Quantity]]</f>
        <v>0</v>
      </c>
    </row>
    <row r="2574" spans="1:18" x14ac:dyDescent="0.25">
      <c r="A2574" t="s">
        <v>3602</v>
      </c>
      <c r="B2574" s="14">
        <v>46094</v>
      </c>
      <c r="C2574" t="s">
        <v>222</v>
      </c>
      <c r="D2574" t="str">
        <f>VLOOKUP(C2574,Customers!A:E,5,FALSE)</f>
        <v>Mass Market</v>
      </c>
      <c r="E2574" t="s">
        <v>549</v>
      </c>
      <c r="F2574" t="str">
        <f>VLOOKUP(Table1[[#This Row],[Product_ID]],Products!A:D,4,FALSE)</f>
        <v>Televisions</v>
      </c>
      <c r="G2574" t="str">
        <f>VLOOKUP(H2574,Stores!A:E,5,FALSE)</f>
        <v>North America</v>
      </c>
      <c r="H2574" t="s">
        <v>187</v>
      </c>
      <c r="I2574" s="5" t="s">
        <v>25</v>
      </c>
      <c r="J2574" s="7">
        <v>4</v>
      </c>
      <c r="K2574" s="27">
        <v>1234.97</v>
      </c>
      <c r="L2574" s="11">
        <v>0.02</v>
      </c>
      <c r="M2574" t="s">
        <v>35</v>
      </c>
      <c r="N2574" s="29">
        <v>767.36</v>
      </c>
      <c r="O2574" s="27">
        <f>Table1[[#This Row],[Unit_Price]]*Table1[[#This Row],[Quantity]]</f>
        <v>4939.88</v>
      </c>
      <c r="P2574" s="29">
        <f>Table1[[#This Row],[Revenue]]-Table1[[#This Row],[COGS]]</f>
        <v>1870.44</v>
      </c>
      <c r="Q2574" s="9">
        <f>Table1[[#This Row],[Profit]]/Table1[[#This Row],[Revenue]]</f>
        <v>0.37864077669902912</v>
      </c>
      <c r="R2574" s="31">
        <f>Table1[[#This Row],[Cost Price]]*Table1[[#This Row],[Quantity]]</f>
        <v>3069.44</v>
      </c>
    </row>
    <row r="2575" spans="1:18" x14ac:dyDescent="0.25">
      <c r="A2575" t="s">
        <v>3603</v>
      </c>
      <c r="B2575" s="14">
        <v>46107</v>
      </c>
      <c r="C2575" t="s">
        <v>1614</v>
      </c>
      <c r="D2575" t="str">
        <f>VLOOKUP(C2575,Customers!A:E,5,FALSE)</f>
        <v>Mass Market</v>
      </c>
      <c r="E2575" t="s">
        <v>57</v>
      </c>
      <c r="F2575" t="str">
        <f>VLOOKUP(Table1[[#This Row],[Product_ID]],Products!A:D,4,FALSE)</f>
        <v>Laptops</v>
      </c>
      <c r="G2575" t="str">
        <f>VLOOKUP(H2575,Stores!A:E,5,FALSE)</f>
        <v>Africa</v>
      </c>
      <c r="H2575" t="s">
        <v>52</v>
      </c>
      <c r="I2575" s="5" t="s">
        <v>14</v>
      </c>
      <c r="J2575" s="7">
        <v>4</v>
      </c>
      <c r="K2575" s="27">
        <v>1234.97</v>
      </c>
      <c r="L2575" s="11">
        <v>0.1</v>
      </c>
      <c r="M2575" t="s">
        <v>30</v>
      </c>
      <c r="N2575" s="29">
        <v>875.27</v>
      </c>
      <c r="O2575" s="27">
        <f>Table1[[#This Row],[Unit_Price]]*Table1[[#This Row],[Quantity]]</f>
        <v>4939.88</v>
      </c>
      <c r="P2575" s="29">
        <f>Table1[[#This Row],[Revenue]]-Table1[[#This Row],[COGS]]</f>
        <v>1438.8000000000002</v>
      </c>
      <c r="Q2575" s="9">
        <f>Table1[[#This Row],[Profit]]/Table1[[#This Row],[Revenue]]</f>
        <v>0.29126213592233013</v>
      </c>
      <c r="R2575" s="31">
        <f>Table1[[#This Row],[Cost Price]]*Table1[[#This Row],[Quantity]]</f>
        <v>3501.08</v>
      </c>
    </row>
    <row r="2576" spans="1:18" x14ac:dyDescent="0.25">
      <c r="A2576" t="s">
        <v>3604</v>
      </c>
      <c r="B2576" s="14">
        <v>45988</v>
      </c>
      <c r="C2576" t="s">
        <v>1618</v>
      </c>
      <c r="D2576" t="str">
        <f>VLOOKUP(C2576,Customers!A:E,5,FALSE)</f>
        <v xml:space="preserve">Mass Affluent </v>
      </c>
      <c r="E2576" t="s">
        <v>235</v>
      </c>
      <c r="F2576" t="str">
        <f>VLOOKUP(Table1[[#This Row],[Product_ID]],Products!A:D,4,FALSE)</f>
        <v>Accessories</v>
      </c>
      <c r="G2576" t="str">
        <f>VLOOKUP(H2576,Stores!A:E,5,FALSE)</f>
        <v>Africa</v>
      </c>
      <c r="H2576" t="s">
        <v>19</v>
      </c>
      <c r="I2576" s="5" t="s">
        <v>25</v>
      </c>
      <c r="J2576" s="7">
        <v>1</v>
      </c>
      <c r="K2576" s="27">
        <v>67.62</v>
      </c>
      <c r="L2576" s="11">
        <v>0.15</v>
      </c>
      <c r="M2576" t="s">
        <v>20</v>
      </c>
      <c r="N2576" s="29">
        <v>44.85</v>
      </c>
      <c r="O2576" s="27">
        <f>Table1[[#This Row],[Unit_Price]]*Table1[[#This Row],[Quantity]]</f>
        <v>67.62</v>
      </c>
      <c r="P2576" s="29">
        <f>Table1[[#This Row],[Revenue]]-Table1[[#This Row],[COGS]]</f>
        <v>22.770000000000003</v>
      </c>
      <c r="Q2576" s="9">
        <f>Table1[[#This Row],[Profit]]/Table1[[#This Row],[Revenue]]</f>
        <v>0.33673469387755106</v>
      </c>
      <c r="R2576" s="31">
        <f>Table1[[#This Row],[Cost Price]]*Table1[[#This Row],[Quantity]]</f>
        <v>44.85</v>
      </c>
    </row>
    <row r="2577" spans="1:18" x14ac:dyDescent="0.25">
      <c r="A2577" t="s">
        <v>3605</v>
      </c>
      <c r="B2577" s="14">
        <v>46216</v>
      </c>
      <c r="C2577" t="s">
        <v>2410</v>
      </c>
      <c r="D2577" t="str">
        <f>VLOOKUP(C2577,Customers!A:E,5,FALSE)</f>
        <v>Premium</v>
      </c>
      <c r="E2577" t="s">
        <v>332</v>
      </c>
      <c r="F2577" t="str">
        <f>VLOOKUP(Table1[[#This Row],[Product_ID]],Products!A:D,4,FALSE)</f>
        <v>Smartphones</v>
      </c>
      <c r="G2577" t="str">
        <f>VLOOKUP(H2577,Stores!A:E,5,FALSE)</f>
        <v>Asia</v>
      </c>
      <c r="H2577" t="s">
        <v>101</v>
      </c>
      <c r="I2577" s="5" t="s">
        <v>25</v>
      </c>
      <c r="J2577" s="7">
        <v>1</v>
      </c>
      <c r="K2577" s="27">
        <v>726.53</v>
      </c>
      <c r="L2577" s="11">
        <v>0</v>
      </c>
      <c r="M2577" t="s">
        <v>30</v>
      </c>
      <c r="N2577" s="29">
        <v>531.79</v>
      </c>
      <c r="O2577" s="27">
        <f>Table1[[#This Row],[Unit_Price]]*Table1[[#This Row],[Quantity]]</f>
        <v>726.53</v>
      </c>
      <c r="P2577" s="29">
        <f>Table1[[#This Row],[Revenue]]-Table1[[#This Row],[COGS]]</f>
        <v>194.74</v>
      </c>
      <c r="Q2577" s="9">
        <f>Table1[[#This Row],[Profit]]/Table1[[#This Row],[Revenue]]</f>
        <v>0.26804123711340211</v>
      </c>
      <c r="R2577" s="31">
        <f>Table1[[#This Row],[Cost Price]]*Table1[[#This Row],[Quantity]]</f>
        <v>531.79</v>
      </c>
    </row>
    <row r="2578" spans="1:18" x14ac:dyDescent="0.25">
      <c r="A2578" t="s">
        <v>3606</v>
      </c>
      <c r="B2578" s="14">
        <v>46012</v>
      </c>
      <c r="C2578" t="s">
        <v>1292</v>
      </c>
      <c r="D2578" t="str">
        <f>VLOOKUP(C2578,Customers!A:E,5,FALSE)</f>
        <v>Mass Market</v>
      </c>
      <c r="E2578" t="s">
        <v>251</v>
      </c>
      <c r="F2578" t="str">
        <f>VLOOKUP(Table1[[#This Row],[Product_ID]],Products!A:D,4,FALSE)</f>
        <v>Televisions</v>
      </c>
      <c r="G2578" t="str">
        <f>VLOOKUP(H2578,Stores!A:E,5,FALSE)</f>
        <v>Africa</v>
      </c>
      <c r="H2578" t="s">
        <v>52</v>
      </c>
      <c r="I2578" s="5" t="s">
        <v>25</v>
      </c>
      <c r="J2578" s="7">
        <v>2</v>
      </c>
      <c r="K2578" s="27">
        <v>1939.03</v>
      </c>
      <c r="L2578" s="11">
        <v>0.05</v>
      </c>
      <c r="M2578" t="s">
        <v>30</v>
      </c>
      <c r="N2578" s="29">
        <v>1299.3499999999999</v>
      </c>
      <c r="O2578" s="27">
        <f>Table1[[#This Row],[Unit_Price]]*Table1[[#This Row],[Quantity]]</f>
        <v>3878.06</v>
      </c>
      <c r="P2578" s="29">
        <f>Table1[[#This Row],[Revenue]]-Table1[[#This Row],[COGS]]</f>
        <v>1279.3600000000001</v>
      </c>
      <c r="Q2578" s="9">
        <f>Table1[[#This Row],[Profit]]/Table1[[#This Row],[Revenue]]</f>
        <v>0.32989690721649489</v>
      </c>
      <c r="R2578" s="31">
        <f>Table1[[#This Row],[Cost Price]]*Table1[[#This Row],[Quantity]]</f>
        <v>2598.6999999999998</v>
      </c>
    </row>
    <row r="2579" spans="1:18" x14ac:dyDescent="0.25">
      <c r="A2579" t="s">
        <v>3607</v>
      </c>
      <c r="B2579" s="14">
        <v>45817</v>
      </c>
      <c r="C2579" t="s">
        <v>1037</v>
      </c>
      <c r="D2579" t="str">
        <f>VLOOKUP(C2579,Customers!A:E,5,FALSE)</f>
        <v>Mass Market</v>
      </c>
      <c r="E2579" t="s">
        <v>77</v>
      </c>
      <c r="F2579" t="str">
        <f>VLOOKUP(Table1[[#This Row],[Product_ID]],Products!A:D,4,FALSE)</f>
        <v>Smartphones</v>
      </c>
      <c r="G2579" t="str">
        <f>VLOOKUP(H2579,Stores!A:E,5,FALSE)</f>
        <v>oceania</v>
      </c>
      <c r="H2579" t="s">
        <v>48</v>
      </c>
      <c r="I2579" s="5" t="s">
        <v>25</v>
      </c>
      <c r="J2579" s="7">
        <v>6</v>
      </c>
      <c r="K2579" s="27">
        <v>387.03</v>
      </c>
      <c r="L2579" s="11">
        <v>0.1</v>
      </c>
      <c r="M2579" t="s">
        <v>20</v>
      </c>
      <c r="N2579" s="29">
        <v>287.27999999999997</v>
      </c>
      <c r="O2579" s="27">
        <f>Table1[[#This Row],[Unit_Price]]*Table1[[#This Row],[Quantity]]</f>
        <v>2322.1799999999998</v>
      </c>
      <c r="P2579" s="29">
        <f>Table1[[#This Row],[Revenue]]-Table1[[#This Row],[COGS]]</f>
        <v>598.5</v>
      </c>
      <c r="Q2579" s="9">
        <f>Table1[[#This Row],[Profit]]/Table1[[#This Row],[Revenue]]</f>
        <v>0.25773195876288663</v>
      </c>
      <c r="R2579" s="31">
        <f>Table1[[#This Row],[Cost Price]]*Table1[[#This Row],[Quantity]]</f>
        <v>1723.6799999999998</v>
      </c>
    </row>
    <row r="2580" spans="1:18" x14ac:dyDescent="0.25">
      <c r="A2580" t="s">
        <v>3608</v>
      </c>
      <c r="B2580" s="14">
        <v>46362</v>
      </c>
      <c r="C2580" t="s">
        <v>2402</v>
      </c>
      <c r="D2580" t="str">
        <f>VLOOKUP(C2580,Customers!A:E,5,FALSE)</f>
        <v>Mass Affluent</v>
      </c>
      <c r="E2580" t="s">
        <v>140</v>
      </c>
      <c r="F2580" t="str">
        <f>VLOOKUP(Table1[[#This Row],[Product_ID]],Products!A:D,4,FALSE)</f>
        <v>Laptops</v>
      </c>
      <c r="G2580" t="str">
        <f>VLOOKUP(H2580,Stores!A:E,5,FALSE)</f>
        <v>Europe</v>
      </c>
      <c r="H2580" t="s">
        <v>64</v>
      </c>
      <c r="I2580" s="5" t="s">
        <v>14</v>
      </c>
      <c r="J2580" s="7">
        <v>4</v>
      </c>
      <c r="K2580" s="27">
        <v>979.02</v>
      </c>
      <c r="L2580" s="11">
        <v>0.02</v>
      </c>
      <c r="M2580" t="s">
        <v>20</v>
      </c>
      <c r="N2580" s="29">
        <v>659.34</v>
      </c>
      <c r="O2580" s="27">
        <f>Table1[[#This Row],[Unit_Price]]*Table1[[#This Row],[Quantity]]</f>
        <v>3916.08</v>
      </c>
      <c r="P2580" s="29">
        <f>Table1[[#This Row],[Revenue]]-Table1[[#This Row],[COGS]]</f>
        <v>1278.7199999999998</v>
      </c>
      <c r="Q2580" s="9">
        <f>Table1[[#This Row],[Profit]]/Table1[[#This Row],[Revenue]]</f>
        <v>0.32653061224489793</v>
      </c>
      <c r="R2580" s="31">
        <f>Table1[[#This Row],[Cost Price]]*Table1[[#This Row],[Quantity]]</f>
        <v>2637.36</v>
      </c>
    </row>
    <row r="2581" spans="1:18" x14ac:dyDescent="0.25">
      <c r="A2581" t="s">
        <v>3609</v>
      </c>
      <c r="B2581" s="14">
        <v>46221</v>
      </c>
      <c r="C2581" t="s">
        <v>2303</v>
      </c>
      <c r="D2581" t="str">
        <f>VLOOKUP(C2581,Customers!A:E,5,FALSE)</f>
        <v>MASS AFFLUENT</v>
      </c>
      <c r="E2581" t="s">
        <v>171</v>
      </c>
      <c r="F2581" t="str">
        <f>VLOOKUP(Table1[[#This Row],[Product_ID]],Products!A:D,4,FALSE)</f>
        <v>Smartphones</v>
      </c>
      <c r="G2581" t="str">
        <f>VLOOKUP(H2581,Stores!A:E,5,FALSE)</f>
        <v>Africa</v>
      </c>
      <c r="H2581" t="s">
        <v>44</v>
      </c>
      <c r="I2581" s="5" t="s">
        <v>25</v>
      </c>
      <c r="J2581" s="7">
        <v>2</v>
      </c>
      <c r="K2581" s="27">
        <v>1273.02</v>
      </c>
      <c r="L2581" s="11">
        <v>0</v>
      </c>
      <c r="M2581" t="s">
        <v>30</v>
      </c>
      <c r="N2581" s="29">
        <v>883.32</v>
      </c>
      <c r="O2581" s="27">
        <f>Table1[[#This Row],[Unit_Price]]*Table1[[#This Row],[Quantity]]</f>
        <v>2546.04</v>
      </c>
      <c r="P2581" s="29">
        <f>Table1[[#This Row],[Revenue]]-Table1[[#This Row],[COGS]]</f>
        <v>779.39999999999986</v>
      </c>
      <c r="Q2581" s="9">
        <f>Table1[[#This Row],[Profit]]/Table1[[#This Row],[Revenue]]</f>
        <v>0.30612244897959179</v>
      </c>
      <c r="R2581" s="31">
        <f>Table1[[#This Row],[Cost Price]]*Table1[[#This Row],[Quantity]]</f>
        <v>1766.64</v>
      </c>
    </row>
    <row r="2582" spans="1:18" x14ac:dyDescent="0.25">
      <c r="A2582" t="s">
        <v>3610</v>
      </c>
      <c r="B2582" s="14">
        <v>45900</v>
      </c>
      <c r="C2582" t="s">
        <v>2692</v>
      </c>
      <c r="D2582" t="str">
        <f>VLOOKUP(C2582,Customers!A:E,5,FALSE)</f>
        <v>Premium</v>
      </c>
      <c r="E2582" t="s">
        <v>520</v>
      </c>
      <c r="F2582" t="str">
        <f>VLOOKUP(Table1[[#This Row],[Product_ID]],Products!A:D,4,FALSE)</f>
        <v>Laptops</v>
      </c>
      <c r="G2582" t="str">
        <f>VLOOKUP(H2582,Stores!A:E,5,FALSE)</f>
        <v>Oceania</v>
      </c>
      <c r="H2582" t="s">
        <v>112</v>
      </c>
      <c r="I2582" s="5" t="s">
        <v>25</v>
      </c>
      <c r="J2582" s="7">
        <v>3</v>
      </c>
      <c r="K2582" s="27">
        <v>2177.0100000000002</v>
      </c>
      <c r="L2582" s="11">
        <v>0.15</v>
      </c>
      <c r="M2582" t="s">
        <v>20</v>
      </c>
      <c r="N2582" s="29">
        <v>1495.32</v>
      </c>
      <c r="O2582" s="27">
        <f>Table1[[#This Row],[Unit_Price]]*Table1[[#This Row],[Quantity]]</f>
        <v>6531.0300000000007</v>
      </c>
      <c r="P2582" s="29">
        <f>Table1[[#This Row],[Revenue]]-Table1[[#This Row],[COGS]]</f>
        <v>2045.0700000000006</v>
      </c>
      <c r="Q2582" s="9">
        <f>Table1[[#This Row],[Profit]]/Table1[[#This Row],[Revenue]]</f>
        <v>0.3131313131313132</v>
      </c>
      <c r="R2582" s="31">
        <f>Table1[[#This Row],[Cost Price]]*Table1[[#This Row],[Quantity]]</f>
        <v>4485.96</v>
      </c>
    </row>
    <row r="2583" spans="1:18" x14ac:dyDescent="0.25">
      <c r="A2583" t="s">
        <v>3611</v>
      </c>
      <c r="B2583" s="14">
        <v>46237</v>
      </c>
      <c r="C2583" t="s">
        <v>1788</v>
      </c>
      <c r="D2583" t="str">
        <f>VLOOKUP(C2583,Customers!A:E,5,FALSE)</f>
        <v>premium</v>
      </c>
      <c r="E2583" t="s">
        <v>150</v>
      </c>
      <c r="F2583" t="str">
        <f>VLOOKUP(Table1[[#This Row],[Product_ID]],Products!A:D,4,FALSE)</f>
        <v>Televisions</v>
      </c>
      <c r="G2583" t="str">
        <f>VLOOKUP(H2583,Stores!A:E,5,FALSE)</f>
        <v>Africa</v>
      </c>
      <c r="H2583" t="s">
        <v>19</v>
      </c>
      <c r="I2583" s="5" t="s">
        <v>14</v>
      </c>
      <c r="J2583" s="7">
        <v>4</v>
      </c>
      <c r="K2583" s="27">
        <v>1469.02</v>
      </c>
      <c r="L2583" s="11">
        <v>0.2</v>
      </c>
      <c r="M2583" t="s">
        <v>20</v>
      </c>
      <c r="N2583" s="29">
        <v>1064.29</v>
      </c>
      <c r="O2583" s="27">
        <f>Table1[[#This Row],[Unit_Price]]*Table1[[#This Row],[Quantity]]</f>
        <v>5876.08</v>
      </c>
      <c r="P2583" s="29">
        <f>Table1[[#This Row],[Revenue]]-Table1[[#This Row],[COGS]]</f>
        <v>1618.92</v>
      </c>
      <c r="Q2583" s="9">
        <f>Table1[[#This Row],[Profit]]/Table1[[#This Row],[Revenue]]</f>
        <v>0.27551020408163268</v>
      </c>
      <c r="R2583" s="31">
        <f>Table1[[#This Row],[Cost Price]]*Table1[[#This Row],[Quantity]]</f>
        <v>4257.16</v>
      </c>
    </row>
    <row r="2584" spans="1:18" x14ac:dyDescent="0.25">
      <c r="A2584" t="s">
        <v>3612</v>
      </c>
      <c r="B2584" s="14">
        <v>45892</v>
      </c>
      <c r="C2584" t="s">
        <v>443</v>
      </c>
      <c r="D2584" t="str">
        <f>VLOOKUP(C2584,Customers!A:E,5,FALSE)</f>
        <v>Mass Market</v>
      </c>
      <c r="E2584" t="s">
        <v>223</v>
      </c>
      <c r="F2584" t="str">
        <f>VLOOKUP(Table1[[#This Row],[Product_ID]],Products!A:D,4,FALSE)</f>
        <v>Audio</v>
      </c>
      <c r="G2584" t="str">
        <f>VLOOKUP(H2584,Stores!A:E,5,FALSE)</f>
        <v>Asia</v>
      </c>
      <c r="H2584" t="s">
        <v>13</v>
      </c>
      <c r="I2584" s="5" t="s">
        <v>14</v>
      </c>
      <c r="J2584" s="7">
        <v>3</v>
      </c>
      <c r="K2584" s="27">
        <v>391.02</v>
      </c>
      <c r="L2584" s="11">
        <v>0</v>
      </c>
      <c r="M2584" t="s">
        <v>35</v>
      </c>
      <c r="N2584" s="29">
        <v>263.33999999999997</v>
      </c>
      <c r="O2584" s="27">
        <f>Table1[[#This Row],[Unit_Price]]*Table1[[#This Row],[Quantity]]</f>
        <v>1173.06</v>
      </c>
      <c r="P2584" s="29">
        <f>Table1[[#This Row],[Revenue]]-Table1[[#This Row],[COGS]]</f>
        <v>383.03999999999996</v>
      </c>
      <c r="Q2584" s="9">
        <f>Table1[[#This Row],[Profit]]/Table1[[#This Row],[Revenue]]</f>
        <v>0.32653061224489793</v>
      </c>
      <c r="R2584" s="31">
        <f>Table1[[#This Row],[Cost Price]]*Table1[[#This Row],[Quantity]]</f>
        <v>790.02</v>
      </c>
    </row>
    <row r="2585" spans="1:18" x14ac:dyDescent="0.25">
      <c r="A2585" t="s">
        <v>3613</v>
      </c>
      <c r="B2585" s="14">
        <v>46180</v>
      </c>
      <c r="C2585" t="s">
        <v>3513</v>
      </c>
      <c r="D2585" t="str">
        <f>VLOOKUP(C2585,Customers!A:E,5,FALSE)</f>
        <v>Premium</v>
      </c>
      <c r="E2585" t="s">
        <v>268</v>
      </c>
      <c r="F2585" t="str">
        <f>VLOOKUP(Table1[[#This Row],[Product_ID]],Products!A:D,4,FALSE)</f>
        <v>Audio</v>
      </c>
      <c r="G2585" t="str">
        <f>VLOOKUP(H2585,Stores!A:E,5,FALSE)</f>
        <v>Asia</v>
      </c>
      <c r="H2585" t="s">
        <v>101</v>
      </c>
      <c r="I2585" s="5" t="s">
        <v>14</v>
      </c>
      <c r="J2585" s="7">
        <v>3</v>
      </c>
      <c r="K2585" s="27">
        <v>147.51</v>
      </c>
      <c r="L2585" s="11">
        <v>0.1</v>
      </c>
      <c r="M2585" t="s">
        <v>35</v>
      </c>
      <c r="N2585" s="29">
        <v>90.89</v>
      </c>
      <c r="O2585" s="27">
        <f>Table1[[#This Row],[Unit_Price]]*Table1[[#This Row],[Quantity]]</f>
        <v>442.53</v>
      </c>
      <c r="P2585" s="29">
        <f>Table1[[#This Row],[Revenue]]-Table1[[#This Row],[COGS]]</f>
        <v>169.85999999999996</v>
      </c>
      <c r="Q2585" s="9">
        <f>Table1[[#This Row],[Profit]]/Table1[[#This Row],[Revenue]]</f>
        <v>0.38383838383838376</v>
      </c>
      <c r="R2585" s="31">
        <f>Table1[[#This Row],[Cost Price]]*Table1[[#This Row],[Quantity]]</f>
        <v>272.67</v>
      </c>
    </row>
    <row r="2586" spans="1:18" x14ac:dyDescent="0.25">
      <c r="A2586" t="s">
        <v>3614</v>
      </c>
      <c r="B2586" s="14">
        <v>45969</v>
      </c>
      <c r="C2586" t="s">
        <v>2497</v>
      </c>
      <c r="D2586" t="str">
        <f>VLOOKUP(C2586,Customers!A:E,5,FALSE)</f>
        <v>Mass Market</v>
      </c>
      <c r="E2586" t="s">
        <v>376</v>
      </c>
      <c r="F2586" t="str">
        <f>VLOOKUP(Table1[[#This Row],[Product_ID]],Products!A:D,4,FALSE)</f>
        <v>Laptops</v>
      </c>
      <c r="G2586" t="str">
        <f>VLOOKUP(H2586,Stores!A:E,5,FALSE)</f>
        <v>North America</v>
      </c>
      <c r="H2586" t="s">
        <v>187</v>
      </c>
      <c r="I2586" s="5" t="s">
        <v>14</v>
      </c>
      <c r="J2586" s="7">
        <v>2</v>
      </c>
      <c r="K2586" s="27">
        <v>1665.02</v>
      </c>
      <c r="L2586" s="11">
        <v>0</v>
      </c>
      <c r="M2586" t="s">
        <v>20</v>
      </c>
      <c r="N2586" s="29">
        <v>1240.27</v>
      </c>
      <c r="O2586" s="27">
        <f>Table1[[#This Row],[Unit_Price]]*Table1[[#This Row],[Quantity]]</f>
        <v>3330.04</v>
      </c>
      <c r="P2586" s="29">
        <f>Table1[[#This Row],[Revenue]]-Table1[[#This Row],[COGS]]</f>
        <v>849.5</v>
      </c>
      <c r="Q2586" s="9">
        <f>Table1[[#This Row],[Profit]]/Table1[[#This Row],[Revenue]]</f>
        <v>0.25510204081632654</v>
      </c>
      <c r="R2586" s="31">
        <f>Table1[[#This Row],[Cost Price]]*Table1[[#This Row],[Quantity]]</f>
        <v>2480.54</v>
      </c>
    </row>
    <row r="2587" spans="1:18" x14ac:dyDescent="0.25">
      <c r="A2587" t="s">
        <v>3615</v>
      </c>
      <c r="B2587" s="14">
        <v>46037</v>
      </c>
      <c r="C2587" t="s">
        <v>1857</v>
      </c>
      <c r="D2587" t="str">
        <f>VLOOKUP(C2587,Customers!A:E,5,FALSE)</f>
        <v>Mass Affluent</v>
      </c>
      <c r="E2587" t="s">
        <v>332</v>
      </c>
      <c r="F2587" t="str">
        <f>VLOOKUP(Table1[[#This Row],[Product_ID]],Products!A:D,4,FALSE)</f>
        <v>Smartphones</v>
      </c>
      <c r="G2587" t="str">
        <f>VLOOKUP(H2587,Stores!A:E,5,FALSE)</f>
        <v>Africa</v>
      </c>
      <c r="H2587" t="s">
        <v>196</v>
      </c>
      <c r="I2587" s="5" t="s">
        <v>14</v>
      </c>
      <c r="J2587" s="7">
        <v>4</v>
      </c>
      <c r="K2587" s="27">
        <v>734.02</v>
      </c>
      <c r="L2587" s="11">
        <v>0</v>
      </c>
      <c r="M2587" t="s">
        <v>20</v>
      </c>
      <c r="N2587" s="29">
        <v>531.79</v>
      </c>
      <c r="O2587" s="27">
        <f>Table1[[#This Row],[Unit_Price]]*Table1[[#This Row],[Quantity]]</f>
        <v>2936.08</v>
      </c>
      <c r="P2587" s="29">
        <f>Table1[[#This Row],[Revenue]]-Table1[[#This Row],[COGS]]</f>
        <v>808.92000000000007</v>
      </c>
      <c r="Q2587" s="9">
        <f>Table1[[#This Row],[Profit]]/Table1[[#This Row],[Revenue]]</f>
        <v>0.27551020408163268</v>
      </c>
      <c r="R2587" s="31">
        <f>Table1[[#This Row],[Cost Price]]*Table1[[#This Row],[Quantity]]</f>
        <v>2127.16</v>
      </c>
    </row>
    <row r="2588" spans="1:18" x14ac:dyDescent="0.25">
      <c r="A2588" t="s">
        <v>3616</v>
      </c>
      <c r="B2588" s="14">
        <v>45978</v>
      </c>
      <c r="C2588" t="s">
        <v>2067</v>
      </c>
      <c r="D2588" t="str">
        <f>VLOOKUP(C2588,Customers!A:E,5,FALSE)</f>
        <v>Mass Market</v>
      </c>
      <c r="E2588" t="s">
        <v>390</v>
      </c>
      <c r="F2588" t="str">
        <f>VLOOKUP(Table1[[#This Row],[Product_ID]],Products!A:D,4,FALSE)</f>
        <v>Smartphones</v>
      </c>
      <c r="G2588" t="str">
        <f>VLOOKUP(H2588,Stores!A:E,5,FALSE)</f>
        <v>Asia</v>
      </c>
      <c r="H2588" t="s">
        <v>34</v>
      </c>
      <c r="I2588" s="5" t="s">
        <v>25</v>
      </c>
      <c r="J2588" s="7">
        <v>5</v>
      </c>
      <c r="K2588" s="27">
        <v>435.53</v>
      </c>
      <c r="L2588" s="11">
        <v>0</v>
      </c>
      <c r="M2588" t="s">
        <v>20</v>
      </c>
      <c r="N2588" s="29">
        <v>278.38</v>
      </c>
      <c r="O2588" s="27">
        <f>Table1[[#This Row],[Unit_Price]]*Table1[[#This Row],[Quantity]]</f>
        <v>2177.6499999999996</v>
      </c>
      <c r="P2588" s="29">
        <f>Table1[[#This Row],[Revenue]]-Table1[[#This Row],[COGS]]</f>
        <v>785.74999999999955</v>
      </c>
      <c r="Q2588" s="9">
        <f>Table1[[#This Row],[Profit]]/Table1[[#This Row],[Revenue]]</f>
        <v>0.36082474226804107</v>
      </c>
      <c r="R2588" s="31">
        <f>Table1[[#This Row],[Cost Price]]*Table1[[#This Row],[Quantity]]</f>
        <v>1391.9</v>
      </c>
    </row>
    <row r="2589" spans="1:18" x14ac:dyDescent="0.25">
      <c r="A2589" t="s">
        <v>3617</v>
      </c>
      <c r="B2589" s="14">
        <v>45924</v>
      </c>
      <c r="C2589" t="s">
        <v>394</v>
      </c>
      <c r="D2589" t="str">
        <f>VLOOKUP(C2589,Customers!A:E,5,FALSE)</f>
        <v>Affluent</v>
      </c>
      <c r="E2589" t="s">
        <v>140</v>
      </c>
      <c r="F2589" t="str">
        <f>VLOOKUP(Table1[[#This Row],[Product_ID]],Products!A:D,4,FALSE)</f>
        <v>Laptops</v>
      </c>
      <c r="G2589" t="str">
        <f>VLOOKUP(H2589,Stores!A:E,5,FALSE)</f>
        <v>Asia</v>
      </c>
      <c r="H2589" t="s">
        <v>34</v>
      </c>
      <c r="I2589" s="5" t="s">
        <v>25</v>
      </c>
      <c r="J2589" s="7">
        <v>3</v>
      </c>
      <c r="K2589" s="27">
        <v>989.01</v>
      </c>
      <c r="L2589" s="11">
        <v>0</v>
      </c>
      <c r="M2589" t="s">
        <v>20</v>
      </c>
      <c r="N2589" s="29">
        <v>659.34</v>
      </c>
      <c r="O2589" s="27">
        <f>Table1[[#This Row],[Unit_Price]]*Table1[[#This Row],[Quantity]]</f>
        <v>2967.0299999999997</v>
      </c>
      <c r="P2589" s="29">
        <f>Table1[[#This Row],[Revenue]]-Table1[[#This Row],[COGS]]</f>
        <v>989.00999999999976</v>
      </c>
      <c r="Q2589" s="9">
        <f>Table1[[#This Row],[Profit]]/Table1[[#This Row],[Revenue]]</f>
        <v>0.33333333333333326</v>
      </c>
      <c r="R2589" s="31">
        <f>Table1[[#This Row],[Cost Price]]*Table1[[#This Row],[Quantity]]</f>
        <v>1978.02</v>
      </c>
    </row>
    <row r="2590" spans="1:18" x14ac:dyDescent="0.25">
      <c r="A2590" t="s">
        <v>3618</v>
      </c>
      <c r="B2590" s="14">
        <v>46229</v>
      </c>
      <c r="C2590" t="s">
        <v>2154</v>
      </c>
      <c r="D2590" t="str">
        <f>VLOOKUP(C2590,Customers!A:E,5,FALSE)</f>
        <v>Mass Market</v>
      </c>
      <c r="E2590" t="s">
        <v>109</v>
      </c>
      <c r="F2590" t="str">
        <f>VLOOKUP(Table1[[#This Row],[Product_ID]],Products!A:D,4,FALSE)</f>
        <v>Televisions</v>
      </c>
      <c r="G2590" t="str">
        <f>VLOOKUP(H2590,Stores!A:E,5,FALSE)</f>
        <v>Asia</v>
      </c>
      <c r="H2590" t="s">
        <v>13</v>
      </c>
      <c r="I2590" s="5" t="s">
        <v>25</v>
      </c>
      <c r="J2590" s="7">
        <v>2</v>
      </c>
      <c r="K2590" s="27">
        <v>1399</v>
      </c>
      <c r="L2590" s="11">
        <v>0</v>
      </c>
      <c r="M2590" t="s">
        <v>30</v>
      </c>
      <c r="N2590" s="29">
        <v>1007.28</v>
      </c>
      <c r="O2590" s="27">
        <f>Table1[[#This Row],[Unit_Price]]*Table1[[#This Row],[Quantity]]</f>
        <v>2798</v>
      </c>
      <c r="P2590" s="29">
        <f>Table1[[#This Row],[Revenue]]-Table1[[#This Row],[COGS]]</f>
        <v>783.44</v>
      </c>
      <c r="Q2590" s="9">
        <f>Table1[[#This Row],[Profit]]/Table1[[#This Row],[Revenue]]</f>
        <v>0.28000000000000003</v>
      </c>
      <c r="R2590" s="31">
        <f>Table1[[#This Row],[Cost Price]]*Table1[[#This Row],[Quantity]]</f>
        <v>2014.56</v>
      </c>
    </row>
    <row r="2591" spans="1:18" x14ac:dyDescent="0.25">
      <c r="A2591" t="s">
        <v>3619</v>
      </c>
      <c r="B2591" s="14">
        <v>45877</v>
      </c>
      <c r="C2591" t="s">
        <v>1156</v>
      </c>
      <c r="D2591" t="str">
        <f>VLOOKUP(C2591,Customers!A:E,5,FALSE)</f>
        <v>Affluent</v>
      </c>
      <c r="E2591" t="s">
        <v>168</v>
      </c>
      <c r="F2591" t="str">
        <f>VLOOKUP(Table1[[#This Row],[Product_ID]],Products!A:D,4,FALSE)</f>
        <v>Accessories</v>
      </c>
      <c r="G2591" t="str">
        <f>VLOOKUP(H2591,Stores!A:E,5,FALSE)</f>
        <v>Africa</v>
      </c>
      <c r="H2591" t="s">
        <v>52</v>
      </c>
      <c r="I2591" s="5" t="s">
        <v>25</v>
      </c>
      <c r="J2591" s="7">
        <v>3</v>
      </c>
      <c r="K2591" s="27">
        <v>88.11</v>
      </c>
      <c r="L2591" s="11">
        <v>0.15</v>
      </c>
      <c r="M2591" t="s">
        <v>30</v>
      </c>
      <c r="N2591" s="29">
        <v>55.18</v>
      </c>
      <c r="O2591" s="27">
        <f>Table1[[#This Row],[Unit_Price]]*Table1[[#This Row],[Quantity]]</f>
        <v>264.33</v>
      </c>
      <c r="P2591" s="29">
        <f>Table1[[#This Row],[Revenue]]-Table1[[#This Row],[COGS]]</f>
        <v>98.789999999999992</v>
      </c>
      <c r="Q2591" s="9">
        <f>Table1[[#This Row],[Profit]]/Table1[[#This Row],[Revenue]]</f>
        <v>0.37373737373737376</v>
      </c>
      <c r="R2591" s="31">
        <f>Table1[[#This Row],[Cost Price]]*Table1[[#This Row],[Quantity]]</f>
        <v>165.54</v>
      </c>
    </row>
    <row r="2592" spans="1:18" x14ac:dyDescent="0.25">
      <c r="A2592" t="s">
        <v>3620</v>
      </c>
      <c r="B2592" s="14">
        <v>46052</v>
      </c>
      <c r="C2592" t="s">
        <v>3168</v>
      </c>
      <c r="D2592" t="str">
        <f>VLOOKUP(C2592,Customers!A:E,5,FALSE)</f>
        <v>Mass Market</v>
      </c>
      <c r="E2592" t="s">
        <v>277</v>
      </c>
      <c r="F2592" t="str">
        <f>VLOOKUP(Table1[[#This Row],[Product_ID]],Products!A:D,4,FALSE)</f>
        <v>Televisions</v>
      </c>
      <c r="G2592" t="str">
        <f>VLOOKUP(H2592,Stores!A:E,5,FALSE)</f>
        <v>South America</v>
      </c>
      <c r="H2592" t="s">
        <v>62</v>
      </c>
      <c r="I2592" s="5" t="s">
        <v>14</v>
      </c>
      <c r="J2592" s="7">
        <v>3</v>
      </c>
      <c r="K2592" s="27">
        <v>705.99</v>
      </c>
      <c r="L2592" s="11">
        <v>0.02</v>
      </c>
      <c r="M2592" t="s">
        <v>30</v>
      </c>
      <c r="N2592" s="29">
        <v>433.38</v>
      </c>
      <c r="O2592" s="27">
        <f>Table1[[#This Row],[Unit_Price]]*Table1[[#This Row],[Quantity]]</f>
        <v>2117.9700000000003</v>
      </c>
      <c r="P2592" s="29">
        <f>Table1[[#This Row],[Revenue]]-Table1[[#This Row],[COGS]]</f>
        <v>817.83000000000038</v>
      </c>
      <c r="Q2592" s="9">
        <f>Table1[[#This Row],[Profit]]/Table1[[#This Row],[Revenue]]</f>
        <v>0.38613861386138626</v>
      </c>
      <c r="R2592" s="31">
        <f>Table1[[#This Row],[Cost Price]]*Table1[[#This Row],[Quantity]]</f>
        <v>1300.1399999999999</v>
      </c>
    </row>
    <row r="2593" spans="1:18" x14ac:dyDescent="0.25">
      <c r="A2593" t="s">
        <v>3621</v>
      </c>
      <c r="B2593" s="14">
        <v>45947</v>
      </c>
      <c r="C2593" t="s">
        <v>2439</v>
      </c>
      <c r="D2593" t="str">
        <f>VLOOKUP(C2593,Customers!A:E,5,FALSE)</f>
        <v>Mass Market</v>
      </c>
      <c r="E2593" t="s">
        <v>286</v>
      </c>
      <c r="F2593" t="str">
        <f>VLOOKUP(Table1[[#This Row],[Product_ID]],Products!A:D,4,FALSE)</f>
        <v>Televisions</v>
      </c>
      <c r="G2593" t="str">
        <f>VLOOKUP(H2593,Stores!A:E,5,FALSE)</f>
        <v>EUROPE</v>
      </c>
      <c r="H2593" t="s">
        <v>74</v>
      </c>
      <c r="I2593" s="5" t="s">
        <v>14</v>
      </c>
      <c r="J2593" s="7">
        <v>2</v>
      </c>
      <c r="K2593" s="27">
        <v>1273.02</v>
      </c>
      <c r="L2593" s="11">
        <v>0</v>
      </c>
      <c r="M2593" t="s">
        <v>20</v>
      </c>
      <c r="N2593" s="29">
        <v>948.27</v>
      </c>
      <c r="O2593" s="27">
        <f>Table1[[#This Row],[Unit_Price]]*Table1[[#This Row],[Quantity]]</f>
        <v>2546.04</v>
      </c>
      <c r="P2593" s="29">
        <f>Table1[[#This Row],[Revenue]]-Table1[[#This Row],[COGS]]</f>
        <v>649.5</v>
      </c>
      <c r="Q2593" s="9">
        <f>Table1[[#This Row],[Profit]]/Table1[[#This Row],[Revenue]]</f>
        <v>0.25510204081632654</v>
      </c>
      <c r="R2593" s="31">
        <f>Table1[[#This Row],[Cost Price]]*Table1[[#This Row],[Quantity]]</f>
        <v>1896.54</v>
      </c>
    </row>
    <row r="2594" spans="1:18" x14ac:dyDescent="0.25">
      <c r="A2594" t="s">
        <v>3622</v>
      </c>
      <c r="B2594" s="14">
        <v>45755</v>
      </c>
      <c r="C2594" t="s">
        <v>2139</v>
      </c>
      <c r="D2594" t="str">
        <f>VLOOKUP(C2594,Customers!A:E,5,FALSE)</f>
        <v>Mass Market</v>
      </c>
      <c r="E2594" t="s">
        <v>174</v>
      </c>
      <c r="F2594" t="str">
        <f>VLOOKUP(Table1[[#This Row],[Product_ID]],Products!A:D,4,FALSE)</f>
        <v>Accessories</v>
      </c>
      <c r="G2594" t="str">
        <f>VLOOKUP(H2594,Stores!A:E,5,FALSE)</f>
        <v>Europe</v>
      </c>
      <c r="H2594" t="s">
        <v>24</v>
      </c>
      <c r="I2594" s="5" t="s">
        <v>14</v>
      </c>
      <c r="J2594" s="7">
        <v>2</v>
      </c>
      <c r="K2594" s="27">
        <v>78.209999999999994</v>
      </c>
      <c r="L2594" s="11">
        <v>0.2</v>
      </c>
      <c r="M2594" t="s">
        <v>20</v>
      </c>
      <c r="N2594" s="29">
        <v>54.51</v>
      </c>
      <c r="O2594" s="27">
        <f>Table1[[#This Row],[Unit_Price]]*Table1[[#This Row],[Quantity]]</f>
        <v>156.41999999999999</v>
      </c>
      <c r="P2594" s="29">
        <f>Table1[[#This Row],[Revenue]]-Table1[[#This Row],[COGS]]</f>
        <v>47.399999999999991</v>
      </c>
      <c r="Q2594" s="9">
        <f>Table1[[#This Row],[Profit]]/Table1[[#This Row],[Revenue]]</f>
        <v>0.30303030303030298</v>
      </c>
      <c r="R2594" s="31">
        <f>Table1[[#This Row],[Cost Price]]*Table1[[#This Row],[Quantity]]</f>
        <v>109.02</v>
      </c>
    </row>
    <row r="2595" spans="1:18" x14ac:dyDescent="0.25">
      <c r="A2595" t="s">
        <v>3623</v>
      </c>
      <c r="B2595" s="14">
        <v>46159</v>
      </c>
      <c r="C2595" t="s">
        <v>2522</v>
      </c>
      <c r="D2595" t="str">
        <f>VLOOKUP(C2595,Customers!A:E,5,FALSE)</f>
        <v>Premium</v>
      </c>
      <c r="E2595" t="s">
        <v>286</v>
      </c>
      <c r="F2595" t="str">
        <f>VLOOKUP(Table1[[#This Row],[Product_ID]],Products!A:D,4,FALSE)</f>
        <v>Televisions</v>
      </c>
      <c r="G2595" t="str">
        <f>VLOOKUP(H2595,Stores!A:E,5,FALSE)</f>
        <v>Africa</v>
      </c>
      <c r="H2595" t="s">
        <v>196</v>
      </c>
      <c r="I2595" s="5" t="s">
        <v>14</v>
      </c>
      <c r="J2595" s="7">
        <v>2</v>
      </c>
      <c r="K2595" s="27">
        <v>1311.99</v>
      </c>
      <c r="L2595" s="11">
        <v>0.15</v>
      </c>
      <c r="M2595" t="s">
        <v>30</v>
      </c>
      <c r="N2595" s="29">
        <v>948.27</v>
      </c>
      <c r="O2595" s="27">
        <f>Table1[[#This Row],[Unit_Price]]*Table1[[#This Row],[Quantity]]</f>
        <v>2623.98</v>
      </c>
      <c r="P2595" s="29">
        <f>Table1[[#This Row],[Revenue]]-Table1[[#This Row],[COGS]]</f>
        <v>727.44</v>
      </c>
      <c r="Q2595" s="9">
        <f>Table1[[#This Row],[Profit]]/Table1[[#This Row],[Revenue]]</f>
        <v>0.27722772277227725</v>
      </c>
      <c r="R2595" s="31">
        <f>Table1[[#This Row],[Cost Price]]*Table1[[#This Row],[Quantity]]</f>
        <v>1896.54</v>
      </c>
    </row>
    <row r="2596" spans="1:18" x14ac:dyDescent="0.25">
      <c r="A2596" t="s">
        <v>3624</v>
      </c>
      <c r="B2596" s="14">
        <v>45988</v>
      </c>
      <c r="C2596" t="s">
        <v>535</v>
      </c>
      <c r="D2596" t="str">
        <f>VLOOKUP(C2596,Customers!A:E,5,FALSE)</f>
        <v>Mass Market</v>
      </c>
      <c r="E2596" t="s">
        <v>98</v>
      </c>
      <c r="F2596" t="str">
        <f>VLOOKUP(Table1[[#This Row],[Product_ID]],Products!A:D,4,FALSE)</f>
        <v>Laptops</v>
      </c>
      <c r="G2596" t="str">
        <f>VLOOKUP(H2596,Stores!A:E,5,FALSE)</f>
        <v>Africa</v>
      </c>
      <c r="H2596" t="s">
        <v>196</v>
      </c>
      <c r="I2596" s="5" t="s">
        <v>25</v>
      </c>
      <c r="J2596" s="7">
        <v>5</v>
      </c>
      <c r="K2596" s="27">
        <v>1440.97</v>
      </c>
      <c r="L2596" s="11">
        <v>0</v>
      </c>
      <c r="M2596" t="s">
        <v>20</v>
      </c>
      <c r="N2596" s="29">
        <v>853.39</v>
      </c>
      <c r="O2596" s="27">
        <f>Table1[[#This Row],[Unit_Price]]*Table1[[#This Row],[Quantity]]</f>
        <v>7204.85</v>
      </c>
      <c r="P2596" s="29">
        <f>Table1[[#This Row],[Revenue]]-Table1[[#This Row],[COGS]]</f>
        <v>2937.9000000000005</v>
      </c>
      <c r="Q2596" s="9">
        <f>Table1[[#This Row],[Profit]]/Table1[[#This Row],[Revenue]]</f>
        <v>0.40776699029126218</v>
      </c>
      <c r="R2596" s="31">
        <f>Table1[[#This Row],[Cost Price]]*Table1[[#This Row],[Quantity]]</f>
        <v>4266.95</v>
      </c>
    </row>
    <row r="2597" spans="1:18" x14ac:dyDescent="0.25">
      <c r="A2597" t="s">
        <v>3625</v>
      </c>
      <c r="B2597" s="14">
        <v>46175</v>
      </c>
      <c r="C2597" t="s">
        <v>365</v>
      </c>
      <c r="D2597" t="str">
        <f>VLOOKUP(C2597,Customers!A:E,5,FALSE)</f>
        <v>Mass Market</v>
      </c>
      <c r="E2597" t="s">
        <v>199</v>
      </c>
      <c r="F2597" t="str">
        <f>VLOOKUP(Table1[[#This Row],[Product_ID]],Products!A:D,4,FALSE)</f>
        <v>Laptops</v>
      </c>
      <c r="G2597" t="str">
        <f>VLOOKUP(H2597,Stores!A:E,5,FALSE)</f>
        <v>Africa</v>
      </c>
      <c r="H2597" t="s">
        <v>196</v>
      </c>
      <c r="I2597" s="5" t="s">
        <v>25</v>
      </c>
      <c r="J2597" s="7">
        <v>2</v>
      </c>
      <c r="K2597" s="27">
        <v>712.98</v>
      </c>
      <c r="L2597" s="11">
        <v>0.2</v>
      </c>
      <c r="M2597" t="s">
        <v>30</v>
      </c>
      <c r="N2597" s="29">
        <v>496.29</v>
      </c>
      <c r="O2597" s="27">
        <f>Table1[[#This Row],[Unit_Price]]*Table1[[#This Row],[Quantity]]</f>
        <v>1425.96</v>
      </c>
      <c r="P2597" s="29">
        <f>Table1[[#This Row],[Revenue]]-Table1[[#This Row],[COGS]]</f>
        <v>433.38</v>
      </c>
      <c r="Q2597" s="9">
        <f>Table1[[#This Row],[Profit]]/Table1[[#This Row],[Revenue]]</f>
        <v>0.30392156862745096</v>
      </c>
      <c r="R2597" s="31">
        <f>Table1[[#This Row],[Cost Price]]*Table1[[#This Row],[Quantity]]</f>
        <v>992.58</v>
      </c>
    </row>
    <row r="2598" spans="1:18" x14ac:dyDescent="0.25">
      <c r="A2598" t="s">
        <v>3626</v>
      </c>
      <c r="B2598" s="14">
        <v>46225</v>
      </c>
      <c r="C2598" t="s">
        <v>86</v>
      </c>
      <c r="D2598" t="str">
        <f>VLOOKUP(C2598,Customers!A:E,5,FALSE)</f>
        <v>Mass Market</v>
      </c>
      <c r="E2598" t="s">
        <v>251</v>
      </c>
      <c r="F2598" t="str">
        <f>VLOOKUP(Table1[[#This Row],[Product_ID]],Products!A:D,4,FALSE)</f>
        <v>Televisions</v>
      </c>
      <c r="G2598" t="str">
        <f>VLOOKUP(H2598,Stores!A:E,5,FALSE)</f>
        <v>Africa</v>
      </c>
      <c r="H2598" t="s">
        <v>58</v>
      </c>
      <c r="I2598" s="5" t="s">
        <v>14</v>
      </c>
      <c r="J2598" s="7">
        <v>1</v>
      </c>
      <c r="K2598" s="27">
        <v>2058.9699999999998</v>
      </c>
      <c r="L2598" s="11">
        <v>0.1</v>
      </c>
      <c r="M2598" t="s">
        <v>35</v>
      </c>
      <c r="N2598" s="29">
        <v>1299.3499999999999</v>
      </c>
      <c r="O2598" s="27">
        <f>Table1[[#This Row],[Unit_Price]]*Table1[[#This Row],[Quantity]]</f>
        <v>2058.9699999999998</v>
      </c>
      <c r="P2598" s="29">
        <f>Table1[[#This Row],[Revenue]]-Table1[[#This Row],[COGS]]</f>
        <v>759.61999999999989</v>
      </c>
      <c r="Q2598" s="9">
        <f>Table1[[#This Row],[Profit]]/Table1[[#This Row],[Revenue]]</f>
        <v>0.36893203883495146</v>
      </c>
      <c r="R2598" s="31">
        <f>Table1[[#This Row],[Cost Price]]*Table1[[#This Row],[Quantity]]</f>
        <v>1299.3499999999999</v>
      </c>
    </row>
    <row r="2599" spans="1:18" x14ac:dyDescent="0.25">
      <c r="A2599" t="s">
        <v>3627</v>
      </c>
      <c r="B2599" s="14">
        <v>45985</v>
      </c>
      <c r="C2599" t="s">
        <v>129</v>
      </c>
      <c r="D2599" t="str">
        <f>VLOOKUP(C2599,Customers!A:E,5,FALSE)</f>
        <v>Mass Affluent</v>
      </c>
      <c r="E2599" t="s">
        <v>235</v>
      </c>
      <c r="F2599" t="str">
        <f>VLOOKUP(Table1[[#This Row],[Product_ID]],Products!A:D,4,FALSE)</f>
        <v>Accessories</v>
      </c>
      <c r="G2599" t="str">
        <f>VLOOKUP(H2599,Stores!A:E,5,FALSE)</f>
        <v>South America</v>
      </c>
      <c r="H2599" t="s">
        <v>62</v>
      </c>
      <c r="I2599" s="5" t="s">
        <v>25</v>
      </c>
      <c r="J2599" s="7">
        <v>1</v>
      </c>
      <c r="K2599" s="27">
        <v>66.930000000000007</v>
      </c>
      <c r="L2599" s="11">
        <v>0.15</v>
      </c>
      <c r="M2599" t="s">
        <v>35</v>
      </c>
      <c r="N2599" s="29">
        <v>44.85</v>
      </c>
      <c r="O2599" s="27">
        <f>Table1[[#This Row],[Unit_Price]]*Table1[[#This Row],[Quantity]]</f>
        <v>66.930000000000007</v>
      </c>
      <c r="P2599" s="29">
        <f>Table1[[#This Row],[Revenue]]-Table1[[#This Row],[COGS]]</f>
        <v>22.080000000000005</v>
      </c>
      <c r="Q2599" s="9">
        <f>Table1[[#This Row],[Profit]]/Table1[[#This Row],[Revenue]]</f>
        <v>0.32989690721649489</v>
      </c>
      <c r="R2599" s="31">
        <f>Table1[[#This Row],[Cost Price]]*Table1[[#This Row],[Quantity]]</f>
        <v>44.85</v>
      </c>
    </row>
    <row r="2600" spans="1:18" x14ac:dyDescent="0.25">
      <c r="A2600" t="s">
        <v>3628</v>
      </c>
      <c r="B2600" s="14">
        <v>45920</v>
      </c>
      <c r="C2600" t="s">
        <v>1469</v>
      </c>
      <c r="D2600" t="str">
        <f>VLOOKUP(C2600,Customers!A:E,5,FALSE)</f>
        <v>Affluent</v>
      </c>
      <c r="E2600" t="s">
        <v>168</v>
      </c>
      <c r="F2600" t="str">
        <f>VLOOKUP(Table1[[#This Row],[Product_ID]],Products!A:D,4,FALSE)</f>
        <v>Accessories</v>
      </c>
      <c r="G2600" t="str">
        <f>VLOOKUP(H2600,Stores!A:E,5,FALSE)</f>
        <v>oceania</v>
      </c>
      <c r="H2600" t="s">
        <v>48</v>
      </c>
      <c r="I2600" s="5" t="s">
        <v>25</v>
      </c>
      <c r="J2600" s="7">
        <v>1</v>
      </c>
      <c r="K2600" s="27">
        <v>86.33</v>
      </c>
      <c r="L2600" s="11">
        <v>0</v>
      </c>
      <c r="M2600" t="s">
        <v>20</v>
      </c>
      <c r="N2600" s="29">
        <v>55.18</v>
      </c>
      <c r="O2600" s="27">
        <f>Table1[[#This Row],[Unit_Price]]*Table1[[#This Row],[Quantity]]</f>
        <v>86.33</v>
      </c>
      <c r="P2600" s="29">
        <f>Table1[[#This Row],[Revenue]]-Table1[[#This Row],[COGS]]</f>
        <v>31.15</v>
      </c>
      <c r="Q2600" s="9">
        <f>Table1[[#This Row],[Profit]]/Table1[[#This Row],[Revenue]]</f>
        <v>0.36082474226804123</v>
      </c>
      <c r="R2600" s="31">
        <f>Table1[[#This Row],[Cost Price]]*Table1[[#This Row],[Quantity]]</f>
        <v>55.18</v>
      </c>
    </row>
    <row r="2601" spans="1:18" x14ac:dyDescent="0.25">
      <c r="A2601" t="s">
        <v>3629</v>
      </c>
      <c r="B2601" s="14">
        <v>46163</v>
      </c>
      <c r="C2601" t="s">
        <v>50</v>
      </c>
      <c r="D2601" t="str">
        <f>VLOOKUP(C2601,Customers!A:E,5,FALSE)</f>
        <v xml:space="preserve">Mass Market </v>
      </c>
      <c r="E2601" t="s">
        <v>440</v>
      </c>
      <c r="F2601" t="str">
        <f>VLOOKUP(Table1[[#This Row],[Product_ID]],Products!A:D,4,FALSE)</f>
        <v>Audio</v>
      </c>
      <c r="G2601" t="str">
        <f>VLOOKUP(H2601,Stores!A:E,5,FALSE)</f>
        <v>Africa</v>
      </c>
      <c r="H2601" t="s">
        <v>58</v>
      </c>
      <c r="I2601" s="5" t="s">
        <v>14</v>
      </c>
      <c r="J2601" s="7">
        <v>3</v>
      </c>
      <c r="K2601" s="27">
        <v>151.97999999999999</v>
      </c>
      <c r="L2601" s="11">
        <v>0.15</v>
      </c>
      <c r="M2601" t="s">
        <v>30</v>
      </c>
      <c r="N2601" s="29">
        <v>90.89</v>
      </c>
      <c r="O2601" s="27">
        <f>Table1[[#This Row],[Unit_Price]]*Table1[[#This Row],[Quantity]]</f>
        <v>455.93999999999994</v>
      </c>
      <c r="P2601" s="29">
        <f>Table1[[#This Row],[Revenue]]-Table1[[#This Row],[COGS]]</f>
        <v>183.26999999999992</v>
      </c>
      <c r="Q2601" s="9">
        <f>Table1[[#This Row],[Profit]]/Table1[[#This Row],[Revenue]]</f>
        <v>0.40196078431372539</v>
      </c>
      <c r="R2601" s="31">
        <f>Table1[[#This Row],[Cost Price]]*Table1[[#This Row],[Quantity]]</f>
        <v>272.67</v>
      </c>
    </row>
    <row r="2602" spans="1:18" x14ac:dyDescent="0.25">
      <c r="A2602" t="s">
        <v>3630</v>
      </c>
      <c r="B2602" s="14">
        <v>45927</v>
      </c>
      <c r="C2602" t="s">
        <v>2293</v>
      </c>
      <c r="D2602" t="str">
        <f>VLOOKUP(C2602,Customers!A:E,5,FALSE)</f>
        <v>Affluent</v>
      </c>
      <c r="E2602" t="s">
        <v>87</v>
      </c>
      <c r="F2602" t="str">
        <f>VLOOKUP(Table1[[#This Row],[Product_ID]],Products!A:D,4,FALSE)</f>
        <v>Laptops</v>
      </c>
      <c r="G2602" t="str">
        <f>VLOOKUP(H2602,Stores!A:E,5,FALSE)</f>
        <v xml:space="preserve">Asia </v>
      </c>
      <c r="H2602" t="s">
        <v>104</v>
      </c>
      <c r="I2602" s="5" t="s">
        <v>14</v>
      </c>
      <c r="J2602" s="7">
        <v>2</v>
      </c>
      <c r="K2602" s="27">
        <v>1018.98</v>
      </c>
      <c r="L2602" s="11">
        <v>0</v>
      </c>
      <c r="M2602" t="s">
        <v>20</v>
      </c>
      <c r="N2602" s="29">
        <v>689.31</v>
      </c>
      <c r="O2602" s="27">
        <f>Table1[[#This Row],[Unit_Price]]*Table1[[#This Row],[Quantity]]</f>
        <v>2037.96</v>
      </c>
      <c r="P2602" s="29">
        <f>Table1[[#This Row],[Revenue]]-Table1[[#This Row],[COGS]]</f>
        <v>659.34000000000015</v>
      </c>
      <c r="Q2602" s="9">
        <f>Table1[[#This Row],[Profit]]/Table1[[#This Row],[Revenue]]</f>
        <v>0.32352941176470595</v>
      </c>
      <c r="R2602" s="31">
        <f>Table1[[#This Row],[Cost Price]]*Table1[[#This Row],[Quantity]]</f>
        <v>1378.62</v>
      </c>
    </row>
    <row r="2603" spans="1:18" x14ac:dyDescent="0.25">
      <c r="A2603" t="s">
        <v>3631</v>
      </c>
      <c r="B2603" s="14">
        <v>46235</v>
      </c>
      <c r="C2603" t="s">
        <v>934</v>
      </c>
      <c r="D2603" t="str">
        <f>VLOOKUP(C2603,Customers!A:E,5,FALSE)</f>
        <v>Mass Affluent</v>
      </c>
      <c r="E2603" t="s">
        <v>71</v>
      </c>
      <c r="F2603" t="str">
        <f>VLOOKUP(Table1[[#This Row],[Product_ID]],Products!A:D,4,FALSE)</f>
        <v>Audio</v>
      </c>
      <c r="G2603" t="str">
        <f>VLOOKUP(H2603,Stores!A:E,5,FALSE)</f>
        <v>North America</v>
      </c>
      <c r="H2603" t="s">
        <v>39</v>
      </c>
      <c r="I2603" s="5" t="s">
        <v>14</v>
      </c>
      <c r="J2603" s="7">
        <v>1</v>
      </c>
      <c r="K2603" s="27">
        <v>119</v>
      </c>
      <c r="L2603" s="11">
        <v>0</v>
      </c>
      <c r="M2603" t="s">
        <v>20</v>
      </c>
      <c r="N2603" s="29">
        <v>82.11</v>
      </c>
      <c r="O2603" s="27">
        <f>Table1[[#This Row],[Unit_Price]]*Table1[[#This Row],[Quantity]]</f>
        <v>119</v>
      </c>
      <c r="P2603" s="29">
        <f>Table1[[#This Row],[Revenue]]-Table1[[#This Row],[COGS]]</f>
        <v>36.89</v>
      </c>
      <c r="Q2603" s="9">
        <f>Table1[[#This Row],[Profit]]/Table1[[#This Row],[Revenue]]</f>
        <v>0.31</v>
      </c>
      <c r="R2603" s="31">
        <f>Table1[[#This Row],[Cost Price]]*Table1[[#This Row],[Quantity]]</f>
        <v>82.11</v>
      </c>
    </row>
    <row r="2604" spans="1:18" x14ac:dyDescent="0.25">
      <c r="A2604" t="s">
        <v>3632</v>
      </c>
      <c r="B2604" s="14">
        <v>46361</v>
      </c>
      <c r="C2604" t="s">
        <v>914</v>
      </c>
      <c r="D2604" t="str">
        <f>VLOOKUP(C2604,Customers!A:E,5,FALSE)</f>
        <v>Mass Market</v>
      </c>
      <c r="E2604" t="s">
        <v>549</v>
      </c>
      <c r="F2604" t="str">
        <f>VLOOKUP(Table1[[#This Row],[Product_ID]],Products!A:D,4,FALSE)</f>
        <v>Televisions</v>
      </c>
      <c r="G2604" t="str">
        <f>VLOOKUP(H2604,Stores!A:E,5,FALSE)</f>
        <v>Africa</v>
      </c>
      <c r="H2604" t="s">
        <v>52</v>
      </c>
      <c r="I2604" s="5" t="s">
        <v>14</v>
      </c>
      <c r="J2604" s="7">
        <v>6</v>
      </c>
      <c r="K2604" s="27">
        <v>1175.02</v>
      </c>
      <c r="L2604" s="11">
        <v>0.2</v>
      </c>
      <c r="M2604" t="s">
        <v>20</v>
      </c>
      <c r="N2604" s="29">
        <v>767.36</v>
      </c>
      <c r="O2604" s="27">
        <f>Table1[[#This Row],[Unit_Price]]*Table1[[#This Row],[Quantity]]</f>
        <v>7050.12</v>
      </c>
      <c r="P2604" s="29">
        <f>Table1[[#This Row],[Revenue]]-Table1[[#This Row],[COGS]]</f>
        <v>2445.96</v>
      </c>
      <c r="Q2604" s="9">
        <f>Table1[[#This Row],[Profit]]/Table1[[#This Row],[Revenue]]</f>
        <v>0.34693877551020408</v>
      </c>
      <c r="R2604" s="31">
        <f>Table1[[#This Row],[Cost Price]]*Table1[[#This Row],[Quantity]]</f>
        <v>4604.16</v>
      </c>
    </row>
    <row r="2605" spans="1:18" x14ac:dyDescent="0.25">
      <c r="A2605" t="s">
        <v>3633</v>
      </c>
      <c r="B2605" s="14">
        <v>46228</v>
      </c>
      <c r="C2605" t="s">
        <v>232</v>
      </c>
      <c r="D2605" t="str">
        <f>VLOOKUP(C2605,Customers!A:E,5,FALSE)</f>
        <v>Mass Market</v>
      </c>
      <c r="E2605" t="s">
        <v>137</v>
      </c>
      <c r="F2605" t="str">
        <f>VLOOKUP(Table1[[#This Row],[Product_ID]],Products!A:D,4,FALSE)</f>
        <v>Accessories</v>
      </c>
      <c r="G2605" t="str">
        <f>VLOOKUP(H2605,Stores!A:E,5,FALSE)</f>
        <v xml:space="preserve">Asia </v>
      </c>
      <c r="H2605" t="s">
        <v>104</v>
      </c>
      <c r="I2605" s="5" t="s">
        <v>25</v>
      </c>
      <c r="J2605" s="7">
        <v>3</v>
      </c>
      <c r="K2605" s="27">
        <v>100.98</v>
      </c>
      <c r="L2605" s="11">
        <v>0.15</v>
      </c>
      <c r="M2605" t="s">
        <v>20</v>
      </c>
      <c r="N2605" s="29">
        <v>65.34</v>
      </c>
      <c r="O2605" s="27">
        <f>Table1[[#This Row],[Unit_Price]]*Table1[[#This Row],[Quantity]]</f>
        <v>302.94</v>
      </c>
      <c r="P2605" s="29">
        <f>Table1[[#This Row],[Revenue]]-Table1[[#This Row],[COGS]]</f>
        <v>106.91999999999999</v>
      </c>
      <c r="Q2605" s="9">
        <f>Table1[[#This Row],[Profit]]/Table1[[#This Row],[Revenue]]</f>
        <v>0.3529411764705882</v>
      </c>
      <c r="R2605" s="31">
        <f>Table1[[#This Row],[Cost Price]]*Table1[[#This Row],[Quantity]]</f>
        <v>196.02</v>
      </c>
    </row>
    <row r="2606" spans="1:18" x14ac:dyDescent="0.25">
      <c r="A2606" t="s">
        <v>3634</v>
      </c>
      <c r="B2606" s="14">
        <v>45949</v>
      </c>
      <c r="C2606" t="s">
        <v>1303</v>
      </c>
      <c r="D2606" t="str">
        <f>VLOOKUP(C2606,Customers!A:E,5,FALSE)</f>
        <v>Mass Market</v>
      </c>
      <c r="E2606" t="s">
        <v>395</v>
      </c>
      <c r="F2606" t="str">
        <f>VLOOKUP(Table1[[#This Row],[Product_ID]],Products!A:D,4,FALSE)</f>
        <v>Accessories</v>
      </c>
      <c r="G2606" t="str">
        <f>VLOOKUP(H2606,Stores!A:E,5,FALSE)</f>
        <v>Oceania</v>
      </c>
      <c r="H2606" t="s">
        <v>112</v>
      </c>
      <c r="I2606" s="5" t="s">
        <v>14</v>
      </c>
      <c r="J2606" s="7">
        <v>5</v>
      </c>
      <c r="K2606" s="27">
        <v>150.49</v>
      </c>
      <c r="L2606" s="11">
        <v>0.05</v>
      </c>
      <c r="M2606" t="s">
        <v>20</v>
      </c>
      <c r="N2606" s="29">
        <v>96.85</v>
      </c>
      <c r="O2606" s="27">
        <f>Table1[[#This Row],[Unit_Price]]*Table1[[#This Row],[Quantity]]</f>
        <v>752.45</v>
      </c>
      <c r="P2606" s="29">
        <f>Table1[[#This Row],[Revenue]]-Table1[[#This Row],[COGS]]</f>
        <v>268.20000000000005</v>
      </c>
      <c r="Q2606" s="9">
        <f>Table1[[#This Row],[Profit]]/Table1[[#This Row],[Revenue]]</f>
        <v>0.35643564356435647</v>
      </c>
      <c r="R2606" s="31">
        <f>Table1[[#This Row],[Cost Price]]*Table1[[#This Row],[Quantity]]</f>
        <v>484.25</v>
      </c>
    </row>
    <row r="2607" spans="1:18" x14ac:dyDescent="0.25">
      <c r="A2607" t="s">
        <v>3636</v>
      </c>
      <c r="B2607" s="14">
        <v>46029</v>
      </c>
      <c r="C2607" t="s">
        <v>2525</v>
      </c>
      <c r="D2607" t="str">
        <f>VLOOKUP(C2607,Customers!A:E,5,FALSE)</f>
        <v>Mass Market</v>
      </c>
      <c r="E2607" t="s">
        <v>92</v>
      </c>
      <c r="F2607" t="str">
        <f>VLOOKUP(Table1[[#This Row],[Product_ID]],Products!A:D,4,FALSE)</f>
        <v>Audio</v>
      </c>
      <c r="G2607" t="str">
        <f>VLOOKUP(H2607,Stores!A:E,5,FALSE)</f>
        <v>Africa</v>
      </c>
      <c r="H2607" t="s">
        <v>226</v>
      </c>
      <c r="I2607" s="5" t="s">
        <v>25</v>
      </c>
      <c r="J2607" s="7">
        <v>1</v>
      </c>
      <c r="K2607" s="27">
        <v>304.98</v>
      </c>
      <c r="L2607" s="11">
        <v>0.2</v>
      </c>
      <c r="M2607" t="s">
        <v>35</v>
      </c>
      <c r="N2607" s="29">
        <v>191.36</v>
      </c>
      <c r="O2607" s="27">
        <f>Table1[[#This Row],[Unit_Price]]*Table1[[#This Row],[Quantity]]</f>
        <v>304.98</v>
      </c>
      <c r="P2607" s="29">
        <f>Table1[[#This Row],[Revenue]]-Table1[[#This Row],[COGS]]</f>
        <v>113.62</v>
      </c>
      <c r="Q2607" s="9">
        <f>Table1[[#This Row],[Profit]]/Table1[[#This Row],[Revenue]]</f>
        <v>0.37254901960784315</v>
      </c>
      <c r="R2607" s="31">
        <f>Table1[[#This Row],[Cost Price]]*Table1[[#This Row],[Quantity]]</f>
        <v>191.36</v>
      </c>
    </row>
    <row r="2608" spans="1:18" x14ac:dyDescent="0.25">
      <c r="A2608" t="s">
        <v>3638</v>
      </c>
      <c r="B2608" s="14">
        <v>45665</v>
      </c>
      <c r="C2608" t="s">
        <v>204</v>
      </c>
      <c r="D2608" t="str">
        <f>VLOOKUP(C2608,Customers!A:E,5,FALSE)</f>
        <v>Mass Affluent</v>
      </c>
      <c r="E2608" t="s">
        <v>202</v>
      </c>
      <c r="F2608" t="str">
        <f>VLOOKUP(Table1[[#This Row],[Product_ID]],Products!A:D,4,FALSE)</f>
        <v>Televisions</v>
      </c>
      <c r="G2608" t="str">
        <f>VLOOKUP(H2608,Stores!A:E,5,FALSE)</f>
        <v>South America</v>
      </c>
      <c r="H2608" t="s">
        <v>62</v>
      </c>
      <c r="I2608" s="5" t="s">
        <v>25</v>
      </c>
      <c r="J2608" s="7">
        <v>3</v>
      </c>
      <c r="K2608" s="27">
        <v>2078.0100000000002</v>
      </c>
      <c r="L2608" s="11">
        <v>0</v>
      </c>
      <c r="M2608" t="s">
        <v>35</v>
      </c>
      <c r="N2608" s="29">
        <v>1427.32</v>
      </c>
      <c r="O2608" s="27">
        <f>Table1[[#This Row],[Unit_Price]]*Table1[[#This Row],[Quantity]]</f>
        <v>6234.0300000000007</v>
      </c>
      <c r="P2608" s="29">
        <f>Table1[[#This Row],[Revenue]]-Table1[[#This Row],[COGS]]</f>
        <v>1952.0700000000006</v>
      </c>
      <c r="Q2608" s="9">
        <f>Table1[[#This Row],[Profit]]/Table1[[#This Row],[Revenue]]</f>
        <v>0.3131313131313132</v>
      </c>
      <c r="R2608" s="31">
        <f>Table1[[#This Row],[Cost Price]]*Table1[[#This Row],[Quantity]]</f>
        <v>4281.96</v>
      </c>
    </row>
    <row r="2609" spans="1:18" x14ac:dyDescent="0.25">
      <c r="A2609" t="s">
        <v>3639</v>
      </c>
      <c r="B2609" s="14">
        <v>45910</v>
      </c>
      <c r="C2609" t="s">
        <v>1820</v>
      </c>
      <c r="D2609" t="str">
        <f>VLOOKUP(C2609,Customers!A:E,5,FALSE)</f>
        <v>Mass Market</v>
      </c>
      <c r="E2609" t="s">
        <v>109</v>
      </c>
      <c r="F2609" t="str">
        <f>VLOOKUP(Table1[[#This Row],[Product_ID]],Products!A:D,4,FALSE)</f>
        <v>Televisions</v>
      </c>
      <c r="G2609" t="str">
        <f>VLOOKUP(H2609,Stores!A:E,5,FALSE)</f>
        <v>Africa</v>
      </c>
      <c r="H2609" t="s">
        <v>52</v>
      </c>
      <c r="I2609" s="5" t="s">
        <v>14</v>
      </c>
      <c r="J2609" s="7">
        <v>1</v>
      </c>
      <c r="K2609" s="27">
        <v>1357.03</v>
      </c>
      <c r="L2609" s="11">
        <v>0.05</v>
      </c>
      <c r="M2609" t="s">
        <v>20</v>
      </c>
      <c r="N2609" s="29">
        <v>1007.28</v>
      </c>
      <c r="O2609" s="27">
        <f>Table1[[#This Row],[Unit_Price]]*Table1[[#This Row],[Quantity]]</f>
        <v>1357.03</v>
      </c>
      <c r="P2609" s="29">
        <f>Table1[[#This Row],[Revenue]]-Table1[[#This Row],[COGS]]</f>
        <v>349.75</v>
      </c>
      <c r="Q2609" s="9">
        <f>Table1[[#This Row],[Profit]]/Table1[[#This Row],[Revenue]]</f>
        <v>0.25773195876288663</v>
      </c>
      <c r="R2609" s="31">
        <f>Table1[[#This Row],[Cost Price]]*Table1[[#This Row],[Quantity]]</f>
        <v>1007.28</v>
      </c>
    </row>
    <row r="2610" spans="1:18" x14ac:dyDescent="0.25">
      <c r="A2610" t="s">
        <v>3640</v>
      </c>
      <c r="B2610" s="14">
        <v>46012</v>
      </c>
      <c r="C2610" t="s">
        <v>656</v>
      </c>
      <c r="D2610" t="str">
        <f>VLOOKUP(C2610,Customers!A:E,5,FALSE)</f>
        <v>Mass Market</v>
      </c>
      <c r="E2610" t="s">
        <v>332</v>
      </c>
      <c r="F2610" t="str">
        <f>VLOOKUP(Table1[[#This Row],[Product_ID]],Products!A:D,4,FALSE)</f>
        <v>Smartphones</v>
      </c>
      <c r="G2610" t="str">
        <f>VLOOKUP(H2610,Stores!A:E,5,FALSE)</f>
        <v>Africa</v>
      </c>
      <c r="H2610" t="s">
        <v>44</v>
      </c>
      <c r="I2610" s="5" t="s">
        <v>25</v>
      </c>
      <c r="J2610" s="7">
        <v>1</v>
      </c>
      <c r="K2610" s="27">
        <v>749</v>
      </c>
      <c r="L2610" s="11">
        <v>0.1</v>
      </c>
      <c r="M2610" t="s">
        <v>20</v>
      </c>
      <c r="N2610" s="29">
        <v>531.79</v>
      </c>
      <c r="O2610" s="27">
        <f>Table1[[#This Row],[Unit_Price]]*Table1[[#This Row],[Quantity]]</f>
        <v>749</v>
      </c>
      <c r="P2610" s="29">
        <f>Table1[[#This Row],[Revenue]]-Table1[[#This Row],[COGS]]</f>
        <v>217.21000000000004</v>
      </c>
      <c r="Q2610" s="9">
        <f>Table1[[#This Row],[Profit]]/Table1[[#This Row],[Revenue]]</f>
        <v>0.29000000000000004</v>
      </c>
      <c r="R2610" s="31">
        <f>Table1[[#This Row],[Cost Price]]*Table1[[#This Row],[Quantity]]</f>
        <v>531.79</v>
      </c>
    </row>
    <row r="2611" spans="1:18" x14ac:dyDescent="0.25">
      <c r="A2611" t="s">
        <v>3641</v>
      </c>
      <c r="B2611" s="14">
        <v>46148</v>
      </c>
      <c r="C2611" t="s">
        <v>3643</v>
      </c>
      <c r="D2611" t="str">
        <f>VLOOKUP(C2611,Customers!A:E,5,FALSE)</f>
        <v>Mass Market</v>
      </c>
      <c r="E2611" t="s">
        <v>416</v>
      </c>
      <c r="F2611" t="str">
        <f>VLOOKUP(Table1[[#This Row],[Product_ID]],Products!A:D,4,FALSE)</f>
        <v>Smartphones</v>
      </c>
      <c r="G2611" t="str">
        <f>VLOOKUP(H2611,Stores!A:E,5,FALSE)</f>
        <v>Africa</v>
      </c>
      <c r="H2611" t="s">
        <v>58</v>
      </c>
      <c r="I2611" s="5" t="s">
        <v>25</v>
      </c>
      <c r="J2611" s="7">
        <v>4</v>
      </c>
      <c r="K2611" s="27">
        <v>246.51</v>
      </c>
      <c r="L2611" s="11">
        <v>0</v>
      </c>
      <c r="M2611" t="s">
        <v>35</v>
      </c>
      <c r="N2611" s="29">
        <v>159.36000000000001</v>
      </c>
      <c r="O2611" s="27">
        <f>Table1[[#This Row],[Unit_Price]]*Table1[[#This Row],[Quantity]]</f>
        <v>986.04</v>
      </c>
      <c r="P2611" s="29">
        <f>Table1[[#This Row],[Revenue]]-Table1[[#This Row],[COGS]]</f>
        <v>348.59999999999991</v>
      </c>
      <c r="Q2611" s="9">
        <f>Table1[[#This Row],[Profit]]/Table1[[#This Row],[Revenue]]</f>
        <v>0.35353535353535348</v>
      </c>
      <c r="R2611" s="31">
        <f>Table1[[#This Row],[Cost Price]]*Table1[[#This Row],[Quantity]]</f>
        <v>637.44000000000005</v>
      </c>
    </row>
    <row r="2612" spans="1:18" x14ac:dyDescent="0.25">
      <c r="A2612" t="s">
        <v>3644</v>
      </c>
      <c r="B2612" s="14">
        <v>45888</v>
      </c>
      <c r="C2612" t="s">
        <v>2121</v>
      </c>
      <c r="D2612" t="str">
        <f>VLOOKUP(C2612,Customers!A:E,5,FALSE)</f>
        <v>Mass Market</v>
      </c>
      <c r="E2612" t="s">
        <v>332</v>
      </c>
      <c r="F2612" t="str">
        <f>VLOOKUP(Table1[[#This Row],[Product_ID]],Products!A:D,4,FALSE)</f>
        <v>Smartphones</v>
      </c>
      <c r="G2612" t="str">
        <f>VLOOKUP(H2612,Stores!A:E,5,FALSE)</f>
        <v>Africa</v>
      </c>
      <c r="H2612" t="s">
        <v>52</v>
      </c>
      <c r="I2612" s="5" t="s">
        <v>14</v>
      </c>
      <c r="J2612" s="7">
        <v>6</v>
      </c>
      <c r="K2612" s="27">
        <v>741.51</v>
      </c>
      <c r="L2612" s="11">
        <v>0</v>
      </c>
      <c r="M2612" t="s">
        <v>35</v>
      </c>
      <c r="N2612" s="29">
        <v>531.79</v>
      </c>
      <c r="O2612" s="27">
        <f>Table1[[#This Row],[Unit_Price]]*Table1[[#This Row],[Quantity]]</f>
        <v>4449.0599999999995</v>
      </c>
      <c r="P2612" s="29">
        <f>Table1[[#This Row],[Revenue]]-Table1[[#This Row],[COGS]]</f>
        <v>1258.3199999999997</v>
      </c>
      <c r="Q2612" s="9">
        <f>Table1[[#This Row],[Profit]]/Table1[[#This Row],[Revenue]]</f>
        <v>0.28282828282828282</v>
      </c>
      <c r="R2612" s="31">
        <f>Table1[[#This Row],[Cost Price]]*Table1[[#This Row],[Quantity]]</f>
        <v>3190.74</v>
      </c>
    </row>
    <row r="2613" spans="1:18" x14ac:dyDescent="0.25">
      <c r="A2613" t="s">
        <v>3645</v>
      </c>
      <c r="B2613" s="14">
        <v>45848</v>
      </c>
      <c r="C2613" t="s">
        <v>779</v>
      </c>
      <c r="D2613" t="str">
        <f>VLOOKUP(C2613,Customers!A:E,5,FALSE)</f>
        <v>Mass Market</v>
      </c>
      <c r="E2613" t="s">
        <v>23</v>
      </c>
      <c r="F2613" t="str">
        <f>VLOOKUP(Table1[[#This Row],[Product_ID]],Products!A:D,4,FALSE)</f>
        <v>Audio</v>
      </c>
      <c r="G2613" t="str">
        <f>VLOOKUP(H2613,Stores!A:E,5,FALSE)</f>
        <v>North America</v>
      </c>
      <c r="H2613" t="s">
        <v>39</v>
      </c>
      <c r="I2613" s="5" t="s">
        <v>14</v>
      </c>
      <c r="J2613" s="7">
        <v>2</v>
      </c>
      <c r="K2613" s="27">
        <v>76.63</v>
      </c>
      <c r="L2613" s="11">
        <v>0</v>
      </c>
      <c r="M2613" t="s">
        <v>30</v>
      </c>
      <c r="N2613" s="29">
        <v>57.67</v>
      </c>
      <c r="O2613" s="27">
        <f>Table1[[#This Row],[Unit_Price]]*Table1[[#This Row],[Quantity]]</f>
        <v>153.26</v>
      </c>
      <c r="P2613" s="29">
        <f>Table1[[#This Row],[Revenue]]-Table1[[#This Row],[COGS]]</f>
        <v>37.919999999999987</v>
      </c>
      <c r="Q2613" s="9">
        <f>Table1[[#This Row],[Profit]]/Table1[[#This Row],[Revenue]]</f>
        <v>0.24742268041237106</v>
      </c>
      <c r="R2613" s="31">
        <f>Table1[[#This Row],[Cost Price]]*Table1[[#This Row],[Quantity]]</f>
        <v>115.34</v>
      </c>
    </row>
    <row r="2614" spans="1:18" x14ac:dyDescent="0.25">
      <c r="A2614" t="s">
        <v>3646</v>
      </c>
      <c r="B2614" s="14">
        <v>45728</v>
      </c>
      <c r="C2614" t="s">
        <v>1757</v>
      </c>
      <c r="D2614" t="str">
        <f>VLOOKUP(C2614,Customers!A:E,5,FALSE)</f>
        <v>Mass Affluent</v>
      </c>
      <c r="E2614" t="s">
        <v>23</v>
      </c>
      <c r="F2614" t="str">
        <f>VLOOKUP(Table1[[#This Row],[Product_ID]],Products!A:D,4,FALSE)</f>
        <v>Audio</v>
      </c>
      <c r="G2614" t="str">
        <f>VLOOKUP(H2614,Stores!A:E,5,FALSE)</f>
        <v xml:space="preserve">Asia </v>
      </c>
      <c r="H2614" t="s">
        <v>104</v>
      </c>
      <c r="I2614" s="5" t="s">
        <v>25</v>
      </c>
      <c r="J2614" s="7">
        <v>5</v>
      </c>
      <c r="K2614" s="27">
        <v>79</v>
      </c>
      <c r="L2614" s="11">
        <v>0</v>
      </c>
      <c r="M2614" t="s">
        <v>20</v>
      </c>
      <c r="N2614" s="29">
        <v>57.67</v>
      </c>
      <c r="O2614" s="27">
        <f>Table1[[#This Row],[Unit_Price]]*Table1[[#This Row],[Quantity]]</f>
        <v>395</v>
      </c>
      <c r="P2614" s="29">
        <f>Table1[[#This Row],[Revenue]]-Table1[[#This Row],[COGS]]</f>
        <v>106.64999999999998</v>
      </c>
      <c r="Q2614" s="9">
        <f>Table1[[#This Row],[Profit]]/Table1[[#This Row],[Revenue]]</f>
        <v>0.26999999999999996</v>
      </c>
      <c r="R2614" s="31">
        <f>Table1[[#This Row],[Cost Price]]*Table1[[#This Row],[Quantity]]</f>
        <v>288.35000000000002</v>
      </c>
    </row>
    <row r="2615" spans="1:18" x14ac:dyDescent="0.25">
      <c r="A2615" t="s">
        <v>3647</v>
      </c>
      <c r="B2615" s="14">
        <v>45917</v>
      </c>
      <c r="C2615" t="s">
        <v>2568</v>
      </c>
      <c r="D2615" t="str">
        <f>VLOOKUP(C2615,Customers!A:E,5,FALSE)</f>
        <v>Mass Market</v>
      </c>
      <c r="E2615" t="s">
        <v>171</v>
      </c>
      <c r="F2615" t="str">
        <f>VLOOKUP(Table1[[#This Row],[Product_ID]],Products!A:D,4,FALSE)</f>
        <v>Smartphones</v>
      </c>
      <c r="G2615" t="str">
        <f>VLOOKUP(H2615,Stores!A:E,5,FALSE)</f>
        <v>Africa</v>
      </c>
      <c r="H2615" t="s">
        <v>52</v>
      </c>
      <c r="I2615" s="5" t="s">
        <v>14</v>
      </c>
      <c r="J2615" s="7">
        <v>2</v>
      </c>
      <c r="K2615" s="27">
        <v>1260.03</v>
      </c>
      <c r="L2615" s="11">
        <v>0.02</v>
      </c>
      <c r="M2615" t="s">
        <v>30</v>
      </c>
      <c r="N2615" s="29">
        <v>883.32</v>
      </c>
      <c r="O2615" s="27">
        <f>Table1[[#This Row],[Unit_Price]]*Table1[[#This Row],[Quantity]]</f>
        <v>2520.06</v>
      </c>
      <c r="P2615" s="29">
        <f>Table1[[#This Row],[Revenue]]-Table1[[#This Row],[COGS]]</f>
        <v>753.41999999999985</v>
      </c>
      <c r="Q2615" s="9">
        <f>Table1[[#This Row],[Profit]]/Table1[[#This Row],[Revenue]]</f>
        <v>0.29896907216494839</v>
      </c>
      <c r="R2615" s="31">
        <f>Table1[[#This Row],[Cost Price]]*Table1[[#This Row],[Quantity]]</f>
        <v>1766.64</v>
      </c>
    </row>
    <row r="2616" spans="1:18" x14ac:dyDescent="0.25">
      <c r="A2616" t="s">
        <v>3648</v>
      </c>
      <c r="B2616" s="14">
        <v>46219</v>
      </c>
      <c r="C2616" t="s">
        <v>2188</v>
      </c>
      <c r="D2616" t="str">
        <f>VLOOKUP(C2616,Customers!A:E,5,FALSE)</f>
        <v>mass affluent</v>
      </c>
      <c r="E2616" t="s">
        <v>685</v>
      </c>
      <c r="F2616" t="str">
        <f>VLOOKUP(Table1[[#This Row],[Product_ID]],Products!A:D,4,FALSE)</f>
        <v>Smartphones</v>
      </c>
      <c r="G2616" t="str">
        <f>VLOOKUP(H2616,Stores!A:E,5,FALSE)</f>
        <v>oceania</v>
      </c>
      <c r="H2616" t="s">
        <v>48</v>
      </c>
      <c r="I2616" s="5" t="s">
        <v>25</v>
      </c>
      <c r="J2616" s="7">
        <v>6</v>
      </c>
      <c r="K2616" s="27">
        <v>1630.98</v>
      </c>
      <c r="L2616" s="11">
        <v>0.2</v>
      </c>
      <c r="M2616" t="s">
        <v>20</v>
      </c>
      <c r="N2616" s="29">
        <v>1023.36</v>
      </c>
      <c r="O2616" s="27">
        <f>Table1[[#This Row],[Unit_Price]]*Table1[[#This Row],[Quantity]]</f>
        <v>9785.880000000001</v>
      </c>
      <c r="P2616" s="29">
        <f>Table1[[#This Row],[Revenue]]-Table1[[#This Row],[COGS]]</f>
        <v>3645.7200000000012</v>
      </c>
      <c r="Q2616" s="9">
        <f>Table1[[#This Row],[Profit]]/Table1[[#This Row],[Revenue]]</f>
        <v>0.3725490196078432</v>
      </c>
      <c r="R2616" s="31">
        <f>Table1[[#This Row],[Cost Price]]*Table1[[#This Row],[Quantity]]</f>
        <v>6140.16</v>
      </c>
    </row>
    <row r="2617" spans="1:18" x14ac:dyDescent="0.25">
      <c r="A2617" t="s">
        <v>3649</v>
      </c>
      <c r="B2617" s="14">
        <v>46105</v>
      </c>
      <c r="C2617" t="s">
        <v>3447</v>
      </c>
      <c r="D2617" t="str">
        <f>VLOOKUP(C2617,Customers!A:E,5,FALSE)</f>
        <v>Mass Affluent</v>
      </c>
      <c r="E2617" t="s">
        <v>376</v>
      </c>
      <c r="F2617" t="str">
        <f>VLOOKUP(Table1[[#This Row],[Product_ID]],Products!A:D,4,FALSE)</f>
        <v>Laptops</v>
      </c>
      <c r="G2617" t="str">
        <f>VLOOKUP(H2617,Stores!A:E,5,FALSE)</f>
        <v>Oceania</v>
      </c>
      <c r="H2617" t="s">
        <v>112</v>
      </c>
      <c r="I2617" s="5" t="s">
        <v>25</v>
      </c>
      <c r="J2617" s="7">
        <v>3</v>
      </c>
      <c r="K2617" s="27">
        <v>1715.99</v>
      </c>
      <c r="L2617" s="11">
        <v>0.02</v>
      </c>
      <c r="M2617" t="s">
        <v>35</v>
      </c>
      <c r="N2617" s="29">
        <v>1240.27</v>
      </c>
      <c r="O2617" s="27">
        <f>Table1[[#This Row],[Unit_Price]]*Table1[[#This Row],[Quantity]]</f>
        <v>5147.97</v>
      </c>
      <c r="P2617" s="29">
        <f>Table1[[#This Row],[Revenue]]-Table1[[#This Row],[COGS]]</f>
        <v>1427.1600000000003</v>
      </c>
      <c r="Q2617" s="9">
        <f>Table1[[#This Row],[Profit]]/Table1[[#This Row],[Revenue]]</f>
        <v>0.27722772277227725</v>
      </c>
      <c r="R2617" s="31">
        <f>Table1[[#This Row],[Cost Price]]*Table1[[#This Row],[Quantity]]</f>
        <v>3720.81</v>
      </c>
    </row>
    <row r="2618" spans="1:18" x14ac:dyDescent="0.25">
      <c r="A2618" t="s">
        <v>3650</v>
      </c>
      <c r="B2618" s="14">
        <v>45817</v>
      </c>
      <c r="C2618" t="s">
        <v>1097</v>
      </c>
      <c r="D2618" t="str">
        <f>VLOOKUP(C2618,Customers!A:E,5,FALSE)</f>
        <v>Mass Affluent</v>
      </c>
      <c r="E2618" t="s">
        <v>147</v>
      </c>
      <c r="F2618" t="str">
        <f>VLOOKUP(Table1[[#This Row],[Product_ID]],Products!A:D,4,FALSE)</f>
        <v>Televisions</v>
      </c>
      <c r="G2618" t="str">
        <f>VLOOKUP(H2618,Stores!A:E,5,FALSE)</f>
        <v>Africa</v>
      </c>
      <c r="H2618" t="s">
        <v>196</v>
      </c>
      <c r="I2618" s="5" t="s">
        <v>25</v>
      </c>
      <c r="J2618" s="7">
        <v>2</v>
      </c>
      <c r="K2618" s="27">
        <v>999</v>
      </c>
      <c r="L2618" s="11">
        <v>0</v>
      </c>
      <c r="M2618" t="s">
        <v>20</v>
      </c>
      <c r="N2618" s="29">
        <v>679.32</v>
      </c>
      <c r="O2618" s="27">
        <f>Table1[[#This Row],[Unit_Price]]*Table1[[#This Row],[Quantity]]</f>
        <v>1998</v>
      </c>
      <c r="P2618" s="29">
        <f>Table1[[#This Row],[Revenue]]-Table1[[#This Row],[COGS]]</f>
        <v>639.3599999999999</v>
      </c>
      <c r="Q2618" s="9">
        <f>Table1[[#This Row],[Profit]]/Table1[[#This Row],[Revenue]]</f>
        <v>0.31999999999999995</v>
      </c>
      <c r="R2618" s="31">
        <f>Table1[[#This Row],[Cost Price]]*Table1[[#This Row],[Quantity]]</f>
        <v>1358.64</v>
      </c>
    </row>
    <row r="2619" spans="1:18" x14ac:dyDescent="0.25">
      <c r="A2619" t="s">
        <v>3651</v>
      </c>
      <c r="B2619" s="14">
        <v>46022</v>
      </c>
      <c r="C2619" t="s">
        <v>1105</v>
      </c>
      <c r="D2619" t="str">
        <f>VLOOKUP(C2619,Customers!A:E,5,FALSE)</f>
        <v>Affluent</v>
      </c>
      <c r="E2619" t="s">
        <v>80</v>
      </c>
      <c r="F2619" t="str">
        <f>VLOOKUP(Table1[[#This Row],[Product_ID]],Products!A:D,4,FALSE)</f>
        <v>Accessories</v>
      </c>
      <c r="G2619" t="str">
        <f>VLOOKUP(H2619,Stores!A:E,5,FALSE)</f>
        <v>oceania</v>
      </c>
      <c r="H2619" t="s">
        <v>48</v>
      </c>
      <c r="I2619" s="5" t="s">
        <v>25</v>
      </c>
      <c r="J2619" s="7">
        <v>5</v>
      </c>
      <c r="K2619" s="27">
        <v>163.77000000000001</v>
      </c>
      <c r="L2619" s="11">
        <v>0</v>
      </c>
      <c r="M2619" t="s">
        <v>20</v>
      </c>
      <c r="N2619" s="29">
        <v>116.07</v>
      </c>
      <c r="O2619" s="27">
        <f>Table1[[#This Row],[Unit_Price]]*Table1[[#This Row],[Quantity]]</f>
        <v>818.85</v>
      </c>
      <c r="P2619" s="29">
        <f>Table1[[#This Row],[Revenue]]-Table1[[#This Row],[COGS]]</f>
        <v>238.50000000000011</v>
      </c>
      <c r="Q2619" s="9">
        <f>Table1[[#This Row],[Profit]]/Table1[[#This Row],[Revenue]]</f>
        <v>0.29126213592233025</v>
      </c>
      <c r="R2619" s="31">
        <f>Table1[[#This Row],[Cost Price]]*Table1[[#This Row],[Quantity]]</f>
        <v>580.34999999999991</v>
      </c>
    </row>
    <row r="2620" spans="1:18" x14ac:dyDescent="0.25">
      <c r="A2620" t="s">
        <v>3652</v>
      </c>
      <c r="B2620" s="14">
        <v>46141</v>
      </c>
      <c r="C2620" t="s">
        <v>1662</v>
      </c>
      <c r="D2620" t="str">
        <f>VLOOKUP(C2620,Customers!A:E,5,FALSE)</f>
        <v>Premium</v>
      </c>
      <c r="E2620" t="s">
        <v>83</v>
      </c>
      <c r="F2620" t="str">
        <f>VLOOKUP(Table1[[#This Row],[Product_ID]],Products!A:D,4,FALSE)</f>
        <v>Televisions</v>
      </c>
      <c r="G2620" t="str">
        <f>VLOOKUP(H2620,Stores!A:E,5,FALSE)</f>
        <v>Africa</v>
      </c>
      <c r="H2620" t="s">
        <v>58</v>
      </c>
      <c r="I2620" s="5" t="s">
        <v>14</v>
      </c>
      <c r="J2620" s="7">
        <v>2</v>
      </c>
      <c r="K2620" s="27">
        <v>2299</v>
      </c>
      <c r="L2620" s="11">
        <v>0.05</v>
      </c>
      <c r="M2620" t="s">
        <v>30</v>
      </c>
      <c r="N2620" s="29">
        <v>1586.31</v>
      </c>
      <c r="O2620" s="27">
        <f>Table1[[#This Row],[Unit_Price]]*Table1[[#This Row],[Quantity]]</f>
        <v>4598</v>
      </c>
      <c r="P2620" s="29">
        <f>Table1[[#This Row],[Revenue]]-Table1[[#This Row],[COGS]]</f>
        <v>1425.38</v>
      </c>
      <c r="Q2620" s="9">
        <f>Table1[[#This Row],[Profit]]/Table1[[#This Row],[Revenue]]</f>
        <v>0.31</v>
      </c>
      <c r="R2620" s="31">
        <f>Table1[[#This Row],[Cost Price]]*Table1[[#This Row],[Quantity]]</f>
        <v>3172.62</v>
      </c>
    </row>
    <row r="2621" spans="1:18" x14ac:dyDescent="0.25">
      <c r="A2621" t="s">
        <v>3653</v>
      </c>
      <c r="B2621" s="14">
        <v>46187</v>
      </c>
      <c r="C2621" t="s">
        <v>910</v>
      </c>
      <c r="D2621" t="str">
        <f>VLOOKUP(C2621,Customers!A:E,5,FALSE)</f>
        <v>Affluent</v>
      </c>
      <c r="E2621" t="s">
        <v>376</v>
      </c>
      <c r="F2621" t="str">
        <f>VLOOKUP(Table1[[#This Row],[Product_ID]],Products!A:D,4,FALSE)</f>
        <v>Laptops</v>
      </c>
      <c r="G2621" t="str">
        <f>VLOOKUP(H2621,Stores!A:E,5,FALSE)</f>
        <v>Africa</v>
      </c>
      <c r="H2621" t="s">
        <v>196</v>
      </c>
      <c r="I2621" s="5" t="s">
        <v>25</v>
      </c>
      <c r="J2621" s="7">
        <v>3</v>
      </c>
      <c r="K2621" s="27">
        <v>1665.02</v>
      </c>
      <c r="L2621" s="11">
        <v>0.02</v>
      </c>
      <c r="M2621" t="s">
        <v>30</v>
      </c>
      <c r="N2621" s="29">
        <v>1240.27</v>
      </c>
      <c r="O2621" s="27">
        <f>Table1[[#This Row],[Unit_Price]]*Table1[[#This Row],[Quantity]]</f>
        <v>4995.0599999999995</v>
      </c>
      <c r="P2621" s="29">
        <f>Table1[[#This Row],[Revenue]]-Table1[[#This Row],[COGS]]</f>
        <v>1274.2499999999995</v>
      </c>
      <c r="Q2621" s="9">
        <f>Table1[[#This Row],[Profit]]/Table1[[#This Row],[Revenue]]</f>
        <v>0.25510204081632648</v>
      </c>
      <c r="R2621" s="31">
        <f>Table1[[#This Row],[Cost Price]]*Table1[[#This Row],[Quantity]]</f>
        <v>3720.81</v>
      </c>
    </row>
    <row r="2622" spans="1:18" x14ac:dyDescent="0.25">
      <c r="A2622" t="s">
        <v>3654</v>
      </c>
      <c r="B2622" s="14">
        <v>46084</v>
      </c>
      <c r="C2622" t="s">
        <v>1749</v>
      </c>
      <c r="D2622" t="str">
        <f>VLOOKUP(C2622,Customers!A:E,5,FALSE)</f>
        <v>Mass Affluent</v>
      </c>
      <c r="E2622" t="s">
        <v>277</v>
      </c>
      <c r="F2622" t="str">
        <f>VLOOKUP(Table1[[#This Row],[Product_ID]],Products!A:D,4,FALSE)</f>
        <v>Televisions</v>
      </c>
      <c r="G2622" t="str">
        <f>VLOOKUP(H2622,Stores!A:E,5,FALSE)</f>
        <v>South America</v>
      </c>
      <c r="H2622" t="s">
        <v>120</v>
      </c>
      <c r="I2622" s="5" t="s">
        <v>25</v>
      </c>
      <c r="J2622" s="7">
        <v>2</v>
      </c>
      <c r="K2622" s="27">
        <v>692.01</v>
      </c>
      <c r="L2622" s="11">
        <v>0.1</v>
      </c>
      <c r="M2622" t="s">
        <v>20</v>
      </c>
      <c r="N2622" s="29">
        <v>433.38</v>
      </c>
      <c r="O2622" s="27">
        <f>Table1[[#This Row],[Unit_Price]]*Table1[[#This Row],[Quantity]]</f>
        <v>1384.02</v>
      </c>
      <c r="P2622" s="29">
        <f>Table1[[#This Row],[Revenue]]-Table1[[#This Row],[COGS]]</f>
        <v>517.26</v>
      </c>
      <c r="Q2622" s="9">
        <f>Table1[[#This Row],[Profit]]/Table1[[#This Row],[Revenue]]</f>
        <v>0.37373737373737376</v>
      </c>
      <c r="R2622" s="31">
        <f>Table1[[#This Row],[Cost Price]]*Table1[[#This Row],[Quantity]]</f>
        <v>866.76</v>
      </c>
    </row>
    <row r="2623" spans="1:18" x14ac:dyDescent="0.25">
      <c r="A2623" t="s">
        <v>3655</v>
      </c>
      <c r="B2623" s="14">
        <v>46071</v>
      </c>
      <c r="C2623" t="s">
        <v>1371</v>
      </c>
      <c r="D2623" t="str">
        <f>VLOOKUP(C2623,Customers!A:E,5,FALSE)</f>
        <v>Mass Market</v>
      </c>
      <c r="E2623" t="s">
        <v>235</v>
      </c>
      <c r="F2623" t="str">
        <f>VLOOKUP(Table1[[#This Row],[Product_ID]],Products!A:D,4,FALSE)</f>
        <v>Accessories</v>
      </c>
      <c r="G2623" t="str">
        <f>VLOOKUP(H2623,Stores!A:E,5,FALSE)</f>
        <v>Africa</v>
      </c>
      <c r="H2623" t="s">
        <v>52</v>
      </c>
      <c r="I2623" s="5" t="s">
        <v>14</v>
      </c>
      <c r="J2623" s="7">
        <v>2</v>
      </c>
      <c r="K2623" s="27">
        <v>69.69</v>
      </c>
      <c r="L2623" s="11">
        <v>0.15</v>
      </c>
      <c r="M2623" t="s">
        <v>35</v>
      </c>
      <c r="N2623" s="29">
        <v>44.85</v>
      </c>
      <c r="O2623" s="27">
        <f>Table1[[#This Row],[Unit_Price]]*Table1[[#This Row],[Quantity]]</f>
        <v>139.38</v>
      </c>
      <c r="P2623" s="29">
        <f>Table1[[#This Row],[Revenue]]-Table1[[#This Row],[COGS]]</f>
        <v>49.679999999999993</v>
      </c>
      <c r="Q2623" s="9">
        <f>Table1[[#This Row],[Profit]]/Table1[[#This Row],[Revenue]]</f>
        <v>0.35643564356435642</v>
      </c>
      <c r="R2623" s="31">
        <f>Table1[[#This Row],[Cost Price]]*Table1[[#This Row],[Quantity]]</f>
        <v>89.7</v>
      </c>
    </row>
    <row r="2624" spans="1:18" x14ac:dyDescent="0.25">
      <c r="A2624" t="s">
        <v>3656</v>
      </c>
      <c r="B2624" s="14">
        <v>45913</v>
      </c>
      <c r="C2624" t="s">
        <v>2360</v>
      </c>
      <c r="D2624" t="str">
        <f>VLOOKUP(C2624,Customers!A:E,5,FALSE)</f>
        <v>Mass Market</v>
      </c>
      <c r="E2624" t="s">
        <v>33</v>
      </c>
      <c r="F2624" t="str">
        <f>VLOOKUP(Table1[[#This Row],[Product_ID]],Products!A:D,4,FALSE)</f>
        <v>Laptops</v>
      </c>
      <c r="G2624" t="str">
        <f>VLOOKUP(H2624,Stores!A:E,5,FALSE)</f>
        <v>EUROPE</v>
      </c>
      <c r="H2624" t="s">
        <v>74</v>
      </c>
      <c r="I2624" s="5" t="s">
        <v>14</v>
      </c>
      <c r="J2624" s="7">
        <v>2</v>
      </c>
      <c r="K2624" s="27">
        <v>2449.02</v>
      </c>
      <c r="L2624" s="11">
        <v>0.05</v>
      </c>
      <c r="M2624" t="s">
        <v>20</v>
      </c>
      <c r="N2624" s="29">
        <v>1599.36</v>
      </c>
      <c r="O2624" s="27">
        <f>Table1[[#This Row],[Unit_Price]]*Table1[[#This Row],[Quantity]]</f>
        <v>4898.04</v>
      </c>
      <c r="P2624" s="29">
        <f>Table1[[#This Row],[Revenue]]-Table1[[#This Row],[COGS]]</f>
        <v>1699.3200000000002</v>
      </c>
      <c r="Q2624" s="9">
        <f>Table1[[#This Row],[Profit]]/Table1[[#This Row],[Revenue]]</f>
        <v>0.34693877551020413</v>
      </c>
      <c r="R2624" s="31">
        <f>Table1[[#This Row],[Cost Price]]*Table1[[#This Row],[Quantity]]</f>
        <v>3198.72</v>
      </c>
    </row>
    <row r="2625" spans="1:18" x14ac:dyDescent="0.25">
      <c r="A2625" t="s">
        <v>3657</v>
      </c>
      <c r="B2625" s="14">
        <v>46016</v>
      </c>
      <c r="C2625" t="s">
        <v>2154</v>
      </c>
      <c r="D2625" t="str">
        <f>VLOOKUP(C2625,Customers!A:E,5,FALSE)</f>
        <v>Mass Market</v>
      </c>
      <c r="E2625" t="s">
        <v>235</v>
      </c>
      <c r="F2625" t="str">
        <f>VLOOKUP(Table1[[#This Row],[Product_ID]],Products!A:D,4,FALSE)</f>
        <v>Accessories</v>
      </c>
      <c r="G2625" t="str">
        <f>VLOOKUP(H2625,Stores!A:E,5,FALSE)</f>
        <v>Asia</v>
      </c>
      <c r="H2625" t="s">
        <v>34</v>
      </c>
      <c r="I2625" s="5" t="s">
        <v>14</v>
      </c>
      <c r="J2625" s="7">
        <v>3</v>
      </c>
      <c r="K2625" s="27">
        <v>69.69</v>
      </c>
      <c r="L2625" s="11">
        <v>0.2</v>
      </c>
      <c r="M2625" t="s">
        <v>20</v>
      </c>
      <c r="N2625" s="29">
        <v>44.85</v>
      </c>
      <c r="O2625" s="27">
        <f>Table1[[#This Row],[Unit_Price]]*Table1[[#This Row],[Quantity]]</f>
        <v>209.07</v>
      </c>
      <c r="P2625" s="29">
        <f>Table1[[#This Row],[Revenue]]-Table1[[#This Row],[COGS]]</f>
        <v>74.519999999999982</v>
      </c>
      <c r="Q2625" s="9">
        <f>Table1[[#This Row],[Profit]]/Table1[[#This Row],[Revenue]]</f>
        <v>0.35643564356435636</v>
      </c>
      <c r="R2625" s="31">
        <f>Table1[[#This Row],[Cost Price]]*Table1[[#This Row],[Quantity]]</f>
        <v>134.55000000000001</v>
      </c>
    </row>
    <row r="2626" spans="1:18" x14ac:dyDescent="0.25">
      <c r="A2626" t="s">
        <v>3658</v>
      </c>
      <c r="B2626" s="14">
        <v>46070</v>
      </c>
      <c r="C2626" t="s">
        <v>515</v>
      </c>
      <c r="D2626" t="str">
        <f>VLOOKUP(C2626,Customers!A:E,5,FALSE)</f>
        <v>Affluent</v>
      </c>
      <c r="E2626" t="s">
        <v>12</v>
      </c>
      <c r="F2626" t="str">
        <f>VLOOKUP(Table1[[#This Row],[Product_ID]],Products!A:D,4,FALSE)</f>
        <v>Audio</v>
      </c>
      <c r="G2626" t="str">
        <f>VLOOKUP(H2626,Stores!A:E,5,FALSE)</f>
        <v>Asia</v>
      </c>
      <c r="H2626" t="s">
        <v>101</v>
      </c>
      <c r="I2626" s="5" t="s">
        <v>25</v>
      </c>
      <c r="J2626" s="7">
        <v>4</v>
      </c>
      <c r="K2626" s="27">
        <v>489.02</v>
      </c>
      <c r="L2626" s="11">
        <v>0.15</v>
      </c>
      <c r="M2626" t="s">
        <v>20</v>
      </c>
      <c r="N2626" s="29">
        <v>354.29</v>
      </c>
      <c r="O2626" s="27">
        <f>Table1[[#This Row],[Unit_Price]]*Table1[[#This Row],[Quantity]]</f>
        <v>1956.08</v>
      </c>
      <c r="P2626" s="29">
        <f>Table1[[#This Row],[Revenue]]-Table1[[#This Row],[COGS]]</f>
        <v>538.91999999999985</v>
      </c>
      <c r="Q2626" s="9">
        <f>Table1[[#This Row],[Profit]]/Table1[[#This Row],[Revenue]]</f>
        <v>0.27551020408163257</v>
      </c>
      <c r="R2626" s="31">
        <f>Table1[[#This Row],[Cost Price]]*Table1[[#This Row],[Quantity]]</f>
        <v>1417.16</v>
      </c>
    </row>
    <row r="2627" spans="1:18" x14ac:dyDescent="0.25">
      <c r="A2627" t="s">
        <v>3659</v>
      </c>
      <c r="B2627" s="14">
        <v>45785</v>
      </c>
      <c r="C2627" t="s">
        <v>1307</v>
      </c>
      <c r="D2627" t="str">
        <f>VLOOKUP(C2627,Customers!A:E,5,FALSE)</f>
        <v>VIP</v>
      </c>
      <c r="E2627" t="s">
        <v>556</v>
      </c>
      <c r="F2627" t="str">
        <f>VLOOKUP(Table1[[#This Row],[Product_ID]],Products!A:D,4,FALSE)</f>
        <v>Audio</v>
      </c>
      <c r="G2627" t="str">
        <f>VLOOKUP(H2627,Stores!A:E,5,FALSE)</f>
        <v>oceania</v>
      </c>
      <c r="H2627" t="s">
        <v>48</v>
      </c>
      <c r="I2627" s="5" t="s">
        <v>14</v>
      </c>
      <c r="J2627" s="7">
        <v>1</v>
      </c>
      <c r="K2627" s="27">
        <v>126.42</v>
      </c>
      <c r="L2627" s="11">
        <v>0.02</v>
      </c>
      <c r="M2627" t="s">
        <v>35</v>
      </c>
      <c r="N2627" s="29">
        <v>87.72</v>
      </c>
      <c r="O2627" s="27">
        <f>Table1[[#This Row],[Unit_Price]]*Table1[[#This Row],[Quantity]]</f>
        <v>126.42</v>
      </c>
      <c r="P2627" s="29">
        <f>Table1[[#This Row],[Revenue]]-Table1[[#This Row],[COGS]]</f>
        <v>38.700000000000003</v>
      </c>
      <c r="Q2627" s="9">
        <f>Table1[[#This Row],[Profit]]/Table1[[#This Row],[Revenue]]</f>
        <v>0.30612244897959184</v>
      </c>
      <c r="R2627" s="31">
        <f>Table1[[#This Row],[Cost Price]]*Table1[[#This Row],[Quantity]]</f>
        <v>87.72</v>
      </c>
    </row>
    <row r="2628" spans="1:18" x14ac:dyDescent="0.25">
      <c r="A2628" t="s">
        <v>3660</v>
      </c>
      <c r="B2628" s="14">
        <v>45956</v>
      </c>
      <c r="C2628" t="s">
        <v>1122</v>
      </c>
      <c r="D2628" t="str">
        <f>VLOOKUP(C2628,Customers!A:E,5,FALSE)</f>
        <v>Mass Market</v>
      </c>
      <c r="E2628" t="s">
        <v>251</v>
      </c>
      <c r="F2628" t="str">
        <f>VLOOKUP(Table1[[#This Row],[Product_ID]],Products!A:D,4,FALSE)</f>
        <v>Televisions</v>
      </c>
      <c r="G2628" t="str">
        <f>VLOOKUP(H2628,Stores!A:E,5,FALSE)</f>
        <v>North America</v>
      </c>
      <c r="H2628" t="s">
        <v>95</v>
      </c>
      <c r="I2628" s="5" t="s">
        <v>25</v>
      </c>
      <c r="J2628" s="7">
        <v>1</v>
      </c>
      <c r="K2628" s="27">
        <v>2058.9699999999998</v>
      </c>
      <c r="L2628" s="11">
        <v>0</v>
      </c>
      <c r="M2628" t="s">
        <v>20</v>
      </c>
      <c r="N2628" s="29">
        <v>1299.3499999999999</v>
      </c>
      <c r="O2628" s="27">
        <f>Table1[[#This Row],[Unit_Price]]*Table1[[#This Row],[Quantity]]</f>
        <v>2058.9699999999998</v>
      </c>
      <c r="P2628" s="29">
        <f>Table1[[#This Row],[Revenue]]-Table1[[#This Row],[COGS]]</f>
        <v>759.61999999999989</v>
      </c>
      <c r="Q2628" s="9">
        <f>Table1[[#This Row],[Profit]]/Table1[[#This Row],[Revenue]]</f>
        <v>0.36893203883495146</v>
      </c>
      <c r="R2628" s="31">
        <f>Table1[[#This Row],[Cost Price]]*Table1[[#This Row],[Quantity]]</f>
        <v>1299.3499999999999</v>
      </c>
    </row>
    <row r="2629" spans="1:18" x14ac:dyDescent="0.25">
      <c r="A2629" t="s">
        <v>3661</v>
      </c>
      <c r="B2629" s="14">
        <v>45980</v>
      </c>
      <c r="C2629" t="s">
        <v>2320</v>
      </c>
      <c r="D2629" t="str">
        <f>VLOOKUP(C2629,Customers!A:E,5,FALSE)</f>
        <v>Mass Market</v>
      </c>
      <c r="E2629" t="s">
        <v>92</v>
      </c>
      <c r="F2629" t="str">
        <f>VLOOKUP(Table1[[#This Row],[Product_ID]],Products!A:D,4,FALSE)</f>
        <v>Audio</v>
      </c>
      <c r="G2629" t="str">
        <f>VLOOKUP(Table1[[#This Row],[Customer_ID]],Customers!A:G,7,FALSE)</f>
        <v>North America</v>
      </c>
      <c r="H2629" t="s">
        <v>5164</v>
      </c>
      <c r="I2629" s="5" t="s">
        <v>14</v>
      </c>
      <c r="J2629" s="7">
        <v>6</v>
      </c>
      <c r="K2629" s="27">
        <v>307.97000000000003</v>
      </c>
      <c r="L2629" s="11">
        <v>0.1</v>
      </c>
      <c r="M2629" t="s">
        <v>20</v>
      </c>
      <c r="N2629" s="29">
        <v>191.36</v>
      </c>
      <c r="O2629" s="27">
        <f>Table1[[#This Row],[Unit_Price]]*Table1[[#This Row],[Quantity]]</f>
        <v>1847.8200000000002</v>
      </c>
      <c r="P2629" s="29">
        <f>Table1[[#This Row],[Revenue]]-Table1[[#This Row],[COGS]]</f>
        <v>699.66000000000008</v>
      </c>
      <c r="Q2629" s="9">
        <f>Table1[[#This Row],[Profit]]/Table1[[#This Row],[Revenue]]</f>
        <v>0.37864077669902912</v>
      </c>
      <c r="R2629" s="31">
        <f>Table1[[#This Row],[Cost Price]]*Table1[[#This Row],[Quantity]]</f>
        <v>1148.1600000000001</v>
      </c>
    </row>
    <row r="2630" spans="1:18" x14ac:dyDescent="0.25">
      <c r="A2630" t="s">
        <v>3662</v>
      </c>
      <c r="B2630" s="14">
        <v>46333</v>
      </c>
      <c r="C2630" t="s">
        <v>2141</v>
      </c>
      <c r="D2630" t="str">
        <f>VLOOKUP(C2630,Customers!A:E,5,FALSE)</f>
        <v>Mass Market</v>
      </c>
      <c r="E2630" t="s">
        <v>43</v>
      </c>
      <c r="F2630" t="str">
        <f>VLOOKUP(Table1[[#This Row],[Product_ID]],Products!A:D,4,FALSE)</f>
        <v>Televisions</v>
      </c>
      <c r="G2630" t="str">
        <f>VLOOKUP(H2630,Stores!A:E,5,FALSE)</f>
        <v>South America</v>
      </c>
      <c r="H2630" t="s">
        <v>120</v>
      </c>
      <c r="I2630" s="5" t="s">
        <v>25</v>
      </c>
      <c r="J2630" s="7">
        <v>3</v>
      </c>
      <c r="K2630" s="27">
        <v>1834.98</v>
      </c>
      <c r="L2630" s="11">
        <v>0.2</v>
      </c>
      <c r="M2630" t="s">
        <v>20</v>
      </c>
      <c r="N2630" s="29">
        <v>1097.3900000000001</v>
      </c>
      <c r="O2630" s="27">
        <f>Table1[[#This Row],[Unit_Price]]*Table1[[#This Row],[Quantity]]</f>
        <v>5504.9400000000005</v>
      </c>
      <c r="P2630" s="29">
        <f>Table1[[#This Row],[Revenue]]-Table1[[#This Row],[COGS]]</f>
        <v>2212.7700000000004</v>
      </c>
      <c r="Q2630" s="9">
        <f>Table1[[#This Row],[Profit]]/Table1[[#This Row],[Revenue]]</f>
        <v>0.40196078431372551</v>
      </c>
      <c r="R2630" s="31">
        <f>Table1[[#This Row],[Cost Price]]*Table1[[#This Row],[Quantity]]</f>
        <v>3292.17</v>
      </c>
    </row>
    <row r="2631" spans="1:18" x14ac:dyDescent="0.25">
      <c r="A2631" t="s">
        <v>3663</v>
      </c>
      <c r="B2631" s="14">
        <v>46221</v>
      </c>
      <c r="C2631" t="s">
        <v>2860</v>
      </c>
      <c r="D2631" t="str">
        <f>VLOOKUP(C2631,Customers!A:E,5,FALSE)</f>
        <v>Mass Market</v>
      </c>
      <c r="E2631" t="s">
        <v>43</v>
      </c>
      <c r="F2631" t="str">
        <f>VLOOKUP(Table1[[#This Row],[Product_ID]],Products!A:D,4,FALSE)</f>
        <v>Televisions</v>
      </c>
      <c r="G2631" t="str">
        <f>VLOOKUP(H2631,Stores!A:E,5,FALSE)</f>
        <v>oceania</v>
      </c>
      <c r="H2631" t="s">
        <v>48</v>
      </c>
      <c r="I2631" s="5" t="s">
        <v>14</v>
      </c>
      <c r="J2631" s="7">
        <v>1</v>
      </c>
      <c r="K2631" s="27">
        <v>1745.03</v>
      </c>
      <c r="L2631" s="11">
        <v>0.02</v>
      </c>
      <c r="M2631" t="s">
        <v>20</v>
      </c>
      <c r="N2631" s="29">
        <v>1097.3900000000001</v>
      </c>
      <c r="O2631" s="27">
        <f>Table1[[#This Row],[Unit_Price]]*Table1[[#This Row],[Quantity]]</f>
        <v>1745.03</v>
      </c>
      <c r="P2631" s="29">
        <f>Table1[[#This Row],[Revenue]]-Table1[[#This Row],[COGS]]</f>
        <v>647.63999999999987</v>
      </c>
      <c r="Q2631" s="9">
        <f>Table1[[#This Row],[Profit]]/Table1[[#This Row],[Revenue]]</f>
        <v>0.37113402061855666</v>
      </c>
      <c r="R2631" s="31">
        <f>Table1[[#This Row],[Cost Price]]*Table1[[#This Row],[Quantity]]</f>
        <v>1097.3900000000001</v>
      </c>
    </row>
    <row r="2632" spans="1:18" x14ac:dyDescent="0.25">
      <c r="A2632" t="s">
        <v>3664</v>
      </c>
      <c r="B2632" s="14">
        <v>46234</v>
      </c>
      <c r="C2632" t="s">
        <v>1680</v>
      </c>
      <c r="D2632" t="str">
        <f>VLOOKUP(C2632,Customers!A:E,5,FALSE)</f>
        <v>Premium</v>
      </c>
      <c r="E2632" t="s">
        <v>92</v>
      </c>
      <c r="F2632" t="str">
        <f>VLOOKUP(Table1[[#This Row],[Product_ID]],Products!A:D,4,FALSE)</f>
        <v>Audio</v>
      </c>
      <c r="G2632" t="str">
        <f>VLOOKUP(H2632,Stores!A:E,5,FALSE)</f>
        <v>oceania</v>
      </c>
      <c r="H2632" t="s">
        <v>48</v>
      </c>
      <c r="I2632" s="5" t="s">
        <v>14</v>
      </c>
      <c r="J2632" s="7">
        <v>2</v>
      </c>
      <c r="K2632" s="27">
        <v>301.99</v>
      </c>
      <c r="L2632" s="11">
        <v>0.02</v>
      </c>
      <c r="M2632" t="s">
        <v>20</v>
      </c>
      <c r="N2632" s="29">
        <v>191.36</v>
      </c>
      <c r="O2632" s="27">
        <f>Table1[[#This Row],[Unit_Price]]*Table1[[#This Row],[Quantity]]</f>
        <v>603.98</v>
      </c>
      <c r="P2632" s="29">
        <f>Table1[[#This Row],[Revenue]]-Table1[[#This Row],[COGS]]</f>
        <v>221.26</v>
      </c>
      <c r="Q2632" s="9">
        <f>Table1[[#This Row],[Profit]]/Table1[[#This Row],[Revenue]]</f>
        <v>0.36633663366336633</v>
      </c>
      <c r="R2632" s="31">
        <f>Table1[[#This Row],[Cost Price]]*Table1[[#This Row],[Quantity]]</f>
        <v>382.72</v>
      </c>
    </row>
    <row r="2633" spans="1:18" x14ac:dyDescent="0.25">
      <c r="A2633" t="s">
        <v>3665</v>
      </c>
      <c r="B2633" s="14">
        <v>46043</v>
      </c>
      <c r="C2633" t="s">
        <v>1870</v>
      </c>
      <c r="D2633" t="str">
        <f>VLOOKUP(C2633,Customers!A:E,5,FALSE)</f>
        <v>Mass Affluent</v>
      </c>
      <c r="E2633" t="s">
        <v>153</v>
      </c>
      <c r="F2633" t="str">
        <f>VLOOKUP(Table1[[#This Row],[Product_ID]],Products!A:D,4,FALSE)</f>
        <v>Accessories</v>
      </c>
      <c r="G2633" t="str">
        <f>VLOOKUP(H2633,Stores!A:E,5,FALSE)</f>
        <v>Africa</v>
      </c>
      <c r="H2633" t="s">
        <v>44</v>
      </c>
      <c r="I2633" s="5" t="s">
        <v>14</v>
      </c>
      <c r="J2633" s="7">
        <v>6</v>
      </c>
      <c r="K2633" s="27">
        <v>131.58000000000001</v>
      </c>
      <c r="L2633" s="11">
        <v>0</v>
      </c>
      <c r="M2633" t="s">
        <v>20</v>
      </c>
      <c r="N2633" s="29">
        <v>78.69</v>
      </c>
      <c r="O2633" s="27">
        <f>Table1[[#This Row],[Unit_Price]]*Table1[[#This Row],[Quantity]]</f>
        <v>789.48</v>
      </c>
      <c r="P2633" s="29">
        <f>Table1[[#This Row],[Revenue]]-Table1[[#This Row],[COGS]]</f>
        <v>317.34000000000003</v>
      </c>
      <c r="Q2633" s="9">
        <f>Table1[[#This Row],[Profit]]/Table1[[#This Row],[Revenue]]</f>
        <v>0.40196078431372551</v>
      </c>
      <c r="R2633" s="31">
        <f>Table1[[#This Row],[Cost Price]]*Table1[[#This Row],[Quantity]]</f>
        <v>472.14</v>
      </c>
    </row>
    <row r="2634" spans="1:18" x14ac:dyDescent="0.25">
      <c r="A2634" t="s">
        <v>3666</v>
      </c>
      <c r="B2634" s="14">
        <v>46241</v>
      </c>
      <c r="C2634" t="s">
        <v>2188</v>
      </c>
      <c r="D2634" t="str">
        <f>VLOOKUP(C2634,Customers!A:E,5,FALSE)</f>
        <v>mass affluent</v>
      </c>
      <c r="E2634" t="s">
        <v>321</v>
      </c>
      <c r="F2634" t="str">
        <f>VLOOKUP(Table1[[#This Row],[Product_ID]],Products!A:D,4,FALSE)</f>
        <v>Smartphones</v>
      </c>
      <c r="G2634" t="str">
        <f>VLOOKUP(H2634,Stores!A:E,5,FALSE)</f>
        <v>South America</v>
      </c>
      <c r="H2634" t="s">
        <v>62</v>
      </c>
      <c r="I2634" s="5" t="s">
        <v>25</v>
      </c>
      <c r="J2634" s="7">
        <v>1</v>
      </c>
      <c r="K2634" s="27">
        <v>1440.97</v>
      </c>
      <c r="L2634" s="11">
        <v>0.05</v>
      </c>
      <c r="M2634" t="s">
        <v>35</v>
      </c>
      <c r="N2634" s="29">
        <v>993.29</v>
      </c>
      <c r="O2634" s="27">
        <f>Table1[[#This Row],[Unit_Price]]*Table1[[#This Row],[Quantity]]</f>
        <v>1440.97</v>
      </c>
      <c r="P2634" s="29">
        <f>Table1[[#This Row],[Revenue]]-Table1[[#This Row],[COGS]]</f>
        <v>447.68000000000006</v>
      </c>
      <c r="Q2634" s="9">
        <f>Table1[[#This Row],[Profit]]/Table1[[#This Row],[Revenue]]</f>
        <v>0.31067961165048547</v>
      </c>
      <c r="R2634" s="31">
        <f>Table1[[#This Row],[Cost Price]]*Table1[[#This Row],[Quantity]]</f>
        <v>993.29</v>
      </c>
    </row>
    <row r="2635" spans="1:18" x14ac:dyDescent="0.25">
      <c r="A2635" t="s">
        <v>3667</v>
      </c>
      <c r="B2635" s="14">
        <v>45887</v>
      </c>
      <c r="C2635" t="s">
        <v>1280</v>
      </c>
      <c r="D2635" t="str">
        <f>VLOOKUP(C2635,Customers!A:E,5,FALSE)</f>
        <v>Mass Market</v>
      </c>
      <c r="E2635" t="s">
        <v>126</v>
      </c>
      <c r="F2635" t="str">
        <f>VLOOKUP(Table1[[#This Row],[Product_ID]],Products!A:D,4,FALSE)</f>
        <v>Smartphones</v>
      </c>
      <c r="G2635" t="str">
        <f>VLOOKUP(H2635,Stores!A:E,5,FALSE)</f>
        <v>Africa</v>
      </c>
      <c r="H2635" t="s">
        <v>19</v>
      </c>
      <c r="I2635" s="5" t="s">
        <v>25</v>
      </c>
      <c r="J2635" s="7">
        <v>4</v>
      </c>
      <c r="K2635" s="27">
        <v>719.97</v>
      </c>
      <c r="L2635" s="11">
        <v>0.1</v>
      </c>
      <c r="M2635" t="s">
        <v>20</v>
      </c>
      <c r="N2635" s="29">
        <v>510.27</v>
      </c>
      <c r="O2635" s="27">
        <f>Table1[[#This Row],[Unit_Price]]*Table1[[#This Row],[Quantity]]</f>
        <v>2879.88</v>
      </c>
      <c r="P2635" s="29">
        <f>Table1[[#This Row],[Revenue]]-Table1[[#This Row],[COGS]]</f>
        <v>838.80000000000018</v>
      </c>
      <c r="Q2635" s="9">
        <f>Table1[[#This Row],[Profit]]/Table1[[#This Row],[Revenue]]</f>
        <v>0.29126213592233013</v>
      </c>
      <c r="R2635" s="31">
        <f>Table1[[#This Row],[Cost Price]]*Table1[[#This Row],[Quantity]]</f>
        <v>2041.08</v>
      </c>
    </row>
    <row r="2636" spans="1:18" x14ac:dyDescent="0.25">
      <c r="A2636" t="s">
        <v>3668</v>
      </c>
      <c r="B2636" s="14">
        <v>46125</v>
      </c>
      <c r="C2636" t="s">
        <v>1107</v>
      </c>
      <c r="D2636" t="str">
        <f>VLOOKUP(C2636,Customers!A:E,5,FALSE)</f>
        <v>Premium</v>
      </c>
      <c r="E2636" t="s">
        <v>147</v>
      </c>
      <c r="F2636" t="str">
        <f>VLOOKUP(Table1[[#This Row],[Product_ID]],Products!A:D,4,FALSE)</f>
        <v>Televisions</v>
      </c>
      <c r="G2636" t="str">
        <f>VLOOKUP(H2636,Stores!A:E,5,FALSE)</f>
        <v>Europe</v>
      </c>
      <c r="H2636" t="s">
        <v>64</v>
      </c>
      <c r="I2636" s="5" t="s">
        <v>14</v>
      </c>
      <c r="J2636" s="7">
        <v>2</v>
      </c>
      <c r="K2636" s="27">
        <v>1018.98</v>
      </c>
      <c r="L2636" s="11">
        <v>0.2</v>
      </c>
      <c r="M2636" t="s">
        <v>20</v>
      </c>
      <c r="N2636" s="29">
        <v>679.32</v>
      </c>
      <c r="O2636" s="27">
        <f>Table1[[#This Row],[Unit_Price]]*Table1[[#This Row],[Quantity]]</f>
        <v>2037.96</v>
      </c>
      <c r="P2636" s="29">
        <f>Table1[[#This Row],[Revenue]]-Table1[[#This Row],[COGS]]</f>
        <v>679.31999999999994</v>
      </c>
      <c r="Q2636" s="9">
        <f>Table1[[#This Row],[Profit]]/Table1[[#This Row],[Revenue]]</f>
        <v>0.33333333333333331</v>
      </c>
      <c r="R2636" s="31">
        <f>Table1[[#This Row],[Cost Price]]*Table1[[#This Row],[Quantity]]</f>
        <v>1358.64</v>
      </c>
    </row>
    <row r="2637" spans="1:18" x14ac:dyDescent="0.25">
      <c r="A2637" t="s">
        <v>3669</v>
      </c>
      <c r="B2637" s="14">
        <v>46223</v>
      </c>
      <c r="C2637" t="s">
        <v>3670</v>
      </c>
      <c r="D2637" t="str">
        <f>VLOOKUP(C2637,Customers!A:E,5,FALSE)</f>
        <v>Mass Affluent</v>
      </c>
      <c r="E2637" t="s">
        <v>12</v>
      </c>
      <c r="F2637" t="str">
        <f>VLOOKUP(Table1[[#This Row],[Product_ID]],Products!A:D,4,FALSE)</f>
        <v>Audio</v>
      </c>
      <c r="G2637" t="str">
        <f>VLOOKUP(H2637,Stores!A:E,5,FALSE)</f>
        <v>Asia</v>
      </c>
      <c r="H2637" t="s">
        <v>34</v>
      </c>
      <c r="I2637" s="5" t="s">
        <v>14</v>
      </c>
      <c r="J2637" s="7">
        <v>2</v>
      </c>
      <c r="K2637" s="27">
        <v>499</v>
      </c>
      <c r="L2637" s="11">
        <v>0.2</v>
      </c>
      <c r="M2637" t="s">
        <v>20</v>
      </c>
      <c r="N2637" s="29">
        <v>354.29</v>
      </c>
      <c r="O2637" s="27">
        <f>Table1[[#This Row],[Unit_Price]]*Table1[[#This Row],[Quantity]]</f>
        <v>998</v>
      </c>
      <c r="P2637" s="29">
        <f>Table1[[#This Row],[Revenue]]-Table1[[#This Row],[COGS]]</f>
        <v>289.41999999999996</v>
      </c>
      <c r="Q2637" s="9">
        <f>Table1[[#This Row],[Profit]]/Table1[[#This Row],[Revenue]]</f>
        <v>0.28999999999999998</v>
      </c>
      <c r="R2637" s="31">
        <f>Table1[[#This Row],[Cost Price]]*Table1[[#This Row],[Quantity]]</f>
        <v>708.58</v>
      </c>
    </row>
    <row r="2638" spans="1:18" x14ac:dyDescent="0.25">
      <c r="A2638" t="s">
        <v>3671</v>
      </c>
      <c r="B2638" s="14">
        <v>46170</v>
      </c>
      <c r="C2638" t="s">
        <v>1879</v>
      </c>
      <c r="D2638" t="str">
        <f>VLOOKUP(C2638,Customers!A:E,5,FALSE)</f>
        <v>Premium</v>
      </c>
      <c r="E2638" t="s">
        <v>174</v>
      </c>
      <c r="F2638" t="str">
        <f>VLOOKUP(Table1[[#This Row],[Product_ID]],Products!A:D,4,FALSE)</f>
        <v>Accessories</v>
      </c>
      <c r="G2638" t="str">
        <f>VLOOKUP(H2638,Stores!A:E,5,FALSE)</f>
        <v>Asia</v>
      </c>
      <c r="H2638" t="s">
        <v>34</v>
      </c>
      <c r="I2638" s="5" t="s">
        <v>14</v>
      </c>
      <c r="J2638" s="7">
        <v>6</v>
      </c>
      <c r="K2638" s="27">
        <v>81.37</v>
      </c>
      <c r="L2638" s="11">
        <v>0.1</v>
      </c>
      <c r="M2638" t="s">
        <v>35</v>
      </c>
      <c r="N2638" s="29">
        <v>54.51</v>
      </c>
      <c r="O2638" s="27">
        <f>Table1[[#This Row],[Unit_Price]]*Table1[[#This Row],[Quantity]]</f>
        <v>488.22</v>
      </c>
      <c r="P2638" s="29">
        <f>Table1[[#This Row],[Revenue]]-Table1[[#This Row],[COGS]]</f>
        <v>161.16000000000003</v>
      </c>
      <c r="Q2638" s="9">
        <f>Table1[[#This Row],[Profit]]/Table1[[#This Row],[Revenue]]</f>
        <v>0.3300970873786408</v>
      </c>
      <c r="R2638" s="31">
        <f>Table1[[#This Row],[Cost Price]]*Table1[[#This Row],[Quantity]]</f>
        <v>327.06</v>
      </c>
    </row>
    <row r="2639" spans="1:18" x14ac:dyDescent="0.25">
      <c r="A2639" t="s">
        <v>3672</v>
      </c>
      <c r="B2639" s="14">
        <v>46359</v>
      </c>
      <c r="C2639" t="s">
        <v>327</v>
      </c>
      <c r="D2639" t="str">
        <f>VLOOKUP(C2639,Customers!A:E,5,FALSE)</f>
        <v>Premium</v>
      </c>
      <c r="E2639" t="s">
        <v>268</v>
      </c>
      <c r="F2639" t="str">
        <f>VLOOKUP(Table1[[#This Row],[Product_ID]],Products!A:D,4,FALSE)</f>
        <v>Audio</v>
      </c>
      <c r="G2639" t="str">
        <f>VLOOKUP(H2639,Stores!A:E,5,FALSE)</f>
        <v>North America</v>
      </c>
      <c r="H2639" t="s">
        <v>187</v>
      </c>
      <c r="I2639" s="5" t="s">
        <v>14</v>
      </c>
      <c r="J2639" s="7">
        <v>2</v>
      </c>
      <c r="K2639" s="27">
        <v>149</v>
      </c>
      <c r="L2639" s="11">
        <v>0.15</v>
      </c>
      <c r="M2639" t="s">
        <v>30</v>
      </c>
      <c r="N2639" s="29">
        <v>90.89</v>
      </c>
      <c r="O2639" s="27">
        <f>Table1[[#This Row],[Unit_Price]]*Table1[[#This Row],[Quantity]]</f>
        <v>298</v>
      </c>
      <c r="P2639" s="29">
        <f>Table1[[#This Row],[Revenue]]-Table1[[#This Row],[COGS]]</f>
        <v>116.22</v>
      </c>
      <c r="Q2639" s="9">
        <f>Table1[[#This Row],[Profit]]/Table1[[#This Row],[Revenue]]</f>
        <v>0.39</v>
      </c>
      <c r="R2639" s="31">
        <f>Table1[[#This Row],[Cost Price]]*Table1[[#This Row],[Quantity]]</f>
        <v>181.78</v>
      </c>
    </row>
    <row r="2640" spans="1:18" x14ac:dyDescent="0.25">
      <c r="A2640" t="s">
        <v>3673</v>
      </c>
      <c r="B2640" s="14">
        <v>46268</v>
      </c>
      <c r="C2640" t="s">
        <v>2449</v>
      </c>
      <c r="D2640" t="str">
        <f>VLOOKUP(C2640,Customers!A:E,5,FALSE)</f>
        <v>Mass Market</v>
      </c>
      <c r="E2640" t="s">
        <v>174</v>
      </c>
      <c r="F2640" t="str">
        <f>VLOOKUP(Table1[[#This Row],[Product_ID]],Products!A:D,4,FALSE)</f>
        <v>Accessories</v>
      </c>
      <c r="G2640" t="str">
        <f>VLOOKUP(H2640,Stores!A:E,5,FALSE)</f>
        <v>Asia</v>
      </c>
      <c r="H2640" t="s">
        <v>34</v>
      </c>
      <c r="I2640" s="5" t="s">
        <v>25</v>
      </c>
      <c r="J2640" s="7">
        <v>1</v>
      </c>
      <c r="K2640" s="27">
        <v>80.58</v>
      </c>
      <c r="L2640" s="11">
        <v>0.1</v>
      </c>
      <c r="M2640" t="s">
        <v>20</v>
      </c>
      <c r="N2640" s="29">
        <v>54.51</v>
      </c>
      <c r="O2640" s="27">
        <f>Table1[[#This Row],[Unit_Price]]*Table1[[#This Row],[Quantity]]</f>
        <v>80.58</v>
      </c>
      <c r="P2640" s="29">
        <f>Table1[[#This Row],[Revenue]]-Table1[[#This Row],[COGS]]</f>
        <v>26.07</v>
      </c>
      <c r="Q2640" s="9">
        <f>Table1[[#This Row],[Profit]]/Table1[[#This Row],[Revenue]]</f>
        <v>0.3235294117647059</v>
      </c>
      <c r="R2640" s="31">
        <f>Table1[[#This Row],[Cost Price]]*Table1[[#This Row],[Quantity]]</f>
        <v>54.51</v>
      </c>
    </row>
    <row r="2641" spans="1:18" x14ac:dyDescent="0.25">
      <c r="A2641" t="s">
        <v>3674</v>
      </c>
      <c r="B2641" s="14">
        <v>46175</v>
      </c>
      <c r="C2641" t="s">
        <v>3442</v>
      </c>
      <c r="D2641" t="str">
        <f>VLOOKUP(C2641,Customers!A:E,5,FALSE)</f>
        <v>Affluent</v>
      </c>
      <c r="E2641" t="s">
        <v>140</v>
      </c>
      <c r="F2641" t="str">
        <f>VLOOKUP(Table1[[#This Row],[Product_ID]],Products!A:D,4,FALSE)</f>
        <v>Laptops</v>
      </c>
      <c r="G2641" t="str">
        <f>VLOOKUP(H2641,Stores!A:E,5,FALSE)</f>
        <v>Africa</v>
      </c>
      <c r="H2641" t="s">
        <v>58</v>
      </c>
      <c r="I2641" s="5" t="s">
        <v>14</v>
      </c>
      <c r="J2641" s="7">
        <v>6</v>
      </c>
      <c r="K2641" s="27">
        <v>1028.97</v>
      </c>
      <c r="L2641" s="11">
        <v>0.05</v>
      </c>
      <c r="M2641" t="s">
        <v>20</v>
      </c>
      <c r="N2641" s="29">
        <v>659.34</v>
      </c>
      <c r="O2641" s="27">
        <f>Table1[[#This Row],[Unit_Price]]*Table1[[#This Row],[Quantity]]</f>
        <v>6173.82</v>
      </c>
      <c r="P2641" s="29">
        <f>Table1[[#This Row],[Revenue]]-Table1[[#This Row],[COGS]]</f>
        <v>2217.7799999999997</v>
      </c>
      <c r="Q2641" s="9">
        <f>Table1[[#This Row],[Profit]]/Table1[[#This Row],[Revenue]]</f>
        <v>0.35922330097087374</v>
      </c>
      <c r="R2641" s="31">
        <f>Table1[[#This Row],[Cost Price]]*Table1[[#This Row],[Quantity]]</f>
        <v>3956.04</v>
      </c>
    </row>
    <row r="2642" spans="1:18" x14ac:dyDescent="0.25">
      <c r="A2642" t="s">
        <v>3675</v>
      </c>
      <c r="B2642" s="14">
        <v>45914</v>
      </c>
      <c r="C2642" t="s">
        <v>1718</v>
      </c>
      <c r="D2642" t="str">
        <f>VLOOKUP(C2642,Customers!A:E,5,FALSE)</f>
        <v>Mass Market</v>
      </c>
      <c r="E2642" t="s">
        <v>202</v>
      </c>
      <c r="F2642" t="str">
        <f>VLOOKUP(Table1[[#This Row],[Product_ID]],Products!A:D,4,FALSE)</f>
        <v>Televisions</v>
      </c>
      <c r="G2642" t="str">
        <f>VLOOKUP(H2642,Stores!A:E,5,FALSE)</f>
        <v>EUROPE</v>
      </c>
      <c r="H2642" t="s">
        <v>74</v>
      </c>
      <c r="I2642" s="5" t="s">
        <v>25</v>
      </c>
      <c r="J2642" s="7">
        <v>2</v>
      </c>
      <c r="K2642" s="27">
        <v>2119.9899999999998</v>
      </c>
      <c r="L2642" s="11">
        <v>0.1</v>
      </c>
      <c r="M2642" t="s">
        <v>20</v>
      </c>
      <c r="N2642" s="29">
        <v>1427.32</v>
      </c>
      <c r="O2642" s="27">
        <f>Table1[[#This Row],[Unit_Price]]*Table1[[#This Row],[Quantity]]</f>
        <v>4239.9799999999996</v>
      </c>
      <c r="P2642" s="29">
        <f>Table1[[#This Row],[Revenue]]-Table1[[#This Row],[COGS]]</f>
        <v>1385.3399999999997</v>
      </c>
      <c r="Q2642" s="9">
        <f>Table1[[#This Row],[Profit]]/Table1[[#This Row],[Revenue]]</f>
        <v>0.32673267326732669</v>
      </c>
      <c r="R2642" s="31">
        <f>Table1[[#This Row],[Cost Price]]*Table1[[#This Row],[Quantity]]</f>
        <v>2854.64</v>
      </c>
    </row>
    <row r="2643" spans="1:18" x14ac:dyDescent="0.25">
      <c r="A2643" t="s">
        <v>3676</v>
      </c>
      <c r="B2643" s="14">
        <v>46358</v>
      </c>
      <c r="C2643" t="s">
        <v>2921</v>
      </c>
      <c r="D2643" t="str">
        <f>VLOOKUP(C2643,Customers!A:E,5,FALSE)</f>
        <v>Affluent</v>
      </c>
      <c r="E2643" t="s">
        <v>77</v>
      </c>
      <c r="F2643" t="str">
        <f>VLOOKUP(Table1[[#This Row],[Product_ID]],Products!A:D,4,FALSE)</f>
        <v>Smartphones</v>
      </c>
      <c r="G2643" t="str">
        <f>VLOOKUP(H2643,Stores!A:E,5,FALSE)</f>
        <v>North America</v>
      </c>
      <c r="H2643" t="s">
        <v>39</v>
      </c>
      <c r="I2643" s="5" t="s">
        <v>25</v>
      </c>
      <c r="J2643" s="7">
        <v>1</v>
      </c>
      <c r="K2643" s="27">
        <v>399</v>
      </c>
      <c r="L2643" s="11">
        <v>0.02</v>
      </c>
      <c r="M2643" t="s">
        <v>30</v>
      </c>
      <c r="N2643" s="29">
        <v>287.27999999999997</v>
      </c>
      <c r="O2643" s="27">
        <f>Table1[[#This Row],[Unit_Price]]*Table1[[#This Row],[Quantity]]</f>
        <v>399</v>
      </c>
      <c r="P2643" s="29">
        <f>Table1[[#This Row],[Revenue]]-Table1[[#This Row],[COGS]]</f>
        <v>111.72000000000003</v>
      </c>
      <c r="Q2643" s="9">
        <f>Table1[[#This Row],[Profit]]/Table1[[#This Row],[Revenue]]</f>
        <v>0.28000000000000008</v>
      </c>
      <c r="R2643" s="31">
        <f>Table1[[#This Row],[Cost Price]]*Table1[[#This Row],[Quantity]]</f>
        <v>287.27999999999997</v>
      </c>
    </row>
    <row r="2644" spans="1:18" x14ac:dyDescent="0.25">
      <c r="A2644" t="s">
        <v>3677</v>
      </c>
      <c r="B2644" s="14">
        <v>46102</v>
      </c>
      <c r="C2644" t="s">
        <v>1535</v>
      </c>
      <c r="D2644" t="str">
        <f>VLOOKUP(C2644,Customers!A:E,5,FALSE)</f>
        <v>Mass Affluent</v>
      </c>
      <c r="E2644" t="s">
        <v>251</v>
      </c>
      <c r="F2644" t="str">
        <f>VLOOKUP(Table1[[#This Row],[Product_ID]],Products!A:D,4,FALSE)</f>
        <v>Televisions</v>
      </c>
      <c r="G2644" t="str">
        <f>VLOOKUP(H2644,Stores!A:E,5,FALSE)</f>
        <v>Asia</v>
      </c>
      <c r="H2644" t="s">
        <v>13</v>
      </c>
      <c r="I2644" s="5" t="s">
        <v>14</v>
      </c>
      <c r="J2644" s="7">
        <v>4</v>
      </c>
      <c r="K2644" s="27">
        <v>2038.98</v>
      </c>
      <c r="L2644" s="11">
        <v>0</v>
      </c>
      <c r="M2644" t="s">
        <v>20</v>
      </c>
      <c r="N2644" s="29">
        <v>1299.3499999999999</v>
      </c>
      <c r="O2644" s="27">
        <f>Table1[[#This Row],[Unit_Price]]*Table1[[#This Row],[Quantity]]</f>
        <v>8155.92</v>
      </c>
      <c r="P2644" s="29">
        <f>Table1[[#This Row],[Revenue]]-Table1[[#This Row],[COGS]]</f>
        <v>2958.5200000000004</v>
      </c>
      <c r="Q2644" s="9">
        <f>Table1[[#This Row],[Profit]]/Table1[[#This Row],[Revenue]]</f>
        <v>0.36274509803921573</v>
      </c>
      <c r="R2644" s="31">
        <f>Table1[[#This Row],[Cost Price]]*Table1[[#This Row],[Quantity]]</f>
        <v>5197.3999999999996</v>
      </c>
    </row>
    <row r="2645" spans="1:18" x14ac:dyDescent="0.25">
      <c r="A2645" t="s">
        <v>3678</v>
      </c>
      <c r="B2645" s="14">
        <v>45668</v>
      </c>
      <c r="C2645" t="s">
        <v>1122</v>
      </c>
      <c r="D2645" t="str">
        <f>VLOOKUP(C2645,Customers!A:E,5,FALSE)</f>
        <v>Mass Market</v>
      </c>
      <c r="E2645" t="s">
        <v>83</v>
      </c>
      <c r="F2645" t="str">
        <f>VLOOKUP(Table1[[#This Row],[Product_ID]],Products!A:D,4,FALSE)</f>
        <v>Televisions</v>
      </c>
      <c r="G2645" t="str">
        <f>VLOOKUP(H2645,Stores!A:E,5,FALSE)</f>
        <v>Asia</v>
      </c>
      <c r="H2645" t="s">
        <v>101</v>
      </c>
      <c r="I2645" s="5" t="s">
        <v>25</v>
      </c>
      <c r="J2645" s="7">
        <v>10</v>
      </c>
      <c r="K2645" s="27">
        <v>2276.0100000000002</v>
      </c>
      <c r="L2645" s="11">
        <v>0.05</v>
      </c>
      <c r="M2645" t="s">
        <v>20</v>
      </c>
      <c r="N2645" s="29">
        <v>1586.31</v>
      </c>
      <c r="O2645" s="27">
        <f>Table1[[#This Row],[Unit_Price]]*Table1[[#This Row],[Quantity]]</f>
        <v>22760.100000000002</v>
      </c>
      <c r="P2645" s="29">
        <f>Table1[[#This Row],[Revenue]]-Table1[[#This Row],[COGS]]</f>
        <v>6897.0000000000036</v>
      </c>
      <c r="Q2645" s="9">
        <f>Table1[[#This Row],[Profit]]/Table1[[#This Row],[Revenue]]</f>
        <v>0.30303030303030315</v>
      </c>
      <c r="R2645" s="31">
        <f>Table1[[#This Row],[Cost Price]]*Table1[[#This Row],[Quantity]]</f>
        <v>15863.099999999999</v>
      </c>
    </row>
    <row r="2646" spans="1:18" x14ac:dyDescent="0.25">
      <c r="A2646" t="s">
        <v>3679</v>
      </c>
      <c r="B2646" s="14">
        <v>46168</v>
      </c>
      <c r="C2646" t="s">
        <v>654</v>
      </c>
      <c r="D2646" t="str">
        <f>VLOOKUP(C2646,Customers!A:E,5,FALSE)</f>
        <v>Affluent</v>
      </c>
      <c r="E2646" t="s">
        <v>126</v>
      </c>
      <c r="F2646" t="str">
        <f>VLOOKUP(Table1[[#This Row],[Product_ID]],Products!A:D,4,FALSE)</f>
        <v>Smartphones</v>
      </c>
      <c r="G2646" t="str">
        <f>VLOOKUP(H2646,Stores!A:E,5,FALSE)</f>
        <v>Africa</v>
      </c>
      <c r="H2646" t="s">
        <v>196</v>
      </c>
      <c r="I2646" s="5" t="s">
        <v>14</v>
      </c>
      <c r="J2646" s="7">
        <v>4</v>
      </c>
      <c r="K2646" s="27">
        <v>678.03</v>
      </c>
      <c r="L2646" s="11">
        <v>0.05</v>
      </c>
      <c r="M2646" t="s">
        <v>20</v>
      </c>
      <c r="N2646" s="29">
        <v>510.27</v>
      </c>
      <c r="O2646" s="27">
        <f>Table1[[#This Row],[Unit_Price]]*Table1[[#This Row],[Quantity]]</f>
        <v>2712.12</v>
      </c>
      <c r="P2646" s="29">
        <f>Table1[[#This Row],[Revenue]]-Table1[[#This Row],[COGS]]</f>
        <v>671.04</v>
      </c>
      <c r="Q2646" s="9">
        <f>Table1[[#This Row],[Profit]]/Table1[[#This Row],[Revenue]]</f>
        <v>0.24742268041237114</v>
      </c>
      <c r="R2646" s="31">
        <f>Table1[[#This Row],[Cost Price]]*Table1[[#This Row],[Quantity]]</f>
        <v>2041.08</v>
      </c>
    </row>
    <row r="2647" spans="1:18" x14ac:dyDescent="0.25">
      <c r="A2647" t="s">
        <v>3680</v>
      </c>
      <c r="B2647" s="14">
        <v>46174</v>
      </c>
      <c r="C2647" t="s">
        <v>32</v>
      </c>
      <c r="D2647" t="str">
        <f>VLOOKUP(C2647,Customers!A:E,5,FALSE)</f>
        <v>Mass Market</v>
      </c>
      <c r="E2647" t="s">
        <v>23</v>
      </c>
      <c r="F2647" t="str">
        <f>VLOOKUP(Table1[[#This Row],[Product_ID]],Products!A:D,4,FALSE)</f>
        <v>Audio</v>
      </c>
      <c r="G2647" t="str">
        <f>VLOOKUP(H2647,Stores!A:E,5,FALSE)</f>
        <v>Africa</v>
      </c>
      <c r="H2647" t="s">
        <v>52</v>
      </c>
      <c r="I2647" s="5" t="s">
        <v>14</v>
      </c>
      <c r="J2647" s="7">
        <v>3</v>
      </c>
      <c r="K2647" s="27">
        <v>78.209999999999994</v>
      </c>
      <c r="L2647" s="11">
        <v>0.02</v>
      </c>
      <c r="M2647" t="s">
        <v>20</v>
      </c>
      <c r="N2647" s="29">
        <v>57.67</v>
      </c>
      <c r="O2647" s="27">
        <f>Table1[[#This Row],[Unit_Price]]*Table1[[#This Row],[Quantity]]</f>
        <v>234.63</v>
      </c>
      <c r="P2647" s="29">
        <f>Table1[[#This Row],[Revenue]]-Table1[[#This Row],[COGS]]</f>
        <v>61.620000000000005</v>
      </c>
      <c r="Q2647" s="9">
        <f>Table1[[#This Row],[Profit]]/Table1[[#This Row],[Revenue]]</f>
        <v>0.26262626262626265</v>
      </c>
      <c r="R2647" s="31">
        <f>Table1[[#This Row],[Cost Price]]*Table1[[#This Row],[Quantity]]</f>
        <v>173.01</v>
      </c>
    </row>
    <row r="2648" spans="1:18" x14ac:dyDescent="0.25">
      <c r="A2648" t="s">
        <v>3681</v>
      </c>
      <c r="B2648" s="14">
        <v>45985</v>
      </c>
      <c r="C2648" t="s">
        <v>1208</v>
      </c>
      <c r="D2648" t="str">
        <f>VLOOKUP(C2648,Customers!A:E,5,FALSE)</f>
        <v xml:space="preserve">Mass Market </v>
      </c>
      <c r="E2648" t="s">
        <v>395</v>
      </c>
      <c r="F2648" t="str">
        <f>VLOOKUP(Table1[[#This Row],[Product_ID]],Products!A:D,4,FALSE)</f>
        <v>Accessories</v>
      </c>
      <c r="G2648" t="str">
        <f>VLOOKUP(H2648,Stores!A:E,5,FALSE)</f>
        <v>Africa</v>
      </c>
      <c r="H2648" t="s">
        <v>58</v>
      </c>
      <c r="I2648" s="5" t="s">
        <v>25</v>
      </c>
      <c r="J2648" s="7">
        <v>3</v>
      </c>
      <c r="K2648" s="27">
        <v>147.51</v>
      </c>
      <c r="L2648" s="11">
        <v>0</v>
      </c>
      <c r="M2648" t="s">
        <v>20</v>
      </c>
      <c r="N2648" s="29">
        <v>96.85</v>
      </c>
      <c r="O2648" s="27">
        <f>Table1[[#This Row],[Unit_Price]]*Table1[[#This Row],[Quantity]]</f>
        <v>442.53</v>
      </c>
      <c r="P2648" s="29">
        <f>Table1[[#This Row],[Revenue]]-Table1[[#This Row],[COGS]]</f>
        <v>151.98000000000002</v>
      </c>
      <c r="Q2648" s="9">
        <f>Table1[[#This Row],[Profit]]/Table1[[#This Row],[Revenue]]</f>
        <v>0.34343434343434348</v>
      </c>
      <c r="R2648" s="31">
        <f>Table1[[#This Row],[Cost Price]]*Table1[[#This Row],[Quantity]]</f>
        <v>290.54999999999995</v>
      </c>
    </row>
    <row r="2649" spans="1:18" x14ac:dyDescent="0.25">
      <c r="A2649" t="s">
        <v>3682</v>
      </c>
      <c r="B2649" s="14">
        <v>46141</v>
      </c>
      <c r="C2649" t="s">
        <v>3447</v>
      </c>
      <c r="D2649" t="str">
        <f>VLOOKUP(C2649,Customers!A:E,5,FALSE)</f>
        <v>Mass Affluent</v>
      </c>
      <c r="E2649" t="s">
        <v>395</v>
      </c>
      <c r="F2649" t="str">
        <f>VLOOKUP(Table1[[#This Row],[Product_ID]],Products!A:D,4,FALSE)</f>
        <v>Accessories</v>
      </c>
      <c r="G2649" t="str">
        <f>VLOOKUP(H2649,Stores!A:E,5,FALSE)</f>
        <v>Africa</v>
      </c>
      <c r="H2649" t="s">
        <v>196</v>
      </c>
      <c r="I2649" s="5" t="s">
        <v>25</v>
      </c>
      <c r="J2649" s="7">
        <v>6</v>
      </c>
      <c r="K2649" s="27">
        <v>151.97999999999999</v>
      </c>
      <c r="L2649" s="11">
        <v>0</v>
      </c>
      <c r="M2649" t="s">
        <v>20</v>
      </c>
      <c r="N2649" s="29">
        <v>96.85</v>
      </c>
      <c r="O2649" s="27">
        <f>Table1[[#This Row],[Unit_Price]]*Table1[[#This Row],[Quantity]]</f>
        <v>911.87999999999988</v>
      </c>
      <c r="P2649" s="29">
        <f>Table1[[#This Row],[Revenue]]-Table1[[#This Row],[COGS]]</f>
        <v>330.78</v>
      </c>
      <c r="Q2649" s="9">
        <f>Table1[[#This Row],[Profit]]/Table1[[#This Row],[Revenue]]</f>
        <v>0.36274509803921573</v>
      </c>
      <c r="R2649" s="31">
        <f>Table1[[#This Row],[Cost Price]]*Table1[[#This Row],[Quantity]]</f>
        <v>581.09999999999991</v>
      </c>
    </row>
    <row r="2650" spans="1:18" x14ac:dyDescent="0.25">
      <c r="A2650" t="s">
        <v>3683</v>
      </c>
      <c r="B2650" s="14">
        <v>46270</v>
      </c>
      <c r="C2650" t="s">
        <v>629</v>
      </c>
      <c r="D2650" t="str">
        <f>VLOOKUP(C2650,Customers!A:E,5,FALSE)</f>
        <v>Mass Market</v>
      </c>
      <c r="E2650" t="s">
        <v>286</v>
      </c>
      <c r="F2650" t="str">
        <f>VLOOKUP(Table1[[#This Row],[Product_ID]],Products!A:D,4,FALSE)</f>
        <v>Televisions</v>
      </c>
      <c r="G2650" t="str">
        <f>VLOOKUP(H2650,Stores!A:E,5,FALSE)</f>
        <v>South America</v>
      </c>
      <c r="H2650" t="s">
        <v>62</v>
      </c>
      <c r="I2650" s="5" t="s">
        <v>14</v>
      </c>
      <c r="J2650" s="7">
        <v>2</v>
      </c>
      <c r="K2650" s="27">
        <v>1260.03</v>
      </c>
      <c r="L2650" s="11">
        <v>0.02</v>
      </c>
      <c r="M2650" t="s">
        <v>20</v>
      </c>
      <c r="N2650" s="29">
        <v>948.27</v>
      </c>
      <c r="O2650" s="27">
        <f>Table1[[#This Row],[Unit_Price]]*Table1[[#This Row],[Quantity]]</f>
        <v>2520.06</v>
      </c>
      <c r="P2650" s="29">
        <f>Table1[[#This Row],[Revenue]]-Table1[[#This Row],[COGS]]</f>
        <v>623.52</v>
      </c>
      <c r="Q2650" s="9">
        <f>Table1[[#This Row],[Profit]]/Table1[[#This Row],[Revenue]]</f>
        <v>0.24742268041237114</v>
      </c>
      <c r="R2650" s="31">
        <f>Table1[[#This Row],[Cost Price]]*Table1[[#This Row],[Quantity]]</f>
        <v>1896.54</v>
      </c>
    </row>
    <row r="2651" spans="1:18" x14ac:dyDescent="0.25">
      <c r="A2651" t="s">
        <v>3684</v>
      </c>
      <c r="B2651" s="14">
        <v>46088</v>
      </c>
      <c r="C2651" t="s">
        <v>184</v>
      </c>
      <c r="D2651" t="str">
        <f>VLOOKUP(C2651,Customers!A:E,5,FALSE)</f>
        <v>VIP</v>
      </c>
      <c r="E2651" t="s">
        <v>71</v>
      </c>
      <c r="F2651" t="str">
        <f>VLOOKUP(Table1[[#This Row],[Product_ID]],Products!A:D,4,FALSE)</f>
        <v>Audio</v>
      </c>
      <c r="G2651" t="str">
        <f>VLOOKUP(H2651,Stores!A:E,5,FALSE)</f>
        <v>Africa</v>
      </c>
      <c r="H2651" t="s">
        <v>196</v>
      </c>
      <c r="I2651" s="5" t="s">
        <v>14</v>
      </c>
      <c r="J2651" s="7">
        <v>5</v>
      </c>
      <c r="K2651" s="27">
        <v>116.62</v>
      </c>
      <c r="L2651" s="11">
        <v>0.2</v>
      </c>
      <c r="M2651" t="s">
        <v>20</v>
      </c>
      <c r="N2651" s="29">
        <v>82.11</v>
      </c>
      <c r="O2651" s="27">
        <f>Table1[[#This Row],[Unit_Price]]*Table1[[#This Row],[Quantity]]</f>
        <v>583.1</v>
      </c>
      <c r="P2651" s="29">
        <f>Table1[[#This Row],[Revenue]]-Table1[[#This Row],[COGS]]</f>
        <v>172.55</v>
      </c>
      <c r="Q2651" s="9">
        <f>Table1[[#This Row],[Profit]]/Table1[[#This Row],[Revenue]]</f>
        <v>0.29591836734693877</v>
      </c>
      <c r="R2651" s="31">
        <f>Table1[[#This Row],[Cost Price]]*Table1[[#This Row],[Quantity]]</f>
        <v>410.55</v>
      </c>
    </row>
    <row r="2652" spans="1:18" x14ac:dyDescent="0.25">
      <c r="A2652" t="s">
        <v>3685</v>
      </c>
      <c r="B2652" s="14">
        <v>46006</v>
      </c>
      <c r="C2652" t="s">
        <v>689</v>
      </c>
      <c r="D2652" t="str">
        <f>VLOOKUP(C2652,Customers!A:E,5,FALSE)</f>
        <v>Mass Market</v>
      </c>
      <c r="E2652" t="s">
        <v>556</v>
      </c>
      <c r="F2652" t="str">
        <f>VLOOKUP(Table1[[#This Row],[Product_ID]],Products!A:D,4,FALSE)</f>
        <v>Audio</v>
      </c>
      <c r="G2652" t="str">
        <f>VLOOKUP(H2652,Stores!A:E,5,FALSE)</f>
        <v>North America</v>
      </c>
      <c r="H2652" t="s">
        <v>187</v>
      </c>
      <c r="I2652" s="5" t="s">
        <v>25</v>
      </c>
      <c r="J2652" s="7">
        <v>1</v>
      </c>
      <c r="K2652" s="27">
        <v>132.87</v>
      </c>
      <c r="L2652" s="11">
        <v>0.02</v>
      </c>
      <c r="M2652" t="s">
        <v>35</v>
      </c>
      <c r="N2652" s="29">
        <v>87.72</v>
      </c>
      <c r="O2652" s="27">
        <f>Table1[[#This Row],[Unit_Price]]*Table1[[#This Row],[Quantity]]</f>
        <v>132.87</v>
      </c>
      <c r="P2652" s="29">
        <f>Table1[[#This Row],[Revenue]]-Table1[[#This Row],[COGS]]</f>
        <v>45.150000000000006</v>
      </c>
      <c r="Q2652" s="9">
        <f>Table1[[#This Row],[Profit]]/Table1[[#This Row],[Revenue]]</f>
        <v>0.33980582524271846</v>
      </c>
      <c r="R2652" s="31">
        <f>Table1[[#This Row],[Cost Price]]*Table1[[#This Row],[Quantity]]</f>
        <v>87.72</v>
      </c>
    </row>
    <row r="2653" spans="1:18" x14ac:dyDescent="0.25">
      <c r="A2653" t="s">
        <v>3686</v>
      </c>
      <c r="B2653" s="14">
        <v>46201</v>
      </c>
      <c r="C2653" t="s">
        <v>439</v>
      </c>
      <c r="D2653" t="str">
        <f>VLOOKUP(C2653,Customers!A:E,5,FALSE)</f>
        <v>Mass Affluent</v>
      </c>
      <c r="E2653" t="s">
        <v>147</v>
      </c>
      <c r="F2653" t="str">
        <f>VLOOKUP(Table1[[#This Row],[Product_ID]],Products!A:D,4,FALSE)</f>
        <v>Televisions</v>
      </c>
      <c r="G2653" t="str">
        <f>VLOOKUP(H2653,Stores!A:E,5,FALSE)</f>
        <v>South America</v>
      </c>
      <c r="H2653" t="s">
        <v>120</v>
      </c>
      <c r="I2653" s="5" t="s">
        <v>14</v>
      </c>
      <c r="J2653" s="7">
        <v>4</v>
      </c>
      <c r="K2653" s="27">
        <v>1018.98</v>
      </c>
      <c r="L2653" s="11">
        <v>0</v>
      </c>
      <c r="M2653" t="s">
        <v>35</v>
      </c>
      <c r="N2653" s="29">
        <v>679.32</v>
      </c>
      <c r="O2653" s="27">
        <f>Table1[[#This Row],[Unit_Price]]*Table1[[#This Row],[Quantity]]</f>
        <v>4075.92</v>
      </c>
      <c r="P2653" s="29">
        <f>Table1[[#This Row],[Revenue]]-Table1[[#This Row],[COGS]]</f>
        <v>1358.6399999999999</v>
      </c>
      <c r="Q2653" s="9">
        <f>Table1[[#This Row],[Profit]]/Table1[[#This Row],[Revenue]]</f>
        <v>0.33333333333333331</v>
      </c>
      <c r="R2653" s="31">
        <f>Table1[[#This Row],[Cost Price]]*Table1[[#This Row],[Quantity]]</f>
        <v>2717.28</v>
      </c>
    </row>
    <row r="2654" spans="1:18" x14ac:dyDescent="0.25">
      <c r="A2654" t="s">
        <v>3687</v>
      </c>
      <c r="B2654" s="14">
        <v>46097</v>
      </c>
      <c r="C2654" t="s">
        <v>2701</v>
      </c>
      <c r="D2654" t="str">
        <f>VLOOKUP(C2654,Customers!A:E,5,FALSE)</f>
        <v>Mass Market</v>
      </c>
      <c r="E2654" t="s">
        <v>220</v>
      </c>
      <c r="F2654" t="str">
        <f>VLOOKUP(Table1[[#This Row],[Product_ID]],Products!A:D,4,FALSE)</f>
        <v>Laptops</v>
      </c>
      <c r="G2654" t="str">
        <f>VLOOKUP(H2654,Stores!A:E,5,FALSE)</f>
        <v>Africa</v>
      </c>
      <c r="H2654" t="s">
        <v>44</v>
      </c>
      <c r="I2654" s="5" t="s">
        <v>14</v>
      </c>
      <c r="J2654" s="7">
        <v>2</v>
      </c>
      <c r="K2654" s="27">
        <v>1528.98</v>
      </c>
      <c r="L2654" s="11">
        <v>0.1</v>
      </c>
      <c r="M2654" t="s">
        <v>20</v>
      </c>
      <c r="N2654" s="29">
        <v>974.35</v>
      </c>
      <c r="O2654" s="27">
        <f>Table1[[#This Row],[Unit_Price]]*Table1[[#This Row],[Quantity]]</f>
        <v>3057.96</v>
      </c>
      <c r="P2654" s="29">
        <f>Table1[[#This Row],[Revenue]]-Table1[[#This Row],[COGS]]</f>
        <v>1109.26</v>
      </c>
      <c r="Q2654" s="9">
        <f>Table1[[#This Row],[Profit]]/Table1[[#This Row],[Revenue]]</f>
        <v>0.36274509803921567</v>
      </c>
      <c r="R2654" s="31">
        <f>Table1[[#This Row],[Cost Price]]*Table1[[#This Row],[Quantity]]</f>
        <v>1948.7</v>
      </c>
    </row>
    <row r="2655" spans="1:18" x14ac:dyDescent="0.25">
      <c r="A2655" t="s">
        <v>3688</v>
      </c>
      <c r="B2655" s="14">
        <v>45788</v>
      </c>
      <c r="C2655" t="s">
        <v>2022</v>
      </c>
      <c r="D2655" t="str">
        <f>VLOOKUP(C2655,Customers!A:E,5,FALSE)</f>
        <v>Mass Market</v>
      </c>
      <c r="E2655" t="s">
        <v>117</v>
      </c>
      <c r="F2655" t="str">
        <f>VLOOKUP(Table1[[#This Row],[Product_ID]],Products!A:D,4,FALSE)</f>
        <v>Laptops</v>
      </c>
      <c r="G2655" t="str">
        <f>VLOOKUP(H2655,Stores!A:E,5,FALSE)</f>
        <v>Africa</v>
      </c>
      <c r="H2655" t="s">
        <v>58</v>
      </c>
      <c r="I2655" s="5" t="s">
        <v>25</v>
      </c>
      <c r="J2655" s="7">
        <v>2</v>
      </c>
      <c r="K2655" s="27">
        <v>1781.01</v>
      </c>
      <c r="L2655" s="11">
        <v>0</v>
      </c>
      <c r="M2655" t="s">
        <v>30</v>
      </c>
      <c r="N2655" s="29">
        <v>1295.28</v>
      </c>
      <c r="O2655" s="27">
        <f>Table1[[#This Row],[Unit_Price]]*Table1[[#This Row],[Quantity]]</f>
        <v>3562.02</v>
      </c>
      <c r="P2655" s="29">
        <f>Table1[[#This Row],[Revenue]]-Table1[[#This Row],[COGS]]</f>
        <v>971.46</v>
      </c>
      <c r="Q2655" s="9">
        <f>Table1[[#This Row],[Profit]]/Table1[[#This Row],[Revenue]]</f>
        <v>0.27272727272727276</v>
      </c>
      <c r="R2655" s="31">
        <f>Table1[[#This Row],[Cost Price]]*Table1[[#This Row],[Quantity]]</f>
        <v>2590.56</v>
      </c>
    </row>
    <row r="2656" spans="1:18" x14ac:dyDescent="0.25">
      <c r="A2656" t="s">
        <v>3689</v>
      </c>
      <c r="B2656" s="14">
        <v>46192</v>
      </c>
      <c r="C2656" t="s">
        <v>560</v>
      </c>
      <c r="D2656" t="str">
        <f>VLOOKUP(C2656,Customers!A:E,5,FALSE)</f>
        <v>Mass Market</v>
      </c>
      <c r="E2656" t="s">
        <v>685</v>
      </c>
      <c r="F2656" t="str">
        <f>VLOOKUP(Table1[[#This Row],[Product_ID]],Products!A:D,4,FALSE)</f>
        <v>Smartphones</v>
      </c>
      <c r="G2656" t="str">
        <f>VLOOKUP(H2656,Stores!A:E,5,FALSE)</f>
        <v>Africa</v>
      </c>
      <c r="H2656" t="s">
        <v>44</v>
      </c>
      <c r="I2656" s="5" t="s">
        <v>14</v>
      </c>
      <c r="J2656" s="7">
        <v>6</v>
      </c>
      <c r="K2656" s="27">
        <v>1614.99</v>
      </c>
      <c r="L2656" s="11">
        <v>0</v>
      </c>
      <c r="M2656" t="s">
        <v>30</v>
      </c>
      <c r="N2656" s="29">
        <v>1023.36</v>
      </c>
      <c r="O2656" s="27">
        <f>Table1[[#This Row],[Unit_Price]]*Table1[[#This Row],[Quantity]]</f>
        <v>9689.94</v>
      </c>
      <c r="P2656" s="29">
        <f>Table1[[#This Row],[Revenue]]-Table1[[#This Row],[COGS]]</f>
        <v>3549.7800000000007</v>
      </c>
      <c r="Q2656" s="9">
        <f>Table1[[#This Row],[Profit]]/Table1[[#This Row],[Revenue]]</f>
        <v>0.36633663366336638</v>
      </c>
      <c r="R2656" s="31">
        <f>Table1[[#This Row],[Cost Price]]*Table1[[#This Row],[Quantity]]</f>
        <v>6140.16</v>
      </c>
    </row>
    <row r="2657" spans="1:18" x14ac:dyDescent="0.25">
      <c r="A2657" t="s">
        <v>3691</v>
      </c>
      <c r="B2657" s="14">
        <v>46058</v>
      </c>
      <c r="C2657" t="s">
        <v>711</v>
      </c>
      <c r="D2657" t="str">
        <f>VLOOKUP(C2657,Customers!A:E,5,FALSE)</f>
        <v>Mass Market</v>
      </c>
      <c r="E2657" t="s">
        <v>556</v>
      </c>
      <c r="F2657" t="str">
        <f>VLOOKUP(Table1[[#This Row],[Product_ID]],Products!A:D,4,FALSE)</f>
        <v>Audio</v>
      </c>
      <c r="G2657" t="str">
        <f>VLOOKUP(H2657,Stores!A:E,5,FALSE)</f>
        <v>South America</v>
      </c>
      <c r="H2657" t="s">
        <v>120</v>
      </c>
      <c r="I2657" s="5" t="s">
        <v>25</v>
      </c>
      <c r="J2657" s="7">
        <v>1</v>
      </c>
      <c r="K2657" s="27">
        <v>131.58000000000001</v>
      </c>
      <c r="L2657" s="11">
        <v>0</v>
      </c>
      <c r="M2657" t="s">
        <v>20</v>
      </c>
      <c r="N2657" s="29">
        <v>87.72</v>
      </c>
      <c r="O2657" s="27">
        <f>Table1[[#This Row],[Unit_Price]]*Table1[[#This Row],[Quantity]]</f>
        <v>131.58000000000001</v>
      </c>
      <c r="P2657" s="29">
        <f>Table1[[#This Row],[Revenue]]-Table1[[#This Row],[COGS]]</f>
        <v>43.860000000000014</v>
      </c>
      <c r="Q2657" s="9">
        <f>Table1[[#This Row],[Profit]]/Table1[[#This Row],[Revenue]]</f>
        <v>0.33333333333333343</v>
      </c>
      <c r="R2657" s="31">
        <f>Table1[[#This Row],[Cost Price]]*Table1[[#This Row],[Quantity]]</f>
        <v>87.72</v>
      </c>
    </row>
    <row r="2658" spans="1:18" x14ac:dyDescent="0.25">
      <c r="A2658" t="s">
        <v>3693</v>
      </c>
      <c r="B2658" s="14">
        <v>46219</v>
      </c>
      <c r="C2658" t="s">
        <v>622</v>
      </c>
      <c r="D2658" t="str">
        <f>VLOOKUP(C2658,Customers!A:E,5,FALSE)</f>
        <v>Mass Market</v>
      </c>
      <c r="E2658" t="s">
        <v>440</v>
      </c>
      <c r="F2658" t="str">
        <f>VLOOKUP(Table1[[#This Row],[Product_ID]],Products!A:D,4,FALSE)</f>
        <v>Audio</v>
      </c>
      <c r="G2658" t="str">
        <f>VLOOKUP(H2658,Stores!A:E,5,FALSE)</f>
        <v>Africa</v>
      </c>
      <c r="H2658" t="s">
        <v>44</v>
      </c>
      <c r="I2658" s="5" t="s">
        <v>25</v>
      </c>
      <c r="J2658" s="7" t="s">
        <v>592</v>
      </c>
      <c r="K2658" s="27">
        <v>144.53</v>
      </c>
      <c r="L2658" s="11">
        <v>0.1</v>
      </c>
      <c r="M2658" t="s">
        <v>20</v>
      </c>
      <c r="N2658" s="29">
        <v>90.89</v>
      </c>
      <c r="O2658" s="27">
        <f>Table1[[#This Row],[Unit_Price]]*Table1[[#This Row],[Quantity]]</f>
        <v>433.59000000000003</v>
      </c>
      <c r="P2658" s="29">
        <f>Table1[[#This Row],[Revenue]]-Table1[[#This Row],[COGS]]</f>
        <v>160.92000000000002</v>
      </c>
      <c r="Q2658" s="9">
        <f>Table1[[#This Row],[Profit]]/Table1[[#This Row],[Revenue]]</f>
        <v>0.37113402061855671</v>
      </c>
      <c r="R2658" s="31">
        <f>Table1[[#This Row],[Cost Price]]*Table1[[#This Row],[Quantity]]</f>
        <v>272.67</v>
      </c>
    </row>
    <row r="2659" spans="1:18" x14ac:dyDescent="0.25">
      <c r="A2659" t="s">
        <v>3694</v>
      </c>
      <c r="B2659" s="14">
        <v>46180</v>
      </c>
      <c r="C2659" t="s">
        <v>2022</v>
      </c>
      <c r="D2659" t="str">
        <f>VLOOKUP(C2659,Customers!A:E,5,FALSE)</f>
        <v>Mass Market</v>
      </c>
      <c r="E2659" t="s">
        <v>83</v>
      </c>
      <c r="F2659" t="str">
        <f>VLOOKUP(Table1[[#This Row],[Product_ID]],Products!A:D,4,FALSE)</f>
        <v>Televisions</v>
      </c>
      <c r="G2659" t="str">
        <f>VLOOKUP(H2659,Stores!A:E,5,FALSE)</f>
        <v>North America</v>
      </c>
      <c r="H2659" t="s">
        <v>95</v>
      </c>
      <c r="I2659" s="5" t="s">
        <v>25</v>
      </c>
      <c r="J2659" s="7">
        <v>3</v>
      </c>
      <c r="K2659" s="27">
        <v>2230.0300000000002</v>
      </c>
      <c r="L2659" s="11">
        <v>0.02</v>
      </c>
      <c r="M2659" t="s">
        <v>20</v>
      </c>
      <c r="N2659" s="29">
        <v>1586.31</v>
      </c>
      <c r="O2659" s="27">
        <f>Table1[[#This Row],[Unit_Price]]*Table1[[#This Row],[Quantity]]</f>
        <v>6690.09</v>
      </c>
      <c r="P2659" s="29">
        <f>Table1[[#This Row],[Revenue]]-Table1[[#This Row],[COGS]]</f>
        <v>1931.1599999999999</v>
      </c>
      <c r="Q2659" s="9">
        <f>Table1[[#This Row],[Profit]]/Table1[[#This Row],[Revenue]]</f>
        <v>0.28865979381443296</v>
      </c>
      <c r="R2659" s="31">
        <f>Table1[[#This Row],[Cost Price]]*Table1[[#This Row],[Quantity]]</f>
        <v>4758.93</v>
      </c>
    </row>
    <row r="2660" spans="1:18" x14ac:dyDescent="0.25">
      <c r="A2660" t="s">
        <v>3695</v>
      </c>
      <c r="B2660" s="14">
        <v>46224</v>
      </c>
      <c r="C2660" t="s">
        <v>2308</v>
      </c>
      <c r="D2660" t="str">
        <f>VLOOKUP(C2660,Customers!A:E,5,FALSE)</f>
        <v>Mass Market</v>
      </c>
      <c r="E2660" t="s">
        <v>54</v>
      </c>
      <c r="F2660" t="str">
        <f>VLOOKUP(Table1[[#This Row],[Product_ID]],Products!A:D,4,FALSE)</f>
        <v>Accessories</v>
      </c>
      <c r="G2660" t="str">
        <f>VLOOKUP(H2660,Stores!A:E,5,FALSE)</f>
        <v xml:space="preserve">Asia </v>
      </c>
      <c r="H2660" t="s">
        <v>104</v>
      </c>
      <c r="I2660" s="5" t="s">
        <v>14</v>
      </c>
      <c r="J2660" s="7">
        <v>3</v>
      </c>
      <c r="K2660" s="27">
        <v>117.81</v>
      </c>
      <c r="L2660" s="11">
        <v>0</v>
      </c>
      <c r="M2660" t="s">
        <v>20</v>
      </c>
      <c r="N2660" s="29">
        <v>85.68</v>
      </c>
      <c r="O2660" s="27">
        <f>Table1[[#This Row],[Unit_Price]]*Table1[[#This Row],[Quantity]]</f>
        <v>353.43</v>
      </c>
      <c r="P2660" s="29">
        <f>Table1[[#This Row],[Revenue]]-Table1[[#This Row],[COGS]]</f>
        <v>96.389999999999986</v>
      </c>
      <c r="Q2660" s="9">
        <f>Table1[[#This Row],[Profit]]/Table1[[#This Row],[Revenue]]</f>
        <v>0.27272727272727271</v>
      </c>
      <c r="R2660" s="31">
        <f>Table1[[#This Row],[Cost Price]]*Table1[[#This Row],[Quantity]]</f>
        <v>257.04000000000002</v>
      </c>
    </row>
    <row r="2661" spans="1:18" x14ac:dyDescent="0.25">
      <c r="A2661" t="s">
        <v>3696</v>
      </c>
      <c r="B2661" s="14">
        <v>45954</v>
      </c>
      <c r="C2661" t="s">
        <v>3697</v>
      </c>
      <c r="D2661" t="str">
        <f>VLOOKUP(C2661,Customers!A:E,5,FALSE)</f>
        <v>Mass Market</v>
      </c>
      <c r="E2661" t="s">
        <v>416</v>
      </c>
      <c r="F2661" t="str">
        <f>VLOOKUP(Table1[[#This Row],[Product_ID]],Products!A:D,4,FALSE)</f>
        <v>Smartphones</v>
      </c>
      <c r="G2661" t="str">
        <f>VLOOKUP(H2661,Stores!A:E,5,FALSE)</f>
        <v>Africa</v>
      </c>
      <c r="H2661" t="s">
        <v>226</v>
      </c>
      <c r="I2661" s="5" t="s">
        <v>25</v>
      </c>
      <c r="J2661" s="7">
        <v>2</v>
      </c>
      <c r="K2661" s="27">
        <v>249</v>
      </c>
      <c r="L2661" s="11">
        <v>0.1</v>
      </c>
      <c r="M2661" t="s">
        <v>20</v>
      </c>
      <c r="N2661" s="29">
        <v>159.36000000000001</v>
      </c>
      <c r="O2661" s="27">
        <f>Table1[[#This Row],[Unit_Price]]*Table1[[#This Row],[Quantity]]</f>
        <v>498</v>
      </c>
      <c r="P2661" s="29">
        <f>Table1[[#This Row],[Revenue]]-Table1[[#This Row],[COGS]]</f>
        <v>179.27999999999997</v>
      </c>
      <c r="Q2661" s="9">
        <f>Table1[[#This Row],[Profit]]/Table1[[#This Row],[Revenue]]</f>
        <v>0.35999999999999993</v>
      </c>
      <c r="R2661" s="31">
        <f>Table1[[#This Row],[Cost Price]]*Table1[[#This Row],[Quantity]]</f>
        <v>318.72000000000003</v>
      </c>
    </row>
    <row r="2662" spans="1:18" x14ac:dyDescent="0.25">
      <c r="A2662" t="s">
        <v>3698</v>
      </c>
      <c r="B2662" s="14">
        <v>46233</v>
      </c>
      <c r="C2662" t="s">
        <v>437</v>
      </c>
      <c r="D2662" t="str">
        <f>VLOOKUP(C2662,Customers!A:E,5,FALSE)</f>
        <v>Mass Market</v>
      </c>
      <c r="E2662" t="s">
        <v>199</v>
      </c>
      <c r="F2662" t="str">
        <f>VLOOKUP(Table1[[#This Row],[Product_ID]],Products!A:D,4,FALSE)</f>
        <v>Laptops</v>
      </c>
      <c r="G2662" t="str">
        <f>VLOOKUP(Table1[[#This Row],[Customer_ID]],Customers!A:G,7,FALSE)</f>
        <v>Africa</v>
      </c>
      <c r="H2662" t="s">
        <v>5165</v>
      </c>
      <c r="I2662" s="5" t="s">
        <v>25</v>
      </c>
      <c r="J2662" s="7">
        <v>5</v>
      </c>
      <c r="K2662" s="27">
        <v>699</v>
      </c>
      <c r="L2662" s="11">
        <v>0</v>
      </c>
      <c r="M2662" t="s">
        <v>20</v>
      </c>
      <c r="N2662" s="29">
        <v>496.29</v>
      </c>
      <c r="O2662" s="27">
        <f>Table1[[#This Row],[Unit_Price]]*Table1[[#This Row],[Quantity]]</f>
        <v>3495</v>
      </c>
      <c r="P2662" s="29">
        <f>Table1[[#This Row],[Revenue]]-Table1[[#This Row],[COGS]]</f>
        <v>1013.5499999999997</v>
      </c>
      <c r="Q2662" s="9">
        <f>Table1[[#This Row],[Profit]]/Table1[[#This Row],[Revenue]]</f>
        <v>0.28999999999999992</v>
      </c>
      <c r="R2662" s="31">
        <f>Table1[[#This Row],[Cost Price]]*Table1[[#This Row],[Quantity]]</f>
        <v>2481.4500000000003</v>
      </c>
    </row>
    <row r="2663" spans="1:18" x14ac:dyDescent="0.25">
      <c r="A2663" t="s">
        <v>3699</v>
      </c>
      <c r="B2663" s="14">
        <v>46200</v>
      </c>
      <c r="C2663" t="s">
        <v>2522</v>
      </c>
      <c r="D2663" t="str">
        <f>VLOOKUP(C2663,Customers!A:E,5,FALSE)</f>
        <v>Premium</v>
      </c>
      <c r="E2663" t="s">
        <v>268</v>
      </c>
      <c r="F2663" t="str">
        <f>VLOOKUP(Table1[[#This Row],[Product_ID]],Products!A:D,4,FALSE)</f>
        <v>Audio</v>
      </c>
      <c r="G2663" t="str">
        <f>VLOOKUP(H2663,Stores!A:E,5,FALSE)</f>
        <v>North America</v>
      </c>
      <c r="H2663" t="s">
        <v>187</v>
      </c>
      <c r="I2663" s="5" t="s">
        <v>25</v>
      </c>
      <c r="J2663" s="7">
        <v>2</v>
      </c>
      <c r="K2663" s="27">
        <v>150.49</v>
      </c>
      <c r="L2663" s="11">
        <v>0.1</v>
      </c>
      <c r="M2663" t="s">
        <v>20</v>
      </c>
      <c r="N2663" s="29">
        <v>90.89</v>
      </c>
      <c r="O2663" s="27">
        <f>Table1[[#This Row],[Unit_Price]]*Table1[[#This Row],[Quantity]]</f>
        <v>300.98</v>
      </c>
      <c r="P2663" s="29">
        <f>Table1[[#This Row],[Revenue]]-Table1[[#This Row],[COGS]]</f>
        <v>119.20000000000002</v>
      </c>
      <c r="Q2663" s="9">
        <f>Table1[[#This Row],[Profit]]/Table1[[#This Row],[Revenue]]</f>
        <v>0.39603960396039606</v>
      </c>
      <c r="R2663" s="31">
        <f>Table1[[#This Row],[Cost Price]]*Table1[[#This Row],[Quantity]]</f>
        <v>181.78</v>
      </c>
    </row>
    <row r="2664" spans="1:18" x14ac:dyDescent="0.25">
      <c r="A2664" t="s">
        <v>3700</v>
      </c>
      <c r="B2664" s="14">
        <v>46050</v>
      </c>
      <c r="C2664" t="s">
        <v>1099</v>
      </c>
      <c r="D2664" t="str">
        <f>VLOOKUP(C2664,Customers!A:E,5,FALSE)</f>
        <v>Premium</v>
      </c>
      <c r="E2664" t="s">
        <v>12</v>
      </c>
      <c r="F2664" t="str">
        <f>VLOOKUP(Table1[[#This Row],[Product_ID]],Products!A:D,4,FALSE)</f>
        <v>Audio</v>
      </c>
      <c r="G2664" t="str">
        <f>VLOOKUP(H2664,Stores!A:E,5,FALSE)</f>
        <v xml:space="preserve">Asia </v>
      </c>
      <c r="H2664" t="s">
        <v>104</v>
      </c>
      <c r="I2664" s="5" t="s">
        <v>25</v>
      </c>
      <c r="J2664" s="7">
        <v>1</v>
      </c>
      <c r="K2664" s="27">
        <v>484.03</v>
      </c>
      <c r="L2664" s="11">
        <v>0</v>
      </c>
      <c r="M2664" t="s">
        <v>20</v>
      </c>
      <c r="N2664" s="29">
        <v>354.29</v>
      </c>
      <c r="O2664" s="27">
        <f>Table1[[#This Row],[Unit_Price]]*Table1[[#This Row],[Quantity]]</f>
        <v>484.03</v>
      </c>
      <c r="P2664" s="29">
        <f>Table1[[#This Row],[Revenue]]-Table1[[#This Row],[COGS]]</f>
        <v>129.73999999999995</v>
      </c>
      <c r="Q2664" s="9">
        <f>Table1[[#This Row],[Profit]]/Table1[[#This Row],[Revenue]]</f>
        <v>0.268041237113402</v>
      </c>
      <c r="R2664" s="31">
        <f>Table1[[#This Row],[Cost Price]]*Table1[[#This Row],[Quantity]]</f>
        <v>354.29</v>
      </c>
    </row>
    <row r="2665" spans="1:18" x14ac:dyDescent="0.25">
      <c r="A2665" t="s">
        <v>3701</v>
      </c>
      <c r="B2665" s="14">
        <v>45986</v>
      </c>
      <c r="C2665" t="s">
        <v>1994</v>
      </c>
      <c r="D2665" t="str">
        <f>VLOOKUP(C2665,Customers!A:E,5,FALSE)</f>
        <v>Mass Market</v>
      </c>
      <c r="E2665" t="s">
        <v>18</v>
      </c>
      <c r="F2665" t="str">
        <f>VLOOKUP(Table1[[#This Row],[Product_ID]],Products!A:D,4,FALSE)</f>
        <v>Audio</v>
      </c>
      <c r="G2665" t="str">
        <f>VLOOKUP(H2665,Stores!A:E,5,FALSE)</f>
        <v xml:space="preserve">Asia </v>
      </c>
      <c r="H2665" t="s">
        <v>104</v>
      </c>
      <c r="I2665" s="5" t="s">
        <v>25</v>
      </c>
      <c r="J2665" s="7">
        <v>1</v>
      </c>
      <c r="K2665" s="27">
        <v>99.99</v>
      </c>
      <c r="L2665" s="11">
        <v>0.1</v>
      </c>
      <c r="M2665" t="s">
        <v>20</v>
      </c>
      <c r="N2665" s="29">
        <v>71.28</v>
      </c>
      <c r="O2665" s="27">
        <f>Table1[[#This Row],[Unit_Price]]*Table1[[#This Row],[Quantity]]</f>
        <v>99.99</v>
      </c>
      <c r="P2665" s="29">
        <f>Table1[[#This Row],[Revenue]]-Table1[[#This Row],[COGS]]</f>
        <v>28.709999999999994</v>
      </c>
      <c r="Q2665" s="9">
        <f>Table1[[#This Row],[Profit]]/Table1[[#This Row],[Revenue]]</f>
        <v>0.28712871287128711</v>
      </c>
      <c r="R2665" s="31">
        <f>Table1[[#This Row],[Cost Price]]*Table1[[#This Row],[Quantity]]</f>
        <v>71.28</v>
      </c>
    </row>
    <row r="2666" spans="1:18" x14ac:dyDescent="0.25">
      <c r="A2666" t="s">
        <v>3702</v>
      </c>
      <c r="B2666" s="14">
        <v>46223</v>
      </c>
      <c r="C2666" t="s">
        <v>288</v>
      </c>
      <c r="D2666" t="str">
        <f>VLOOKUP(C2666,Customers!A:E,5,FALSE)</f>
        <v>Mass Affluent</v>
      </c>
      <c r="E2666" t="s">
        <v>123</v>
      </c>
      <c r="F2666" t="str">
        <f>VLOOKUP(Table1[[#This Row],[Product_ID]],Products!A:D,4,FALSE)</f>
        <v>Accessories</v>
      </c>
      <c r="G2666" t="str">
        <f>VLOOKUP(H2666,Stores!A:E,5,FALSE)</f>
        <v>Asia</v>
      </c>
      <c r="H2666" t="s">
        <v>13</v>
      </c>
      <c r="I2666" s="5" t="s">
        <v>14</v>
      </c>
      <c r="J2666" s="7">
        <v>1</v>
      </c>
      <c r="K2666" s="27">
        <v>56.65</v>
      </c>
      <c r="L2666" s="11">
        <v>0.02</v>
      </c>
      <c r="M2666" t="s">
        <v>20</v>
      </c>
      <c r="N2666" s="29">
        <v>39.049999999999997</v>
      </c>
      <c r="O2666" s="27">
        <f>Table1[[#This Row],[Unit_Price]]*Table1[[#This Row],[Quantity]]</f>
        <v>56.65</v>
      </c>
      <c r="P2666" s="29">
        <f>Table1[[#This Row],[Revenue]]-Table1[[#This Row],[COGS]]</f>
        <v>17.600000000000001</v>
      </c>
      <c r="Q2666" s="9">
        <f>Table1[[#This Row],[Profit]]/Table1[[#This Row],[Revenue]]</f>
        <v>0.31067961165048547</v>
      </c>
      <c r="R2666" s="31">
        <f>Table1[[#This Row],[Cost Price]]*Table1[[#This Row],[Quantity]]</f>
        <v>39.049999999999997</v>
      </c>
    </row>
    <row r="2667" spans="1:18" x14ac:dyDescent="0.25">
      <c r="A2667" t="s">
        <v>3703</v>
      </c>
      <c r="B2667" s="14">
        <v>46206</v>
      </c>
      <c r="C2667" t="s">
        <v>902</v>
      </c>
      <c r="D2667" t="str">
        <f>VLOOKUP(C2667,Customers!A:E,5,FALSE)</f>
        <v>Affluent</v>
      </c>
      <c r="E2667" t="s">
        <v>33</v>
      </c>
      <c r="F2667" t="str">
        <f>VLOOKUP(Table1[[#This Row],[Product_ID]],Products!A:D,4,FALSE)</f>
        <v>Laptops</v>
      </c>
      <c r="G2667" t="str">
        <f>VLOOKUP(H2667,Stores!A:E,5,FALSE)</f>
        <v>Europe</v>
      </c>
      <c r="H2667" t="s">
        <v>64</v>
      </c>
      <c r="I2667" s="5" t="s">
        <v>25</v>
      </c>
      <c r="J2667" s="7">
        <v>2</v>
      </c>
      <c r="K2667" s="27">
        <v>2573.9699999999998</v>
      </c>
      <c r="L2667" s="11">
        <v>0</v>
      </c>
      <c r="M2667" t="s">
        <v>30</v>
      </c>
      <c r="N2667" s="29">
        <v>1599.36</v>
      </c>
      <c r="O2667" s="27">
        <f>Table1[[#This Row],[Unit_Price]]*Table1[[#This Row],[Quantity]]</f>
        <v>5147.9399999999996</v>
      </c>
      <c r="P2667" s="29">
        <f>Table1[[#This Row],[Revenue]]-Table1[[#This Row],[COGS]]</f>
        <v>1949.2199999999998</v>
      </c>
      <c r="Q2667" s="9">
        <f>Table1[[#This Row],[Profit]]/Table1[[#This Row],[Revenue]]</f>
        <v>0.37864077669902912</v>
      </c>
      <c r="R2667" s="31">
        <f>Table1[[#This Row],[Cost Price]]*Table1[[#This Row],[Quantity]]</f>
        <v>3198.72</v>
      </c>
    </row>
    <row r="2668" spans="1:18" x14ac:dyDescent="0.25">
      <c r="A2668" t="s">
        <v>3704</v>
      </c>
      <c r="B2668" s="14">
        <v>46300</v>
      </c>
      <c r="C2668" t="s">
        <v>394</v>
      </c>
      <c r="D2668" t="str">
        <f>VLOOKUP(C2668,Customers!A:E,5,FALSE)</f>
        <v>Affluent</v>
      </c>
      <c r="E2668" t="s">
        <v>549</v>
      </c>
      <c r="F2668" t="str">
        <f>VLOOKUP(Table1[[#This Row],[Product_ID]],Products!A:D,4,FALSE)</f>
        <v>Televisions</v>
      </c>
      <c r="G2668" t="str">
        <f>VLOOKUP(H2668,Stores!A:E,5,FALSE)</f>
        <v>South America</v>
      </c>
      <c r="H2668" t="s">
        <v>120</v>
      </c>
      <c r="I2668" s="5" t="s">
        <v>25</v>
      </c>
      <c r="J2668" s="7">
        <v>2</v>
      </c>
      <c r="K2668" s="27">
        <v>1175.02</v>
      </c>
      <c r="L2668" s="11">
        <v>0.2</v>
      </c>
      <c r="M2668" t="s">
        <v>30</v>
      </c>
      <c r="N2668" s="29">
        <v>767.36</v>
      </c>
      <c r="O2668" s="27">
        <f>Table1[[#This Row],[Unit_Price]]*Table1[[#This Row],[Quantity]]</f>
        <v>2350.04</v>
      </c>
      <c r="P2668" s="29">
        <f>Table1[[#This Row],[Revenue]]-Table1[[#This Row],[COGS]]</f>
        <v>815.31999999999994</v>
      </c>
      <c r="Q2668" s="9">
        <f>Table1[[#This Row],[Profit]]/Table1[[#This Row],[Revenue]]</f>
        <v>0.34693877551020408</v>
      </c>
      <c r="R2668" s="31">
        <f>Table1[[#This Row],[Cost Price]]*Table1[[#This Row],[Quantity]]</f>
        <v>1534.72</v>
      </c>
    </row>
    <row r="2669" spans="1:18" x14ac:dyDescent="0.25">
      <c r="A2669" t="s">
        <v>3705</v>
      </c>
      <c r="B2669" s="14">
        <v>46128</v>
      </c>
      <c r="C2669" t="s">
        <v>2190</v>
      </c>
      <c r="D2669" t="str">
        <f>VLOOKUP(C2669,Customers!A:E,5,FALSE)</f>
        <v>Mass Market</v>
      </c>
      <c r="E2669" t="s">
        <v>123</v>
      </c>
      <c r="F2669" t="str">
        <f>VLOOKUP(Table1[[#This Row],[Product_ID]],Products!A:D,4,FALSE)</f>
        <v>Accessories</v>
      </c>
      <c r="G2669" t="str">
        <f>VLOOKUP(H2669,Stores!A:E,5,FALSE)</f>
        <v xml:space="preserve">Asia </v>
      </c>
      <c r="H2669" t="s">
        <v>104</v>
      </c>
      <c r="I2669" s="5" t="s">
        <v>14</v>
      </c>
      <c r="J2669" s="7">
        <v>1</v>
      </c>
      <c r="K2669" s="27">
        <v>53.35</v>
      </c>
      <c r="L2669" s="11">
        <v>0</v>
      </c>
      <c r="M2669" t="s">
        <v>20</v>
      </c>
      <c r="N2669" s="29">
        <v>39.049999999999997</v>
      </c>
      <c r="O2669" s="27">
        <f>Table1[[#This Row],[Unit_Price]]*Table1[[#This Row],[Quantity]]</f>
        <v>53.35</v>
      </c>
      <c r="P2669" s="29">
        <f>Table1[[#This Row],[Revenue]]-Table1[[#This Row],[COGS]]</f>
        <v>14.300000000000004</v>
      </c>
      <c r="Q2669" s="9">
        <f>Table1[[#This Row],[Profit]]/Table1[[#This Row],[Revenue]]</f>
        <v>0.26804123711340211</v>
      </c>
      <c r="R2669" s="31">
        <f>Table1[[#This Row],[Cost Price]]*Table1[[#This Row],[Quantity]]</f>
        <v>39.049999999999997</v>
      </c>
    </row>
    <row r="2670" spans="1:18" x14ac:dyDescent="0.25">
      <c r="A2670" t="s">
        <v>3706</v>
      </c>
      <c r="B2670" s="14">
        <v>45726</v>
      </c>
      <c r="C2670" t="s">
        <v>2619</v>
      </c>
      <c r="D2670" t="str">
        <f>VLOOKUP(C2670,Customers!A:E,5,FALSE)</f>
        <v>MASS MARKET</v>
      </c>
      <c r="E2670" t="s">
        <v>376</v>
      </c>
      <c r="F2670" t="str">
        <f>VLOOKUP(Table1[[#This Row],[Product_ID]],Products!A:D,4,FALSE)</f>
        <v>Laptops</v>
      </c>
      <c r="G2670" t="str">
        <f>VLOOKUP(H2670,Stores!A:E,5,FALSE)</f>
        <v>Africa</v>
      </c>
      <c r="H2670" t="s">
        <v>226</v>
      </c>
      <c r="I2670" s="5" t="s">
        <v>14</v>
      </c>
      <c r="J2670" s="7">
        <v>3</v>
      </c>
      <c r="K2670" s="27">
        <v>1665.02</v>
      </c>
      <c r="L2670" s="11">
        <v>0.02</v>
      </c>
      <c r="M2670" t="s">
        <v>20</v>
      </c>
      <c r="N2670" s="29">
        <v>1240.27</v>
      </c>
      <c r="O2670" s="27">
        <f>Table1[[#This Row],[Unit_Price]]*Table1[[#This Row],[Quantity]]</f>
        <v>4995.0599999999995</v>
      </c>
      <c r="P2670" s="29">
        <f>Table1[[#This Row],[Revenue]]-Table1[[#This Row],[COGS]]</f>
        <v>1274.2499999999995</v>
      </c>
      <c r="Q2670" s="9">
        <f>Table1[[#This Row],[Profit]]/Table1[[#This Row],[Revenue]]</f>
        <v>0.25510204081632648</v>
      </c>
      <c r="R2670" s="31">
        <f>Table1[[#This Row],[Cost Price]]*Table1[[#This Row],[Quantity]]</f>
        <v>3720.81</v>
      </c>
    </row>
    <row r="2671" spans="1:18" x14ac:dyDescent="0.25">
      <c r="A2671" t="s">
        <v>3707</v>
      </c>
      <c r="B2671" s="14">
        <v>46217</v>
      </c>
      <c r="C2671" t="s">
        <v>1194</v>
      </c>
      <c r="D2671" t="str">
        <f>VLOOKUP(C2671,Customers!A:E,5,FALSE)</f>
        <v>Mass Market</v>
      </c>
      <c r="E2671" t="s">
        <v>282</v>
      </c>
      <c r="F2671" t="str">
        <f>VLOOKUP(Table1[[#This Row],[Product_ID]],Products!A:D,4,FALSE)</f>
        <v>Audio</v>
      </c>
      <c r="G2671" t="str">
        <f>VLOOKUP(H2671,Stores!A:E,5,FALSE)</f>
        <v>Africa</v>
      </c>
      <c r="H2671" t="s">
        <v>196</v>
      </c>
      <c r="I2671" s="5" t="s">
        <v>25</v>
      </c>
      <c r="J2671" s="7">
        <v>6</v>
      </c>
      <c r="K2671" s="27">
        <v>182.58</v>
      </c>
      <c r="L2671" s="11">
        <v>0.2</v>
      </c>
      <c r="M2671" t="s">
        <v>20</v>
      </c>
      <c r="N2671" s="29">
        <v>110.98</v>
      </c>
      <c r="O2671" s="27">
        <f>Table1[[#This Row],[Unit_Price]]*Table1[[#This Row],[Quantity]]</f>
        <v>1095.48</v>
      </c>
      <c r="P2671" s="29">
        <f>Table1[[#This Row],[Revenue]]-Table1[[#This Row],[COGS]]</f>
        <v>429.6</v>
      </c>
      <c r="Q2671" s="9">
        <f>Table1[[#This Row],[Profit]]/Table1[[#This Row],[Revenue]]</f>
        <v>0.39215686274509803</v>
      </c>
      <c r="R2671" s="31">
        <f>Table1[[#This Row],[Cost Price]]*Table1[[#This Row],[Quantity]]</f>
        <v>665.88</v>
      </c>
    </row>
    <row r="2672" spans="1:18" x14ac:dyDescent="0.25">
      <c r="A2672" t="s">
        <v>3708</v>
      </c>
      <c r="B2672" s="14">
        <v>46232</v>
      </c>
      <c r="C2672" t="s">
        <v>3709</v>
      </c>
      <c r="D2672" t="str">
        <f>VLOOKUP(C2672,Customers!A:E,5,FALSE)</f>
        <v>Premium</v>
      </c>
      <c r="E2672" t="s">
        <v>51</v>
      </c>
      <c r="F2672" t="str">
        <f>VLOOKUP(Table1[[#This Row],[Product_ID]],Products!A:D,4,FALSE)</f>
        <v>Smartphones</v>
      </c>
      <c r="G2672" t="str">
        <f>VLOOKUP(H2672,Stores!A:E,5,FALSE)</f>
        <v>South America</v>
      </c>
      <c r="H2672" t="s">
        <v>62</v>
      </c>
      <c r="I2672" s="5" t="s">
        <v>14</v>
      </c>
      <c r="J2672" s="7">
        <v>4</v>
      </c>
      <c r="K2672" s="27">
        <v>1018.98</v>
      </c>
      <c r="L2672" s="11">
        <v>0.2</v>
      </c>
      <c r="M2672" t="s">
        <v>35</v>
      </c>
      <c r="N2672" s="29">
        <v>609.39</v>
      </c>
      <c r="O2672" s="27">
        <f>Table1[[#This Row],[Unit_Price]]*Table1[[#This Row],[Quantity]]</f>
        <v>4075.92</v>
      </c>
      <c r="P2672" s="29">
        <f>Table1[[#This Row],[Revenue]]-Table1[[#This Row],[COGS]]</f>
        <v>1638.3600000000001</v>
      </c>
      <c r="Q2672" s="9">
        <f>Table1[[#This Row],[Profit]]/Table1[[#This Row],[Revenue]]</f>
        <v>0.40196078431372551</v>
      </c>
      <c r="R2672" s="31">
        <f>Table1[[#This Row],[Cost Price]]*Table1[[#This Row],[Quantity]]</f>
        <v>2437.56</v>
      </c>
    </row>
    <row r="2673" spans="1:18" x14ac:dyDescent="0.25">
      <c r="A2673" t="s">
        <v>3710</v>
      </c>
      <c r="B2673" s="14">
        <v>46036</v>
      </c>
      <c r="C2673" t="s">
        <v>1316</v>
      </c>
      <c r="D2673" t="str">
        <f>VLOOKUP(C2673,Customers!A:E,5,FALSE)</f>
        <v>Mass Market</v>
      </c>
      <c r="E2673" t="s">
        <v>235</v>
      </c>
      <c r="F2673" t="str">
        <f>VLOOKUP(Table1[[#This Row],[Product_ID]],Products!A:D,4,FALSE)</f>
        <v>Accessories</v>
      </c>
      <c r="G2673" t="str">
        <f>VLOOKUP(H2673,Stores!A:E,5,FALSE)</f>
        <v>Asia</v>
      </c>
      <c r="H2673" t="s">
        <v>34</v>
      </c>
      <c r="I2673" s="5" t="s">
        <v>25</v>
      </c>
      <c r="J2673" s="7">
        <v>1</v>
      </c>
      <c r="K2673" s="27">
        <v>68.31</v>
      </c>
      <c r="L2673" s="11">
        <v>0.02</v>
      </c>
      <c r="M2673" t="s">
        <v>35</v>
      </c>
      <c r="N2673" s="29">
        <v>44.85</v>
      </c>
      <c r="O2673" s="27">
        <f>Table1[[#This Row],[Unit_Price]]*Table1[[#This Row],[Quantity]]</f>
        <v>68.31</v>
      </c>
      <c r="P2673" s="29">
        <f>Table1[[#This Row],[Revenue]]-Table1[[#This Row],[COGS]]</f>
        <v>23.46</v>
      </c>
      <c r="Q2673" s="9">
        <f>Table1[[#This Row],[Profit]]/Table1[[#This Row],[Revenue]]</f>
        <v>0.34343434343434343</v>
      </c>
      <c r="R2673" s="31">
        <f>Table1[[#This Row],[Cost Price]]*Table1[[#This Row],[Quantity]]</f>
        <v>44.85</v>
      </c>
    </row>
    <row r="2674" spans="1:18" x14ac:dyDescent="0.25">
      <c r="A2674" t="s">
        <v>3711</v>
      </c>
      <c r="B2674" s="14">
        <v>46001</v>
      </c>
      <c r="C2674" t="s">
        <v>2464</v>
      </c>
      <c r="D2674" t="str">
        <f>VLOOKUP(C2674,Customers!A:E,5,FALSE)</f>
        <v>Mass Affluent</v>
      </c>
      <c r="E2674" t="s">
        <v>395</v>
      </c>
      <c r="F2674" t="str">
        <f>VLOOKUP(Table1[[#This Row],[Product_ID]],Products!A:D,4,FALSE)</f>
        <v>Accessories</v>
      </c>
      <c r="G2674" t="str">
        <f>VLOOKUP(H2674,Stores!A:E,5,FALSE)</f>
        <v>South America</v>
      </c>
      <c r="H2674" t="s">
        <v>120</v>
      </c>
      <c r="I2674" s="5" t="s">
        <v>25</v>
      </c>
      <c r="J2674" s="7">
        <v>3</v>
      </c>
      <c r="K2674" s="27">
        <v>147.51</v>
      </c>
      <c r="L2674" s="11">
        <v>0.05</v>
      </c>
      <c r="M2674" t="s">
        <v>20</v>
      </c>
      <c r="N2674" s="29">
        <v>96.85</v>
      </c>
      <c r="O2674" s="27">
        <f>Table1[[#This Row],[Unit_Price]]*Table1[[#This Row],[Quantity]]</f>
        <v>442.53</v>
      </c>
      <c r="P2674" s="29">
        <f>Table1[[#This Row],[Revenue]]-Table1[[#This Row],[COGS]]</f>
        <v>151.98000000000002</v>
      </c>
      <c r="Q2674" s="9">
        <f>Table1[[#This Row],[Profit]]/Table1[[#This Row],[Revenue]]</f>
        <v>0.34343434343434348</v>
      </c>
      <c r="R2674" s="31">
        <f>Table1[[#This Row],[Cost Price]]*Table1[[#This Row],[Quantity]]</f>
        <v>290.54999999999995</v>
      </c>
    </row>
    <row r="2675" spans="1:18" x14ac:dyDescent="0.25">
      <c r="A2675" t="s">
        <v>3712</v>
      </c>
      <c r="B2675" s="14">
        <v>45948</v>
      </c>
      <c r="C2675" t="s">
        <v>626</v>
      </c>
      <c r="D2675" t="str">
        <f>VLOOKUP(C2675,Customers!A:E,5,FALSE)</f>
        <v>Mass Market</v>
      </c>
      <c r="E2675" t="s">
        <v>57</v>
      </c>
      <c r="F2675" t="str">
        <f>VLOOKUP(Table1[[#This Row],[Product_ID]],Products!A:D,4,FALSE)</f>
        <v>Laptops</v>
      </c>
      <c r="G2675" t="str">
        <f>VLOOKUP(H2675,Stores!A:E,5,FALSE)</f>
        <v>Oceania</v>
      </c>
      <c r="H2675" t="s">
        <v>112</v>
      </c>
      <c r="I2675" s="5" t="s">
        <v>25</v>
      </c>
      <c r="J2675" s="7">
        <v>4</v>
      </c>
      <c r="K2675" s="27">
        <v>1234.97</v>
      </c>
      <c r="L2675" s="11">
        <v>0</v>
      </c>
      <c r="M2675" t="s">
        <v>35</v>
      </c>
      <c r="N2675" s="29">
        <v>875.27</v>
      </c>
      <c r="O2675" s="27">
        <f>Table1[[#This Row],[Unit_Price]]*Table1[[#This Row],[Quantity]]</f>
        <v>4939.88</v>
      </c>
      <c r="P2675" s="29">
        <f>Table1[[#This Row],[Revenue]]-Table1[[#This Row],[COGS]]</f>
        <v>1438.8000000000002</v>
      </c>
      <c r="Q2675" s="9">
        <f>Table1[[#This Row],[Profit]]/Table1[[#This Row],[Revenue]]</f>
        <v>0.29126213592233013</v>
      </c>
      <c r="R2675" s="31">
        <f>Table1[[#This Row],[Cost Price]]*Table1[[#This Row],[Quantity]]</f>
        <v>3501.08</v>
      </c>
    </row>
    <row r="2676" spans="1:18" x14ac:dyDescent="0.25">
      <c r="A2676" t="s">
        <v>3713</v>
      </c>
      <c r="B2676" s="14">
        <v>46051</v>
      </c>
      <c r="C2676" t="s">
        <v>1092</v>
      </c>
      <c r="D2676" t="str">
        <f>VLOOKUP(C2676,Customers!A:E,5,FALSE)</f>
        <v>Mass Affluent</v>
      </c>
      <c r="E2676" t="s">
        <v>150</v>
      </c>
      <c r="F2676" t="str">
        <f>VLOOKUP(Table1[[#This Row],[Product_ID]],Products!A:D,4,FALSE)</f>
        <v>Televisions</v>
      </c>
      <c r="G2676" t="str">
        <f>VLOOKUP(H2676,Stores!A:E,5,FALSE)</f>
        <v>EUROPE</v>
      </c>
      <c r="H2676" t="s">
        <v>74</v>
      </c>
      <c r="I2676" s="5" t="s">
        <v>25</v>
      </c>
      <c r="J2676" s="7">
        <v>4</v>
      </c>
      <c r="K2676" s="27">
        <v>1499</v>
      </c>
      <c r="L2676" s="11">
        <v>0.1</v>
      </c>
      <c r="M2676" t="s">
        <v>35</v>
      </c>
      <c r="N2676" s="29">
        <v>1064.29</v>
      </c>
      <c r="O2676" s="27">
        <f>Table1[[#This Row],[Unit_Price]]*Table1[[#This Row],[Quantity]]</f>
        <v>5996</v>
      </c>
      <c r="P2676" s="29">
        <f>Table1[[#This Row],[Revenue]]-Table1[[#This Row],[COGS]]</f>
        <v>1738.8400000000001</v>
      </c>
      <c r="Q2676" s="9">
        <f>Table1[[#This Row],[Profit]]/Table1[[#This Row],[Revenue]]</f>
        <v>0.29000000000000004</v>
      </c>
      <c r="R2676" s="31">
        <f>Table1[[#This Row],[Cost Price]]*Table1[[#This Row],[Quantity]]</f>
        <v>4257.16</v>
      </c>
    </row>
    <row r="2677" spans="1:18" x14ac:dyDescent="0.25">
      <c r="A2677" t="s">
        <v>3714</v>
      </c>
      <c r="B2677" s="14">
        <v>46205</v>
      </c>
      <c r="C2677" t="s">
        <v>769</v>
      </c>
      <c r="D2677" t="str">
        <f>VLOOKUP(C2677,Customers!A:E,5,FALSE)</f>
        <v>Affluent</v>
      </c>
      <c r="E2677" t="s">
        <v>150</v>
      </c>
      <c r="F2677" t="str">
        <f>VLOOKUP(Table1[[#This Row],[Product_ID]],Products!A:D,4,FALSE)</f>
        <v>Televisions</v>
      </c>
      <c r="G2677" t="str">
        <f>VLOOKUP(H2677,Stores!A:E,5,FALSE)</f>
        <v>EUROPE</v>
      </c>
      <c r="H2677" t="s">
        <v>74</v>
      </c>
      <c r="I2677" s="5" t="s">
        <v>25</v>
      </c>
      <c r="J2677" s="7">
        <v>5</v>
      </c>
      <c r="K2677" s="27">
        <v>1513.99</v>
      </c>
      <c r="L2677" s="11">
        <v>0.2</v>
      </c>
      <c r="M2677" t="s">
        <v>35</v>
      </c>
      <c r="N2677" s="29">
        <v>1064.29</v>
      </c>
      <c r="O2677" s="27">
        <f>Table1[[#This Row],[Unit_Price]]*Table1[[#This Row],[Quantity]]</f>
        <v>7569.95</v>
      </c>
      <c r="P2677" s="29">
        <f>Table1[[#This Row],[Revenue]]-Table1[[#This Row],[COGS]]</f>
        <v>2248.5</v>
      </c>
      <c r="Q2677" s="9">
        <f>Table1[[#This Row],[Profit]]/Table1[[#This Row],[Revenue]]</f>
        <v>0.29702970297029702</v>
      </c>
      <c r="R2677" s="31">
        <f>Table1[[#This Row],[Cost Price]]*Table1[[#This Row],[Quantity]]</f>
        <v>5321.45</v>
      </c>
    </row>
    <row r="2678" spans="1:18" x14ac:dyDescent="0.25">
      <c r="A2678" t="s">
        <v>3715</v>
      </c>
      <c r="B2678" s="14">
        <v>45756</v>
      </c>
      <c r="C2678" t="s">
        <v>170</v>
      </c>
      <c r="D2678" t="str">
        <f>VLOOKUP(C2678,Customers!A:E,5,FALSE)</f>
        <v>Premium</v>
      </c>
      <c r="E2678" t="s">
        <v>83</v>
      </c>
      <c r="F2678" t="str">
        <f>VLOOKUP(Table1[[#This Row],[Product_ID]],Products!A:D,4,FALSE)</f>
        <v>Televisions</v>
      </c>
      <c r="G2678" t="str">
        <f>VLOOKUP(H2678,Stores!A:E,5,FALSE)</f>
        <v>South America</v>
      </c>
      <c r="H2678" t="s">
        <v>62</v>
      </c>
      <c r="I2678" s="5" t="s">
        <v>25</v>
      </c>
      <c r="J2678" s="7">
        <v>2</v>
      </c>
      <c r="K2678" s="27">
        <v>2344.98</v>
      </c>
      <c r="L2678" s="11">
        <v>0.2</v>
      </c>
      <c r="M2678" t="s">
        <v>20</v>
      </c>
      <c r="N2678" s="29">
        <v>1586.31</v>
      </c>
      <c r="O2678" s="27">
        <f>Table1[[#This Row],[Unit_Price]]*Table1[[#This Row],[Quantity]]</f>
        <v>4689.96</v>
      </c>
      <c r="P2678" s="29">
        <f>Table1[[#This Row],[Revenue]]-Table1[[#This Row],[COGS]]</f>
        <v>1517.3400000000001</v>
      </c>
      <c r="Q2678" s="9">
        <f>Table1[[#This Row],[Profit]]/Table1[[#This Row],[Revenue]]</f>
        <v>0.3235294117647059</v>
      </c>
      <c r="R2678" s="31">
        <f>Table1[[#This Row],[Cost Price]]*Table1[[#This Row],[Quantity]]</f>
        <v>3172.62</v>
      </c>
    </row>
    <row r="2679" spans="1:18" x14ac:dyDescent="0.25">
      <c r="A2679" t="s">
        <v>3716</v>
      </c>
      <c r="B2679" s="14">
        <v>45923</v>
      </c>
      <c r="C2679" t="s">
        <v>1188</v>
      </c>
      <c r="D2679" t="str">
        <f>VLOOKUP(C2679,Customers!A:E,5,FALSE)</f>
        <v>Premium</v>
      </c>
      <c r="E2679" t="s">
        <v>277</v>
      </c>
      <c r="F2679" t="str">
        <f>VLOOKUP(Table1[[#This Row],[Product_ID]],Products!A:D,4,FALSE)</f>
        <v>Televisions</v>
      </c>
      <c r="G2679" t="str">
        <f>VLOOKUP(H2679,Stores!A:E,5,FALSE)</f>
        <v>North America</v>
      </c>
      <c r="H2679" t="s">
        <v>187</v>
      </c>
      <c r="I2679" s="5" t="s">
        <v>14</v>
      </c>
      <c r="J2679" s="7">
        <v>1</v>
      </c>
      <c r="K2679" s="27">
        <v>712.98</v>
      </c>
      <c r="L2679" s="11">
        <v>0.05</v>
      </c>
      <c r="M2679" t="s">
        <v>30</v>
      </c>
      <c r="N2679" s="29">
        <v>433.38</v>
      </c>
      <c r="O2679" s="27">
        <f>Table1[[#This Row],[Unit_Price]]*Table1[[#This Row],[Quantity]]</f>
        <v>712.98</v>
      </c>
      <c r="P2679" s="29">
        <f>Table1[[#This Row],[Revenue]]-Table1[[#This Row],[COGS]]</f>
        <v>279.60000000000002</v>
      </c>
      <c r="Q2679" s="9">
        <f>Table1[[#This Row],[Profit]]/Table1[[#This Row],[Revenue]]</f>
        <v>0.39215686274509803</v>
      </c>
      <c r="R2679" s="31">
        <f>Table1[[#This Row],[Cost Price]]*Table1[[#This Row],[Quantity]]</f>
        <v>433.38</v>
      </c>
    </row>
    <row r="2680" spans="1:18" x14ac:dyDescent="0.25">
      <c r="A2680" t="s">
        <v>3717</v>
      </c>
      <c r="B2680" s="14">
        <v>46029</v>
      </c>
      <c r="C2680" t="s">
        <v>541</v>
      </c>
      <c r="D2680" t="str">
        <f>VLOOKUP(C2680,Customers!A:E,5,FALSE)</f>
        <v>Mass Market</v>
      </c>
      <c r="E2680" t="s">
        <v>390</v>
      </c>
      <c r="F2680" t="str">
        <f>VLOOKUP(Table1[[#This Row],[Product_ID]],Products!A:D,4,FALSE)</f>
        <v>Smartphones</v>
      </c>
      <c r="G2680" t="str">
        <f>VLOOKUP(H2680,Stores!A:E,5,FALSE)</f>
        <v>Africa</v>
      </c>
      <c r="H2680" t="s">
        <v>44</v>
      </c>
      <c r="I2680" s="5" t="s">
        <v>25</v>
      </c>
      <c r="J2680" s="7">
        <v>5</v>
      </c>
      <c r="K2680" s="27">
        <v>462.47</v>
      </c>
      <c r="L2680" s="11">
        <v>0</v>
      </c>
      <c r="M2680" t="s">
        <v>35</v>
      </c>
      <c r="N2680" s="29">
        <v>278.38</v>
      </c>
      <c r="O2680" s="27">
        <f>Table1[[#This Row],[Unit_Price]]*Table1[[#This Row],[Quantity]]</f>
        <v>2312.3500000000004</v>
      </c>
      <c r="P2680" s="29">
        <f>Table1[[#This Row],[Revenue]]-Table1[[#This Row],[COGS]]</f>
        <v>920.45000000000027</v>
      </c>
      <c r="Q2680" s="9">
        <f>Table1[[#This Row],[Profit]]/Table1[[#This Row],[Revenue]]</f>
        <v>0.39805825242718451</v>
      </c>
      <c r="R2680" s="31">
        <f>Table1[[#This Row],[Cost Price]]*Table1[[#This Row],[Quantity]]</f>
        <v>1391.9</v>
      </c>
    </row>
    <row r="2681" spans="1:18" x14ac:dyDescent="0.25">
      <c r="A2681" t="s">
        <v>3718</v>
      </c>
      <c r="B2681" s="14">
        <v>46067</v>
      </c>
      <c r="C2681" t="s">
        <v>2402</v>
      </c>
      <c r="D2681" t="str">
        <f>VLOOKUP(C2681,Customers!A:E,5,FALSE)</f>
        <v>Mass Affluent</v>
      </c>
      <c r="E2681" t="s">
        <v>376</v>
      </c>
      <c r="F2681" t="str">
        <f>VLOOKUP(Table1[[#This Row],[Product_ID]],Products!A:D,4,FALSE)</f>
        <v>Laptops</v>
      </c>
      <c r="G2681" t="str">
        <f>VLOOKUP(H2681,Stores!A:E,5,FALSE)</f>
        <v>Africa</v>
      </c>
      <c r="H2681" t="s">
        <v>52</v>
      </c>
      <c r="I2681" s="5" t="s">
        <v>14</v>
      </c>
      <c r="J2681" s="7">
        <v>3</v>
      </c>
      <c r="K2681" s="27">
        <v>1648.03</v>
      </c>
      <c r="L2681" s="11">
        <v>0.02</v>
      </c>
      <c r="M2681" t="s">
        <v>20</v>
      </c>
      <c r="N2681" s="29">
        <v>1240.27</v>
      </c>
      <c r="O2681" s="27">
        <f>Table1[[#This Row],[Unit_Price]]*Table1[[#This Row],[Quantity]]</f>
        <v>4944.09</v>
      </c>
      <c r="P2681" s="29">
        <f>Table1[[#This Row],[Revenue]]-Table1[[#This Row],[COGS]]</f>
        <v>1223.2800000000002</v>
      </c>
      <c r="Q2681" s="9">
        <f>Table1[[#This Row],[Profit]]/Table1[[#This Row],[Revenue]]</f>
        <v>0.24742268041237117</v>
      </c>
      <c r="R2681" s="31">
        <f>Table1[[#This Row],[Cost Price]]*Table1[[#This Row],[Quantity]]</f>
        <v>3720.81</v>
      </c>
    </row>
    <row r="2682" spans="1:18" x14ac:dyDescent="0.25">
      <c r="A2682" t="s">
        <v>3719</v>
      </c>
      <c r="B2682" s="14">
        <v>46112</v>
      </c>
      <c r="C2682" t="s">
        <v>2941</v>
      </c>
      <c r="D2682" t="str">
        <f>VLOOKUP(C2682,Customers!A:E,5,FALSE)</f>
        <v>Mass Affluent</v>
      </c>
      <c r="E2682" t="s">
        <v>321</v>
      </c>
      <c r="F2682" t="str">
        <f>VLOOKUP(Table1[[#This Row],[Product_ID]],Products!A:D,4,FALSE)</f>
        <v>Smartphones</v>
      </c>
      <c r="G2682" t="str">
        <f>VLOOKUP(H2682,Stores!A:E,5,FALSE)</f>
        <v>EUROPE</v>
      </c>
      <c r="H2682" t="s">
        <v>74</v>
      </c>
      <c r="I2682" s="5" t="s">
        <v>25</v>
      </c>
      <c r="J2682" s="7">
        <v>2</v>
      </c>
      <c r="K2682" s="27">
        <v>1412.99</v>
      </c>
      <c r="L2682" s="11">
        <v>0.05</v>
      </c>
      <c r="M2682" t="s">
        <v>20</v>
      </c>
      <c r="N2682" s="29">
        <v>993.29</v>
      </c>
      <c r="O2682" s="27">
        <f>Table1[[#This Row],[Unit_Price]]*Table1[[#This Row],[Quantity]]</f>
        <v>2825.98</v>
      </c>
      <c r="P2682" s="29">
        <f>Table1[[#This Row],[Revenue]]-Table1[[#This Row],[COGS]]</f>
        <v>839.40000000000009</v>
      </c>
      <c r="Q2682" s="9">
        <f>Table1[[#This Row],[Profit]]/Table1[[#This Row],[Revenue]]</f>
        <v>0.29702970297029707</v>
      </c>
      <c r="R2682" s="31">
        <f>Table1[[#This Row],[Cost Price]]*Table1[[#This Row],[Quantity]]</f>
        <v>1986.58</v>
      </c>
    </row>
    <row r="2683" spans="1:18" x14ac:dyDescent="0.25">
      <c r="A2683" t="s">
        <v>3720</v>
      </c>
      <c r="B2683" s="14">
        <v>45893</v>
      </c>
      <c r="C2683" t="s">
        <v>1134</v>
      </c>
      <c r="D2683" t="str">
        <f>VLOOKUP(C2683,Customers!A:E,5,FALSE)</f>
        <v>Mass Market</v>
      </c>
      <c r="E2683" t="s">
        <v>390</v>
      </c>
      <c r="F2683" t="str">
        <f>VLOOKUP(Table1[[#This Row],[Product_ID]],Products!A:D,4,FALSE)</f>
        <v>Smartphones</v>
      </c>
      <c r="G2683" t="str">
        <f>VLOOKUP(H2683,Stores!A:E,5,FALSE)</f>
        <v>Asia</v>
      </c>
      <c r="H2683" t="s">
        <v>34</v>
      </c>
      <c r="I2683" s="5" t="s">
        <v>25</v>
      </c>
      <c r="J2683" s="7">
        <v>4</v>
      </c>
      <c r="K2683" s="27">
        <v>457.98</v>
      </c>
      <c r="L2683" s="11">
        <v>0</v>
      </c>
      <c r="M2683" t="s">
        <v>20</v>
      </c>
      <c r="N2683" s="29">
        <v>278.38</v>
      </c>
      <c r="O2683" s="27">
        <f>Table1[[#This Row],[Unit_Price]]*Table1[[#This Row],[Quantity]]</f>
        <v>1831.92</v>
      </c>
      <c r="P2683" s="29">
        <f>Table1[[#This Row],[Revenue]]-Table1[[#This Row],[COGS]]</f>
        <v>718.40000000000009</v>
      </c>
      <c r="Q2683" s="9">
        <f>Table1[[#This Row],[Profit]]/Table1[[#This Row],[Revenue]]</f>
        <v>0.39215686274509809</v>
      </c>
      <c r="R2683" s="31">
        <f>Table1[[#This Row],[Cost Price]]*Table1[[#This Row],[Quantity]]</f>
        <v>1113.52</v>
      </c>
    </row>
    <row r="2684" spans="1:18" x14ac:dyDescent="0.25">
      <c r="A2684" t="s">
        <v>3721</v>
      </c>
      <c r="B2684" s="14">
        <v>45914</v>
      </c>
      <c r="C2684" t="s">
        <v>763</v>
      </c>
      <c r="D2684" t="str">
        <f>VLOOKUP(C2684,Customers!A:E,5,FALSE)</f>
        <v>Premium</v>
      </c>
      <c r="E2684" t="s">
        <v>440</v>
      </c>
      <c r="F2684" t="str">
        <f>VLOOKUP(Table1[[#This Row],[Product_ID]],Products!A:D,4,FALSE)</f>
        <v>Audio</v>
      </c>
      <c r="G2684" t="str">
        <f>VLOOKUP(H2684,Stores!A:E,5,FALSE)</f>
        <v>Asia</v>
      </c>
      <c r="H2684" t="s">
        <v>34</v>
      </c>
      <c r="I2684" s="5" t="s">
        <v>25</v>
      </c>
      <c r="J2684" s="7">
        <v>1</v>
      </c>
      <c r="K2684" s="27">
        <v>146.02000000000001</v>
      </c>
      <c r="L2684" s="11">
        <v>0.1</v>
      </c>
      <c r="M2684" t="s">
        <v>20</v>
      </c>
      <c r="N2684" s="29">
        <v>90.89</v>
      </c>
      <c r="O2684" s="27">
        <f>Table1[[#This Row],[Unit_Price]]*Table1[[#This Row],[Quantity]]</f>
        <v>146.02000000000001</v>
      </c>
      <c r="P2684" s="29">
        <f>Table1[[#This Row],[Revenue]]-Table1[[#This Row],[COGS]]</f>
        <v>55.13000000000001</v>
      </c>
      <c r="Q2684" s="9">
        <f>Table1[[#This Row],[Profit]]/Table1[[#This Row],[Revenue]]</f>
        <v>0.3775510204081633</v>
      </c>
      <c r="R2684" s="31">
        <f>Table1[[#This Row],[Cost Price]]*Table1[[#This Row],[Quantity]]</f>
        <v>90.89</v>
      </c>
    </row>
    <row r="2685" spans="1:18" x14ac:dyDescent="0.25">
      <c r="A2685" t="s">
        <v>3722</v>
      </c>
      <c r="B2685" s="14">
        <v>46237</v>
      </c>
      <c r="C2685" t="s">
        <v>46</v>
      </c>
      <c r="D2685" t="str">
        <f>VLOOKUP(C2685,Customers!A:E,5,FALSE)</f>
        <v>Mass Affluent</v>
      </c>
      <c r="E2685" t="s">
        <v>147</v>
      </c>
      <c r="F2685" t="str">
        <f>VLOOKUP(Table1[[#This Row],[Product_ID]],Products!A:D,4,FALSE)</f>
        <v>Televisions</v>
      </c>
      <c r="G2685" t="str">
        <f>VLOOKUP(H2685,Stores!A:E,5,FALSE)</f>
        <v>Oceania</v>
      </c>
      <c r="H2685" t="s">
        <v>112</v>
      </c>
      <c r="I2685" s="5" t="s">
        <v>25</v>
      </c>
      <c r="J2685" s="7">
        <v>3</v>
      </c>
      <c r="K2685" s="27">
        <v>1028.97</v>
      </c>
      <c r="L2685" s="11">
        <v>0.15</v>
      </c>
      <c r="M2685" t="s">
        <v>20</v>
      </c>
      <c r="N2685" s="29">
        <v>679.32</v>
      </c>
      <c r="O2685" s="27">
        <f>Table1[[#This Row],[Unit_Price]]*Table1[[#This Row],[Quantity]]</f>
        <v>3086.91</v>
      </c>
      <c r="P2685" s="29">
        <f>Table1[[#This Row],[Revenue]]-Table1[[#This Row],[COGS]]</f>
        <v>1048.9499999999998</v>
      </c>
      <c r="Q2685" s="9">
        <f>Table1[[#This Row],[Profit]]/Table1[[#This Row],[Revenue]]</f>
        <v>0.33980582524271841</v>
      </c>
      <c r="R2685" s="31">
        <f>Table1[[#This Row],[Cost Price]]*Table1[[#This Row],[Quantity]]</f>
        <v>2037.96</v>
      </c>
    </row>
    <row r="2686" spans="1:18" x14ac:dyDescent="0.25">
      <c r="A2686" t="s">
        <v>3723</v>
      </c>
      <c r="B2686" s="14">
        <v>45978</v>
      </c>
      <c r="C2686" t="s">
        <v>1409</v>
      </c>
      <c r="D2686" t="str">
        <f>VLOOKUP(C2686,Customers!A:E,5,FALSE)</f>
        <v>Mass Market</v>
      </c>
      <c r="E2686" t="s">
        <v>390</v>
      </c>
      <c r="F2686" t="str">
        <f>VLOOKUP(Table1[[#This Row],[Product_ID]],Products!A:D,4,FALSE)</f>
        <v>Smartphones</v>
      </c>
      <c r="G2686" t="str">
        <f>VLOOKUP(H2686,Stores!A:E,5,FALSE)</f>
        <v>North America</v>
      </c>
      <c r="H2686" t="s">
        <v>39</v>
      </c>
      <c r="I2686" s="5" t="s">
        <v>14</v>
      </c>
      <c r="J2686" s="7">
        <v>2</v>
      </c>
      <c r="K2686" s="27">
        <v>444.51</v>
      </c>
      <c r="L2686" s="11">
        <v>0</v>
      </c>
      <c r="M2686" t="s">
        <v>30</v>
      </c>
      <c r="N2686" s="29">
        <v>278.38</v>
      </c>
      <c r="O2686" s="27">
        <f>Table1[[#This Row],[Unit_Price]]*Table1[[#This Row],[Quantity]]</f>
        <v>889.02</v>
      </c>
      <c r="P2686" s="29">
        <f>Table1[[#This Row],[Revenue]]-Table1[[#This Row],[COGS]]</f>
        <v>332.26</v>
      </c>
      <c r="Q2686" s="9">
        <f>Table1[[#This Row],[Profit]]/Table1[[#This Row],[Revenue]]</f>
        <v>0.37373737373737376</v>
      </c>
      <c r="R2686" s="31">
        <f>Table1[[#This Row],[Cost Price]]*Table1[[#This Row],[Quantity]]</f>
        <v>556.76</v>
      </c>
    </row>
    <row r="2687" spans="1:18" x14ac:dyDescent="0.25">
      <c r="A2687" t="s">
        <v>3724</v>
      </c>
      <c r="B2687" s="14">
        <v>46057</v>
      </c>
      <c r="C2687" t="s">
        <v>100</v>
      </c>
      <c r="D2687" t="str">
        <f>VLOOKUP(C2687,Customers!A:E,5,FALSE)</f>
        <v>Mass Market</v>
      </c>
      <c r="E2687" t="s">
        <v>305</v>
      </c>
      <c r="F2687" t="str">
        <f>VLOOKUP(Table1[[#This Row],[Product_ID]],Products!A:D,4,FALSE)</f>
        <v>Accessories</v>
      </c>
      <c r="G2687" t="str">
        <f>VLOOKUP(H2687,Stores!A:E,5,FALSE)</f>
        <v>Africa</v>
      </c>
      <c r="H2687" t="s">
        <v>44</v>
      </c>
      <c r="I2687" s="5" t="s">
        <v>25</v>
      </c>
      <c r="J2687" s="7">
        <v>2</v>
      </c>
      <c r="K2687" s="27">
        <v>39</v>
      </c>
      <c r="L2687" s="11">
        <v>0.15</v>
      </c>
      <c r="M2687" t="s">
        <v>35</v>
      </c>
      <c r="N2687" s="29">
        <v>26.52</v>
      </c>
      <c r="O2687" s="27">
        <f>Table1[[#This Row],[Unit_Price]]*Table1[[#This Row],[Quantity]]</f>
        <v>78</v>
      </c>
      <c r="P2687" s="29">
        <f>Table1[[#This Row],[Revenue]]-Table1[[#This Row],[COGS]]</f>
        <v>24.96</v>
      </c>
      <c r="Q2687" s="9">
        <f>Table1[[#This Row],[Profit]]/Table1[[#This Row],[Revenue]]</f>
        <v>0.32</v>
      </c>
      <c r="R2687" s="31">
        <f>Table1[[#This Row],[Cost Price]]*Table1[[#This Row],[Quantity]]</f>
        <v>53.04</v>
      </c>
    </row>
    <row r="2688" spans="1:18" x14ac:dyDescent="0.25">
      <c r="A2688" t="s">
        <v>3725</v>
      </c>
      <c r="B2688" s="14">
        <v>46241</v>
      </c>
      <c r="C2688" t="s">
        <v>2694</v>
      </c>
      <c r="D2688" t="str">
        <f>VLOOKUP(C2688,Customers!A:E,5,FALSE)</f>
        <v>Mass Market</v>
      </c>
      <c r="E2688" t="s">
        <v>323</v>
      </c>
      <c r="F2688" t="str">
        <f>VLOOKUP(Table1[[#This Row],[Product_ID]],Products!A:D,4,FALSE)</f>
        <v>Televisions</v>
      </c>
      <c r="G2688" t="str">
        <f>VLOOKUP(H2688,Stores!A:E,5,FALSE)</f>
        <v>oceania</v>
      </c>
      <c r="H2688" t="s">
        <v>48</v>
      </c>
      <c r="I2688" s="5" t="s">
        <v>14</v>
      </c>
      <c r="J2688" s="7">
        <v>1</v>
      </c>
      <c r="K2688" s="27">
        <v>1469.02</v>
      </c>
      <c r="L2688" s="11">
        <v>0</v>
      </c>
      <c r="M2688" t="s">
        <v>35</v>
      </c>
      <c r="N2688" s="29">
        <v>989.34</v>
      </c>
      <c r="O2688" s="27">
        <f>Table1[[#This Row],[Unit_Price]]*Table1[[#This Row],[Quantity]]</f>
        <v>1469.02</v>
      </c>
      <c r="P2688" s="29">
        <f>Table1[[#This Row],[Revenue]]-Table1[[#This Row],[COGS]]</f>
        <v>479.67999999999995</v>
      </c>
      <c r="Q2688" s="9">
        <f>Table1[[#This Row],[Profit]]/Table1[[#This Row],[Revenue]]</f>
        <v>0.32653061224489793</v>
      </c>
      <c r="R2688" s="31">
        <f>Table1[[#This Row],[Cost Price]]*Table1[[#This Row],[Quantity]]</f>
        <v>989.34</v>
      </c>
    </row>
    <row r="2689" spans="1:18" x14ac:dyDescent="0.25">
      <c r="A2689" t="s">
        <v>3726</v>
      </c>
      <c r="B2689" s="14">
        <v>46143</v>
      </c>
      <c r="C2689" t="s">
        <v>411</v>
      </c>
      <c r="D2689" t="str">
        <f>VLOOKUP(C2689,Customers!A:E,5,FALSE)</f>
        <v>mass market</v>
      </c>
      <c r="E2689" t="s">
        <v>416</v>
      </c>
      <c r="F2689" t="str">
        <f>VLOOKUP(Table1[[#This Row],[Product_ID]],Products!A:D,4,FALSE)</f>
        <v>Smartphones</v>
      </c>
      <c r="G2689" t="str">
        <f>VLOOKUP(H2689,Stores!A:E,5,FALSE)</f>
        <v>Oceania</v>
      </c>
      <c r="H2689" t="s">
        <v>112</v>
      </c>
      <c r="I2689" s="5" t="s">
        <v>25</v>
      </c>
      <c r="J2689" s="7">
        <v>4</v>
      </c>
      <c r="K2689" s="27">
        <v>246.51</v>
      </c>
      <c r="L2689" s="11">
        <v>0.15</v>
      </c>
      <c r="M2689" t="s">
        <v>20</v>
      </c>
      <c r="N2689" s="29">
        <v>159.36000000000001</v>
      </c>
      <c r="O2689" s="27">
        <f>Table1[[#This Row],[Unit_Price]]*Table1[[#This Row],[Quantity]]</f>
        <v>986.04</v>
      </c>
      <c r="P2689" s="29">
        <f>Table1[[#This Row],[Revenue]]-Table1[[#This Row],[COGS]]</f>
        <v>348.59999999999991</v>
      </c>
      <c r="Q2689" s="9">
        <f>Table1[[#This Row],[Profit]]/Table1[[#This Row],[Revenue]]</f>
        <v>0.35353535353535348</v>
      </c>
      <c r="R2689" s="31">
        <f>Table1[[#This Row],[Cost Price]]*Table1[[#This Row],[Quantity]]</f>
        <v>637.44000000000005</v>
      </c>
    </row>
    <row r="2690" spans="1:18" x14ac:dyDescent="0.25">
      <c r="A2690" t="s">
        <v>3727</v>
      </c>
      <c r="B2690" s="14">
        <v>46076</v>
      </c>
      <c r="C2690" t="s">
        <v>2701</v>
      </c>
      <c r="D2690" t="str">
        <f>VLOOKUP(C2690,Customers!A:E,5,FALSE)</f>
        <v>Mass Market</v>
      </c>
      <c r="E2690" t="s">
        <v>140</v>
      </c>
      <c r="F2690" t="str">
        <f>VLOOKUP(Table1[[#This Row],[Product_ID]],Products!A:D,4,FALSE)</f>
        <v>Laptops</v>
      </c>
      <c r="G2690" t="str">
        <f>VLOOKUP(H2690,Stores!A:E,5,FALSE)</f>
        <v>Oceania</v>
      </c>
      <c r="H2690" t="s">
        <v>112</v>
      </c>
      <c r="I2690" s="5" t="s">
        <v>14</v>
      </c>
      <c r="J2690" s="7">
        <v>2</v>
      </c>
      <c r="K2690" s="27">
        <v>969.03</v>
      </c>
      <c r="L2690" s="11">
        <v>0.2</v>
      </c>
      <c r="M2690" t="s">
        <v>35</v>
      </c>
      <c r="N2690" s="29">
        <v>659.34</v>
      </c>
      <c r="O2690" s="27">
        <f>Table1[[#This Row],[Unit_Price]]*Table1[[#This Row],[Quantity]]</f>
        <v>1938.06</v>
      </c>
      <c r="P2690" s="29">
        <f>Table1[[#This Row],[Revenue]]-Table1[[#This Row],[COGS]]</f>
        <v>619.37999999999988</v>
      </c>
      <c r="Q2690" s="9">
        <f>Table1[[#This Row],[Profit]]/Table1[[#This Row],[Revenue]]</f>
        <v>0.31958762886597936</v>
      </c>
      <c r="R2690" s="31">
        <f>Table1[[#This Row],[Cost Price]]*Table1[[#This Row],[Quantity]]</f>
        <v>1318.68</v>
      </c>
    </row>
    <row r="2691" spans="1:18" x14ac:dyDescent="0.25">
      <c r="A2691" t="s">
        <v>3728</v>
      </c>
      <c r="B2691" s="14">
        <v>45847</v>
      </c>
      <c r="C2691" t="s">
        <v>793</v>
      </c>
      <c r="D2691" t="str">
        <f>VLOOKUP(C2691,Customers!A:E,5,FALSE)</f>
        <v>Mass Market</v>
      </c>
      <c r="E2691" t="s">
        <v>87</v>
      </c>
      <c r="F2691" t="str">
        <f>VLOOKUP(Table1[[#This Row],[Product_ID]],Products!A:D,4,FALSE)</f>
        <v>Laptops</v>
      </c>
      <c r="G2691" t="str">
        <f>VLOOKUP(H2691,Stores!A:E,5,FALSE)</f>
        <v>North America</v>
      </c>
      <c r="H2691" t="s">
        <v>187</v>
      </c>
      <c r="I2691" s="5" t="s">
        <v>14</v>
      </c>
      <c r="J2691" s="7">
        <v>1</v>
      </c>
      <c r="K2691" s="27">
        <v>969.03</v>
      </c>
      <c r="L2691" s="11">
        <v>0</v>
      </c>
      <c r="M2691" t="s">
        <v>35</v>
      </c>
      <c r="N2691" s="29">
        <v>689.31</v>
      </c>
      <c r="O2691" s="27">
        <f>Table1[[#This Row],[Unit_Price]]*Table1[[#This Row],[Quantity]]</f>
        <v>969.03</v>
      </c>
      <c r="P2691" s="29">
        <f>Table1[[#This Row],[Revenue]]-Table1[[#This Row],[COGS]]</f>
        <v>279.72000000000003</v>
      </c>
      <c r="Q2691" s="9">
        <f>Table1[[#This Row],[Profit]]/Table1[[#This Row],[Revenue]]</f>
        <v>0.28865979381443302</v>
      </c>
      <c r="R2691" s="31">
        <f>Table1[[#This Row],[Cost Price]]*Table1[[#This Row],[Quantity]]</f>
        <v>689.31</v>
      </c>
    </row>
    <row r="2692" spans="1:18" x14ac:dyDescent="0.25">
      <c r="A2692" t="s">
        <v>3729</v>
      </c>
      <c r="B2692" s="14">
        <v>46094</v>
      </c>
      <c r="C2692" t="s">
        <v>415</v>
      </c>
      <c r="D2692" t="str">
        <f>VLOOKUP(C2692,Customers!A:E,5,FALSE)</f>
        <v>Mass Market</v>
      </c>
      <c r="E2692" t="s">
        <v>132</v>
      </c>
      <c r="F2692" t="str">
        <f>VLOOKUP(Table1[[#This Row],[Product_ID]],Products!A:D,4,FALSE)</f>
        <v>Laptops</v>
      </c>
      <c r="G2692" t="str">
        <f>VLOOKUP(H2692,Stores!A:E,5,FALSE)</f>
        <v>Africa</v>
      </c>
      <c r="H2692" t="s">
        <v>58</v>
      </c>
      <c r="I2692" s="5" t="s">
        <v>14</v>
      </c>
      <c r="J2692" s="7">
        <v>6</v>
      </c>
      <c r="K2692" s="27">
        <v>1210.99</v>
      </c>
      <c r="L2692" s="11">
        <v>0.2</v>
      </c>
      <c r="M2692" t="s">
        <v>20</v>
      </c>
      <c r="N2692" s="29">
        <v>791.34</v>
      </c>
      <c r="O2692" s="27">
        <f>Table1[[#This Row],[Unit_Price]]*Table1[[#This Row],[Quantity]]</f>
        <v>7265.9400000000005</v>
      </c>
      <c r="P2692" s="29">
        <f>Table1[[#This Row],[Revenue]]-Table1[[#This Row],[COGS]]</f>
        <v>2517.9000000000005</v>
      </c>
      <c r="Q2692" s="9">
        <f>Table1[[#This Row],[Profit]]/Table1[[#This Row],[Revenue]]</f>
        <v>0.34653465346534656</v>
      </c>
      <c r="R2692" s="31">
        <f>Table1[[#This Row],[Cost Price]]*Table1[[#This Row],[Quantity]]</f>
        <v>4748.04</v>
      </c>
    </row>
    <row r="2693" spans="1:18" x14ac:dyDescent="0.25">
      <c r="A2693" t="s">
        <v>3730</v>
      </c>
      <c r="B2693" s="14">
        <v>46115</v>
      </c>
      <c r="C2693" t="s">
        <v>1598</v>
      </c>
      <c r="D2693" t="str">
        <f>VLOOKUP(C2693,Customers!A:E,5,FALSE)</f>
        <v>Premium</v>
      </c>
      <c r="E2693" t="s">
        <v>126</v>
      </c>
      <c r="F2693" t="str">
        <f>VLOOKUP(Table1[[#This Row],[Product_ID]],Products!A:D,4,FALSE)</f>
        <v>Smartphones</v>
      </c>
      <c r="G2693" t="str">
        <f>VLOOKUP(H2693,Stores!A:E,5,FALSE)</f>
        <v xml:space="preserve">Asia </v>
      </c>
      <c r="H2693" t="s">
        <v>104</v>
      </c>
      <c r="I2693" s="5" t="s">
        <v>14</v>
      </c>
      <c r="J2693" s="7">
        <v>1</v>
      </c>
      <c r="K2693" s="27">
        <v>692.01</v>
      </c>
      <c r="L2693" s="11">
        <v>0</v>
      </c>
      <c r="M2693" t="s">
        <v>20</v>
      </c>
      <c r="N2693" s="29">
        <v>510.27</v>
      </c>
      <c r="O2693" s="27">
        <f>Table1[[#This Row],[Unit_Price]]*Table1[[#This Row],[Quantity]]</f>
        <v>692.01</v>
      </c>
      <c r="P2693" s="29">
        <f>Table1[[#This Row],[Revenue]]-Table1[[#This Row],[COGS]]</f>
        <v>181.74</v>
      </c>
      <c r="Q2693" s="9">
        <f>Table1[[#This Row],[Profit]]/Table1[[#This Row],[Revenue]]</f>
        <v>0.26262626262626265</v>
      </c>
      <c r="R2693" s="31">
        <f>Table1[[#This Row],[Cost Price]]*Table1[[#This Row],[Quantity]]</f>
        <v>510.27</v>
      </c>
    </row>
    <row r="2694" spans="1:18" x14ac:dyDescent="0.25">
      <c r="A2694" t="s">
        <v>3731</v>
      </c>
      <c r="B2694" s="14">
        <v>46038</v>
      </c>
      <c r="C2694" t="s">
        <v>94</v>
      </c>
      <c r="D2694" t="str">
        <f>VLOOKUP(C2694,Customers!A:E,5,FALSE)</f>
        <v>Mass Market</v>
      </c>
      <c r="E2694" t="s">
        <v>416</v>
      </c>
      <c r="F2694" t="str">
        <f>VLOOKUP(Table1[[#This Row],[Product_ID]],Products!A:D,4,FALSE)</f>
        <v>Smartphones</v>
      </c>
      <c r="G2694" t="str">
        <f>VLOOKUP(H2694,Stores!A:E,5,FALSE)</f>
        <v>Africa</v>
      </c>
      <c r="H2694" t="s">
        <v>58</v>
      </c>
      <c r="I2694" s="5" t="s">
        <v>14</v>
      </c>
      <c r="J2694" s="7">
        <v>1</v>
      </c>
      <c r="K2694" s="27">
        <v>246.51</v>
      </c>
      <c r="L2694" s="11">
        <v>0</v>
      </c>
      <c r="M2694" t="s">
        <v>35</v>
      </c>
      <c r="N2694" s="29">
        <v>159.36000000000001</v>
      </c>
      <c r="O2694" s="27">
        <f>Table1[[#This Row],[Unit_Price]]*Table1[[#This Row],[Quantity]]</f>
        <v>246.51</v>
      </c>
      <c r="P2694" s="29">
        <f>Table1[[#This Row],[Revenue]]-Table1[[#This Row],[COGS]]</f>
        <v>87.149999999999977</v>
      </c>
      <c r="Q2694" s="9">
        <f>Table1[[#This Row],[Profit]]/Table1[[#This Row],[Revenue]]</f>
        <v>0.35353535353535348</v>
      </c>
      <c r="R2694" s="31">
        <f>Table1[[#This Row],[Cost Price]]*Table1[[#This Row],[Quantity]]</f>
        <v>159.36000000000001</v>
      </c>
    </row>
    <row r="2695" spans="1:18" x14ac:dyDescent="0.25">
      <c r="A2695" t="s">
        <v>3732</v>
      </c>
      <c r="B2695" s="14">
        <v>45893</v>
      </c>
      <c r="C2695" t="s">
        <v>2190</v>
      </c>
      <c r="D2695" t="str">
        <f>VLOOKUP(C2695,Customers!A:E,5,FALSE)</f>
        <v>Mass Market</v>
      </c>
      <c r="E2695" t="s">
        <v>83</v>
      </c>
      <c r="F2695" t="str">
        <f>VLOOKUP(Table1[[#This Row],[Product_ID]],Products!A:D,4,FALSE)</f>
        <v>Televisions</v>
      </c>
      <c r="G2695" t="str">
        <f>VLOOKUP(H2695,Stores!A:E,5,FALSE)</f>
        <v>Oceania</v>
      </c>
      <c r="H2695" t="s">
        <v>112</v>
      </c>
      <c r="I2695" s="5" t="s">
        <v>25</v>
      </c>
      <c r="J2695" s="7">
        <v>2</v>
      </c>
      <c r="K2695" s="27">
        <v>2276.0100000000002</v>
      </c>
      <c r="L2695" s="11">
        <v>0</v>
      </c>
      <c r="M2695" t="s">
        <v>20</v>
      </c>
      <c r="N2695" s="29">
        <v>1586.31</v>
      </c>
      <c r="O2695" s="27">
        <f>Table1[[#This Row],[Unit_Price]]*Table1[[#This Row],[Quantity]]</f>
        <v>4552.0200000000004</v>
      </c>
      <c r="P2695" s="29">
        <f>Table1[[#This Row],[Revenue]]-Table1[[#This Row],[COGS]]</f>
        <v>1379.4000000000005</v>
      </c>
      <c r="Q2695" s="9">
        <f>Table1[[#This Row],[Profit]]/Table1[[#This Row],[Revenue]]</f>
        <v>0.30303030303030309</v>
      </c>
      <c r="R2695" s="31">
        <f>Table1[[#This Row],[Cost Price]]*Table1[[#This Row],[Quantity]]</f>
        <v>3172.62</v>
      </c>
    </row>
    <row r="2696" spans="1:18" x14ac:dyDescent="0.25">
      <c r="A2696" t="s">
        <v>3733</v>
      </c>
      <c r="B2696" s="14">
        <v>46177</v>
      </c>
      <c r="C2696" t="s">
        <v>1105</v>
      </c>
      <c r="D2696" t="str">
        <f>VLOOKUP(C2696,Customers!A:E,5,FALSE)</f>
        <v>Affluent</v>
      </c>
      <c r="E2696" t="s">
        <v>180</v>
      </c>
      <c r="F2696" t="str">
        <f>VLOOKUP(Table1[[#This Row],[Product_ID]],Products!A:D,4,FALSE)</f>
        <v>Smartphones</v>
      </c>
      <c r="G2696" t="str">
        <f>VLOOKUP(H2696,Stores!A:E,5,FALSE)</f>
        <v>Asia</v>
      </c>
      <c r="H2696" t="s">
        <v>101</v>
      </c>
      <c r="I2696" s="5" t="s">
        <v>14</v>
      </c>
      <c r="J2696" s="7">
        <v>4</v>
      </c>
      <c r="K2696" s="27">
        <v>857.49</v>
      </c>
      <c r="L2696" s="11">
        <v>0.05</v>
      </c>
      <c r="M2696" t="s">
        <v>20</v>
      </c>
      <c r="N2696" s="29">
        <v>585.80999999999995</v>
      </c>
      <c r="O2696" s="27">
        <f>Table1[[#This Row],[Unit_Price]]*Table1[[#This Row],[Quantity]]</f>
        <v>3429.96</v>
      </c>
      <c r="P2696" s="29">
        <f>Table1[[#This Row],[Revenue]]-Table1[[#This Row],[COGS]]</f>
        <v>1086.7200000000003</v>
      </c>
      <c r="Q2696" s="9">
        <f>Table1[[#This Row],[Profit]]/Table1[[#This Row],[Revenue]]</f>
        <v>0.31683168316831689</v>
      </c>
      <c r="R2696" s="31">
        <f>Table1[[#This Row],[Cost Price]]*Table1[[#This Row],[Quantity]]</f>
        <v>2343.2399999999998</v>
      </c>
    </row>
    <row r="2697" spans="1:18" x14ac:dyDescent="0.25">
      <c r="A2697" t="s">
        <v>3734</v>
      </c>
      <c r="B2697" s="14">
        <v>45755</v>
      </c>
      <c r="C2697" t="s">
        <v>502</v>
      </c>
      <c r="D2697" t="str">
        <f>VLOOKUP(C2697,Customers!A:E,5,FALSE)</f>
        <v xml:space="preserve">Mass Market </v>
      </c>
      <c r="E2697" t="s">
        <v>150</v>
      </c>
      <c r="F2697" t="str">
        <f>VLOOKUP(Table1[[#This Row],[Product_ID]],Products!A:D,4,FALSE)</f>
        <v>Televisions</v>
      </c>
      <c r="G2697" t="str">
        <f>VLOOKUP(H2697,Stores!A:E,5,FALSE)</f>
        <v>Africa</v>
      </c>
      <c r="H2697" t="s">
        <v>58</v>
      </c>
      <c r="I2697" s="5" t="s">
        <v>25</v>
      </c>
      <c r="J2697" s="7">
        <v>2</v>
      </c>
      <c r="K2697" s="27">
        <v>1469.02</v>
      </c>
      <c r="L2697" s="11">
        <v>0.2</v>
      </c>
      <c r="M2697" t="s">
        <v>20</v>
      </c>
      <c r="N2697" s="29">
        <v>1064.29</v>
      </c>
      <c r="O2697" s="27">
        <f>Table1[[#This Row],[Unit_Price]]*Table1[[#This Row],[Quantity]]</f>
        <v>2938.04</v>
      </c>
      <c r="P2697" s="29">
        <f>Table1[[#This Row],[Revenue]]-Table1[[#This Row],[COGS]]</f>
        <v>809.46</v>
      </c>
      <c r="Q2697" s="9">
        <f>Table1[[#This Row],[Profit]]/Table1[[#This Row],[Revenue]]</f>
        <v>0.27551020408163268</v>
      </c>
      <c r="R2697" s="31">
        <f>Table1[[#This Row],[Cost Price]]*Table1[[#This Row],[Quantity]]</f>
        <v>2128.58</v>
      </c>
    </row>
    <row r="2698" spans="1:18" x14ac:dyDescent="0.25">
      <c r="A2698" t="s">
        <v>3735</v>
      </c>
      <c r="B2698" s="14">
        <v>46113</v>
      </c>
      <c r="C2698" t="s">
        <v>94</v>
      </c>
      <c r="D2698" t="str">
        <f>VLOOKUP(C2698,Customers!A:E,5,FALSE)</f>
        <v>Mass Market</v>
      </c>
      <c r="E2698" t="s">
        <v>140</v>
      </c>
      <c r="F2698" t="str">
        <f>VLOOKUP(Table1[[#This Row],[Product_ID]],Products!A:D,4,FALSE)</f>
        <v>Laptops</v>
      </c>
      <c r="G2698" t="str">
        <f>VLOOKUP(H2698,Stores!A:E,5,FALSE)</f>
        <v>North America</v>
      </c>
      <c r="H2698" t="s">
        <v>95</v>
      </c>
      <c r="I2698" s="5" t="s">
        <v>14</v>
      </c>
      <c r="J2698" s="7">
        <v>2</v>
      </c>
      <c r="K2698" s="27">
        <v>979.02</v>
      </c>
      <c r="L2698" s="11">
        <v>0.2</v>
      </c>
      <c r="M2698" t="s">
        <v>20</v>
      </c>
      <c r="N2698" s="29">
        <v>659.34</v>
      </c>
      <c r="O2698" s="27">
        <f>Table1[[#This Row],[Unit_Price]]*Table1[[#This Row],[Quantity]]</f>
        <v>1958.04</v>
      </c>
      <c r="P2698" s="29">
        <f>Table1[[#This Row],[Revenue]]-Table1[[#This Row],[COGS]]</f>
        <v>639.3599999999999</v>
      </c>
      <c r="Q2698" s="9">
        <f>Table1[[#This Row],[Profit]]/Table1[[#This Row],[Revenue]]</f>
        <v>0.32653061224489793</v>
      </c>
      <c r="R2698" s="31">
        <f>Table1[[#This Row],[Cost Price]]*Table1[[#This Row],[Quantity]]</f>
        <v>1318.68</v>
      </c>
    </row>
    <row r="2699" spans="1:18" x14ac:dyDescent="0.25">
      <c r="A2699" t="s">
        <v>3736</v>
      </c>
      <c r="B2699" s="14">
        <v>46100</v>
      </c>
      <c r="C2699" t="s">
        <v>94</v>
      </c>
      <c r="D2699" t="str">
        <f>VLOOKUP(C2699,Customers!A:E,5,FALSE)</f>
        <v>Mass Market</v>
      </c>
      <c r="E2699" t="s">
        <v>153</v>
      </c>
      <c r="F2699" t="str">
        <f>VLOOKUP(Table1[[#This Row],[Product_ID]],Products!A:D,4,FALSE)</f>
        <v>Accessories</v>
      </c>
      <c r="G2699" t="str">
        <f>VLOOKUP(H2699,Stores!A:E,5,FALSE)</f>
        <v>Africa</v>
      </c>
      <c r="H2699" t="s">
        <v>19</v>
      </c>
      <c r="I2699" s="5" t="s">
        <v>14</v>
      </c>
      <c r="J2699" s="7">
        <v>4</v>
      </c>
      <c r="K2699" s="27">
        <v>125.13</v>
      </c>
      <c r="L2699" s="11">
        <v>0.15</v>
      </c>
      <c r="M2699" t="s">
        <v>20</v>
      </c>
      <c r="N2699" s="29">
        <v>78.69</v>
      </c>
      <c r="O2699" s="27">
        <f>Table1[[#This Row],[Unit_Price]]*Table1[[#This Row],[Quantity]]</f>
        <v>500.52</v>
      </c>
      <c r="P2699" s="29">
        <f>Table1[[#This Row],[Revenue]]-Table1[[#This Row],[COGS]]</f>
        <v>185.76</v>
      </c>
      <c r="Q2699" s="9">
        <f>Table1[[#This Row],[Profit]]/Table1[[#This Row],[Revenue]]</f>
        <v>0.37113402061855671</v>
      </c>
      <c r="R2699" s="31">
        <f>Table1[[#This Row],[Cost Price]]*Table1[[#This Row],[Quantity]]</f>
        <v>314.76</v>
      </c>
    </row>
    <row r="2700" spans="1:18" x14ac:dyDescent="0.25">
      <c r="A2700" t="s">
        <v>3737</v>
      </c>
      <c r="B2700" s="14">
        <v>46206</v>
      </c>
      <c r="C2700" t="s">
        <v>562</v>
      </c>
      <c r="D2700" t="str">
        <f>VLOOKUP(C2700,Customers!A:E,5,FALSE)</f>
        <v>Mass Affluent</v>
      </c>
      <c r="E2700" t="s">
        <v>549</v>
      </c>
      <c r="F2700" t="str">
        <f>VLOOKUP(Table1[[#This Row],[Product_ID]],Products!A:D,4,FALSE)</f>
        <v>Televisions</v>
      </c>
      <c r="G2700" t="str">
        <f>VLOOKUP(H2700,Stores!A:E,5,FALSE)</f>
        <v>Asia</v>
      </c>
      <c r="H2700" t="s">
        <v>34</v>
      </c>
      <c r="I2700" s="5" t="s">
        <v>14</v>
      </c>
      <c r="J2700" s="7">
        <v>1</v>
      </c>
      <c r="K2700" s="27">
        <v>1199</v>
      </c>
      <c r="L2700" s="11">
        <v>0.15</v>
      </c>
      <c r="M2700" t="s">
        <v>35</v>
      </c>
      <c r="N2700" s="29">
        <v>767.36</v>
      </c>
      <c r="O2700" s="27">
        <f>Table1[[#This Row],[Unit_Price]]*Table1[[#This Row],[Quantity]]</f>
        <v>1199</v>
      </c>
      <c r="P2700" s="29">
        <f>Table1[[#This Row],[Revenue]]-Table1[[#This Row],[COGS]]</f>
        <v>431.64</v>
      </c>
      <c r="Q2700" s="9">
        <f>Table1[[#This Row],[Profit]]/Table1[[#This Row],[Revenue]]</f>
        <v>0.36</v>
      </c>
      <c r="R2700" s="31">
        <f>Table1[[#This Row],[Cost Price]]*Table1[[#This Row],[Quantity]]</f>
        <v>767.36</v>
      </c>
    </row>
    <row r="2701" spans="1:18" x14ac:dyDescent="0.25">
      <c r="A2701" t="s">
        <v>3738</v>
      </c>
      <c r="B2701" s="14">
        <v>46050</v>
      </c>
      <c r="C2701" t="s">
        <v>2672</v>
      </c>
      <c r="D2701" t="str">
        <f>VLOOKUP(C2701,Customers!A:E,5,FALSE)</f>
        <v>Mass Market</v>
      </c>
      <c r="E2701" t="s">
        <v>223</v>
      </c>
      <c r="F2701" t="str">
        <f>VLOOKUP(Table1[[#This Row],[Product_ID]],Products!A:D,4,FALSE)</f>
        <v>Audio</v>
      </c>
      <c r="G2701" t="str">
        <f>VLOOKUP(H2701,Stores!A:E,5,FALSE)</f>
        <v>Asia</v>
      </c>
      <c r="H2701" t="s">
        <v>13</v>
      </c>
      <c r="I2701" s="5" t="s">
        <v>14</v>
      </c>
      <c r="J2701" s="7">
        <v>1</v>
      </c>
      <c r="K2701" s="27">
        <v>395.01</v>
      </c>
      <c r="L2701" s="11">
        <v>0.15</v>
      </c>
      <c r="M2701" t="s">
        <v>20</v>
      </c>
      <c r="N2701" s="29">
        <v>263.33999999999997</v>
      </c>
      <c r="O2701" s="27">
        <f>Table1[[#This Row],[Unit_Price]]*Table1[[#This Row],[Quantity]]</f>
        <v>395.01</v>
      </c>
      <c r="P2701" s="29">
        <f>Table1[[#This Row],[Revenue]]-Table1[[#This Row],[COGS]]</f>
        <v>131.67000000000002</v>
      </c>
      <c r="Q2701" s="9">
        <f>Table1[[#This Row],[Profit]]/Table1[[#This Row],[Revenue]]</f>
        <v>0.33333333333333337</v>
      </c>
      <c r="R2701" s="31">
        <f>Table1[[#This Row],[Cost Price]]*Table1[[#This Row],[Quantity]]</f>
        <v>263.33999999999997</v>
      </c>
    </row>
    <row r="2702" spans="1:18" x14ac:dyDescent="0.25">
      <c r="A2702" t="s">
        <v>3739</v>
      </c>
      <c r="B2702" s="14">
        <v>46159</v>
      </c>
      <c r="C2702" t="s">
        <v>122</v>
      </c>
      <c r="D2702" t="str">
        <f>VLOOKUP(C2702,Customers!A:E,5,FALSE)</f>
        <v>Mass Affluent</v>
      </c>
      <c r="E2702" t="s">
        <v>18</v>
      </c>
      <c r="F2702" t="str">
        <f>VLOOKUP(Table1[[#This Row],[Product_ID]],Products!A:D,4,FALSE)</f>
        <v>Audio</v>
      </c>
      <c r="G2702" t="str">
        <f>VLOOKUP(H2702,Stores!A:E,5,FALSE)</f>
        <v>Africa</v>
      </c>
      <c r="H2702" t="s">
        <v>196</v>
      </c>
      <c r="I2702" s="5" t="s">
        <v>14</v>
      </c>
      <c r="J2702" s="7">
        <v>2</v>
      </c>
      <c r="K2702" s="27">
        <v>99</v>
      </c>
      <c r="L2702" s="11">
        <v>0</v>
      </c>
      <c r="M2702" t="s">
        <v>20</v>
      </c>
      <c r="N2702" s="29">
        <v>71.28</v>
      </c>
      <c r="O2702" s="27">
        <f>Table1[[#This Row],[Unit_Price]]*Table1[[#This Row],[Quantity]]</f>
        <v>198</v>
      </c>
      <c r="P2702" s="29">
        <f>Table1[[#This Row],[Revenue]]-Table1[[#This Row],[COGS]]</f>
        <v>55.44</v>
      </c>
      <c r="Q2702" s="9">
        <f>Table1[[#This Row],[Profit]]/Table1[[#This Row],[Revenue]]</f>
        <v>0.27999999999999997</v>
      </c>
      <c r="R2702" s="31">
        <f>Table1[[#This Row],[Cost Price]]*Table1[[#This Row],[Quantity]]</f>
        <v>142.56</v>
      </c>
    </row>
    <row r="2703" spans="1:18" x14ac:dyDescent="0.25">
      <c r="A2703" t="s">
        <v>3740</v>
      </c>
      <c r="B2703" s="14">
        <v>46202</v>
      </c>
      <c r="C2703" t="s">
        <v>2679</v>
      </c>
      <c r="D2703" t="str">
        <f>VLOOKUP(C2703,Customers!A:E,5,FALSE)</f>
        <v xml:space="preserve">Mass Market </v>
      </c>
      <c r="E2703" t="s">
        <v>251</v>
      </c>
      <c r="F2703" t="str">
        <f>VLOOKUP(Table1[[#This Row],[Product_ID]],Products!A:D,4,FALSE)</f>
        <v>Televisions</v>
      </c>
      <c r="G2703" t="str">
        <f>VLOOKUP(H2703,Stores!A:E,5,FALSE)</f>
        <v>Oceania</v>
      </c>
      <c r="H2703" t="s">
        <v>112</v>
      </c>
      <c r="I2703" s="5" t="s">
        <v>14</v>
      </c>
      <c r="J2703" s="7">
        <v>1</v>
      </c>
      <c r="K2703" s="27">
        <v>1999</v>
      </c>
      <c r="L2703" s="11">
        <v>0.02</v>
      </c>
      <c r="M2703" t="s">
        <v>30</v>
      </c>
      <c r="N2703" s="29">
        <v>1299.3499999999999</v>
      </c>
      <c r="O2703" s="27">
        <f>Table1[[#This Row],[Unit_Price]]*Table1[[#This Row],[Quantity]]</f>
        <v>1999</v>
      </c>
      <c r="P2703" s="29">
        <f>Table1[[#This Row],[Revenue]]-Table1[[#This Row],[COGS]]</f>
        <v>699.65000000000009</v>
      </c>
      <c r="Q2703" s="9">
        <f>Table1[[#This Row],[Profit]]/Table1[[#This Row],[Revenue]]</f>
        <v>0.35000000000000003</v>
      </c>
      <c r="R2703" s="31">
        <f>Table1[[#This Row],[Cost Price]]*Table1[[#This Row],[Quantity]]</f>
        <v>1299.3499999999999</v>
      </c>
    </row>
    <row r="2704" spans="1:18" x14ac:dyDescent="0.25">
      <c r="A2704" t="s">
        <v>3741</v>
      </c>
      <c r="B2704" s="14">
        <v>46225</v>
      </c>
      <c r="C2704" t="s">
        <v>327</v>
      </c>
      <c r="D2704" t="str">
        <f>VLOOKUP(C2704,Customers!A:E,5,FALSE)</f>
        <v>Premium</v>
      </c>
      <c r="E2704" t="s">
        <v>61</v>
      </c>
      <c r="F2704" t="str">
        <f>VLOOKUP(Table1[[#This Row],[Product_ID]],Products!A:D,4,FALSE)</f>
        <v>Audio</v>
      </c>
      <c r="G2704" t="str">
        <f>VLOOKUP(H2704,Stores!A:E,5,FALSE)</f>
        <v>North America</v>
      </c>
      <c r="H2704" t="s">
        <v>39</v>
      </c>
      <c r="I2704" s="5" t="s">
        <v>25</v>
      </c>
      <c r="J2704" s="7">
        <v>1</v>
      </c>
      <c r="K2704" s="27">
        <v>253.98</v>
      </c>
      <c r="L2704" s="11">
        <v>0.1</v>
      </c>
      <c r="M2704" t="s">
        <v>30</v>
      </c>
      <c r="N2704" s="29">
        <v>171.81</v>
      </c>
      <c r="O2704" s="27">
        <f>Table1[[#This Row],[Unit_Price]]*Table1[[#This Row],[Quantity]]</f>
        <v>253.98</v>
      </c>
      <c r="P2704" s="29">
        <f>Table1[[#This Row],[Revenue]]-Table1[[#This Row],[COGS]]</f>
        <v>82.169999999999987</v>
      </c>
      <c r="Q2704" s="9">
        <f>Table1[[#This Row],[Profit]]/Table1[[#This Row],[Revenue]]</f>
        <v>0.32352941176470584</v>
      </c>
      <c r="R2704" s="31">
        <f>Table1[[#This Row],[Cost Price]]*Table1[[#This Row],[Quantity]]</f>
        <v>171.81</v>
      </c>
    </row>
    <row r="2705" spans="1:18" x14ac:dyDescent="0.25">
      <c r="A2705" t="s">
        <v>3742</v>
      </c>
      <c r="B2705" s="14">
        <v>45952</v>
      </c>
      <c r="C2705" t="s">
        <v>1262</v>
      </c>
      <c r="D2705" t="str">
        <f>VLOOKUP(C2705,Customers!A:E,5,FALSE)</f>
        <v>Mass Market</v>
      </c>
      <c r="E2705" t="s">
        <v>38</v>
      </c>
      <c r="F2705" t="str">
        <f>VLOOKUP(Table1[[#This Row],[Product_ID]],Products!A:D,4,FALSE)</f>
        <v>Televisions</v>
      </c>
      <c r="G2705" t="str">
        <f>VLOOKUP(H2705,Stores!A:E,5,FALSE)</f>
        <v>North America</v>
      </c>
      <c r="H2705" t="s">
        <v>39</v>
      </c>
      <c r="I2705" s="5" t="s">
        <v>14</v>
      </c>
      <c r="J2705" s="7">
        <v>3</v>
      </c>
      <c r="K2705" s="27">
        <v>1861.02</v>
      </c>
      <c r="L2705" s="11">
        <v>0.15</v>
      </c>
      <c r="M2705" t="s">
        <v>20</v>
      </c>
      <c r="N2705" s="29">
        <v>1177.3800000000001</v>
      </c>
      <c r="O2705" s="27">
        <f>Table1[[#This Row],[Unit_Price]]*Table1[[#This Row],[Quantity]]</f>
        <v>5583.0599999999995</v>
      </c>
      <c r="P2705" s="29">
        <f>Table1[[#This Row],[Revenue]]-Table1[[#This Row],[COGS]]</f>
        <v>2050.9199999999992</v>
      </c>
      <c r="Q2705" s="9">
        <f>Table1[[#This Row],[Profit]]/Table1[[#This Row],[Revenue]]</f>
        <v>0.36734693877551011</v>
      </c>
      <c r="R2705" s="31">
        <f>Table1[[#This Row],[Cost Price]]*Table1[[#This Row],[Quantity]]</f>
        <v>3532.1400000000003</v>
      </c>
    </row>
    <row r="2706" spans="1:18" x14ac:dyDescent="0.25">
      <c r="A2706" t="s">
        <v>3743</v>
      </c>
      <c r="B2706" s="14">
        <v>45990</v>
      </c>
      <c r="C2706" t="s">
        <v>292</v>
      </c>
      <c r="D2706" t="str">
        <f>VLOOKUP(C2706,Customers!A:E,5,FALSE)</f>
        <v>Affluent</v>
      </c>
      <c r="E2706" t="s">
        <v>137</v>
      </c>
      <c r="F2706" t="str">
        <f>VLOOKUP(Table1[[#This Row],[Product_ID]],Products!A:D,4,FALSE)</f>
        <v>Accessories</v>
      </c>
      <c r="G2706" t="str">
        <f>VLOOKUP(H2706,Stores!A:E,5,FALSE)</f>
        <v>Europe</v>
      </c>
      <c r="H2706" t="s">
        <v>24</v>
      </c>
      <c r="I2706" s="5" t="s">
        <v>14</v>
      </c>
      <c r="J2706" s="7">
        <v>6</v>
      </c>
      <c r="K2706" s="27">
        <v>98.01</v>
      </c>
      <c r="L2706" s="11">
        <v>0.1</v>
      </c>
      <c r="M2706" t="s">
        <v>20</v>
      </c>
      <c r="N2706" s="29">
        <v>65.34</v>
      </c>
      <c r="O2706" s="27">
        <f>Table1[[#This Row],[Unit_Price]]*Table1[[#This Row],[Quantity]]</f>
        <v>588.06000000000006</v>
      </c>
      <c r="P2706" s="29">
        <f>Table1[[#This Row],[Revenue]]-Table1[[#This Row],[COGS]]</f>
        <v>196.02000000000004</v>
      </c>
      <c r="Q2706" s="9">
        <f>Table1[[#This Row],[Profit]]/Table1[[#This Row],[Revenue]]</f>
        <v>0.33333333333333337</v>
      </c>
      <c r="R2706" s="31">
        <f>Table1[[#This Row],[Cost Price]]*Table1[[#This Row],[Quantity]]</f>
        <v>392.04</v>
      </c>
    </row>
    <row r="2707" spans="1:18" x14ac:dyDescent="0.25">
      <c r="A2707" t="s">
        <v>3744</v>
      </c>
      <c r="B2707" s="14">
        <v>46071</v>
      </c>
      <c r="C2707" t="s">
        <v>1632</v>
      </c>
      <c r="D2707" t="str">
        <f>VLOOKUP(C2707,Customers!A:E,5,FALSE)</f>
        <v>Premium</v>
      </c>
      <c r="E2707" t="s">
        <v>29</v>
      </c>
      <c r="F2707" t="str">
        <f>VLOOKUP(Table1[[#This Row],[Product_ID]],Products!A:D,4,FALSE)</f>
        <v>Accessories</v>
      </c>
      <c r="G2707" t="str">
        <f>VLOOKUP(H2707,Stores!A:E,5,FALSE)</f>
        <v>Asia</v>
      </c>
      <c r="H2707" t="s">
        <v>101</v>
      </c>
      <c r="I2707" s="5" t="s">
        <v>14</v>
      </c>
      <c r="J2707" s="7">
        <v>3</v>
      </c>
      <c r="K2707" s="27">
        <v>106.82</v>
      </c>
      <c r="L2707" s="11">
        <v>0.02</v>
      </c>
      <c r="M2707" t="s">
        <v>20</v>
      </c>
      <c r="N2707" s="29">
        <v>78.48</v>
      </c>
      <c r="O2707" s="27">
        <f>Table1[[#This Row],[Unit_Price]]*Table1[[#This Row],[Quantity]]</f>
        <v>320.45999999999998</v>
      </c>
      <c r="P2707" s="29">
        <f>Table1[[#This Row],[Revenue]]-Table1[[#This Row],[COGS]]</f>
        <v>85.019999999999982</v>
      </c>
      <c r="Q2707" s="9">
        <f>Table1[[#This Row],[Profit]]/Table1[[#This Row],[Revenue]]</f>
        <v>0.26530612244897955</v>
      </c>
      <c r="R2707" s="31">
        <f>Table1[[#This Row],[Cost Price]]*Table1[[#This Row],[Quantity]]</f>
        <v>235.44</v>
      </c>
    </row>
    <row r="2708" spans="1:18" x14ac:dyDescent="0.25">
      <c r="A2708" t="s">
        <v>3746</v>
      </c>
      <c r="B2708" s="14">
        <v>46039</v>
      </c>
      <c r="C2708" t="s">
        <v>2040</v>
      </c>
      <c r="D2708" t="str">
        <f>VLOOKUP(C2708,Customers!A:E,5,FALSE)</f>
        <v>Mass Market</v>
      </c>
      <c r="E2708" t="s">
        <v>51</v>
      </c>
      <c r="F2708" t="str">
        <f>VLOOKUP(Table1[[#This Row],[Product_ID]],Products!A:D,4,FALSE)</f>
        <v>Smartphones</v>
      </c>
      <c r="G2708" t="str">
        <f>VLOOKUP(H2708,Stores!A:E,5,FALSE)</f>
        <v>Asia</v>
      </c>
      <c r="H2708" t="s">
        <v>101</v>
      </c>
      <c r="I2708" s="5" t="s">
        <v>25</v>
      </c>
      <c r="J2708" s="7">
        <v>2</v>
      </c>
      <c r="K2708" s="27">
        <v>969.03</v>
      </c>
      <c r="L2708" s="11">
        <v>0.05</v>
      </c>
      <c r="M2708" t="s">
        <v>30</v>
      </c>
      <c r="N2708" s="29">
        <v>609.39</v>
      </c>
      <c r="O2708" s="27">
        <f>Table1[[#This Row],[Unit_Price]]*Table1[[#This Row],[Quantity]]</f>
        <v>1938.06</v>
      </c>
      <c r="P2708" s="29">
        <f>Table1[[#This Row],[Revenue]]-Table1[[#This Row],[COGS]]</f>
        <v>719.28</v>
      </c>
      <c r="Q2708" s="9">
        <f>Table1[[#This Row],[Profit]]/Table1[[#This Row],[Revenue]]</f>
        <v>0.37113402061855671</v>
      </c>
      <c r="R2708" s="31">
        <f>Table1[[#This Row],[Cost Price]]*Table1[[#This Row],[Quantity]]</f>
        <v>1218.78</v>
      </c>
    </row>
    <row r="2709" spans="1:18" x14ac:dyDescent="0.25">
      <c r="A2709" t="s">
        <v>3747</v>
      </c>
      <c r="B2709" s="14">
        <v>46113</v>
      </c>
      <c r="C2709" t="s">
        <v>811</v>
      </c>
      <c r="D2709" t="str">
        <f>VLOOKUP(C2709,Customers!A:E,5,FALSE)</f>
        <v>Premium</v>
      </c>
      <c r="E2709" t="s">
        <v>83</v>
      </c>
      <c r="F2709" t="str">
        <f>VLOOKUP(Table1[[#This Row],[Product_ID]],Products!A:D,4,FALSE)</f>
        <v>Televisions</v>
      </c>
      <c r="G2709" t="str">
        <f>VLOOKUP(H2709,Stores!A:E,5,FALSE)</f>
        <v>EUROPE</v>
      </c>
      <c r="H2709" t="s">
        <v>74</v>
      </c>
      <c r="I2709" s="5" t="s">
        <v>25</v>
      </c>
      <c r="J2709" s="7">
        <v>4</v>
      </c>
      <c r="K2709" s="27">
        <v>2321.9899999999998</v>
      </c>
      <c r="L2709" s="11">
        <v>0.02</v>
      </c>
      <c r="M2709" t="s">
        <v>20</v>
      </c>
      <c r="N2709" s="29">
        <v>1586.31</v>
      </c>
      <c r="O2709" s="27">
        <f>Table1[[#This Row],[Unit_Price]]*Table1[[#This Row],[Quantity]]</f>
        <v>9287.9599999999991</v>
      </c>
      <c r="P2709" s="29">
        <f>Table1[[#This Row],[Revenue]]-Table1[[#This Row],[COGS]]</f>
        <v>2942.7199999999993</v>
      </c>
      <c r="Q2709" s="9">
        <f>Table1[[#This Row],[Profit]]/Table1[[#This Row],[Revenue]]</f>
        <v>0.31683168316831678</v>
      </c>
      <c r="R2709" s="31">
        <f>Table1[[#This Row],[Cost Price]]*Table1[[#This Row],[Quantity]]</f>
        <v>6345.24</v>
      </c>
    </row>
    <row r="2710" spans="1:18" x14ac:dyDescent="0.25">
      <c r="A2710" t="s">
        <v>3748</v>
      </c>
      <c r="B2710" s="14">
        <v>46011</v>
      </c>
      <c r="C2710" t="s">
        <v>2204</v>
      </c>
      <c r="D2710" t="str">
        <f>VLOOKUP(C2710,Customers!A:E,5,FALSE)</f>
        <v>Mass Affluent</v>
      </c>
      <c r="E2710" t="s">
        <v>220</v>
      </c>
      <c r="F2710" t="str">
        <f>VLOOKUP(Table1[[#This Row],[Product_ID]],Products!A:D,4,FALSE)</f>
        <v>Laptops</v>
      </c>
      <c r="G2710" t="str">
        <f>VLOOKUP(H2710,Stores!A:E,5,FALSE)</f>
        <v>Asia</v>
      </c>
      <c r="H2710" t="s">
        <v>101</v>
      </c>
      <c r="I2710" s="5" t="s">
        <v>25</v>
      </c>
      <c r="J2710" s="7">
        <v>3</v>
      </c>
      <c r="K2710" s="27">
        <v>1484.01</v>
      </c>
      <c r="L2710" s="11">
        <v>0.05</v>
      </c>
      <c r="M2710" t="s">
        <v>20</v>
      </c>
      <c r="N2710" s="29">
        <v>974.35</v>
      </c>
      <c r="O2710" s="27">
        <f>Table1[[#This Row],[Unit_Price]]*Table1[[#This Row],[Quantity]]</f>
        <v>4452.03</v>
      </c>
      <c r="P2710" s="29">
        <f>Table1[[#This Row],[Revenue]]-Table1[[#This Row],[COGS]]</f>
        <v>1528.9799999999996</v>
      </c>
      <c r="Q2710" s="9">
        <f>Table1[[#This Row],[Profit]]/Table1[[#This Row],[Revenue]]</f>
        <v>0.34343434343434337</v>
      </c>
      <c r="R2710" s="31">
        <f>Table1[[#This Row],[Cost Price]]*Table1[[#This Row],[Quantity]]</f>
        <v>2923.05</v>
      </c>
    </row>
    <row r="2711" spans="1:18" x14ac:dyDescent="0.25">
      <c r="A2711" t="s">
        <v>3749</v>
      </c>
      <c r="B2711" s="14">
        <v>46005</v>
      </c>
      <c r="C2711" t="s">
        <v>667</v>
      </c>
      <c r="D2711" t="str">
        <f>VLOOKUP(C2711,Customers!A:E,5,FALSE)</f>
        <v>Mass Market</v>
      </c>
      <c r="E2711" t="s">
        <v>199</v>
      </c>
      <c r="F2711" t="str">
        <f>VLOOKUP(Table1[[#This Row],[Product_ID]],Products!A:D,4,FALSE)</f>
        <v>Laptops</v>
      </c>
      <c r="G2711" t="str">
        <f>VLOOKUP(H2711,Stores!A:E,5,FALSE)</f>
        <v>South America</v>
      </c>
      <c r="H2711" t="s">
        <v>62</v>
      </c>
      <c r="I2711" s="5" t="s">
        <v>25</v>
      </c>
      <c r="J2711" s="7">
        <v>1</v>
      </c>
      <c r="K2711" s="27">
        <v>692.01</v>
      </c>
      <c r="L2711" s="11">
        <v>0</v>
      </c>
      <c r="M2711" t="s">
        <v>20</v>
      </c>
      <c r="N2711" s="29">
        <v>496.29</v>
      </c>
      <c r="O2711" s="27">
        <f>Table1[[#This Row],[Unit_Price]]*Table1[[#This Row],[Quantity]]</f>
        <v>692.01</v>
      </c>
      <c r="P2711" s="29">
        <f>Table1[[#This Row],[Revenue]]-Table1[[#This Row],[COGS]]</f>
        <v>195.71999999999997</v>
      </c>
      <c r="Q2711" s="9">
        <f>Table1[[#This Row],[Profit]]/Table1[[#This Row],[Revenue]]</f>
        <v>0.28282828282828276</v>
      </c>
      <c r="R2711" s="31">
        <f>Table1[[#This Row],[Cost Price]]*Table1[[#This Row],[Quantity]]</f>
        <v>496.29</v>
      </c>
    </row>
    <row r="2712" spans="1:18" x14ac:dyDescent="0.25">
      <c r="A2712" t="s">
        <v>3750</v>
      </c>
      <c r="B2712" s="14">
        <v>46038</v>
      </c>
      <c r="C2712" t="s">
        <v>961</v>
      </c>
      <c r="D2712" t="str">
        <f>VLOOKUP(C2712,Customers!A:E,5,FALSE)</f>
        <v>VIP</v>
      </c>
      <c r="E2712" t="s">
        <v>98</v>
      </c>
      <c r="F2712" t="str">
        <f>VLOOKUP(Table1[[#This Row],[Product_ID]],Products!A:D,4,FALSE)</f>
        <v>Laptops</v>
      </c>
      <c r="G2712" t="str">
        <f>VLOOKUP(H2712,Stores!A:E,5,FALSE)</f>
        <v>Africa</v>
      </c>
      <c r="H2712" t="s">
        <v>44</v>
      </c>
      <c r="I2712" s="5" t="s">
        <v>14</v>
      </c>
      <c r="J2712" s="7">
        <v>4</v>
      </c>
      <c r="K2712" s="27">
        <v>1399</v>
      </c>
      <c r="L2712" s="11">
        <v>0.02</v>
      </c>
      <c r="M2712" t="s">
        <v>20</v>
      </c>
      <c r="N2712" s="29">
        <v>853.39</v>
      </c>
      <c r="O2712" s="27">
        <f>Table1[[#This Row],[Unit_Price]]*Table1[[#This Row],[Quantity]]</f>
        <v>5596</v>
      </c>
      <c r="P2712" s="29">
        <f>Table1[[#This Row],[Revenue]]-Table1[[#This Row],[COGS]]</f>
        <v>2182.44</v>
      </c>
      <c r="Q2712" s="9">
        <f>Table1[[#This Row],[Profit]]/Table1[[#This Row],[Revenue]]</f>
        <v>0.39</v>
      </c>
      <c r="R2712" s="31">
        <f>Table1[[#This Row],[Cost Price]]*Table1[[#This Row],[Quantity]]</f>
        <v>3413.56</v>
      </c>
    </row>
    <row r="2713" spans="1:18" x14ac:dyDescent="0.25">
      <c r="A2713" t="s">
        <v>3751</v>
      </c>
      <c r="B2713" s="14">
        <v>46272</v>
      </c>
      <c r="C2713" t="s">
        <v>566</v>
      </c>
      <c r="D2713" t="str">
        <f>VLOOKUP(C2713,Customers!A:E,5,FALSE)</f>
        <v>Mass Market</v>
      </c>
      <c r="E2713" t="s">
        <v>556</v>
      </c>
      <c r="F2713" t="str">
        <f>VLOOKUP(Table1[[#This Row],[Product_ID]],Products!A:D,4,FALSE)</f>
        <v>Audio</v>
      </c>
      <c r="G2713" t="str">
        <f>VLOOKUP(H2713,Stores!A:E,5,FALSE)</f>
        <v>South America</v>
      </c>
      <c r="H2713" t="s">
        <v>120</v>
      </c>
      <c r="I2713" s="5" t="s">
        <v>14</v>
      </c>
      <c r="J2713" s="7">
        <v>1</v>
      </c>
      <c r="K2713" s="27">
        <v>129</v>
      </c>
      <c r="L2713" s="11">
        <v>0</v>
      </c>
      <c r="M2713" t="s">
        <v>30</v>
      </c>
      <c r="N2713" s="29">
        <v>87.72</v>
      </c>
      <c r="O2713" s="27">
        <f>Table1[[#This Row],[Unit_Price]]*Table1[[#This Row],[Quantity]]</f>
        <v>129</v>
      </c>
      <c r="P2713" s="29">
        <f>Table1[[#This Row],[Revenue]]-Table1[[#This Row],[COGS]]</f>
        <v>41.28</v>
      </c>
      <c r="Q2713" s="9">
        <f>Table1[[#This Row],[Profit]]/Table1[[#This Row],[Revenue]]</f>
        <v>0.32</v>
      </c>
      <c r="R2713" s="31">
        <f>Table1[[#This Row],[Cost Price]]*Table1[[#This Row],[Quantity]]</f>
        <v>87.72</v>
      </c>
    </row>
    <row r="2714" spans="1:18" x14ac:dyDescent="0.25">
      <c r="A2714" t="s">
        <v>3752</v>
      </c>
      <c r="B2714" s="14">
        <v>45785</v>
      </c>
      <c r="C2714" t="s">
        <v>198</v>
      </c>
      <c r="D2714" t="str">
        <f>VLOOKUP(C2714,Customers!A:E,5,FALSE)</f>
        <v>Mass Affluent</v>
      </c>
      <c r="E2714" t="s">
        <v>268</v>
      </c>
      <c r="F2714" t="str">
        <f>VLOOKUP(Table1[[#This Row],[Product_ID]],Products!A:D,4,FALSE)</f>
        <v>Audio</v>
      </c>
      <c r="G2714" t="str">
        <f>VLOOKUP(H2714,Stores!A:E,5,FALSE)</f>
        <v>North America</v>
      </c>
      <c r="H2714" t="s">
        <v>39</v>
      </c>
      <c r="I2714" s="5" t="s">
        <v>25</v>
      </c>
      <c r="J2714" s="7">
        <v>1</v>
      </c>
      <c r="K2714" s="27">
        <v>151.97999999999999</v>
      </c>
      <c r="L2714" s="11">
        <v>0</v>
      </c>
      <c r="M2714" t="s">
        <v>30</v>
      </c>
      <c r="N2714" s="29">
        <v>90.89</v>
      </c>
      <c r="O2714" s="27">
        <f>Table1[[#This Row],[Unit_Price]]*Table1[[#This Row],[Quantity]]</f>
        <v>151.97999999999999</v>
      </c>
      <c r="P2714" s="29">
        <f>Table1[[#This Row],[Revenue]]-Table1[[#This Row],[COGS]]</f>
        <v>61.089999999999989</v>
      </c>
      <c r="Q2714" s="9">
        <f>Table1[[#This Row],[Profit]]/Table1[[#This Row],[Revenue]]</f>
        <v>0.40196078431372545</v>
      </c>
      <c r="R2714" s="31">
        <f>Table1[[#This Row],[Cost Price]]*Table1[[#This Row],[Quantity]]</f>
        <v>90.89</v>
      </c>
    </row>
    <row r="2715" spans="1:18" x14ac:dyDescent="0.25">
      <c r="A2715" t="s">
        <v>3753</v>
      </c>
      <c r="B2715" s="14">
        <v>46085</v>
      </c>
      <c r="C2715" t="s">
        <v>152</v>
      </c>
      <c r="D2715" t="str">
        <f>VLOOKUP(C2715,Customers!A:E,5,FALSE)</f>
        <v>AFFLUENT</v>
      </c>
      <c r="E2715" t="s">
        <v>549</v>
      </c>
      <c r="F2715" t="str">
        <f>VLOOKUP(Table1[[#This Row],[Product_ID]],Products!A:D,4,FALSE)</f>
        <v>Televisions</v>
      </c>
      <c r="G2715" t="str">
        <f>VLOOKUP(H2715,Stores!A:E,5,FALSE)</f>
        <v>North America</v>
      </c>
      <c r="H2715" t="s">
        <v>187</v>
      </c>
      <c r="I2715" s="5" t="s">
        <v>14</v>
      </c>
      <c r="J2715" s="7">
        <v>2</v>
      </c>
      <c r="K2715" s="27">
        <v>1163.03</v>
      </c>
      <c r="L2715" s="11">
        <v>0.1</v>
      </c>
      <c r="M2715" t="s">
        <v>35</v>
      </c>
      <c r="N2715" s="29">
        <v>767.36</v>
      </c>
      <c r="O2715" s="27">
        <f>Table1[[#This Row],[Unit_Price]]*Table1[[#This Row],[Quantity]]</f>
        <v>2326.06</v>
      </c>
      <c r="P2715" s="29">
        <f>Table1[[#This Row],[Revenue]]-Table1[[#This Row],[COGS]]</f>
        <v>791.33999999999992</v>
      </c>
      <c r="Q2715" s="9">
        <f>Table1[[#This Row],[Profit]]/Table1[[#This Row],[Revenue]]</f>
        <v>0.34020618556701027</v>
      </c>
      <c r="R2715" s="31">
        <f>Table1[[#This Row],[Cost Price]]*Table1[[#This Row],[Quantity]]</f>
        <v>1534.72</v>
      </c>
    </row>
    <row r="2716" spans="1:18" x14ac:dyDescent="0.25">
      <c r="A2716" t="s">
        <v>3754</v>
      </c>
      <c r="B2716" s="14">
        <v>46016</v>
      </c>
      <c r="C2716" t="s">
        <v>253</v>
      </c>
      <c r="D2716" t="str">
        <f>VLOOKUP(C2716,Customers!A:E,5,FALSE)</f>
        <v>Mass Market</v>
      </c>
      <c r="E2716" t="s">
        <v>23</v>
      </c>
      <c r="F2716" t="str">
        <f>VLOOKUP(Table1[[#This Row],[Product_ID]],Products!A:D,4,FALSE)</f>
        <v>Audio</v>
      </c>
      <c r="G2716" t="str">
        <f>VLOOKUP(H2716,Stores!A:E,5,FALSE)</f>
        <v>North America</v>
      </c>
      <c r="H2716" t="s">
        <v>95</v>
      </c>
      <c r="I2716" s="5" t="s">
        <v>14</v>
      </c>
      <c r="J2716" s="7">
        <v>2</v>
      </c>
      <c r="K2716" s="27">
        <v>81.37</v>
      </c>
      <c r="L2716" s="11">
        <v>0</v>
      </c>
      <c r="M2716" t="s">
        <v>35</v>
      </c>
      <c r="N2716" s="29">
        <v>57.67</v>
      </c>
      <c r="O2716" s="27">
        <f>Table1[[#This Row],[Unit_Price]]*Table1[[#This Row],[Quantity]]</f>
        <v>162.74</v>
      </c>
      <c r="P2716" s="29">
        <f>Table1[[#This Row],[Revenue]]-Table1[[#This Row],[COGS]]</f>
        <v>47.400000000000006</v>
      </c>
      <c r="Q2716" s="9">
        <f>Table1[[#This Row],[Profit]]/Table1[[#This Row],[Revenue]]</f>
        <v>0.29126213592233013</v>
      </c>
      <c r="R2716" s="31">
        <f>Table1[[#This Row],[Cost Price]]*Table1[[#This Row],[Quantity]]</f>
        <v>115.34</v>
      </c>
    </row>
    <row r="2717" spans="1:18" x14ac:dyDescent="0.25">
      <c r="A2717" t="s">
        <v>3755</v>
      </c>
      <c r="B2717" s="14">
        <v>45889</v>
      </c>
      <c r="C2717" t="s">
        <v>3168</v>
      </c>
      <c r="D2717" t="str">
        <f>VLOOKUP(C2717,Customers!A:E,5,FALSE)</f>
        <v>Mass Market</v>
      </c>
      <c r="E2717" t="s">
        <v>277</v>
      </c>
      <c r="F2717" t="str">
        <f>VLOOKUP(Table1[[#This Row],[Product_ID]],Products!A:D,4,FALSE)</f>
        <v>Televisions</v>
      </c>
      <c r="G2717" t="str">
        <f>VLOOKUP(H2717,Stores!A:E,5,FALSE)</f>
        <v>Africa</v>
      </c>
      <c r="H2717" t="s">
        <v>52</v>
      </c>
      <c r="I2717" s="5" t="s">
        <v>14</v>
      </c>
      <c r="J2717" s="7">
        <v>2</v>
      </c>
      <c r="K2717" s="27">
        <v>685.02</v>
      </c>
      <c r="L2717" s="11">
        <v>0.15</v>
      </c>
      <c r="M2717" t="s">
        <v>20</v>
      </c>
      <c r="N2717" s="29">
        <v>433.38</v>
      </c>
      <c r="O2717" s="27">
        <f>Table1[[#This Row],[Unit_Price]]*Table1[[#This Row],[Quantity]]</f>
        <v>1370.04</v>
      </c>
      <c r="P2717" s="29">
        <f>Table1[[#This Row],[Revenue]]-Table1[[#This Row],[COGS]]</f>
        <v>503.28</v>
      </c>
      <c r="Q2717" s="9">
        <f>Table1[[#This Row],[Profit]]/Table1[[#This Row],[Revenue]]</f>
        <v>0.36734693877551017</v>
      </c>
      <c r="R2717" s="31">
        <f>Table1[[#This Row],[Cost Price]]*Table1[[#This Row],[Quantity]]</f>
        <v>866.76</v>
      </c>
    </row>
    <row r="2718" spans="1:18" x14ac:dyDescent="0.25">
      <c r="A2718" t="s">
        <v>3756</v>
      </c>
      <c r="B2718" s="14">
        <v>46358</v>
      </c>
      <c r="C2718" t="s">
        <v>1206</v>
      </c>
      <c r="D2718" t="str">
        <f>VLOOKUP(C2718,Customers!A:E,5,FALSE)</f>
        <v>Mass Market</v>
      </c>
      <c r="E2718" t="s">
        <v>109</v>
      </c>
      <c r="F2718" t="str">
        <f>VLOOKUP(Table1[[#This Row],[Product_ID]],Products!A:D,4,FALSE)</f>
        <v>Televisions</v>
      </c>
      <c r="G2718" t="str">
        <f>VLOOKUP(H2718,Stores!A:E,5,FALSE)</f>
        <v>oceania</v>
      </c>
      <c r="H2718" t="s">
        <v>48</v>
      </c>
      <c r="I2718" s="5" t="s">
        <v>25</v>
      </c>
      <c r="J2718" s="7">
        <v>3</v>
      </c>
      <c r="K2718" s="27">
        <v>1412.99</v>
      </c>
      <c r="L2718" s="11">
        <v>0</v>
      </c>
      <c r="M2718" t="s">
        <v>35</v>
      </c>
      <c r="N2718" s="29">
        <v>1007.28</v>
      </c>
      <c r="O2718" s="27">
        <f>Table1[[#This Row],[Unit_Price]]*Table1[[#This Row],[Quantity]]</f>
        <v>4238.97</v>
      </c>
      <c r="P2718" s="29">
        <f>Table1[[#This Row],[Revenue]]-Table1[[#This Row],[COGS]]</f>
        <v>1217.1300000000001</v>
      </c>
      <c r="Q2718" s="9">
        <f>Table1[[#This Row],[Profit]]/Table1[[#This Row],[Revenue]]</f>
        <v>0.28712871287128716</v>
      </c>
      <c r="R2718" s="31">
        <f>Table1[[#This Row],[Cost Price]]*Table1[[#This Row],[Quantity]]</f>
        <v>3021.84</v>
      </c>
    </row>
    <row r="2719" spans="1:18" x14ac:dyDescent="0.25">
      <c r="A2719" t="s">
        <v>3757</v>
      </c>
      <c r="B2719" s="14">
        <v>46052</v>
      </c>
      <c r="C2719" t="s">
        <v>1041</v>
      </c>
      <c r="D2719" t="str">
        <f>VLOOKUP(C2719,Customers!A:E,5,FALSE)</f>
        <v>Affluent</v>
      </c>
      <c r="E2719" t="s">
        <v>251</v>
      </c>
      <c r="F2719" t="str">
        <f>VLOOKUP(Table1[[#This Row],[Product_ID]],Products!A:D,4,FALSE)</f>
        <v>Televisions</v>
      </c>
      <c r="G2719" t="str">
        <f>VLOOKUP(H2719,Stores!A:E,5,FALSE)</f>
        <v>Africa</v>
      </c>
      <c r="H2719" t="s">
        <v>226</v>
      </c>
      <c r="I2719" s="5" t="s">
        <v>25</v>
      </c>
      <c r="J2719" s="7">
        <v>4</v>
      </c>
      <c r="K2719" s="27">
        <v>1979.01</v>
      </c>
      <c r="L2719" s="11">
        <v>0.2</v>
      </c>
      <c r="M2719" t="s">
        <v>20</v>
      </c>
      <c r="N2719" s="29">
        <v>1299.3499999999999</v>
      </c>
      <c r="O2719" s="27">
        <f>Table1[[#This Row],[Unit_Price]]*Table1[[#This Row],[Quantity]]</f>
        <v>7916.04</v>
      </c>
      <c r="P2719" s="29">
        <f>Table1[[#This Row],[Revenue]]-Table1[[#This Row],[COGS]]</f>
        <v>2718.6400000000003</v>
      </c>
      <c r="Q2719" s="9">
        <f>Table1[[#This Row],[Profit]]/Table1[[#This Row],[Revenue]]</f>
        <v>0.34343434343434348</v>
      </c>
      <c r="R2719" s="31">
        <f>Table1[[#This Row],[Cost Price]]*Table1[[#This Row],[Quantity]]</f>
        <v>5197.3999999999996</v>
      </c>
    </row>
    <row r="2720" spans="1:18" x14ac:dyDescent="0.25">
      <c r="A2720" t="s">
        <v>3758</v>
      </c>
      <c r="B2720" s="14">
        <v>46071</v>
      </c>
      <c r="C2720" t="s">
        <v>3447</v>
      </c>
      <c r="D2720" t="str">
        <f>VLOOKUP(C2720,Customers!A:E,5,FALSE)</f>
        <v>Mass Affluent</v>
      </c>
      <c r="E2720" t="s">
        <v>199</v>
      </c>
      <c r="F2720" t="str">
        <f>VLOOKUP(Table1[[#This Row],[Product_ID]],Products!A:D,4,FALSE)</f>
        <v>Laptops</v>
      </c>
      <c r="G2720" t="str">
        <f>VLOOKUP(H2720,Stores!A:E,5,FALSE)</f>
        <v>oceania</v>
      </c>
      <c r="H2720" t="s">
        <v>48</v>
      </c>
      <c r="I2720" s="5" t="s">
        <v>14</v>
      </c>
      <c r="J2720" s="7">
        <v>1</v>
      </c>
      <c r="K2720" s="27">
        <v>705.99</v>
      </c>
      <c r="L2720" s="11">
        <v>0.1</v>
      </c>
      <c r="M2720" t="s">
        <v>20</v>
      </c>
      <c r="N2720" s="29">
        <v>496.29</v>
      </c>
      <c r="O2720" s="27">
        <f>Table1[[#This Row],[Unit_Price]]*Table1[[#This Row],[Quantity]]</f>
        <v>705.99</v>
      </c>
      <c r="P2720" s="29">
        <f>Table1[[#This Row],[Revenue]]-Table1[[#This Row],[COGS]]</f>
        <v>209.7</v>
      </c>
      <c r="Q2720" s="9">
        <f>Table1[[#This Row],[Profit]]/Table1[[#This Row],[Revenue]]</f>
        <v>0.29702970297029702</v>
      </c>
      <c r="R2720" s="31">
        <f>Table1[[#This Row],[Cost Price]]*Table1[[#This Row],[Quantity]]</f>
        <v>496.29</v>
      </c>
    </row>
    <row r="2721" spans="1:18" x14ac:dyDescent="0.25">
      <c r="A2721" t="s">
        <v>3759</v>
      </c>
      <c r="B2721" s="14">
        <v>45696</v>
      </c>
      <c r="C2721" t="s">
        <v>1076</v>
      </c>
      <c r="D2721" t="str">
        <f>VLOOKUP(C2721,Customers!A:E,5,FALSE)</f>
        <v>Mass Market</v>
      </c>
      <c r="E2721" t="s">
        <v>87</v>
      </c>
      <c r="F2721" t="str">
        <f>VLOOKUP(Table1[[#This Row],[Product_ID]],Products!A:D,4,FALSE)</f>
        <v>Laptops</v>
      </c>
      <c r="G2721" t="str">
        <f>VLOOKUP(H2721,Stores!A:E,5,FALSE)</f>
        <v>Africa</v>
      </c>
      <c r="H2721" t="s">
        <v>19</v>
      </c>
      <c r="I2721" s="5" t="s">
        <v>25</v>
      </c>
      <c r="J2721" s="7">
        <v>6</v>
      </c>
      <c r="K2721" s="27">
        <v>989.01</v>
      </c>
      <c r="L2721" s="11">
        <v>0.05</v>
      </c>
      <c r="M2721" t="s">
        <v>20</v>
      </c>
      <c r="N2721" s="29">
        <v>689.31</v>
      </c>
      <c r="O2721" s="27">
        <f>Table1[[#This Row],[Unit_Price]]*Table1[[#This Row],[Quantity]]</f>
        <v>5934.0599999999995</v>
      </c>
      <c r="P2721" s="29">
        <f>Table1[[#This Row],[Revenue]]-Table1[[#This Row],[COGS]]</f>
        <v>1798.1999999999998</v>
      </c>
      <c r="Q2721" s="9">
        <f>Table1[[#This Row],[Profit]]/Table1[[#This Row],[Revenue]]</f>
        <v>0.30303030303030304</v>
      </c>
      <c r="R2721" s="31">
        <f>Table1[[#This Row],[Cost Price]]*Table1[[#This Row],[Quantity]]</f>
        <v>4135.8599999999997</v>
      </c>
    </row>
    <row r="2722" spans="1:18" x14ac:dyDescent="0.25">
      <c r="A2722" t="s">
        <v>3760</v>
      </c>
      <c r="B2722" s="14">
        <v>46300</v>
      </c>
      <c r="C2722" t="s">
        <v>624</v>
      </c>
      <c r="D2722" t="str">
        <f>VLOOKUP(C2722,Customers!A:E,5,FALSE)</f>
        <v>Mass Market</v>
      </c>
      <c r="E2722" t="s">
        <v>416</v>
      </c>
      <c r="F2722" t="str">
        <f>VLOOKUP(Table1[[#This Row],[Product_ID]],Products!A:D,4,FALSE)</f>
        <v>Smartphones</v>
      </c>
      <c r="G2722" t="str">
        <f>VLOOKUP(H2722,Stores!A:E,5,FALSE)</f>
        <v>Asia</v>
      </c>
      <c r="H2722" t="s">
        <v>34</v>
      </c>
      <c r="I2722" s="5" t="s">
        <v>14</v>
      </c>
      <c r="J2722" s="7">
        <v>2</v>
      </c>
      <c r="K2722" s="27">
        <v>249</v>
      </c>
      <c r="L2722" s="11">
        <v>0.02</v>
      </c>
      <c r="M2722" t="s">
        <v>30</v>
      </c>
      <c r="N2722" s="29">
        <v>159.36000000000001</v>
      </c>
      <c r="O2722" s="27">
        <f>Table1[[#This Row],[Unit_Price]]*Table1[[#This Row],[Quantity]]</f>
        <v>498</v>
      </c>
      <c r="P2722" s="29">
        <f>Table1[[#This Row],[Revenue]]-Table1[[#This Row],[COGS]]</f>
        <v>179.27999999999997</v>
      </c>
      <c r="Q2722" s="9">
        <f>Table1[[#This Row],[Profit]]/Table1[[#This Row],[Revenue]]</f>
        <v>0.35999999999999993</v>
      </c>
      <c r="R2722" s="31">
        <f>Table1[[#This Row],[Cost Price]]*Table1[[#This Row],[Quantity]]</f>
        <v>318.72000000000003</v>
      </c>
    </row>
    <row r="2723" spans="1:18" x14ac:dyDescent="0.25">
      <c r="A2723" t="s">
        <v>3761</v>
      </c>
      <c r="B2723" s="14">
        <v>45847</v>
      </c>
      <c r="C2723" t="s">
        <v>3762</v>
      </c>
      <c r="D2723" t="str">
        <f>VLOOKUP(C2723,Customers!A:E,5,FALSE)</f>
        <v>Mass Affluent</v>
      </c>
      <c r="E2723" t="s">
        <v>29</v>
      </c>
      <c r="F2723" t="str">
        <f>VLOOKUP(Table1[[#This Row],[Product_ID]],Products!A:D,4,FALSE)</f>
        <v>Accessories</v>
      </c>
      <c r="G2723" t="str">
        <f>VLOOKUP(H2723,Stores!A:E,5,FALSE)</f>
        <v>South America</v>
      </c>
      <c r="H2723" t="s">
        <v>62</v>
      </c>
      <c r="I2723" s="5" t="s">
        <v>14</v>
      </c>
      <c r="J2723" s="7">
        <v>1</v>
      </c>
      <c r="K2723" s="27">
        <v>105.73</v>
      </c>
      <c r="L2723" s="11">
        <v>0.02</v>
      </c>
      <c r="M2723" t="s">
        <v>20</v>
      </c>
      <c r="N2723" s="29">
        <v>78.48</v>
      </c>
      <c r="O2723" s="27">
        <f>Table1[[#This Row],[Unit_Price]]*Table1[[#This Row],[Quantity]]</f>
        <v>105.73</v>
      </c>
      <c r="P2723" s="29">
        <f>Table1[[#This Row],[Revenue]]-Table1[[#This Row],[COGS]]</f>
        <v>27.25</v>
      </c>
      <c r="Q2723" s="9">
        <f>Table1[[#This Row],[Profit]]/Table1[[#This Row],[Revenue]]</f>
        <v>0.25773195876288657</v>
      </c>
      <c r="R2723" s="31">
        <f>Table1[[#This Row],[Cost Price]]*Table1[[#This Row],[Quantity]]</f>
        <v>78.48</v>
      </c>
    </row>
    <row r="2724" spans="1:18" x14ac:dyDescent="0.25">
      <c r="A2724" t="s">
        <v>3763</v>
      </c>
      <c r="B2724" s="14">
        <v>45699</v>
      </c>
      <c r="C2724" t="s">
        <v>2933</v>
      </c>
      <c r="D2724" t="str">
        <f>VLOOKUP(C2724,Customers!A:E,5,FALSE)</f>
        <v>Mass Market</v>
      </c>
      <c r="E2724" t="s">
        <v>123</v>
      </c>
      <c r="F2724" t="str">
        <f>VLOOKUP(Table1[[#This Row],[Product_ID]],Products!A:D,4,FALSE)</f>
        <v>Accessories</v>
      </c>
      <c r="G2724" t="str">
        <f>VLOOKUP(H2724,Stores!A:E,5,FALSE)</f>
        <v>North America</v>
      </c>
      <c r="H2724" t="s">
        <v>95</v>
      </c>
      <c r="I2724" s="5" t="s">
        <v>25</v>
      </c>
      <c r="J2724" s="7">
        <v>6</v>
      </c>
      <c r="K2724" s="27">
        <v>53.9</v>
      </c>
      <c r="L2724" s="11">
        <v>0</v>
      </c>
      <c r="M2724" t="s">
        <v>30</v>
      </c>
      <c r="N2724" s="29">
        <v>39.049999999999997</v>
      </c>
      <c r="O2724" s="27">
        <f>Table1[[#This Row],[Unit_Price]]*Table1[[#This Row],[Quantity]]</f>
        <v>323.39999999999998</v>
      </c>
      <c r="P2724" s="29">
        <f>Table1[[#This Row],[Revenue]]-Table1[[#This Row],[COGS]]</f>
        <v>89.1</v>
      </c>
      <c r="Q2724" s="9">
        <f>Table1[[#This Row],[Profit]]/Table1[[#This Row],[Revenue]]</f>
        <v>0.27551020408163268</v>
      </c>
      <c r="R2724" s="31">
        <f>Table1[[#This Row],[Cost Price]]*Table1[[#This Row],[Quantity]]</f>
        <v>234.29999999999998</v>
      </c>
    </row>
    <row r="2725" spans="1:18" x14ac:dyDescent="0.25">
      <c r="A2725" t="s">
        <v>3764</v>
      </c>
      <c r="B2725" s="14">
        <v>45820</v>
      </c>
      <c r="C2725" t="s">
        <v>2022</v>
      </c>
      <c r="D2725" t="str">
        <f>VLOOKUP(C2725,Customers!A:E,5,FALSE)</f>
        <v>Mass Market</v>
      </c>
      <c r="E2725" t="s">
        <v>77</v>
      </c>
      <c r="F2725" t="str">
        <f>VLOOKUP(Table1[[#This Row],[Product_ID]],Products!A:D,4,FALSE)</f>
        <v>Smartphones</v>
      </c>
      <c r="G2725" t="str">
        <f>VLOOKUP(H2725,Stores!A:E,5,FALSE)</f>
        <v>North America</v>
      </c>
      <c r="H2725" t="s">
        <v>39</v>
      </c>
      <c r="I2725" s="5" t="s">
        <v>14</v>
      </c>
      <c r="J2725" s="7">
        <v>1</v>
      </c>
      <c r="K2725" s="27">
        <v>395.01</v>
      </c>
      <c r="L2725" s="11">
        <v>0.15</v>
      </c>
      <c r="M2725" t="s">
        <v>35</v>
      </c>
      <c r="N2725" s="29">
        <v>287.27999999999997</v>
      </c>
      <c r="O2725" s="27">
        <f>Table1[[#This Row],[Unit_Price]]*Table1[[#This Row],[Quantity]]</f>
        <v>395.01</v>
      </c>
      <c r="P2725" s="29">
        <f>Table1[[#This Row],[Revenue]]-Table1[[#This Row],[COGS]]</f>
        <v>107.73000000000002</v>
      </c>
      <c r="Q2725" s="9">
        <f>Table1[[#This Row],[Profit]]/Table1[[#This Row],[Revenue]]</f>
        <v>0.27272727272727276</v>
      </c>
      <c r="R2725" s="31">
        <f>Table1[[#This Row],[Cost Price]]*Table1[[#This Row],[Quantity]]</f>
        <v>287.27999999999997</v>
      </c>
    </row>
    <row r="2726" spans="1:18" x14ac:dyDescent="0.25">
      <c r="A2726" t="s">
        <v>3765</v>
      </c>
      <c r="B2726" s="14">
        <v>46060</v>
      </c>
      <c r="C2726" t="s">
        <v>163</v>
      </c>
      <c r="D2726" t="str">
        <f>VLOOKUP(C2726,Customers!A:E,5,FALSE)</f>
        <v>Mass Market</v>
      </c>
      <c r="E2726" t="s">
        <v>147</v>
      </c>
      <c r="F2726" t="str">
        <f>VLOOKUP(Table1[[#This Row],[Product_ID]],Products!A:D,4,FALSE)</f>
        <v>Televisions</v>
      </c>
      <c r="G2726" t="str">
        <f>VLOOKUP(H2726,Stores!A:E,5,FALSE)</f>
        <v>Asia</v>
      </c>
      <c r="H2726" t="s">
        <v>101</v>
      </c>
      <c r="I2726" s="5" t="s">
        <v>25</v>
      </c>
      <c r="J2726" s="7">
        <v>3</v>
      </c>
      <c r="K2726" s="27">
        <v>989.01</v>
      </c>
      <c r="L2726" s="11">
        <v>0.15</v>
      </c>
      <c r="M2726" t="s">
        <v>20</v>
      </c>
      <c r="N2726" s="29">
        <v>679.32</v>
      </c>
      <c r="O2726" s="27">
        <f>Table1[[#This Row],[Unit_Price]]*Table1[[#This Row],[Quantity]]</f>
        <v>2967.0299999999997</v>
      </c>
      <c r="P2726" s="29">
        <f>Table1[[#This Row],[Revenue]]-Table1[[#This Row],[COGS]]</f>
        <v>929.06999999999971</v>
      </c>
      <c r="Q2726" s="9">
        <f>Table1[[#This Row],[Profit]]/Table1[[#This Row],[Revenue]]</f>
        <v>0.31313131313131304</v>
      </c>
      <c r="R2726" s="31">
        <f>Table1[[#This Row],[Cost Price]]*Table1[[#This Row],[Quantity]]</f>
        <v>2037.96</v>
      </c>
    </row>
    <row r="2727" spans="1:18" x14ac:dyDescent="0.25">
      <c r="A2727" t="s">
        <v>3766</v>
      </c>
      <c r="B2727" s="14">
        <v>46224</v>
      </c>
      <c r="C2727" t="s">
        <v>1151</v>
      </c>
      <c r="D2727" t="str">
        <f>VLOOKUP(C2727,Customers!A:E,5,FALSE)</f>
        <v>Affluent</v>
      </c>
      <c r="E2727" t="s">
        <v>305</v>
      </c>
      <c r="F2727" t="str">
        <f>VLOOKUP(Table1[[#This Row],[Product_ID]],Products!A:D,4,FALSE)</f>
        <v>Accessories</v>
      </c>
      <c r="G2727" t="str">
        <f>VLOOKUP(H2727,Stores!A:E,5,FALSE)</f>
        <v>EUROPE</v>
      </c>
      <c r="H2727" t="s">
        <v>74</v>
      </c>
      <c r="I2727" s="5" t="s">
        <v>25</v>
      </c>
      <c r="J2727" s="7">
        <v>1</v>
      </c>
      <c r="K2727" s="27">
        <v>38.61</v>
      </c>
      <c r="L2727" s="11">
        <v>0.1</v>
      </c>
      <c r="M2727" t="s">
        <v>35</v>
      </c>
      <c r="N2727" s="29">
        <v>26.52</v>
      </c>
      <c r="O2727" s="27">
        <f>Table1[[#This Row],[Unit_Price]]*Table1[[#This Row],[Quantity]]</f>
        <v>38.61</v>
      </c>
      <c r="P2727" s="29">
        <f>Table1[[#This Row],[Revenue]]-Table1[[#This Row],[COGS]]</f>
        <v>12.09</v>
      </c>
      <c r="Q2727" s="9">
        <f>Table1[[#This Row],[Profit]]/Table1[[#This Row],[Revenue]]</f>
        <v>0.31313131313131315</v>
      </c>
      <c r="R2727" s="31">
        <f>Table1[[#This Row],[Cost Price]]*Table1[[#This Row],[Quantity]]</f>
        <v>26.52</v>
      </c>
    </row>
    <row r="2728" spans="1:18" x14ac:dyDescent="0.25">
      <c r="A2728" t="s">
        <v>3767</v>
      </c>
      <c r="B2728" s="14">
        <v>46161</v>
      </c>
      <c r="C2728" t="s">
        <v>1829</v>
      </c>
      <c r="D2728" t="str">
        <f>VLOOKUP(C2728,Customers!A:E,5,FALSE)</f>
        <v>Mass Market</v>
      </c>
      <c r="E2728" t="s">
        <v>132</v>
      </c>
      <c r="F2728" t="str">
        <f>VLOOKUP(Table1[[#This Row],[Product_ID]],Products!A:D,4,FALSE)</f>
        <v>Laptops</v>
      </c>
      <c r="G2728" t="str">
        <f>VLOOKUP(H2728,Stores!A:E,5,FALSE)</f>
        <v>Oceania</v>
      </c>
      <c r="H2728" t="s">
        <v>112</v>
      </c>
      <c r="I2728" s="5" t="s">
        <v>25</v>
      </c>
      <c r="J2728" s="7">
        <v>1</v>
      </c>
      <c r="K2728" s="27">
        <v>1199</v>
      </c>
      <c r="L2728" s="11">
        <v>0</v>
      </c>
      <c r="M2728" t="s">
        <v>20</v>
      </c>
      <c r="N2728" s="29">
        <v>791.34</v>
      </c>
      <c r="O2728" s="27">
        <f>Table1[[#This Row],[Unit_Price]]*Table1[[#This Row],[Quantity]]</f>
        <v>1199</v>
      </c>
      <c r="P2728" s="29">
        <f>Table1[[#This Row],[Revenue]]-Table1[[#This Row],[COGS]]</f>
        <v>407.65999999999997</v>
      </c>
      <c r="Q2728" s="9">
        <f>Table1[[#This Row],[Profit]]/Table1[[#This Row],[Revenue]]</f>
        <v>0.33999999999999997</v>
      </c>
      <c r="R2728" s="31">
        <f>Table1[[#This Row],[Cost Price]]*Table1[[#This Row],[Quantity]]</f>
        <v>791.34</v>
      </c>
    </row>
    <row r="2729" spans="1:18" x14ac:dyDescent="0.25">
      <c r="A2729" t="s">
        <v>3768</v>
      </c>
      <c r="B2729" s="14">
        <v>46094</v>
      </c>
      <c r="C2729" t="s">
        <v>2356</v>
      </c>
      <c r="D2729" t="str">
        <f>VLOOKUP(C2729,Customers!A:E,5,FALSE)</f>
        <v>Mass Market</v>
      </c>
      <c r="E2729" t="s">
        <v>323</v>
      </c>
      <c r="F2729" t="str">
        <f>VLOOKUP(Table1[[#This Row],[Product_ID]],Products!A:D,4,FALSE)</f>
        <v>Televisions</v>
      </c>
      <c r="G2729" t="str">
        <f>VLOOKUP(H2729,Stores!A:E,5,FALSE)</f>
        <v>North America</v>
      </c>
      <c r="H2729" t="s">
        <v>39</v>
      </c>
      <c r="I2729" s="5" t="s">
        <v>14</v>
      </c>
      <c r="J2729" s="7">
        <v>1</v>
      </c>
      <c r="K2729" s="27">
        <v>1528.98</v>
      </c>
      <c r="L2729" s="11">
        <v>0</v>
      </c>
      <c r="M2729" t="s">
        <v>20</v>
      </c>
      <c r="N2729" s="29">
        <v>989.34</v>
      </c>
      <c r="O2729" s="27">
        <f>Table1[[#This Row],[Unit_Price]]*Table1[[#This Row],[Quantity]]</f>
        <v>1528.98</v>
      </c>
      <c r="P2729" s="29">
        <f>Table1[[#This Row],[Revenue]]-Table1[[#This Row],[COGS]]</f>
        <v>539.64</v>
      </c>
      <c r="Q2729" s="9">
        <f>Table1[[#This Row],[Profit]]/Table1[[#This Row],[Revenue]]</f>
        <v>0.3529411764705882</v>
      </c>
      <c r="R2729" s="31">
        <f>Table1[[#This Row],[Cost Price]]*Table1[[#This Row],[Quantity]]</f>
        <v>989.34</v>
      </c>
    </row>
    <row r="2730" spans="1:18" x14ac:dyDescent="0.25">
      <c r="A2730" t="s">
        <v>3769</v>
      </c>
      <c r="B2730" s="14">
        <v>45976</v>
      </c>
      <c r="C2730" t="s">
        <v>451</v>
      </c>
      <c r="D2730" t="str">
        <f>VLOOKUP(C2730,Customers!A:E,5,FALSE)</f>
        <v>Mass Market</v>
      </c>
      <c r="E2730" t="s">
        <v>150</v>
      </c>
      <c r="F2730" t="str">
        <f>VLOOKUP(Table1[[#This Row],[Product_ID]],Products!A:D,4,FALSE)</f>
        <v>Televisions</v>
      </c>
      <c r="G2730" t="str">
        <f>VLOOKUP(H2730,Stores!A:E,5,FALSE)</f>
        <v>Africa</v>
      </c>
      <c r="H2730" t="s">
        <v>44</v>
      </c>
      <c r="I2730" s="5" t="s">
        <v>25</v>
      </c>
      <c r="J2730" s="7">
        <v>3</v>
      </c>
      <c r="K2730" s="27">
        <v>1528.98</v>
      </c>
      <c r="L2730" s="11">
        <v>0.1</v>
      </c>
      <c r="M2730" t="s">
        <v>30</v>
      </c>
      <c r="N2730" s="29">
        <v>1064.29</v>
      </c>
      <c r="O2730" s="27">
        <f>Table1[[#This Row],[Unit_Price]]*Table1[[#This Row],[Quantity]]</f>
        <v>4586.9400000000005</v>
      </c>
      <c r="P2730" s="29">
        <f>Table1[[#This Row],[Revenue]]-Table1[[#This Row],[COGS]]</f>
        <v>1394.0700000000006</v>
      </c>
      <c r="Q2730" s="9">
        <f>Table1[[#This Row],[Profit]]/Table1[[#This Row],[Revenue]]</f>
        <v>0.30392156862745107</v>
      </c>
      <c r="R2730" s="31">
        <f>Table1[[#This Row],[Cost Price]]*Table1[[#This Row],[Quantity]]</f>
        <v>3192.87</v>
      </c>
    </row>
    <row r="2731" spans="1:18" x14ac:dyDescent="0.25">
      <c r="A2731" t="s">
        <v>3770</v>
      </c>
      <c r="B2731" s="14">
        <v>45953</v>
      </c>
      <c r="C2731" t="s">
        <v>2464</v>
      </c>
      <c r="D2731" t="str">
        <f>VLOOKUP(C2731,Customers!A:E,5,FALSE)</f>
        <v>Mass Affluent</v>
      </c>
      <c r="E2731" t="s">
        <v>243</v>
      </c>
      <c r="F2731" t="str">
        <f>VLOOKUP(Table1[[#This Row],[Product_ID]],Products!A:D,4,FALSE)</f>
        <v>Accessories</v>
      </c>
      <c r="G2731" t="str">
        <f>VLOOKUP(H2731,Stores!A:E,5,FALSE)</f>
        <v>South America</v>
      </c>
      <c r="H2731" t="s">
        <v>62</v>
      </c>
      <c r="I2731" s="5" t="s">
        <v>14</v>
      </c>
      <c r="J2731" s="7">
        <v>2</v>
      </c>
      <c r="K2731" s="27">
        <v>69.69</v>
      </c>
      <c r="L2731" s="11">
        <v>0.1</v>
      </c>
      <c r="M2731" t="s">
        <v>35</v>
      </c>
      <c r="N2731" s="29">
        <v>44.16</v>
      </c>
      <c r="O2731" s="27">
        <f>Table1[[#This Row],[Unit_Price]]*Table1[[#This Row],[Quantity]]</f>
        <v>139.38</v>
      </c>
      <c r="P2731" s="29">
        <f>Table1[[#This Row],[Revenue]]-Table1[[#This Row],[COGS]]</f>
        <v>51.06</v>
      </c>
      <c r="Q2731" s="9">
        <f>Table1[[#This Row],[Profit]]/Table1[[#This Row],[Revenue]]</f>
        <v>0.36633663366336638</v>
      </c>
      <c r="R2731" s="31">
        <f>Table1[[#This Row],[Cost Price]]*Table1[[#This Row],[Quantity]]</f>
        <v>88.32</v>
      </c>
    </row>
    <row r="2732" spans="1:18" x14ac:dyDescent="0.25">
      <c r="A2732" t="s">
        <v>3771</v>
      </c>
      <c r="B2732" s="14">
        <v>46099</v>
      </c>
      <c r="C2732" t="s">
        <v>125</v>
      </c>
      <c r="D2732" t="str">
        <f>VLOOKUP(C2732,Customers!A:E,5,FALSE)</f>
        <v>Affluent</v>
      </c>
      <c r="E2732" t="s">
        <v>171</v>
      </c>
      <c r="F2732" t="str">
        <f>VLOOKUP(Table1[[#This Row],[Product_ID]],Products!A:D,4,FALSE)</f>
        <v>Smartphones</v>
      </c>
      <c r="G2732" t="str">
        <f>VLOOKUP(H2732,Stores!A:E,5,FALSE)</f>
        <v>Africa</v>
      </c>
      <c r="H2732" t="s">
        <v>196</v>
      </c>
      <c r="I2732" s="5" t="s">
        <v>25</v>
      </c>
      <c r="J2732" s="7">
        <v>1</v>
      </c>
      <c r="K2732" s="27">
        <v>1337.97</v>
      </c>
      <c r="L2732" s="11">
        <v>0</v>
      </c>
      <c r="M2732" t="s">
        <v>20</v>
      </c>
      <c r="N2732" s="29">
        <v>883.32</v>
      </c>
      <c r="O2732" s="27">
        <f>Table1[[#This Row],[Unit_Price]]*Table1[[#This Row],[Quantity]]</f>
        <v>1337.97</v>
      </c>
      <c r="P2732" s="29">
        <f>Table1[[#This Row],[Revenue]]-Table1[[#This Row],[COGS]]</f>
        <v>454.65</v>
      </c>
      <c r="Q2732" s="9">
        <f>Table1[[#This Row],[Profit]]/Table1[[#This Row],[Revenue]]</f>
        <v>0.33980582524271841</v>
      </c>
      <c r="R2732" s="31">
        <f>Table1[[#This Row],[Cost Price]]*Table1[[#This Row],[Quantity]]</f>
        <v>883.32</v>
      </c>
    </row>
    <row r="2733" spans="1:18" x14ac:dyDescent="0.25">
      <c r="A2733" t="s">
        <v>3772</v>
      </c>
      <c r="B2733" s="14">
        <v>45989</v>
      </c>
      <c r="C2733" t="s">
        <v>585</v>
      </c>
      <c r="D2733" t="str">
        <f>VLOOKUP(C2733,Customers!A:E,5,FALSE)</f>
        <v>Affluent</v>
      </c>
      <c r="E2733" t="s">
        <v>251</v>
      </c>
      <c r="F2733" t="str">
        <f>VLOOKUP(Table1[[#This Row],[Product_ID]],Products!A:D,4,FALSE)</f>
        <v>Televisions</v>
      </c>
      <c r="G2733" t="str">
        <f>VLOOKUP(H2733,Stores!A:E,5,FALSE)</f>
        <v>Africa</v>
      </c>
      <c r="H2733" t="s">
        <v>58</v>
      </c>
      <c r="I2733" s="5" t="s">
        <v>25</v>
      </c>
      <c r="J2733" s="7">
        <v>2</v>
      </c>
      <c r="K2733" s="27">
        <v>1999</v>
      </c>
      <c r="L2733" s="11">
        <v>0</v>
      </c>
      <c r="M2733" t="s">
        <v>35</v>
      </c>
      <c r="N2733" s="29">
        <v>1299.3499999999999</v>
      </c>
      <c r="O2733" s="27">
        <f>Table1[[#This Row],[Unit_Price]]*Table1[[#This Row],[Quantity]]</f>
        <v>3998</v>
      </c>
      <c r="P2733" s="29">
        <f>Table1[[#This Row],[Revenue]]-Table1[[#This Row],[COGS]]</f>
        <v>1399.3000000000002</v>
      </c>
      <c r="Q2733" s="9">
        <f>Table1[[#This Row],[Profit]]/Table1[[#This Row],[Revenue]]</f>
        <v>0.35000000000000003</v>
      </c>
      <c r="R2733" s="31">
        <f>Table1[[#This Row],[Cost Price]]*Table1[[#This Row],[Quantity]]</f>
        <v>2598.6999999999998</v>
      </c>
    </row>
    <row r="2734" spans="1:18" x14ac:dyDescent="0.25">
      <c r="A2734" t="s">
        <v>3773</v>
      </c>
      <c r="B2734" s="14">
        <v>45974</v>
      </c>
      <c r="C2734" t="s">
        <v>723</v>
      </c>
      <c r="D2734" t="str">
        <f>VLOOKUP(C2734,Customers!A:E,5,FALSE)</f>
        <v>Mass Affluent</v>
      </c>
      <c r="E2734" t="s">
        <v>213</v>
      </c>
      <c r="F2734" t="str">
        <f>VLOOKUP(Table1[[#This Row],[Product_ID]],Products!A:D,4,FALSE)</f>
        <v>Smartphones</v>
      </c>
      <c r="G2734" t="str">
        <f>VLOOKUP(H2734,Stores!A:E,5,FALSE)</f>
        <v>Africa</v>
      </c>
      <c r="H2734" t="s">
        <v>58</v>
      </c>
      <c r="I2734" s="5" t="s">
        <v>25</v>
      </c>
      <c r="J2734" s="7">
        <v>1</v>
      </c>
      <c r="K2734" s="27">
        <v>532.53</v>
      </c>
      <c r="L2734" s="11">
        <v>0.15</v>
      </c>
      <c r="M2734" t="s">
        <v>20</v>
      </c>
      <c r="N2734" s="29">
        <v>362.34</v>
      </c>
      <c r="O2734" s="27">
        <f>Table1[[#This Row],[Unit_Price]]*Table1[[#This Row],[Quantity]]</f>
        <v>532.53</v>
      </c>
      <c r="P2734" s="29">
        <f>Table1[[#This Row],[Revenue]]-Table1[[#This Row],[COGS]]</f>
        <v>170.19</v>
      </c>
      <c r="Q2734" s="9">
        <f>Table1[[#This Row],[Profit]]/Table1[[#This Row],[Revenue]]</f>
        <v>0.31958762886597941</v>
      </c>
      <c r="R2734" s="31">
        <f>Table1[[#This Row],[Cost Price]]*Table1[[#This Row],[Quantity]]</f>
        <v>362.34</v>
      </c>
    </row>
    <row r="2735" spans="1:18" x14ac:dyDescent="0.25">
      <c r="A2735" t="s">
        <v>3774</v>
      </c>
      <c r="B2735" s="14">
        <v>46095</v>
      </c>
      <c r="C2735" t="s">
        <v>11</v>
      </c>
      <c r="D2735" t="str">
        <f>VLOOKUP(C2735,Customers!A:E,5,FALSE)</f>
        <v>Affluent</v>
      </c>
      <c r="E2735" t="s">
        <v>440</v>
      </c>
      <c r="F2735" t="str">
        <f>VLOOKUP(Table1[[#This Row],[Product_ID]],Products!A:D,4,FALSE)</f>
        <v>Audio</v>
      </c>
      <c r="G2735" t="str">
        <f>VLOOKUP(H2735,Stores!A:E,5,FALSE)</f>
        <v>Africa</v>
      </c>
      <c r="H2735" t="s">
        <v>226</v>
      </c>
      <c r="I2735" s="5" t="s">
        <v>14</v>
      </c>
      <c r="J2735" s="7">
        <v>4</v>
      </c>
      <c r="K2735" s="27">
        <v>147.51</v>
      </c>
      <c r="L2735" s="11">
        <v>0.1</v>
      </c>
      <c r="M2735" t="s">
        <v>30</v>
      </c>
      <c r="N2735" s="29">
        <v>90.89</v>
      </c>
      <c r="O2735" s="27">
        <f>Table1[[#This Row],[Unit_Price]]*Table1[[#This Row],[Quantity]]</f>
        <v>590.04</v>
      </c>
      <c r="P2735" s="29">
        <f>Table1[[#This Row],[Revenue]]-Table1[[#This Row],[COGS]]</f>
        <v>226.47999999999996</v>
      </c>
      <c r="Q2735" s="9">
        <f>Table1[[#This Row],[Profit]]/Table1[[#This Row],[Revenue]]</f>
        <v>0.38383838383838381</v>
      </c>
      <c r="R2735" s="31">
        <f>Table1[[#This Row],[Cost Price]]*Table1[[#This Row],[Quantity]]</f>
        <v>363.56</v>
      </c>
    </row>
    <row r="2736" spans="1:18" x14ac:dyDescent="0.25">
      <c r="A2736" t="s">
        <v>3775</v>
      </c>
      <c r="B2736" s="14">
        <v>46094</v>
      </c>
      <c r="C2736" t="s">
        <v>56</v>
      </c>
      <c r="D2736" t="str">
        <f>VLOOKUP(C2736,Customers!A:E,5,FALSE)</f>
        <v>Mass Market</v>
      </c>
      <c r="E2736" t="s">
        <v>109</v>
      </c>
      <c r="F2736" t="str">
        <f>VLOOKUP(Table1[[#This Row],[Product_ID]],Products!A:D,4,FALSE)</f>
        <v>Televisions</v>
      </c>
      <c r="G2736" t="str">
        <f>VLOOKUP(H2736,Stores!A:E,5,FALSE)</f>
        <v>North America</v>
      </c>
      <c r="H2736" t="s">
        <v>187</v>
      </c>
      <c r="I2736" s="5" t="s">
        <v>14</v>
      </c>
      <c r="J2736" s="7">
        <v>4</v>
      </c>
      <c r="K2736" s="27">
        <v>1357.03</v>
      </c>
      <c r="L2736" s="11">
        <v>0.35</v>
      </c>
      <c r="M2736" t="s">
        <v>35</v>
      </c>
      <c r="N2736" s="29">
        <v>1007.28</v>
      </c>
      <c r="O2736" s="27">
        <f>Table1[[#This Row],[Unit_Price]]*Table1[[#This Row],[Quantity]]</f>
        <v>5428.12</v>
      </c>
      <c r="P2736" s="29">
        <f>Table1[[#This Row],[Revenue]]-Table1[[#This Row],[COGS]]</f>
        <v>1399</v>
      </c>
      <c r="Q2736" s="9">
        <f>Table1[[#This Row],[Profit]]/Table1[[#This Row],[Revenue]]</f>
        <v>0.25773195876288663</v>
      </c>
      <c r="R2736" s="31">
        <f>Table1[[#This Row],[Cost Price]]*Table1[[#This Row],[Quantity]]</f>
        <v>4029.12</v>
      </c>
    </row>
    <row r="2737" spans="1:18" x14ac:dyDescent="0.25">
      <c r="A2737" t="s">
        <v>3776</v>
      </c>
      <c r="B2737" s="14">
        <v>45899</v>
      </c>
      <c r="C2737" t="s">
        <v>1942</v>
      </c>
      <c r="D2737" t="str">
        <f>VLOOKUP(C2737,Customers!A:E,5,FALSE)</f>
        <v>Affluent</v>
      </c>
      <c r="E2737" t="s">
        <v>180</v>
      </c>
      <c r="F2737" t="str">
        <f>VLOOKUP(Table1[[#This Row],[Product_ID]],Products!A:D,4,FALSE)</f>
        <v>Smartphones</v>
      </c>
      <c r="G2737" t="str">
        <f>VLOOKUP(H2737,Stores!A:E,5,FALSE)</f>
        <v>Europe</v>
      </c>
      <c r="H2737" t="s">
        <v>64</v>
      </c>
      <c r="I2737" s="5" t="s">
        <v>25</v>
      </c>
      <c r="J2737" s="7">
        <v>1</v>
      </c>
      <c r="K2737" s="27">
        <v>823.53</v>
      </c>
      <c r="L2737" s="11">
        <v>0</v>
      </c>
      <c r="M2737" t="s">
        <v>35</v>
      </c>
      <c r="N2737" s="29">
        <v>585.80999999999995</v>
      </c>
      <c r="O2737" s="27">
        <f>Table1[[#This Row],[Unit_Price]]*Table1[[#This Row],[Quantity]]</f>
        <v>823.53</v>
      </c>
      <c r="P2737" s="29">
        <f>Table1[[#This Row],[Revenue]]-Table1[[#This Row],[COGS]]</f>
        <v>237.72000000000003</v>
      </c>
      <c r="Q2737" s="9">
        <f>Table1[[#This Row],[Profit]]/Table1[[#This Row],[Revenue]]</f>
        <v>0.28865979381443302</v>
      </c>
      <c r="R2737" s="31">
        <f>Table1[[#This Row],[Cost Price]]*Table1[[#This Row],[Quantity]]</f>
        <v>585.80999999999995</v>
      </c>
    </row>
    <row r="2738" spans="1:18" x14ac:dyDescent="0.25">
      <c r="A2738" t="s">
        <v>3778</v>
      </c>
      <c r="B2738" s="14">
        <v>46167</v>
      </c>
      <c r="C2738" t="s">
        <v>369</v>
      </c>
      <c r="D2738" t="str">
        <f>VLOOKUP(C2738,Customers!A:E,5,FALSE)</f>
        <v>Mass Affluent</v>
      </c>
      <c r="E2738" t="s">
        <v>54</v>
      </c>
      <c r="F2738" t="str">
        <f>VLOOKUP(Table1[[#This Row],[Product_ID]],Products!A:D,4,FALSE)</f>
        <v>Accessories</v>
      </c>
      <c r="G2738" t="str">
        <f>VLOOKUP(H2738,Stores!A:E,5,FALSE)</f>
        <v>Asia</v>
      </c>
      <c r="H2738" t="s">
        <v>34</v>
      </c>
      <c r="I2738" s="5" t="s">
        <v>14</v>
      </c>
      <c r="J2738" s="7">
        <v>1</v>
      </c>
      <c r="K2738" s="27">
        <v>119</v>
      </c>
      <c r="L2738" s="11">
        <v>0</v>
      </c>
      <c r="M2738" t="s">
        <v>35</v>
      </c>
      <c r="N2738" s="29">
        <v>85.68</v>
      </c>
      <c r="O2738" s="27">
        <f>Table1[[#This Row],[Unit_Price]]*Table1[[#This Row],[Quantity]]</f>
        <v>119</v>
      </c>
      <c r="P2738" s="29">
        <f>Table1[[#This Row],[Revenue]]-Table1[[#This Row],[COGS]]</f>
        <v>33.319999999999993</v>
      </c>
      <c r="Q2738" s="9">
        <f>Table1[[#This Row],[Profit]]/Table1[[#This Row],[Revenue]]</f>
        <v>0.27999999999999992</v>
      </c>
      <c r="R2738" s="31">
        <f>Table1[[#This Row],[Cost Price]]*Table1[[#This Row],[Quantity]]</f>
        <v>85.68</v>
      </c>
    </row>
    <row r="2739" spans="1:18" x14ac:dyDescent="0.25">
      <c r="A2739" t="s">
        <v>3779</v>
      </c>
      <c r="B2739" s="14">
        <v>46008</v>
      </c>
      <c r="C2739" t="s">
        <v>1558</v>
      </c>
      <c r="D2739" t="str">
        <f>VLOOKUP(C2739,Customers!A:E,5,FALSE)</f>
        <v>Mass Affluent</v>
      </c>
      <c r="E2739" t="s">
        <v>395</v>
      </c>
      <c r="F2739" t="str">
        <f>VLOOKUP(Table1[[#This Row],[Product_ID]],Products!A:D,4,FALSE)</f>
        <v>Accessories</v>
      </c>
      <c r="G2739" t="str">
        <f>VLOOKUP(H2739,Stores!A:E,5,FALSE)</f>
        <v>Africa</v>
      </c>
      <c r="H2739" t="s">
        <v>44</v>
      </c>
      <c r="I2739" s="5" t="s">
        <v>25</v>
      </c>
      <c r="J2739" s="7">
        <v>1</v>
      </c>
      <c r="K2739" s="27">
        <v>149</v>
      </c>
      <c r="L2739" s="11">
        <v>0.05</v>
      </c>
      <c r="M2739" t="s">
        <v>20</v>
      </c>
      <c r="N2739" s="29">
        <v>96.85</v>
      </c>
      <c r="O2739" s="27">
        <f>Table1[[#This Row],[Unit_Price]]*Table1[[#This Row],[Quantity]]</f>
        <v>149</v>
      </c>
      <c r="P2739" s="29">
        <f>Table1[[#This Row],[Revenue]]-Table1[[#This Row],[COGS]]</f>
        <v>52.150000000000006</v>
      </c>
      <c r="Q2739" s="9">
        <f>Table1[[#This Row],[Profit]]/Table1[[#This Row],[Revenue]]</f>
        <v>0.35000000000000003</v>
      </c>
      <c r="R2739" s="31">
        <f>Table1[[#This Row],[Cost Price]]*Table1[[#This Row],[Quantity]]</f>
        <v>96.85</v>
      </c>
    </row>
    <row r="2740" spans="1:18" x14ac:dyDescent="0.25">
      <c r="A2740" t="s">
        <v>3780</v>
      </c>
      <c r="B2740" s="14">
        <v>45756</v>
      </c>
      <c r="C2740" t="s">
        <v>1242</v>
      </c>
      <c r="D2740" t="str">
        <f>VLOOKUP(C2740,Customers!A:E,5,FALSE)</f>
        <v>Mass Market</v>
      </c>
      <c r="E2740" t="s">
        <v>305</v>
      </c>
      <c r="F2740" t="str">
        <f>VLOOKUP(Table1[[#This Row],[Product_ID]],Products!A:D,4,FALSE)</f>
        <v>Accessories</v>
      </c>
      <c r="G2740" t="str">
        <f>VLOOKUP(H2740,Stores!A:E,5,FALSE)</f>
        <v>Africa</v>
      </c>
      <c r="H2740" t="s">
        <v>58</v>
      </c>
      <c r="I2740" s="5" t="s">
        <v>25</v>
      </c>
      <c r="J2740" s="7">
        <v>2</v>
      </c>
      <c r="K2740" s="27">
        <v>39</v>
      </c>
      <c r="L2740" s="11">
        <v>0</v>
      </c>
      <c r="M2740" t="s">
        <v>35</v>
      </c>
      <c r="N2740" s="29">
        <v>26.52</v>
      </c>
      <c r="O2740" s="27">
        <f>Table1[[#This Row],[Unit_Price]]*Table1[[#This Row],[Quantity]]</f>
        <v>78</v>
      </c>
      <c r="P2740" s="29">
        <f>Table1[[#This Row],[Revenue]]-Table1[[#This Row],[COGS]]</f>
        <v>24.96</v>
      </c>
      <c r="Q2740" s="9">
        <f>Table1[[#This Row],[Profit]]/Table1[[#This Row],[Revenue]]</f>
        <v>0.32</v>
      </c>
      <c r="R2740" s="31">
        <f>Table1[[#This Row],[Cost Price]]*Table1[[#This Row],[Quantity]]</f>
        <v>53.04</v>
      </c>
    </row>
    <row r="2741" spans="1:18" x14ac:dyDescent="0.25">
      <c r="A2741" t="s">
        <v>3781</v>
      </c>
      <c r="B2741" s="14">
        <v>46149</v>
      </c>
      <c r="C2741" t="s">
        <v>312</v>
      </c>
      <c r="D2741" t="str">
        <f>VLOOKUP(C2741,Customers!A:E,5,FALSE)</f>
        <v>Mass Market</v>
      </c>
      <c r="E2741" t="s">
        <v>47</v>
      </c>
      <c r="F2741" t="str">
        <f>VLOOKUP(Table1[[#This Row],[Product_ID]],Products!A:D,4,FALSE)</f>
        <v>Smartphones</v>
      </c>
      <c r="G2741" t="str">
        <f>VLOOKUP(H2741,Stores!A:E,5,FALSE)</f>
        <v>Africa</v>
      </c>
      <c r="H2741" t="s">
        <v>52</v>
      </c>
      <c r="I2741" s="5" t="s">
        <v>14</v>
      </c>
      <c r="J2741" s="7">
        <v>1</v>
      </c>
      <c r="K2741" s="27">
        <v>290.02999999999997</v>
      </c>
      <c r="L2741" s="11">
        <v>0.15</v>
      </c>
      <c r="M2741" t="s">
        <v>20</v>
      </c>
      <c r="N2741" s="29">
        <v>194.35</v>
      </c>
      <c r="O2741" s="27">
        <f>Table1[[#This Row],[Unit_Price]]*Table1[[#This Row],[Quantity]]</f>
        <v>290.02999999999997</v>
      </c>
      <c r="P2741" s="29">
        <f>Table1[[#This Row],[Revenue]]-Table1[[#This Row],[COGS]]</f>
        <v>95.679999999999978</v>
      </c>
      <c r="Q2741" s="9">
        <f>Table1[[#This Row],[Profit]]/Table1[[#This Row],[Revenue]]</f>
        <v>0.32989690721649478</v>
      </c>
      <c r="R2741" s="31">
        <f>Table1[[#This Row],[Cost Price]]*Table1[[#This Row],[Quantity]]</f>
        <v>194.35</v>
      </c>
    </row>
    <row r="2742" spans="1:18" x14ac:dyDescent="0.25">
      <c r="A2742" t="s">
        <v>3782</v>
      </c>
      <c r="B2742" s="14">
        <v>46149</v>
      </c>
      <c r="C2742" t="s">
        <v>296</v>
      </c>
      <c r="D2742" t="str">
        <f>VLOOKUP(C2742,Customers!A:E,5,FALSE)</f>
        <v xml:space="preserve">Premium </v>
      </c>
      <c r="E2742" t="s">
        <v>117</v>
      </c>
      <c r="F2742" t="str">
        <f>VLOOKUP(Table1[[#This Row],[Product_ID]],Products!A:D,4,FALSE)</f>
        <v>Laptops</v>
      </c>
      <c r="G2742" t="str">
        <f>VLOOKUP(H2742,Stores!A:E,5,FALSE)</f>
        <v>Africa</v>
      </c>
      <c r="H2742" t="s">
        <v>226</v>
      </c>
      <c r="I2742" s="5" t="s">
        <v>14</v>
      </c>
      <c r="J2742" s="7">
        <v>3</v>
      </c>
      <c r="K2742" s="27">
        <v>1799</v>
      </c>
      <c r="L2742" s="11">
        <v>0.2</v>
      </c>
      <c r="M2742" t="s">
        <v>20</v>
      </c>
      <c r="N2742" s="29">
        <v>1295.28</v>
      </c>
      <c r="O2742" s="27">
        <f>Table1[[#This Row],[Unit_Price]]*Table1[[#This Row],[Quantity]]</f>
        <v>5397</v>
      </c>
      <c r="P2742" s="29">
        <f>Table1[[#This Row],[Revenue]]-Table1[[#This Row],[COGS]]</f>
        <v>1511.1599999999999</v>
      </c>
      <c r="Q2742" s="9">
        <f>Table1[[#This Row],[Profit]]/Table1[[#This Row],[Revenue]]</f>
        <v>0.27999999999999997</v>
      </c>
      <c r="R2742" s="31">
        <f>Table1[[#This Row],[Cost Price]]*Table1[[#This Row],[Quantity]]</f>
        <v>3885.84</v>
      </c>
    </row>
    <row r="2743" spans="1:18" x14ac:dyDescent="0.25">
      <c r="A2743" t="s">
        <v>3784</v>
      </c>
      <c r="B2743" s="14">
        <v>46024</v>
      </c>
      <c r="C2743" t="s">
        <v>2955</v>
      </c>
      <c r="D2743" t="str">
        <f>VLOOKUP(C2743,Customers!A:E,5,FALSE)</f>
        <v>Premium</v>
      </c>
      <c r="E2743" t="s">
        <v>140</v>
      </c>
      <c r="F2743" t="str">
        <f>VLOOKUP(Table1[[#This Row],[Product_ID]],Products!A:D,4,FALSE)</f>
        <v>Laptops</v>
      </c>
      <c r="G2743" t="str">
        <f>VLOOKUP(H2743,Stores!A:E,5,FALSE)</f>
        <v>Asia</v>
      </c>
      <c r="H2743" t="s">
        <v>13</v>
      </c>
      <c r="I2743" s="5" t="s">
        <v>14</v>
      </c>
      <c r="J2743" s="7">
        <v>1</v>
      </c>
      <c r="K2743" s="27">
        <v>989.01</v>
      </c>
      <c r="L2743" s="11">
        <v>0.2</v>
      </c>
      <c r="M2743" t="s">
        <v>35</v>
      </c>
      <c r="N2743" s="29">
        <v>659.34</v>
      </c>
      <c r="O2743" s="27">
        <f>Table1[[#This Row],[Unit_Price]]*Table1[[#This Row],[Quantity]]</f>
        <v>989.01</v>
      </c>
      <c r="P2743" s="29">
        <f>Table1[[#This Row],[Revenue]]-Table1[[#This Row],[COGS]]</f>
        <v>329.66999999999996</v>
      </c>
      <c r="Q2743" s="9">
        <f>Table1[[#This Row],[Profit]]/Table1[[#This Row],[Revenue]]</f>
        <v>0.33333333333333331</v>
      </c>
      <c r="R2743" s="31">
        <f>Table1[[#This Row],[Cost Price]]*Table1[[#This Row],[Quantity]]</f>
        <v>659.34</v>
      </c>
    </row>
    <row r="2744" spans="1:18" x14ac:dyDescent="0.25">
      <c r="A2744" t="s">
        <v>3785</v>
      </c>
      <c r="B2744" s="14">
        <v>46043</v>
      </c>
      <c r="C2744" t="s">
        <v>609</v>
      </c>
      <c r="D2744" t="str">
        <f>VLOOKUP(C2744,Customers!A:E,5,FALSE)</f>
        <v>Mass Market</v>
      </c>
      <c r="E2744" t="s">
        <v>80</v>
      </c>
      <c r="F2744" t="str">
        <f>VLOOKUP(Table1[[#This Row],[Product_ID]],Products!A:D,4,FALSE)</f>
        <v>Accessories</v>
      </c>
      <c r="G2744" t="str">
        <f>VLOOKUP(H2744,Stores!A:E,5,FALSE)</f>
        <v>Africa</v>
      </c>
      <c r="H2744" t="s">
        <v>19</v>
      </c>
      <c r="I2744" s="5" t="s">
        <v>25</v>
      </c>
      <c r="J2744" s="7">
        <v>1</v>
      </c>
      <c r="K2744" s="27">
        <v>155.82</v>
      </c>
      <c r="L2744" s="11">
        <v>0</v>
      </c>
      <c r="M2744" t="s">
        <v>20</v>
      </c>
      <c r="N2744" s="29">
        <v>116.07</v>
      </c>
      <c r="O2744" s="27">
        <f>Table1[[#This Row],[Unit_Price]]*Table1[[#This Row],[Quantity]]</f>
        <v>155.82</v>
      </c>
      <c r="P2744" s="29">
        <f>Table1[[#This Row],[Revenue]]-Table1[[#This Row],[COGS]]</f>
        <v>39.75</v>
      </c>
      <c r="Q2744" s="9">
        <f>Table1[[#This Row],[Profit]]/Table1[[#This Row],[Revenue]]</f>
        <v>0.25510204081632654</v>
      </c>
      <c r="R2744" s="31">
        <f>Table1[[#This Row],[Cost Price]]*Table1[[#This Row],[Quantity]]</f>
        <v>116.07</v>
      </c>
    </row>
    <row r="2745" spans="1:18" x14ac:dyDescent="0.25">
      <c r="A2745" t="s">
        <v>3786</v>
      </c>
      <c r="B2745" s="14">
        <v>46222</v>
      </c>
      <c r="C2745" t="s">
        <v>418</v>
      </c>
      <c r="D2745" t="str">
        <f>VLOOKUP(C2745,Customers!A:E,5,FALSE)</f>
        <v>Premium</v>
      </c>
      <c r="E2745" t="s">
        <v>132</v>
      </c>
      <c r="F2745" t="str">
        <f>VLOOKUP(Table1[[#This Row],[Product_ID]],Products!A:D,4,FALSE)</f>
        <v>Laptops</v>
      </c>
      <c r="G2745" t="str">
        <f>VLOOKUP(H2745,Stores!A:E,5,FALSE)</f>
        <v>EUROPE</v>
      </c>
      <c r="H2745" t="s">
        <v>74</v>
      </c>
      <c r="I2745" s="5" t="s">
        <v>14</v>
      </c>
      <c r="J2745" s="7">
        <v>4</v>
      </c>
      <c r="K2745" s="27">
        <v>1222.98</v>
      </c>
      <c r="L2745" s="11">
        <v>0</v>
      </c>
      <c r="M2745" t="s">
        <v>35</v>
      </c>
      <c r="N2745" s="29">
        <v>791.34</v>
      </c>
      <c r="O2745" s="27">
        <f>Table1[[#This Row],[Unit_Price]]*Table1[[#This Row],[Quantity]]</f>
        <v>4891.92</v>
      </c>
      <c r="P2745" s="29">
        <f>Table1[[#This Row],[Revenue]]-Table1[[#This Row],[COGS]]</f>
        <v>1726.56</v>
      </c>
      <c r="Q2745" s="9">
        <f>Table1[[#This Row],[Profit]]/Table1[[#This Row],[Revenue]]</f>
        <v>0.3529411764705882</v>
      </c>
      <c r="R2745" s="31">
        <f>Table1[[#This Row],[Cost Price]]*Table1[[#This Row],[Quantity]]</f>
        <v>3165.36</v>
      </c>
    </row>
    <row r="2746" spans="1:18" x14ac:dyDescent="0.25">
      <c r="A2746" t="s">
        <v>3787</v>
      </c>
      <c r="B2746" s="14">
        <v>46177</v>
      </c>
      <c r="C2746" t="s">
        <v>1840</v>
      </c>
      <c r="D2746" t="str">
        <f>VLOOKUP(C2746,Customers!A:E,5,FALSE)</f>
        <v>Mass Market</v>
      </c>
      <c r="E2746" t="s">
        <v>282</v>
      </c>
      <c r="F2746" t="str">
        <f>VLOOKUP(Table1[[#This Row],[Product_ID]],Products!A:D,4,FALSE)</f>
        <v>Audio</v>
      </c>
      <c r="G2746" t="str">
        <f>VLOOKUP(H2746,Stores!A:E,5,FALSE)</f>
        <v xml:space="preserve">Asia </v>
      </c>
      <c r="H2746" t="s">
        <v>104</v>
      </c>
      <c r="I2746" s="5" t="s">
        <v>14</v>
      </c>
      <c r="J2746" s="7">
        <v>3</v>
      </c>
      <c r="K2746" s="27">
        <v>173.63</v>
      </c>
      <c r="L2746" s="11">
        <v>0</v>
      </c>
      <c r="M2746" t="s">
        <v>35</v>
      </c>
      <c r="N2746" s="29">
        <v>110.98</v>
      </c>
      <c r="O2746" s="27">
        <f>Table1[[#This Row],[Unit_Price]]*Table1[[#This Row],[Quantity]]</f>
        <v>520.89</v>
      </c>
      <c r="P2746" s="29">
        <f>Table1[[#This Row],[Revenue]]-Table1[[#This Row],[COGS]]</f>
        <v>187.95</v>
      </c>
      <c r="Q2746" s="9">
        <f>Table1[[#This Row],[Profit]]/Table1[[#This Row],[Revenue]]</f>
        <v>0.36082474226804123</v>
      </c>
      <c r="R2746" s="31">
        <f>Table1[[#This Row],[Cost Price]]*Table1[[#This Row],[Quantity]]</f>
        <v>332.94</v>
      </c>
    </row>
    <row r="2747" spans="1:18" x14ac:dyDescent="0.25">
      <c r="A2747" t="s">
        <v>3788</v>
      </c>
      <c r="B2747" s="14">
        <v>45921</v>
      </c>
      <c r="C2747" t="s">
        <v>779</v>
      </c>
      <c r="D2747" t="str">
        <f>VLOOKUP(C2747,Customers!A:E,5,FALSE)</f>
        <v>Mass Market</v>
      </c>
      <c r="E2747" t="s">
        <v>286</v>
      </c>
      <c r="F2747" t="str">
        <f>VLOOKUP(Table1[[#This Row],[Product_ID]],Products!A:D,4,FALSE)</f>
        <v>Televisions</v>
      </c>
      <c r="G2747" t="str">
        <f>VLOOKUP(H2747,Stores!A:E,5,FALSE)</f>
        <v>Africa</v>
      </c>
      <c r="H2747" t="s">
        <v>19</v>
      </c>
      <c r="I2747" s="5" t="s">
        <v>25</v>
      </c>
      <c r="J2747" s="7">
        <v>1</v>
      </c>
      <c r="K2747" s="27">
        <v>1260.03</v>
      </c>
      <c r="L2747" s="11">
        <v>0.05</v>
      </c>
      <c r="M2747" t="s">
        <v>20</v>
      </c>
      <c r="N2747" s="29">
        <v>948.27</v>
      </c>
      <c r="O2747" s="27">
        <f>Table1[[#This Row],[Unit_Price]]*Table1[[#This Row],[Quantity]]</f>
        <v>1260.03</v>
      </c>
      <c r="P2747" s="29">
        <f>Table1[[#This Row],[Revenue]]-Table1[[#This Row],[COGS]]</f>
        <v>311.76</v>
      </c>
      <c r="Q2747" s="9">
        <f>Table1[[#This Row],[Profit]]/Table1[[#This Row],[Revenue]]</f>
        <v>0.24742268041237114</v>
      </c>
      <c r="R2747" s="31">
        <f>Table1[[#This Row],[Cost Price]]*Table1[[#This Row],[Quantity]]</f>
        <v>948.27</v>
      </c>
    </row>
    <row r="2748" spans="1:18" x14ac:dyDescent="0.25">
      <c r="A2748" t="s">
        <v>3789</v>
      </c>
      <c r="B2748" s="14">
        <v>45891</v>
      </c>
      <c r="C2748" t="s">
        <v>1188</v>
      </c>
      <c r="D2748" t="str">
        <f>VLOOKUP(C2748,Customers!A:E,5,FALSE)</f>
        <v>Premium</v>
      </c>
      <c r="E2748" t="s">
        <v>223</v>
      </c>
      <c r="F2748" t="str">
        <f>VLOOKUP(Table1[[#This Row],[Product_ID]],Products!A:D,4,FALSE)</f>
        <v>Audio</v>
      </c>
      <c r="G2748" t="str">
        <f>VLOOKUP(H2748,Stores!A:E,5,FALSE)</f>
        <v>Europe</v>
      </c>
      <c r="H2748" t="s">
        <v>64</v>
      </c>
      <c r="I2748" s="5" t="s">
        <v>14</v>
      </c>
      <c r="J2748" s="7">
        <v>4</v>
      </c>
      <c r="K2748" s="27">
        <v>410.97</v>
      </c>
      <c r="L2748" s="11">
        <v>0</v>
      </c>
      <c r="M2748" t="s">
        <v>30</v>
      </c>
      <c r="N2748" s="29">
        <v>263.33999999999997</v>
      </c>
      <c r="O2748" s="27">
        <f>Table1[[#This Row],[Unit_Price]]*Table1[[#This Row],[Quantity]]</f>
        <v>1643.88</v>
      </c>
      <c r="P2748" s="29">
        <f>Table1[[#This Row],[Revenue]]-Table1[[#This Row],[COGS]]</f>
        <v>590.52000000000021</v>
      </c>
      <c r="Q2748" s="9">
        <f>Table1[[#This Row],[Profit]]/Table1[[#This Row],[Revenue]]</f>
        <v>0.3592233009708739</v>
      </c>
      <c r="R2748" s="31">
        <f>Table1[[#This Row],[Cost Price]]*Table1[[#This Row],[Quantity]]</f>
        <v>1053.3599999999999</v>
      </c>
    </row>
    <row r="2749" spans="1:18" x14ac:dyDescent="0.25">
      <c r="A2749" t="s">
        <v>3790</v>
      </c>
      <c r="B2749" s="14">
        <v>46102</v>
      </c>
      <c r="C2749" t="s">
        <v>382</v>
      </c>
      <c r="D2749" t="str">
        <f>VLOOKUP(C2749,Customers!A:E,5,FALSE)</f>
        <v>Premium</v>
      </c>
      <c r="E2749" t="s">
        <v>80</v>
      </c>
      <c r="F2749" t="str">
        <f>VLOOKUP(Table1[[#This Row],[Product_ID]],Products!A:D,4,FALSE)</f>
        <v>Accessories</v>
      </c>
      <c r="G2749" t="str">
        <f>VLOOKUP(H2749,Stores!A:E,5,FALSE)</f>
        <v>North America</v>
      </c>
      <c r="H2749" t="s">
        <v>187</v>
      </c>
      <c r="I2749" s="5" t="s">
        <v>14</v>
      </c>
      <c r="J2749" s="7">
        <v>3</v>
      </c>
      <c r="K2749" s="27">
        <v>157.41</v>
      </c>
      <c r="L2749" s="11">
        <v>0.02</v>
      </c>
      <c r="M2749" t="s">
        <v>20</v>
      </c>
      <c r="N2749" s="29">
        <v>116.07</v>
      </c>
      <c r="O2749" s="27">
        <f>Table1[[#This Row],[Unit_Price]]*Table1[[#This Row],[Quantity]]</f>
        <v>472.23</v>
      </c>
      <c r="P2749" s="29">
        <f>Table1[[#This Row],[Revenue]]-Table1[[#This Row],[COGS]]</f>
        <v>124.02000000000004</v>
      </c>
      <c r="Q2749" s="9">
        <f>Table1[[#This Row],[Profit]]/Table1[[#This Row],[Revenue]]</f>
        <v>0.26262626262626271</v>
      </c>
      <c r="R2749" s="31">
        <f>Table1[[#This Row],[Cost Price]]*Table1[[#This Row],[Quantity]]</f>
        <v>348.21</v>
      </c>
    </row>
    <row r="2750" spans="1:18" x14ac:dyDescent="0.25">
      <c r="A2750" t="s">
        <v>3791</v>
      </c>
      <c r="B2750" s="14">
        <v>45947</v>
      </c>
      <c r="C2750" t="s">
        <v>1598</v>
      </c>
      <c r="D2750" t="str">
        <f>VLOOKUP(C2750,Customers!A:E,5,FALSE)</f>
        <v>Premium</v>
      </c>
      <c r="E2750" t="s">
        <v>43</v>
      </c>
      <c r="F2750" t="str">
        <f>VLOOKUP(Table1[[#This Row],[Product_ID]],Products!A:D,4,FALSE)</f>
        <v>Televisions</v>
      </c>
      <c r="G2750" t="str">
        <f>VLOOKUP(H2750,Stores!A:E,5,FALSE)</f>
        <v>Oceania</v>
      </c>
      <c r="H2750" t="s">
        <v>112</v>
      </c>
      <c r="I2750" s="5" t="s">
        <v>14</v>
      </c>
      <c r="J2750" s="7">
        <v>3</v>
      </c>
      <c r="K2750" s="27">
        <v>1799</v>
      </c>
      <c r="L2750" s="11">
        <v>0</v>
      </c>
      <c r="M2750" t="s">
        <v>20</v>
      </c>
      <c r="N2750" s="29">
        <v>1097.3900000000001</v>
      </c>
      <c r="O2750" s="27">
        <f>Table1[[#This Row],[Unit_Price]]*Table1[[#This Row],[Quantity]]</f>
        <v>5397</v>
      </c>
      <c r="P2750" s="29">
        <f>Table1[[#This Row],[Revenue]]-Table1[[#This Row],[COGS]]</f>
        <v>2104.83</v>
      </c>
      <c r="Q2750" s="9">
        <f>Table1[[#This Row],[Profit]]/Table1[[#This Row],[Revenue]]</f>
        <v>0.39</v>
      </c>
      <c r="R2750" s="31">
        <f>Table1[[#This Row],[Cost Price]]*Table1[[#This Row],[Quantity]]</f>
        <v>3292.17</v>
      </c>
    </row>
    <row r="2751" spans="1:18" x14ac:dyDescent="0.25">
      <c r="A2751" t="s">
        <v>3792</v>
      </c>
      <c r="B2751" s="14">
        <v>46296</v>
      </c>
      <c r="C2751" t="s">
        <v>1678</v>
      </c>
      <c r="D2751" t="str">
        <f>VLOOKUP(C2751,Customers!A:E,5,FALSE)</f>
        <v>Mass Market</v>
      </c>
      <c r="E2751" t="s">
        <v>153</v>
      </c>
      <c r="F2751" t="str">
        <f>VLOOKUP(Table1[[#This Row],[Product_ID]],Products!A:D,4,FALSE)</f>
        <v>Accessories</v>
      </c>
      <c r="G2751" t="str">
        <f>VLOOKUP(H2751,Stores!A:E,5,FALSE)</f>
        <v>Africa</v>
      </c>
      <c r="H2751" t="s">
        <v>226</v>
      </c>
      <c r="I2751" s="5" t="s">
        <v>14</v>
      </c>
      <c r="J2751" s="7">
        <v>1</v>
      </c>
      <c r="K2751" s="27">
        <v>130.29</v>
      </c>
      <c r="L2751" s="11">
        <v>0</v>
      </c>
      <c r="M2751" t="s">
        <v>35</v>
      </c>
      <c r="N2751" s="29">
        <v>78.69</v>
      </c>
      <c r="O2751" s="27">
        <f>Table1[[#This Row],[Unit_Price]]*Table1[[#This Row],[Quantity]]</f>
        <v>130.29</v>
      </c>
      <c r="P2751" s="29">
        <f>Table1[[#This Row],[Revenue]]-Table1[[#This Row],[COGS]]</f>
        <v>51.599999999999994</v>
      </c>
      <c r="Q2751" s="9">
        <f>Table1[[#This Row],[Profit]]/Table1[[#This Row],[Revenue]]</f>
        <v>0.396039603960396</v>
      </c>
      <c r="R2751" s="31">
        <f>Table1[[#This Row],[Cost Price]]*Table1[[#This Row],[Quantity]]</f>
        <v>78.69</v>
      </c>
    </row>
    <row r="2752" spans="1:18" x14ac:dyDescent="0.25">
      <c r="A2752" t="s">
        <v>3793</v>
      </c>
      <c r="B2752" s="14">
        <v>46299</v>
      </c>
      <c r="C2752" t="s">
        <v>953</v>
      </c>
      <c r="D2752" t="str">
        <f>VLOOKUP(C2752,Customers!A:E,5,FALSE)</f>
        <v>Mass Market</v>
      </c>
      <c r="E2752" t="s">
        <v>71</v>
      </c>
      <c r="F2752" t="str">
        <f>VLOOKUP(Table1[[#This Row],[Product_ID]],Products!A:D,4,FALSE)</f>
        <v>Audio</v>
      </c>
      <c r="G2752" t="str">
        <f>VLOOKUP(H2752,Stores!A:E,5,FALSE)</f>
        <v>Asia</v>
      </c>
      <c r="H2752" t="s">
        <v>34</v>
      </c>
      <c r="I2752" s="5" t="s">
        <v>25</v>
      </c>
      <c r="J2752" s="7">
        <v>1</v>
      </c>
      <c r="K2752" s="27">
        <v>116.62</v>
      </c>
      <c r="L2752" s="11">
        <v>0.2</v>
      </c>
      <c r="M2752" t="s">
        <v>35</v>
      </c>
      <c r="N2752" s="29">
        <v>82.11</v>
      </c>
      <c r="O2752" s="27">
        <f>Table1[[#This Row],[Unit_Price]]*Table1[[#This Row],[Quantity]]</f>
        <v>116.62</v>
      </c>
      <c r="P2752" s="29">
        <f>Table1[[#This Row],[Revenue]]-Table1[[#This Row],[COGS]]</f>
        <v>34.510000000000005</v>
      </c>
      <c r="Q2752" s="9">
        <f>Table1[[#This Row],[Profit]]/Table1[[#This Row],[Revenue]]</f>
        <v>0.29591836734693883</v>
      </c>
      <c r="R2752" s="31">
        <f>Table1[[#This Row],[Cost Price]]*Table1[[#This Row],[Quantity]]</f>
        <v>82.11</v>
      </c>
    </row>
    <row r="2753" spans="1:18" x14ac:dyDescent="0.25">
      <c r="A2753" t="s">
        <v>3794</v>
      </c>
      <c r="B2753" s="14">
        <v>45953</v>
      </c>
      <c r="C2753" t="s">
        <v>1539</v>
      </c>
      <c r="D2753" t="str">
        <f>VLOOKUP(C2753,Customers!A:E,5,FALSE)</f>
        <v>Premium</v>
      </c>
      <c r="E2753" t="s">
        <v>321</v>
      </c>
      <c r="F2753" t="str">
        <f>VLOOKUP(Table1[[#This Row],[Product_ID]],Products!A:D,4,FALSE)</f>
        <v>Smartphones</v>
      </c>
      <c r="G2753" t="str">
        <f>VLOOKUP(H2753,Stores!A:E,5,FALSE)</f>
        <v>Asia</v>
      </c>
      <c r="H2753" t="s">
        <v>101</v>
      </c>
      <c r="I2753" s="5" t="s">
        <v>25</v>
      </c>
      <c r="J2753" s="7">
        <v>1</v>
      </c>
      <c r="K2753" s="27">
        <v>1426.98</v>
      </c>
      <c r="L2753" s="11">
        <v>0.15</v>
      </c>
      <c r="M2753" t="s">
        <v>35</v>
      </c>
      <c r="N2753" s="29">
        <v>993.29</v>
      </c>
      <c r="O2753" s="27">
        <f>Table1[[#This Row],[Unit_Price]]*Table1[[#This Row],[Quantity]]</f>
        <v>1426.98</v>
      </c>
      <c r="P2753" s="29">
        <f>Table1[[#This Row],[Revenue]]-Table1[[#This Row],[COGS]]</f>
        <v>433.69000000000005</v>
      </c>
      <c r="Q2753" s="9">
        <f>Table1[[#This Row],[Profit]]/Table1[[#This Row],[Revenue]]</f>
        <v>0.30392156862745101</v>
      </c>
      <c r="R2753" s="31">
        <f>Table1[[#This Row],[Cost Price]]*Table1[[#This Row],[Quantity]]</f>
        <v>993.29</v>
      </c>
    </row>
    <row r="2754" spans="1:18" x14ac:dyDescent="0.25">
      <c r="A2754" t="s">
        <v>3795</v>
      </c>
      <c r="B2754" s="14">
        <v>46267</v>
      </c>
      <c r="C2754" t="s">
        <v>490</v>
      </c>
      <c r="D2754" t="str">
        <f>VLOOKUP(C2754,Customers!A:E,5,FALSE)</f>
        <v>Premium</v>
      </c>
      <c r="E2754" t="s">
        <v>390</v>
      </c>
      <c r="F2754" t="str">
        <f>VLOOKUP(Table1[[#This Row],[Product_ID]],Products!A:D,4,FALSE)</f>
        <v>Smartphones</v>
      </c>
      <c r="G2754" t="str">
        <f>VLOOKUP(H2754,Stores!A:E,5,FALSE)</f>
        <v>Asia</v>
      </c>
      <c r="H2754" t="s">
        <v>34</v>
      </c>
      <c r="I2754" s="5" t="s">
        <v>14</v>
      </c>
      <c r="J2754" s="7">
        <v>5</v>
      </c>
      <c r="K2754" s="27">
        <v>449</v>
      </c>
      <c r="L2754" s="11">
        <v>0.02</v>
      </c>
      <c r="M2754" t="s">
        <v>35</v>
      </c>
      <c r="N2754" s="29">
        <v>278.38</v>
      </c>
      <c r="O2754" s="27">
        <f>Table1[[#This Row],[Unit_Price]]*Table1[[#This Row],[Quantity]]</f>
        <v>2245</v>
      </c>
      <c r="P2754" s="29">
        <f>Table1[[#This Row],[Revenue]]-Table1[[#This Row],[COGS]]</f>
        <v>853.09999999999991</v>
      </c>
      <c r="Q2754" s="9">
        <f>Table1[[#This Row],[Profit]]/Table1[[#This Row],[Revenue]]</f>
        <v>0.37999999999999995</v>
      </c>
      <c r="R2754" s="31">
        <f>Table1[[#This Row],[Cost Price]]*Table1[[#This Row],[Quantity]]</f>
        <v>1391.9</v>
      </c>
    </row>
    <row r="2755" spans="1:18" x14ac:dyDescent="0.25">
      <c r="A2755" t="s">
        <v>3796</v>
      </c>
      <c r="B2755" s="14">
        <v>45665</v>
      </c>
      <c r="C2755" t="s">
        <v>3110</v>
      </c>
      <c r="D2755" t="str">
        <f>VLOOKUP(C2755,Customers!A:E,5,FALSE)</f>
        <v>Mass Market</v>
      </c>
      <c r="E2755" t="s">
        <v>140</v>
      </c>
      <c r="F2755" t="str">
        <f>VLOOKUP(Table1[[#This Row],[Product_ID]],Products!A:D,4,FALSE)</f>
        <v>Laptops</v>
      </c>
      <c r="G2755" t="str">
        <f>VLOOKUP(H2755,Stores!A:E,5,FALSE)</f>
        <v xml:space="preserve">Asia </v>
      </c>
      <c r="H2755" t="s">
        <v>104</v>
      </c>
      <c r="I2755" s="5" t="s">
        <v>25</v>
      </c>
      <c r="J2755" s="7">
        <v>8</v>
      </c>
      <c r="K2755" s="27">
        <v>1028.97</v>
      </c>
      <c r="L2755" s="11">
        <v>0.05</v>
      </c>
      <c r="M2755" t="s">
        <v>20</v>
      </c>
      <c r="N2755" s="29">
        <v>659.34</v>
      </c>
      <c r="O2755" s="27">
        <f>Table1[[#This Row],[Unit_Price]]*Table1[[#This Row],[Quantity]]</f>
        <v>8231.76</v>
      </c>
      <c r="P2755" s="29">
        <f>Table1[[#This Row],[Revenue]]-Table1[[#This Row],[COGS]]</f>
        <v>2957.04</v>
      </c>
      <c r="Q2755" s="9">
        <f>Table1[[#This Row],[Profit]]/Table1[[#This Row],[Revenue]]</f>
        <v>0.35922330097087379</v>
      </c>
      <c r="R2755" s="31">
        <f>Table1[[#This Row],[Cost Price]]*Table1[[#This Row],[Quantity]]</f>
        <v>5274.72</v>
      </c>
    </row>
    <row r="2756" spans="1:18" x14ac:dyDescent="0.25">
      <c r="A2756" t="s">
        <v>3797</v>
      </c>
      <c r="B2756" s="14">
        <v>46096</v>
      </c>
      <c r="C2756" t="s">
        <v>431</v>
      </c>
      <c r="D2756" t="str">
        <f>VLOOKUP(C2756,Customers!A:E,5,FALSE)</f>
        <v>Affluent</v>
      </c>
      <c r="E2756" t="s">
        <v>77</v>
      </c>
      <c r="F2756" t="str">
        <f>VLOOKUP(Table1[[#This Row],[Product_ID]],Products!A:D,4,FALSE)</f>
        <v>Smartphones</v>
      </c>
      <c r="G2756" t="str">
        <f>VLOOKUP(H2756,Stores!A:E,5,FALSE)</f>
        <v>South America</v>
      </c>
      <c r="H2756" t="s">
        <v>120</v>
      </c>
      <c r="I2756" s="5" t="s">
        <v>14</v>
      </c>
      <c r="J2756" s="7">
        <v>3</v>
      </c>
      <c r="K2756" s="27">
        <v>391.02</v>
      </c>
      <c r="L2756" s="11">
        <v>0.1</v>
      </c>
      <c r="M2756" t="s">
        <v>30</v>
      </c>
      <c r="N2756" s="29">
        <v>287.27999999999997</v>
      </c>
      <c r="O2756" s="27">
        <f>Table1[[#This Row],[Unit_Price]]*Table1[[#This Row],[Quantity]]</f>
        <v>1173.06</v>
      </c>
      <c r="P2756" s="29">
        <f>Table1[[#This Row],[Revenue]]-Table1[[#This Row],[COGS]]</f>
        <v>311.22000000000003</v>
      </c>
      <c r="Q2756" s="9">
        <f>Table1[[#This Row],[Profit]]/Table1[[#This Row],[Revenue]]</f>
        <v>0.26530612244897961</v>
      </c>
      <c r="R2756" s="31">
        <f>Table1[[#This Row],[Cost Price]]*Table1[[#This Row],[Quantity]]</f>
        <v>861.83999999999992</v>
      </c>
    </row>
    <row r="2757" spans="1:18" x14ac:dyDescent="0.25">
      <c r="A2757" t="s">
        <v>3798</v>
      </c>
      <c r="B2757" s="14">
        <v>46008</v>
      </c>
      <c r="C2757" t="s">
        <v>119</v>
      </c>
      <c r="D2757" t="str">
        <f>VLOOKUP(C2757,Customers!A:E,5,FALSE)</f>
        <v>Mass Affluent</v>
      </c>
      <c r="E2757" t="s">
        <v>147</v>
      </c>
      <c r="F2757" t="str">
        <f>VLOOKUP(Table1[[#This Row],[Product_ID]],Products!A:D,4,FALSE)</f>
        <v>Televisions</v>
      </c>
      <c r="G2757" t="str">
        <f>VLOOKUP(H2757,Stores!A:E,5,FALSE)</f>
        <v>Africa</v>
      </c>
      <c r="H2757" t="s">
        <v>196</v>
      </c>
      <c r="I2757" s="5" t="s">
        <v>25</v>
      </c>
      <c r="J2757" s="7">
        <v>5</v>
      </c>
      <c r="K2757" s="27">
        <v>1028.97</v>
      </c>
      <c r="L2757" s="11">
        <v>0.15</v>
      </c>
      <c r="M2757" t="s">
        <v>20</v>
      </c>
      <c r="N2757" s="29">
        <v>679.32</v>
      </c>
      <c r="O2757" s="27">
        <f>Table1[[#This Row],[Unit_Price]]*Table1[[#This Row],[Quantity]]</f>
        <v>5144.8500000000004</v>
      </c>
      <c r="P2757" s="29">
        <f>Table1[[#This Row],[Revenue]]-Table1[[#This Row],[COGS]]</f>
        <v>1748.25</v>
      </c>
      <c r="Q2757" s="9">
        <f>Table1[[#This Row],[Profit]]/Table1[[#This Row],[Revenue]]</f>
        <v>0.33980582524271841</v>
      </c>
      <c r="R2757" s="31">
        <f>Table1[[#This Row],[Cost Price]]*Table1[[#This Row],[Quantity]]</f>
        <v>3396.6000000000004</v>
      </c>
    </row>
    <row r="2758" spans="1:18" x14ac:dyDescent="0.25">
      <c r="A2758" t="s">
        <v>3799</v>
      </c>
      <c r="B2758" s="14">
        <v>46220</v>
      </c>
      <c r="C2758" t="s">
        <v>1632</v>
      </c>
      <c r="D2758" t="str">
        <f>VLOOKUP(C2758,Customers!A:E,5,FALSE)</f>
        <v>Premium</v>
      </c>
      <c r="E2758" t="s">
        <v>323</v>
      </c>
      <c r="F2758" t="str">
        <f>VLOOKUP(Table1[[#This Row],[Product_ID]],Products!A:D,4,FALSE)</f>
        <v>Televisions</v>
      </c>
      <c r="G2758" t="str">
        <f>VLOOKUP(H2758,Stores!A:E,5,FALSE)</f>
        <v>oceania</v>
      </c>
      <c r="H2758" t="s">
        <v>48</v>
      </c>
      <c r="I2758" s="5" t="s">
        <v>14</v>
      </c>
      <c r="J2758" s="7">
        <v>1</v>
      </c>
      <c r="K2758" s="27">
        <v>1499</v>
      </c>
      <c r="L2758" s="11">
        <v>0.2</v>
      </c>
      <c r="M2758" t="s">
        <v>20</v>
      </c>
      <c r="N2758" s="29">
        <v>989.34</v>
      </c>
      <c r="O2758" s="27">
        <f>Table1[[#This Row],[Unit_Price]]*Table1[[#This Row],[Quantity]]</f>
        <v>1499</v>
      </c>
      <c r="P2758" s="29">
        <f>Table1[[#This Row],[Revenue]]-Table1[[#This Row],[COGS]]</f>
        <v>509.65999999999997</v>
      </c>
      <c r="Q2758" s="9">
        <f>Table1[[#This Row],[Profit]]/Table1[[#This Row],[Revenue]]</f>
        <v>0.33999999999999997</v>
      </c>
      <c r="R2758" s="31">
        <f>Table1[[#This Row],[Cost Price]]*Table1[[#This Row],[Quantity]]</f>
        <v>989.34</v>
      </c>
    </row>
    <row r="2759" spans="1:18" x14ac:dyDescent="0.25">
      <c r="A2759" t="s">
        <v>3800</v>
      </c>
      <c r="B2759" s="14">
        <v>45942</v>
      </c>
      <c r="C2759" t="s">
        <v>544</v>
      </c>
      <c r="D2759" t="str">
        <f>VLOOKUP(C2759,Customers!A:E,5,FALSE)</f>
        <v>Mass Market</v>
      </c>
      <c r="E2759" t="s">
        <v>223</v>
      </c>
      <c r="F2759" t="str">
        <f>VLOOKUP(Table1[[#This Row],[Product_ID]],Products!A:D,4,FALSE)</f>
        <v>Audio</v>
      </c>
      <c r="G2759" t="str">
        <f>VLOOKUP(H2759,Stores!A:E,5,FALSE)</f>
        <v>Africa</v>
      </c>
      <c r="H2759" t="s">
        <v>196</v>
      </c>
      <c r="I2759" s="5" t="s">
        <v>14</v>
      </c>
      <c r="J2759" s="7">
        <v>2</v>
      </c>
      <c r="K2759" s="27">
        <v>406.98</v>
      </c>
      <c r="L2759" s="11">
        <v>0.02</v>
      </c>
      <c r="M2759" t="s">
        <v>35</v>
      </c>
      <c r="N2759" s="29">
        <v>263.33999999999997</v>
      </c>
      <c r="O2759" s="27">
        <f>Table1[[#This Row],[Unit_Price]]*Table1[[#This Row],[Quantity]]</f>
        <v>813.96</v>
      </c>
      <c r="P2759" s="29">
        <f>Table1[[#This Row],[Revenue]]-Table1[[#This Row],[COGS]]</f>
        <v>287.28000000000009</v>
      </c>
      <c r="Q2759" s="9">
        <f>Table1[[#This Row],[Profit]]/Table1[[#This Row],[Revenue]]</f>
        <v>0.35294117647058831</v>
      </c>
      <c r="R2759" s="31">
        <f>Table1[[#This Row],[Cost Price]]*Table1[[#This Row],[Quantity]]</f>
        <v>526.67999999999995</v>
      </c>
    </row>
    <row r="2760" spans="1:18" x14ac:dyDescent="0.25">
      <c r="A2760" t="s">
        <v>3801</v>
      </c>
      <c r="B2760" s="14">
        <v>46087</v>
      </c>
      <c r="C2760" t="s">
        <v>1480</v>
      </c>
      <c r="D2760" t="str">
        <f>VLOOKUP(C2760,Customers!A:E,5,FALSE)</f>
        <v>Affluent</v>
      </c>
      <c r="E2760" t="s">
        <v>390</v>
      </c>
      <c r="F2760" t="str">
        <f>VLOOKUP(Table1[[#This Row],[Product_ID]],Products!A:D,4,FALSE)</f>
        <v>Smartphones</v>
      </c>
      <c r="G2760" t="str">
        <f>VLOOKUP(H2760,Stores!A:E,5,FALSE)</f>
        <v>North America</v>
      </c>
      <c r="H2760" t="s">
        <v>95</v>
      </c>
      <c r="I2760" s="5" t="s">
        <v>25</v>
      </c>
      <c r="J2760" s="7">
        <v>2</v>
      </c>
      <c r="K2760" s="27">
        <v>457.98</v>
      </c>
      <c r="L2760" s="11">
        <v>0.2</v>
      </c>
      <c r="M2760" t="s">
        <v>20</v>
      </c>
      <c r="N2760" s="29">
        <v>278.38</v>
      </c>
      <c r="O2760" s="27">
        <f>Table1[[#This Row],[Unit_Price]]*Table1[[#This Row],[Quantity]]</f>
        <v>915.96</v>
      </c>
      <c r="P2760" s="29">
        <f>Table1[[#This Row],[Revenue]]-Table1[[#This Row],[COGS]]</f>
        <v>359.20000000000005</v>
      </c>
      <c r="Q2760" s="9">
        <f>Table1[[#This Row],[Profit]]/Table1[[#This Row],[Revenue]]</f>
        <v>0.39215686274509809</v>
      </c>
      <c r="R2760" s="31">
        <f>Table1[[#This Row],[Cost Price]]*Table1[[#This Row],[Quantity]]</f>
        <v>556.76</v>
      </c>
    </row>
    <row r="2761" spans="1:18" x14ac:dyDescent="0.25">
      <c r="A2761" t="s">
        <v>3802</v>
      </c>
      <c r="B2761" s="14">
        <v>46112</v>
      </c>
      <c r="C2761" t="s">
        <v>451</v>
      </c>
      <c r="D2761" t="str">
        <f>VLOOKUP(C2761,Customers!A:E,5,FALSE)</f>
        <v>Mass Market</v>
      </c>
      <c r="E2761" t="s">
        <v>168</v>
      </c>
      <c r="F2761" t="str">
        <f>VLOOKUP(Table1[[#This Row],[Product_ID]],Products!A:D,4,FALSE)</f>
        <v>Accessories</v>
      </c>
      <c r="G2761" t="str">
        <f>VLOOKUP(H2761,Stores!A:E,5,FALSE)</f>
        <v>Africa</v>
      </c>
      <c r="H2761" t="s">
        <v>196</v>
      </c>
      <c r="I2761" s="5" t="s">
        <v>25</v>
      </c>
      <c r="J2761" s="7">
        <v>5</v>
      </c>
      <c r="K2761" s="27">
        <v>90.78</v>
      </c>
      <c r="L2761" s="11">
        <v>0</v>
      </c>
      <c r="M2761" t="s">
        <v>30</v>
      </c>
      <c r="N2761" s="29">
        <v>55.18</v>
      </c>
      <c r="O2761" s="27">
        <f>Table1[[#This Row],[Unit_Price]]*Table1[[#This Row],[Quantity]]</f>
        <v>453.9</v>
      </c>
      <c r="P2761" s="29">
        <f>Table1[[#This Row],[Revenue]]-Table1[[#This Row],[COGS]]</f>
        <v>178</v>
      </c>
      <c r="Q2761" s="9">
        <f>Table1[[#This Row],[Profit]]/Table1[[#This Row],[Revenue]]</f>
        <v>0.39215686274509803</v>
      </c>
      <c r="R2761" s="31">
        <f>Table1[[#This Row],[Cost Price]]*Table1[[#This Row],[Quantity]]</f>
        <v>275.89999999999998</v>
      </c>
    </row>
    <row r="2762" spans="1:18" x14ac:dyDescent="0.25">
      <c r="A2762" t="s">
        <v>3803</v>
      </c>
      <c r="B2762" s="14">
        <v>46084</v>
      </c>
      <c r="C2762" t="s">
        <v>673</v>
      </c>
      <c r="D2762" t="str">
        <f>VLOOKUP(C2762,Customers!A:E,5,FALSE)</f>
        <v>Affluent</v>
      </c>
      <c r="E2762" t="s">
        <v>153</v>
      </c>
      <c r="F2762" t="str">
        <f>VLOOKUP(Table1[[#This Row],[Product_ID]],Products!A:D,4,FALSE)</f>
        <v>Accessories</v>
      </c>
      <c r="G2762" t="str">
        <f>VLOOKUP(H2762,Stores!A:E,5,FALSE)</f>
        <v>EUROPE</v>
      </c>
      <c r="H2762" t="s">
        <v>74</v>
      </c>
      <c r="I2762" s="5" t="s">
        <v>14</v>
      </c>
      <c r="J2762" s="7">
        <v>3</v>
      </c>
      <c r="K2762" s="27">
        <v>125.13</v>
      </c>
      <c r="L2762" s="11">
        <v>0</v>
      </c>
      <c r="M2762" t="s">
        <v>20</v>
      </c>
      <c r="N2762" s="29">
        <v>78.69</v>
      </c>
      <c r="O2762" s="27">
        <f>Table1[[#This Row],[Unit_Price]]*Table1[[#This Row],[Quantity]]</f>
        <v>375.39</v>
      </c>
      <c r="P2762" s="29">
        <f>Table1[[#This Row],[Revenue]]-Table1[[#This Row],[COGS]]</f>
        <v>139.32</v>
      </c>
      <c r="Q2762" s="9">
        <f>Table1[[#This Row],[Profit]]/Table1[[#This Row],[Revenue]]</f>
        <v>0.37113402061855671</v>
      </c>
      <c r="R2762" s="31">
        <f>Table1[[#This Row],[Cost Price]]*Table1[[#This Row],[Quantity]]</f>
        <v>236.07</v>
      </c>
    </row>
    <row r="2763" spans="1:18" x14ac:dyDescent="0.25">
      <c r="A2763" t="s">
        <v>3804</v>
      </c>
      <c r="B2763" s="14">
        <v>45879</v>
      </c>
      <c r="C2763" t="s">
        <v>82</v>
      </c>
      <c r="D2763" t="str">
        <f>VLOOKUP(C2763,Customers!A:E,5,FALSE)</f>
        <v>Mass Market</v>
      </c>
      <c r="E2763" t="s">
        <v>556</v>
      </c>
      <c r="F2763" t="str">
        <f>VLOOKUP(Table1[[#This Row],[Product_ID]],Products!A:D,4,FALSE)</f>
        <v>Audio</v>
      </c>
      <c r="G2763" t="str">
        <f>VLOOKUP(H2763,Stores!A:E,5,FALSE)</f>
        <v>Europe</v>
      </c>
      <c r="H2763" t="s">
        <v>64</v>
      </c>
      <c r="I2763" s="5" t="s">
        <v>25</v>
      </c>
      <c r="J2763" s="7">
        <v>1</v>
      </c>
      <c r="K2763" s="27">
        <v>132.87</v>
      </c>
      <c r="L2763" s="11">
        <v>0.05</v>
      </c>
      <c r="M2763" t="s">
        <v>30</v>
      </c>
      <c r="N2763" s="29">
        <v>87.72</v>
      </c>
      <c r="O2763" s="27">
        <f>Table1[[#This Row],[Unit_Price]]*Table1[[#This Row],[Quantity]]</f>
        <v>132.87</v>
      </c>
      <c r="P2763" s="29">
        <f>Table1[[#This Row],[Revenue]]-Table1[[#This Row],[COGS]]</f>
        <v>45.150000000000006</v>
      </c>
      <c r="Q2763" s="9">
        <f>Table1[[#This Row],[Profit]]/Table1[[#This Row],[Revenue]]</f>
        <v>0.33980582524271846</v>
      </c>
      <c r="R2763" s="31">
        <f>Table1[[#This Row],[Cost Price]]*Table1[[#This Row],[Quantity]]</f>
        <v>87.72</v>
      </c>
    </row>
    <row r="2764" spans="1:18" x14ac:dyDescent="0.25">
      <c r="A2764" t="s">
        <v>3805</v>
      </c>
      <c r="B2764" s="14">
        <v>45817</v>
      </c>
      <c r="C2764" t="s">
        <v>513</v>
      </c>
      <c r="D2764" t="str">
        <f>VLOOKUP(C2764,Customers!A:E,5,FALSE)</f>
        <v>Premium</v>
      </c>
      <c r="E2764" t="s">
        <v>29</v>
      </c>
      <c r="F2764" t="str">
        <f>VLOOKUP(Table1[[#This Row],[Product_ID]],Products!A:D,4,FALSE)</f>
        <v>Accessories</v>
      </c>
      <c r="G2764" t="str">
        <f>VLOOKUP(H2764,Stores!A:E,5,FALSE)</f>
        <v>North America</v>
      </c>
      <c r="H2764" t="s">
        <v>95</v>
      </c>
      <c r="I2764" s="5" t="s">
        <v>25</v>
      </c>
      <c r="J2764" s="7">
        <v>1</v>
      </c>
      <c r="K2764" s="27">
        <v>110.09</v>
      </c>
      <c r="L2764" s="11">
        <v>0.1</v>
      </c>
      <c r="M2764" t="s">
        <v>20</v>
      </c>
      <c r="N2764" s="29">
        <v>78.48</v>
      </c>
      <c r="O2764" s="27">
        <f>Table1[[#This Row],[Unit_Price]]*Table1[[#This Row],[Quantity]]</f>
        <v>110.09</v>
      </c>
      <c r="P2764" s="29">
        <f>Table1[[#This Row],[Revenue]]-Table1[[#This Row],[COGS]]</f>
        <v>31.61</v>
      </c>
      <c r="Q2764" s="9">
        <f>Table1[[#This Row],[Profit]]/Table1[[#This Row],[Revenue]]</f>
        <v>0.28712871287128711</v>
      </c>
      <c r="R2764" s="31">
        <f>Table1[[#This Row],[Cost Price]]*Table1[[#This Row],[Quantity]]</f>
        <v>78.48</v>
      </c>
    </row>
    <row r="2765" spans="1:18" x14ac:dyDescent="0.25">
      <c r="A2765" t="s">
        <v>3806</v>
      </c>
      <c r="B2765" s="14">
        <v>46210</v>
      </c>
      <c r="C2765" t="s">
        <v>560</v>
      </c>
      <c r="D2765" t="str">
        <f>VLOOKUP(C2765,Customers!A:E,5,FALSE)</f>
        <v>Mass Market</v>
      </c>
      <c r="E2765" t="s">
        <v>61</v>
      </c>
      <c r="F2765" t="str">
        <f>VLOOKUP(Table1[[#This Row],[Product_ID]],Products!A:D,4,FALSE)</f>
        <v>Audio</v>
      </c>
      <c r="G2765" t="str">
        <f>VLOOKUP(H2765,Stores!A:E,5,FALSE)</f>
        <v>EUROPE</v>
      </c>
      <c r="H2765" t="s">
        <v>74</v>
      </c>
      <c r="I2765" s="5" t="s">
        <v>25</v>
      </c>
      <c r="J2765" s="7">
        <v>2</v>
      </c>
      <c r="K2765" s="27">
        <v>249</v>
      </c>
      <c r="L2765" s="11">
        <v>0.2</v>
      </c>
      <c r="M2765" t="s">
        <v>35</v>
      </c>
      <c r="N2765" s="29">
        <v>171.81</v>
      </c>
      <c r="O2765" s="27">
        <f>Table1[[#This Row],[Unit_Price]]*Table1[[#This Row],[Quantity]]</f>
        <v>498</v>
      </c>
      <c r="P2765" s="29">
        <f>Table1[[#This Row],[Revenue]]-Table1[[#This Row],[COGS]]</f>
        <v>154.38</v>
      </c>
      <c r="Q2765" s="9">
        <f>Table1[[#This Row],[Profit]]/Table1[[#This Row],[Revenue]]</f>
        <v>0.31</v>
      </c>
      <c r="R2765" s="31">
        <f>Table1[[#This Row],[Cost Price]]*Table1[[#This Row],[Quantity]]</f>
        <v>343.62</v>
      </c>
    </row>
    <row r="2766" spans="1:18" x14ac:dyDescent="0.25">
      <c r="A2766" t="s">
        <v>3807</v>
      </c>
      <c r="B2766" s="14">
        <v>46200</v>
      </c>
      <c r="C2766" t="s">
        <v>219</v>
      </c>
      <c r="D2766" t="str">
        <f>VLOOKUP(C2766,Customers!A:E,5,FALSE)</f>
        <v>Affluent</v>
      </c>
      <c r="E2766" t="s">
        <v>202</v>
      </c>
      <c r="F2766" t="str">
        <f>VLOOKUP(Table1[[#This Row],[Product_ID]],Products!A:D,4,FALSE)</f>
        <v>Televisions</v>
      </c>
      <c r="G2766" t="str">
        <f>VLOOKUP(H2766,Stores!A:E,5,FALSE)</f>
        <v>oceania</v>
      </c>
      <c r="H2766" t="s">
        <v>48</v>
      </c>
      <c r="I2766" s="5" t="s">
        <v>14</v>
      </c>
      <c r="J2766" s="7">
        <v>3</v>
      </c>
      <c r="K2766" s="27">
        <v>2119.9899999999998</v>
      </c>
      <c r="L2766" s="11">
        <v>0</v>
      </c>
      <c r="M2766" t="s">
        <v>30</v>
      </c>
      <c r="N2766" s="29">
        <v>1427.32</v>
      </c>
      <c r="O2766" s="27">
        <f>Table1[[#This Row],[Unit_Price]]*Table1[[#This Row],[Quantity]]</f>
        <v>6359.9699999999993</v>
      </c>
      <c r="P2766" s="29">
        <f>Table1[[#This Row],[Revenue]]-Table1[[#This Row],[COGS]]</f>
        <v>2078.0099999999993</v>
      </c>
      <c r="Q2766" s="9">
        <f>Table1[[#This Row],[Profit]]/Table1[[#This Row],[Revenue]]</f>
        <v>0.32673267326732663</v>
      </c>
      <c r="R2766" s="31">
        <f>Table1[[#This Row],[Cost Price]]*Table1[[#This Row],[Quantity]]</f>
        <v>4281.96</v>
      </c>
    </row>
    <row r="2767" spans="1:18" x14ac:dyDescent="0.25">
      <c r="A2767" t="s">
        <v>3808</v>
      </c>
      <c r="B2767" s="14">
        <v>46268</v>
      </c>
      <c r="C2767" t="s">
        <v>1846</v>
      </c>
      <c r="D2767" t="str">
        <f>VLOOKUP(C2767,Customers!A:E,5,FALSE)</f>
        <v>VIP</v>
      </c>
      <c r="E2767" t="s">
        <v>323</v>
      </c>
      <c r="F2767" t="str">
        <f>VLOOKUP(Table1[[#This Row],[Product_ID]],Products!A:D,4,FALSE)</f>
        <v>Televisions</v>
      </c>
      <c r="G2767" t="str">
        <f>VLOOKUP(H2767,Stores!A:E,5,FALSE)</f>
        <v>Europe</v>
      </c>
      <c r="H2767" t="s">
        <v>24</v>
      </c>
      <c r="I2767" s="5" t="s">
        <v>14</v>
      </c>
      <c r="J2767" s="7">
        <v>3</v>
      </c>
      <c r="K2767" s="27">
        <v>1454.03</v>
      </c>
      <c r="L2767" s="11">
        <v>0</v>
      </c>
      <c r="M2767" t="s">
        <v>20</v>
      </c>
      <c r="N2767" s="29">
        <v>989.34</v>
      </c>
      <c r="O2767" s="27">
        <f>Table1[[#This Row],[Unit_Price]]*Table1[[#This Row],[Quantity]]</f>
        <v>4362.09</v>
      </c>
      <c r="P2767" s="29">
        <f>Table1[[#This Row],[Revenue]]-Table1[[#This Row],[COGS]]</f>
        <v>1394.0700000000002</v>
      </c>
      <c r="Q2767" s="9">
        <f>Table1[[#This Row],[Profit]]/Table1[[#This Row],[Revenue]]</f>
        <v>0.31958762886597941</v>
      </c>
      <c r="R2767" s="31">
        <f>Table1[[#This Row],[Cost Price]]*Table1[[#This Row],[Quantity]]</f>
        <v>2968.02</v>
      </c>
    </row>
    <row r="2768" spans="1:18" x14ac:dyDescent="0.25">
      <c r="A2768" t="s">
        <v>3809</v>
      </c>
      <c r="B2768" s="14">
        <v>46043</v>
      </c>
      <c r="C2768" t="s">
        <v>307</v>
      </c>
      <c r="D2768" t="str">
        <f>VLOOKUP(C2768,Customers!A:E,5,FALSE)</f>
        <v>Mass Market</v>
      </c>
      <c r="E2768" t="s">
        <v>416</v>
      </c>
      <c r="F2768" t="str">
        <f>VLOOKUP(Table1[[#This Row],[Product_ID]],Products!A:D,4,FALSE)</f>
        <v>Smartphones</v>
      </c>
      <c r="G2768" t="str">
        <f>VLOOKUP(H2768,Stores!A:E,5,FALSE)</f>
        <v xml:space="preserve">Asia </v>
      </c>
      <c r="H2768" t="s">
        <v>104</v>
      </c>
      <c r="I2768" s="5" t="s">
        <v>25</v>
      </c>
      <c r="J2768" s="7">
        <v>1</v>
      </c>
      <c r="K2768" s="27">
        <v>249</v>
      </c>
      <c r="L2768" s="11">
        <v>0</v>
      </c>
      <c r="M2768" t="s">
        <v>30</v>
      </c>
      <c r="N2768" s="29">
        <v>159.36000000000001</v>
      </c>
      <c r="O2768" s="27">
        <f>Table1[[#This Row],[Unit_Price]]*Table1[[#This Row],[Quantity]]</f>
        <v>249</v>
      </c>
      <c r="P2768" s="29">
        <f>Table1[[#This Row],[Revenue]]-Table1[[#This Row],[COGS]]</f>
        <v>89.639999999999986</v>
      </c>
      <c r="Q2768" s="9">
        <f>Table1[[#This Row],[Profit]]/Table1[[#This Row],[Revenue]]</f>
        <v>0.35999999999999993</v>
      </c>
      <c r="R2768" s="31">
        <f>Table1[[#This Row],[Cost Price]]*Table1[[#This Row],[Quantity]]</f>
        <v>159.36000000000001</v>
      </c>
    </row>
    <row r="2769" spans="1:18" x14ac:dyDescent="0.25">
      <c r="A2769" t="s">
        <v>3810</v>
      </c>
      <c r="B2769" s="14">
        <v>46009</v>
      </c>
      <c r="C2769" t="s">
        <v>206</v>
      </c>
      <c r="D2769" t="str">
        <f>VLOOKUP(C2769,Customers!A:E,5,FALSE)</f>
        <v>Mass Affluent</v>
      </c>
      <c r="E2769" t="s">
        <v>140</v>
      </c>
      <c r="F2769" t="str">
        <f>VLOOKUP(Table1[[#This Row],[Product_ID]],Products!A:D,4,FALSE)</f>
        <v>Laptops</v>
      </c>
      <c r="G2769" t="str">
        <f>VLOOKUP(H2769,Stores!A:E,5,FALSE)</f>
        <v>Asia</v>
      </c>
      <c r="H2769" t="s">
        <v>13</v>
      </c>
      <c r="I2769" s="5" t="s">
        <v>25</v>
      </c>
      <c r="J2769" s="7">
        <v>1</v>
      </c>
      <c r="K2769" s="27">
        <v>979.02</v>
      </c>
      <c r="L2769" s="11">
        <v>0</v>
      </c>
      <c r="M2769" t="s">
        <v>35</v>
      </c>
      <c r="N2769" s="29">
        <v>659.34</v>
      </c>
      <c r="O2769" s="27">
        <f>Table1[[#This Row],[Unit_Price]]*Table1[[#This Row],[Quantity]]</f>
        <v>979.02</v>
      </c>
      <c r="P2769" s="29">
        <f>Table1[[#This Row],[Revenue]]-Table1[[#This Row],[COGS]]</f>
        <v>319.67999999999995</v>
      </c>
      <c r="Q2769" s="9">
        <f>Table1[[#This Row],[Profit]]/Table1[[#This Row],[Revenue]]</f>
        <v>0.32653061224489793</v>
      </c>
      <c r="R2769" s="31">
        <f>Table1[[#This Row],[Cost Price]]*Table1[[#This Row],[Quantity]]</f>
        <v>659.34</v>
      </c>
    </row>
    <row r="2770" spans="1:18" x14ac:dyDescent="0.25">
      <c r="A2770" t="s">
        <v>3811</v>
      </c>
      <c r="B2770" s="14">
        <v>45947</v>
      </c>
      <c r="C2770" t="s">
        <v>423</v>
      </c>
      <c r="D2770" t="str">
        <f>VLOOKUP(C2770,Customers!A:E,5,FALSE)</f>
        <v>Mass Market</v>
      </c>
      <c r="E2770" t="s">
        <v>123</v>
      </c>
      <c r="F2770" t="str">
        <f>VLOOKUP(Table1[[#This Row],[Product_ID]],Products!A:D,4,FALSE)</f>
        <v>Accessories</v>
      </c>
      <c r="G2770" t="str">
        <f>VLOOKUP(H2770,Stores!A:E,5,FALSE)</f>
        <v>Africa</v>
      </c>
      <c r="H2770" t="s">
        <v>196</v>
      </c>
      <c r="I2770" s="5" t="s">
        <v>25</v>
      </c>
      <c r="J2770" s="7">
        <v>2</v>
      </c>
      <c r="K2770" s="27">
        <v>54.45</v>
      </c>
      <c r="L2770" s="11">
        <v>0.05</v>
      </c>
      <c r="M2770" t="s">
        <v>20</v>
      </c>
      <c r="N2770" s="29">
        <v>39.049999999999997</v>
      </c>
      <c r="O2770" s="27">
        <f>Table1[[#This Row],[Unit_Price]]*Table1[[#This Row],[Quantity]]</f>
        <v>108.9</v>
      </c>
      <c r="P2770" s="29">
        <f>Table1[[#This Row],[Revenue]]-Table1[[#This Row],[COGS]]</f>
        <v>30.800000000000011</v>
      </c>
      <c r="Q2770" s="9">
        <f>Table1[[#This Row],[Profit]]/Table1[[#This Row],[Revenue]]</f>
        <v>0.28282828282828293</v>
      </c>
      <c r="R2770" s="31">
        <f>Table1[[#This Row],[Cost Price]]*Table1[[#This Row],[Quantity]]</f>
        <v>78.099999999999994</v>
      </c>
    </row>
    <row r="2771" spans="1:18" x14ac:dyDescent="0.25">
      <c r="A2771" t="s">
        <v>3812</v>
      </c>
      <c r="B2771" s="14">
        <v>46180</v>
      </c>
      <c r="C2771" t="s">
        <v>2982</v>
      </c>
      <c r="D2771" t="str">
        <f>VLOOKUP(C2771,Customers!A:E,5,FALSE)</f>
        <v>Mass Market</v>
      </c>
      <c r="E2771" t="s">
        <v>23</v>
      </c>
      <c r="F2771" t="str">
        <f>VLOOKUP(Table1[[#This Row],[Product_ID]],Products!A:D,4,FALSE)</f>
        <v>Audio</v>
      </c>
      <c r="G2771" t="str">
        <f>VLOOKUP(H2771,Stores!A:E,5,FALSE)</f>
        <v>Europe</v>
      </c>
      <c r="H2771" t="s">
        <v>64</v>
      </c>
      <c r="I2771" s="5" t="s">
        <v>25</v>
      </c>
      <c r="J2771" s="7">
        <v>5</v>
      </c>
      <c r="K2771" s="27">
        <v>79</v>
      </c>
      <c r="L2771" s="11">
        <v>0.15</v>
      </c>
      <c r="M2771" t="s">
        <v>20</v>
      </c>
      <c r="N2771" s="29">
        <v>57.67</v>
      </c>
      <c r="O2771" s="27">
        <f>Table1[[#This Row],[Unit_Price]]*Table1[[#This Row],[Quantity]]</f>
        <v>395</v>
      </c>
      <c r="P2771" s="29">
        <f>Table1[[#This Row],[Revenue]]-Table1[[#This Row],[COGS]]</f>
        <v>106.64999999999998</v>
      </c>
      <c r="Q2771" s="9">
        <f>Table1[[#This Row],[Profit]]/Table1[[#This Row],[Revenue]]</f>
        <v>0.26999999999999996</v>
      </c>
      <c r="R2771" s="31">
        <f>Table1[[#This Row],[Cost Price]]*Table1[[#This Row],[Quantity]]</f>
        <v>288.35000000000002</v>
      </c>
    </row>
    <row r="2772" spans="1:18" x14ac:dyDescent="0.25">
      <c r="A2772" t="s">
        <v>3813</v>
      </c>
      <c r="B2772" s="14">
        <v>46125</v>
      </c>
      <c r="C2772" t="s">
        <v>350</v>
      </c>
      <c r="D2772" t="str">
        <f>VLOOKUP(C2772,Customers!A:E,5,FALSE)</f>
        <v>Premium</v>
      </c>
      <c r="E2772" t="s">
        <v>77</v>
      </c>
      <c r="F2772" t="str">
        <f>VLOOKUP(Table1[[#This Row],[Product_ID]],Products!A:D,4,FALSE)</f>
        <v>Smartphones</v>
      </c>
      <c r="G2772" t="str">
        <f>VLOOKUP(H2772,Stores!A:E,5,FALSE)</f>
        <v>Africa</v>
      </c>
      <c r="H2772" t="s">
        <v>58</v>
      </c>
      <c r="I2772" s="5" t="s">
        <v>25</v>
      </c>
      <c r="J2772" s="7">
        <v>4</v>
      </c>
      <c r="K2772" s="27">
        <v>391.02</v>
      </c>
      <c r="L2772" s="11">
        <v>0</v>
      </c>
      <c r="M2772" t="s">
        <v>20</v>
      </c>
      <c r="N2772" s="29">
        <v>287.27999999999997</v>
      </c>
      <c r="O2772" s="27">
        <f>Table1[[#This Row],[Unit_Price]]*Table1[[#This Row],[Quantity]]</f>
        <v>1564.08</v>
      </c>
      <c r="P2772" s="29">
        <f>Table1[[#This Row],[Revenue]]-Table1[[#This Row],[COGS]]</f>
        <v>414.96000000000004</v>
      </c>
      <c r="Q2772" s="9">
        <f>Table1[[#This Row],[Profit]]/Table1[[#This Row],[Revenue]]</f>
        <v>0.26530612244897961</v>
      </c>
      <c r="R2772" s="31">
        <f>Table1[[#This Row],[Cost Price]]*Table1[[#This Row],[Quantity]]</f>
        <v>1149.1199999999999</v>
      </c>
    </row>
    <row r="2773" spans="1:18" x14ac:dyDescent="0.25">
      <c r="A2773" t="s">
        <v>3814</v>
      </c>
      <c r="B2773" s="14">
        <v>46037</v>
      </c>
      <c r="C2773" t="s">
        <v>1689</v>
      </c>
      <c r="D2773" t="str">
        <f>VLOOKUP(C2773,Customers!A:E,5,FALSE)</f>
        <v>Mass Affluent</v>
      </c>
      <c r="E2773" t="s">
        <v>57</v>
      </c>
      <c r="F2773" t="str">
        <f>VLOOKUP(Table1[[#This Row],[Product_ID]],Products!A:D,4,FALSE)</f>
        <v>Laptops</v>
      </c>
      <c r="G2773" t="str">
        <f>VLOOKUP(H2773,Stores!A:E,5,FALSE)</f>
        <v>South America</v>
      </c>
      <c r="H2773" t="s">
        <v>62</v>
      </c>
      <c r="I2773" s="5" t="s">
        <v>25</v>
      </c>
      <c r="J2773" s="7">
        <v>2</v>
      </c>
      <c r="K2773" s="27">
        <v>1187.01</v>
      </c>
      <c r="L2773" s="11">
        <v>0.05</v>
      </c>
      <c r="M2773" t="s">
        <v>35</v>
      </c>
      <c r="N2773" s="29">
        <v>875.27</v>
      </c>
      <c r="O2773" s="27">
        <f>Table1[[#This Row],[Unit_Price]]*Table1[[#This Row],[Quantity]]</f>
        <v>2374.02</v>
      </c>
      <c r="P2773" s="29">
        <f>Table1[[#This Row],[Revenue]]-Table1[[#This Row],[COGS]]</f>
        <v>623.48</v>
      </c>
      <c r="Q2773" s="9">
        <f>Table1[[#This Row],[Profit]]/Table1[[#This Row],[Revenue]]</f>
        <v>0.26262626262626265</v>
      </c>
      <c r="R2773" s="31">
        <f>Table1[[#This Row],[Cost Price]]*Table1[[#This Row],[Quantity]]</f>
        <v>1750.54</v>
      </c>
    </row>
    <row r="2774" spans="1:18" x14ac:dyDescent="0.25">
      <c r="A2774" t="s">
        <v>3815</v>
      </c>
      <c r="B2774" s="14">
        <v>46333</v>
      </c>
      <c r="C2774" t="s">
        <v>100</v>
      </c>
      <c r="D2774" t="str">
        <f>VLOOKUP(C2774,Customers!A:E,5,FALSE)</f>
        <v>Mass Market</v>
      </c>
      <c r="E2774" t="s">
        <v>549</v>
      </c>
      <c r="F2774" t="str">
        <f>VLOOKUP(Table1[[#This Row],[Product_ID]],Products!A:D,4,FALSE)</f>
        <v>Televisions</v>
      </c>
      <c r="G2774" t="str">
        <f>VLOOKUP(H2774,Stores!A:E,5,FALSE)</f>
        <v>EUROPE</v>
      </c>
      <c r="H2774" t="s">
        <v>74</v>
      </c>
      <c r="I2774" s="5" t="s">
        <v>25</v>
      </c>
      <c r="J2774" s="7">
        <v>3</v>
      </c>
      <c r="K2774" s="27">
        <v>1163.03</v>
      </c>
      <c r="L2774" s="11">
        <v>0.2</v>
      </c>
      <c r="M2774" t="s">
        <v>20</v>
      </c>
      <c r="N2774" s="29">
        <v>767.36</v>
      </c>
      <c r="O2774" s="27">
        <f>Table1[[#This Row],[Unit_Price]]*Table1[[#This Row],[Quantity]]</f>
        <v>3489.09</v>
      </c>
      <c r="P2774" s="29">
        <f>Table1[[#This Row],[Revenue]]-Table1[[#This Row],[COGS]]</f>
        <v>1187.0100000000002</v>
      </c>
      <c r="Q2774" s="9">
        <f>Table1[[#This Row],[Profit]]/Table1[[#This Row],[Revenue]]</f>
        <v>0.34020618556701038</v>
      </c>
      <c r="R2774" s="31">
        <f>Table1[[#This Row],[Cost Price]]*Table1[[#This Row],[Quantity]]</f>
        <v>2302.08</v>
      </c>
    </row>
    <row r="2775" spans="1:18" x14ac:dyDescent="0.25">
      <c r="A2775" t="s">
        <v>3816</v>
      </c>
      <c r="B2775" s="14">
        <v>46196</v>
      </c>
      <c r="C2775" t="s">
        <v>3029</v>
      </c>
      <c r="D2775" t="str">
        <f>VLOOKUP(C2775,Customers!A:E,5,FALSE)</f>
        <v>Mass Affluent</v>
      </c>
      <c r="E2775" t="s">
        <v>177</v>
      </c>
      <c r="F2775" t="str">
        <f>VLOOKUP(Table1[[#This Row],[Product_ID]],Products!A:D,4,FALSE)</f>
        <v>Laptops</v>
      </c>
      <c r="G2775" t="str">
        <f>VLOOKUP(H2775,Stores!A:E,5,FALSE)</f>
        <v>Asia</v>
      </c>
      <c r="H2775" t="s">
        <v>13</v>
      </c>
      <c r="I2775" s="5" t="s">
        <v>14</v>
      </c>
      <c r="J2775" s="7">
        <v>3</v>
      </c>
      <c r="K2775" s="27">
        <v>1567.02</v>
      </c>
      <c r="L2775" s="11">
        <v>0.15</v>
      </c>
      <c r="M2775" t="s">
        <v>20</v>
      </c>
      <c r="N2775" s="29">
        <v>991.38</v>
      </c>
      <c r="O2775" s="27">
        <f>Table1[[#This Row],[Unit_Price]]*Table1[[#This Row],[Quantity]]</f>
        <v>4701.0599999999995</v>
      </c>
      <c r="P2775" s="29">
        <f>Table1[[#This Row],[Revenue]]-Table1[[#This Row],[COGS]]</f>
        <v>1726.9199999999996</v>
      </c>
      <c r="Q2775" s="9">
        <f>Table1[[#This Row],[Profit]]/Table1[[#This Row],[Revenue]]</f>
        <v>0.36734693877551017</v>
      </c>
      <c r="R2775" s="31">
        <f>Table1[[#This Row],[Cost Price]]*Table1[[#This Row],[Quantity]]</f>
        <v>2974.14</v>
      </c>
    </row>
    <row r="2776" spans="1:18" x14ac:dyDescent="0.25">
      <c r="A2776" t="s">
        <v>3817</v>
      </c>
      <c r="B2776" s="14">
        <v>46014</v>
      </c>
      <c r="C2776" t="s">
        <v>3445</v>
      </c>
      <c r="D2776" t="str">
        <f>VLOOKUP(C2776,Customers!A:E,5,FALSE)</f>
        <v>Mass Market</v>
      </c>
      <c r="E2776" t="s">
        <v>71</v>
      </c>
      <c r="F2776" t="str">
        <f>VLOOKUP(Table1[[#This Row],[Product_ID]],Products!A:D,4,FALSE)</f>
        <v>Audio</v>
      </c>
      <c r="G2776" t="str">
        <f>VLOOKUP(H2776,Stores!A:E,5,FALSE)</f>
        <v>Asia</v>
      </c>
      <c r="H2776" t="s">
        <v>101</v>
      </c>
      <c r="I2776" s="5" t="s">
        <v>25</v>
      </c>
      <c r="J2776" s="7">
        <v>3</v>
      </c>
      <c r="K2776" s="27">
        <v>115.43</v>
      </c>
      <c r="L2776" s="11">
        <v>0</v>
      </c>
      <c r="M2776" t="s">
        <v>35</v>
      </c>
      <c r="N2776" s="29">
        <v>82.11</v>
      </c>
      <c r="O2776" s="27">
        <f>Table1[[#This Row],[Unit_Price]]*Table1[[#This Row],[Quantity]]</f>
        <v>346.29</v>
      </c>
      <c r="P2776" s="29">
        <f>Table1[[#This Row],[Revenue]]-Table1[[#This Row],[COGS]]</f>
        <v>99.960000000000036</v>
      </c>
      <c r="Q2776" s="9">
        <f>Table1[[#This Row],[Profit]]/Table1[[#This Row],[Revenue]]</f>
        <v>0.28865979381443307</v>
      </c>
      <c r="R2776" s="31">
        <f>Table1[[#This Row],[Cost Price]]*Table1[[#This Row],[Quantity]]</f>
        <v>246.32999999999998</v>
      </c>
    </row>
    <row r="2777" spans="1:18" x14ac:dyDescent="0.25">
      <c r="A2777" t="s">
        <v>3818</v>
      </c>
      <c r="B2777" s="14">
        <v>46021</v>
      </c>
      <c r="C2777" t="s">
        <v>1921</v>
      </c>
      <c r="D2777" t="str">
        <f>VLOOKUP(C2777,Customers!A:E,5,FALSE)</f>
        <v>Premium</v>
      </c>
      <c r="E2777" t="s">
        <v>202</v>
      </c>
      <c r="F2777" t="str">
        <f>VLOOKUP(Table1[[#This Row],[Product_ID]],Products!A:D,4,FALSE)</f>
        <v>Televisions</v>
      </c>
      <c r="G2777" t="str">
        <f>VLOOKUP(H2777,Stores!A:E,5,FALSE)</f>
        <v>Africa</v>
      </c>
      <c r="H2777" t="s">
        <v>226</v>
      </c>
      <c r="I2777" s="5" t="s">
        <v>25</v>
      </c>
      <c r="J2777" s="7">
        <v>4</v>
      </c>
      <c r="K2777" s="27">
        <v>2078.0100000000002</v>
      </c>
      <c r="L2777" s="11">
        <v>0.15</v>
      </c>
      <c r="M2777" t="s">
        <v>35</v>
      </c>
      <c r="N2777" s="29">
        <v>1427.32</v>
      </c>
      <c r="O2777" s="27">
        <f>Table1[[#This Row],[Unit_Price]]*Table1[[#This Row],[Quantity]]</f>
        <v>8312.0400000000009</v>
      </c>
      <c r="P2777" s="29">
        <f>Table1[[#This Row],[Revenue]]-Table1[[#This Row],[COGS]]</f>
        <v>2602.7600000000011</v>
      </c>
      <c r="Q2777" s="9">
        <f>Table1[[#This Row],[Profit]]/Table1[[#This Row],[Revenue]]</f>
        <v>0.31313131313131326</v>
      </c>
      <c r="R2777" s="31">
        <f>Table1[[#This Row],[Cost Price]]*Table1[[#This Row],[Quantity]]</f>
        <v>5709.28</v>
      </c>
    </row>
    <row r="2778" spans="1:18" x14ac:dyDescent="0.25">
      <c r="A2778" t="s">
        <v>3820</v>
      </c>
      <c r="B2778" s="14">
        <v>45961</v>
      </c>
      <c r="C2778" t="s">
        <v>679</v>
      </c>
      <c r="D2778" t="str">
        <f>VLOOKUP(C2778,Customers!A:E,5,FALSE)</f>
        <v>Mass Market</v>
      </c>
      <c r="E2778" t="s">
        <v>416</v>
      </c>
      <c r="F2778" t="str">
        <f>VLOOKUP(Table1[[#This Row],[Product_ID]],Products!A:D,4,FALSE)</f>
        <v>Smartphones</v>
      </c>
      <c r="G2778" t="str">
        <f>VLOOKUP(H2778,Stores!A:E,5,FALSE)</f>
        <v>Africa</v>
      </c>
      <c r="H2778" t="s">
        <v>196</v>
      </c>
      <c r="I2778" s="5" t="s">
        <v>25</v>
      </c>
      <c r="J2778" s="7">
        <v>2</v>
      </c>
      <c r="K2778" s="27">
        <v>253.98</v>
      </c>
      <c r="L2778" s="11">
        <v>0</v>
      </c>
      <c r="M2778" t="s">
        <v>30</v>
      </c>
      <c r="N2778" s="29">
        <v>159.36000000000001</v>
      </c>
      <c r="O2778" s="27">
        <f>Table1[[#This Row],[Unit_Price]]*Table1[[#This Row],[Quantity]]</f>
        <v>507.96</v>
      </c>
      <c r="P2778" s="29">
        <f>Table1[[#This Row],[Revenue]]-Table1[[#This Row],[COGS]]</f>
        <v>189.23999999999995</v>
      </c>
      <c r="Q2778" s="9">
        <f>Table1[[#This Row],[Profit]]/Table1[[#This Row],[Revenue]]</f>
        <v>0.37254901960784303</v>
      </c>
      <c r="R2778" s="31">
        <f>Table1[[#This Row],[Cost Price]]*Table1[[#This Row],[Quantity]]</f>
        <v>318.72000000000003</v>
      </c>
    </row>
    <row r="2779" spans="1:18" x14ac:dyDescent="0.25">
      <c r="A2779" t="s">
        <v>3821</v>
      </c>
      <c r="B2779" s="14">
        <v>46015</v>
      </c>
      <c r="C2779" t="s">
        <v>1322</v>
      </c>
      <c r="D2779" t="str">
        <f>VLOOKUP(C2779,Customers!A:E,5,FALSE)</f>
        <v>Mass Affluent</v>
      </c>
      <c r="E2779" t="s">
        <v>18</v>
      </c>
      <c r="F2779" t="str">
        <f>VLOOKUP(Table1[[#This Row],[Product_ID]],Products!A:D,4,FALSE)</f>
        <v>Audio</v>
      </c>
      <c r="G2779" t="str">
        <f>VLOOKUP(H2779,Stores!A:E,5,FALSE)</f>
        <v>Asia</v>
      </c>
      <c r="H2779" t="s">
        <v>34</v>
      </c>
      <c r="I2779" s="5" t="s">
        <v>25</v>
      </c>
      <c r="J2779" s="7">
        <v>4</v>
      </c>
      <c r="K2779" s="27">
        <v>98.01</v>
      </c>
      <c r="L2779" s="11">
        <v>0</v>
      </c>
      <c r="M2779" t="s">
        <v>20</v>
      </c>
      <c r="N2779" s="29">
        <v>71.28</v>
      </c>
      <c r="O2779" s="27">
        <f>Table1[[#This Row],[Unit_Price]]*Table1[[#This Row],[Quantity]]</f>
        <v>392.04</v>
      </c>
      <c r="P2779" s="29">
        <f>Table1[[#This Row],[Revenue]]-Table1[[#This Row],[COGS]]</f>
        <v>106.92000000000002</v>
      </c>
      <c r="Q2779" s="9">
        <f>Table1[[#This Row],[Profit]]/Table1[[#This Row],[Revenue]]</f>
        <v>0.27272727272727276</v>
      </c>
      <c r="R2779" s="31">
        <f>Table1[[#This Row],[Cost Price]]*Table1[[#This Row],[Quantity]]</f>
        <v>285.12</v>
      </c>
    </row>
    <row r="2780" spans="1:18" x14ac:dyDescent="0.25">
      <c r="A2780" t="s">
        <v>3822</v>
      </c>
      <c r="B2780" s="14">
        <v>46177</v>
      </c>
      <c r="C2780" t="s">
        <v>1120</v>
      </c>
      <c r="D2780" t="str">
        <f>VLOOKUP(C2780,Customers!A:E,5,FALSE)</f>
        <v>Mass Affluent</v>
      </c>
      <c r="E2780" t="s">
        <v>395</v>
      </c>
      <c r="F2780" t="str">
        <f>VLOOKUP(Table1[[#This Row],[Product_ID]],Products!A:D,4,FALSE)</f>
        <v>Accessories</v>
      </c>
      <c r="G2780" t="str">
        <f>VLOOKUP(H2780,Stores!A:E,5,FALSE)</f>
        <v>Oceania</v>
      </c>
      <c r="H2780" t="s">
        <v>112</v>
      </c>
      <c r="I2780" s="5" t="s">
        <v>25</v>
      </c>
      <c r="J2780" s="7" t="s">
        <v>592</v>
      </c>
      <c r="K2780" s="27">
        <v>149</v>
      </c>
      <c r="L2780" s="11">
        <v>0.2</v>
      </c>
      <c r="M2780" t="s">
        <v>35</v>
      </c>
      <c r="N2780" s="29">
        <v>96.85</v>
      </c>
      <c r="O2780" s="27">
        <f>Table1[[#This Row],[Unit_Price]]*Table1[[#This Row],[Quantity]]</f>
        <v>447</v>
      </c>
      <c r="P2780" s="29">
        <f>Table1[[#This Row],[Revenue]]-Table1[[#This Row],[COGS]]</f>
        <v>156.45000000000005</v>
      </c>
      <c r="Q2780" s="9">
        <f>Table1[[#This Row],[Profit]]/Table1[[#This Row],[Revenue]]</f>
        <v>0.35000000000000009</v>
      </c>
      <c r="R2780" s="31">
        <f>Table1[[#This Row],[Cost Price]]*Table1[[#This Row],[Quantity]]</f>
        <v>290.54999999999995</v>
      </c>
    </row>
    <row r="2781" spans="1:18" x14ac:dyDescent="0.25">
      <c r="A2781" t="s">
        <v>3823</v>
      </c>
      <c r="B2781" s="14">
        <v>46078</v>
      </c>
      <c r="C2781" t="s">
        <v>921</v>
      </c>
      <c r="D2781" t="str">
        <f>VLOOKUP(C2781,Customers!A:E,5,FALSE)</f>
        <v>Premium</v>
      </c>
      <c r="E2781" t="s">
        <v>18</v>
      </c>
      <c r="F2781" t="str">
        <f>VLOOKUP(Table1[[#This Row],[Product_ID]],Products!A:D,4,FALSE)</f>
        <v>Audio</v>
      </c>
      <c r="G2781" t="str">
        <f>VLOOKUP(H2781,Stores!A:E,5,FALSE)</f>
        <v>oceania</v>
      </c>
      <c r="H2781" t="s">
        <v>48</v>
      </c>
      <c r="I2781" s="5" t="s">
        <v>14</v>
      </c>
      <c r="J2781" s="7">
        <v>3</v>
      </c>
      <c r="K2781" s="27">
        <v>96.03</v>
      </c>
      <c r="L2781" s="11">
        <v>0</v>
      </c>
      <c r="M2781" t="s">
        <v>35</v>
      </c>
      <c r="N2781" s="29">
        <v>71.28</v>
      </c>
      <c r="O2781" s="27">
        <f>Table1[[#This Row],[Unit_Price]]*Table1[[#This Row],[Quantity]]</f>
        <v>288.09000000000003</v>
      </c>
      <c r="P2781" s="29">
        <f>Table1[[#This Row],[Revenue]]-Table1[[#This Row],[COGS]]</f>
        <v>74.250000000000028</v>
      </c>
      <c r="Q2781" s="9">
        <f>Table1[[#This Row],[Profit]]/Table1[[#This Row],[Revenue]]</f>
        <v>0.25773195876288668</v>
      </c>
      <c r="R2781" s="31">
        <f>Table1[[#This Row],[Cost Price]]*Table1[[#This Row],[Quantity]]</f>
        <v>213.84</v>
      </c>
    </row>
    <row r="2782" spans="1:18" x14ac:dyDescent="0.25">
      <c r="A2782" t="s">
        <v>3824</v>
      </c>
      <c r="B2782" s="14">
        <v>46133</v>
      </c>
      <c r="C2782" t="s">
        <v>1180</v>
      </c>
      <c r="D2782" t="str">
        <f>VLOOKUP(C2782,Customers!A:E,5,FALSE)</f>
        <v>Mass Market</v>
      </c>
      <c r="E2782" t="s">
        <v>416</v>
      </c>
      <c r="F2782" t="str">
        <f>VLOOKUP(Table1[[#This Row],[Product_ID]],Products!A:D,4,FALSE)</f>
        <v>Smartphones</v>
      </c>
      <c r="G2782" t="str">
        <f>VLOOKUP(H2782,Stores!A:E,5,FALSE)</f>
        <v>Africa</v>
      </c>
      <c r="H2782" t="s">
        <v>226</v>
      </c>
      <c r="I2782" s="5" t="s">
        <v>25</v>
      </c>
      <c r="J2782" s="7" t="s">
        <v>592</v>
      </c>
      <c r="K2782" s="27">
        <v>249</v>
      </c>
      <c r="L2782" s="11">
        <v>0.15</v>
      </c>
      <c r="M2782" t="s">
        <v>20</v>
      </c>
      <c r="N2782" s="29">
        <v>159.36000000000001</v>
      </c>
      <c r="O2782" s="27">
        <f>Table1[[#This Row],[Unit_Price]]*Table1[[#This Row],[Quantity]]</f>
        <v>747</v>
      </c>
      <c r="P2782" s="29">
        <f>Table1[[#This Row],[Revenue]]-Table1[[#This Row],[COGS]]</f>
        <v>268.91999999999996</v>
      </c>
      <c r="Q2782" s="9">
        <f>Table1[[#This Row],[Profit]]/Table1[[#This Row],[Revenue]]</f>
        <v>0.35999999999999993</v>
      </c>
      <c r="R2782" s="31">
        <f>Table1[[#This Row],[Cost Price]]*Table1[[#This Row],[Quantity]]</f>
        <v>478.08000000000004</v>
      </c>
    </row>
    <row r="2783" spans="1:18" x14ac:dyDescent="0.25">
      <c r="A2783" t="s">
        <v>3825</v>
      </c>
      <c r="B2783" s="14">
        <v>46079</v>
      </c>
      <c r="C2783" t="s">
        <v>1539</v>
      </c>
      <c r="D2783" t="str">
        <f>VLOOKUP(C2783,Customers!A:E,5,FALSE)</f>
        <v>Premium</v>
      </c>
      <c r="E2783" t="s">
        <v>71</v>
      </c>
      <c r="F2783" t="str">
        <f>VLOOKUP(Table1[[#This Row],[Product_ID]],Products!A:D,4,FALSE)</f>
        <v>Audio</v>
      </c>
      <c r="G2783" t="str">
        <f>VLOOKUP(H2783,Stores!A:E,5,FALSE)</f>
        <v>Africa</v>
      </c>
      <c r="H2783" t="s">
        <v>196</v>
      </c>
      <c r="I2783" s="5" t="s">
        <v>25</v>
      </c>
      <c r="J2783" s="7">
        <v>1</v>
      </c>
      <c r="K2783" s="27">
        <v>120.19</v>
      </c>
      <c r="L2783" s="11">
        <v>0.1</v>
      </c>
      <c r="M2783" t="s">
        <v>35</v>
      </c>
      <c r="N2783" s="29">
        <v>82.11</v>
      </c>
      <c r="O2783" s="27">
        <f>Table1[[#This Row],[Unit_Price]]*Table1[[#This Row],[Quantity]]</f>
        <v>120.19</v>
      </c>
      <c r="P2783" s="29">
        <f>Table1[[#This Row],[Revenue]]-Table1[[#This Row],[COGS]]</f>
        <v>38.08</v>
      </c>
      <c r="Q2783" s="9">
        <f>Table1[[#This Row],[Profit]]/Table1[[#This Row],[Revenue]]</f>
        <v>0.31683168316831684</v>
      </c>
      <c r="R2783" s="31">
        <f>Table1[[#This Row],[Cost Price]]*Table1[[#This Row],[Quantity]]</f>
        <v>82.11</v>
      </c>
    </row>
    <row r="2784" spans="1:18" x14ac:dyDescent="0.25">
      <c r="A2784" t="s">
        <v>3826</v>
      </c>
      <c r="B2784" s="14">
        <v>45952</v>
      </c>
      <c r="C2784" t="s">
        <v>631</v>
      </c>
      <c r="D2784" t="str">
        <f>VLOOKUP(C2784,Customers!A:E,5,FALSE)</f>
        <v>Mass Market</v>
      </c>
      <c r="E2784" t="s">
        <v>171</v>
      </c>
      <c r="F2784" t="str">
        <f>VLOOKUP(Table1[[#This Row],[Product_ID]],Products!A:D,4,FALSE)</f>
        <v>Smartphones</v>
      </c>
      <c r="G2784" t="str">
        <f>VLOOKUP(H2784,Stores!A:E,5,FALSE)</f>
        <v xml:space="preserve">Asia </v>
      </c>
      <c r="H2784" t="s">
        <v>104</v>
      </c>
      <c r="I2784" s="5" t="s">
        <v>14</v>
      </c>
      <c r="J2784" s="7">
        <v>1</v>
      </c>
      <c r="K2784" s="27">
        <v>1273.02</v>
      </c>
      <c r="L2784" s="11">
        <v>0</v>
      </c>
      <c r="M2784" t="s">
        <v>30</v>
      </c>
      <c r="N2784" s="29">
        <v>883.32</v>
      </c>
      <c r="O2784" s="27">
        <f>Table1[[#This Row],[Unit_Price]]*Table1[[#This Row],[Quantity]]</f>
        <v>1273.02</v>
      </c>
      <c r="P2784" s="29">
        <f>Table1[[#This Row],[Revenue]]-Table1[[#This Row],[COGS]]</f>
        <v>389.69999999999993</v>
      </c>
      <c r="Q2784" s="9">
        <f>Table1[[#This Row],[Profit]]/Table1[[#This Row],[Revenue]]</f>
        <v>0.30612244897959179</v>
      </c>
      <c r="R2784" s="31">
        <f>Table1[[#This Row],[Cost Price]]*Table1[[#This Row],[Quantity]]</f>
        <v>883.32</v>
      </c>
    </row>
    <row r="2785" spans="1:18" x14ac:dyDescent="0.25">
      <c r="A2785" t="s">
        <v>3827</v>
      </c>
      <c r="B2785" s="14">
        <v>46357</v>
      </c>
      <c r="C2785" t="s">
        <v>2228</v>
      </c>
      <c r="D2785" t="str">
        <f>VLOOKUP(C2785,Customers!A:E,5,FALSE)</f>
        <v>Premium</v>
      </c>
      <c r="E2785" t="s">
        <v>549</v>
      </c>
      <c r="F2785" t="str">
        <f>VLOOKUP(Table1[[#This Row],[Product_ID]],Products!A:D,4,FALSE)</f>
        <v>Televisions</v>
      </c>
      <c r="G2785" t="str">
        <f>VLOOKUP(H2785,Stores!A:E,5,FALSE)</f>
        <v>Europe</v>
      </c>
      <c r="H2785" t="s">
        <v>24</v>
      </c>
      <c r="I2785" s="5" t="s">
        <v>25</v>
      </c>
      <c r="J2785" s="7">
        <v>2</v>
      </c>
      <c r="K2785" s="27">
        <v>1175.02</v>
      </c>
      <c r="L2785" s="11">
        <v>0.02</v>
      </c>
      <c r="M2785" t="s">
        <v>20</v>
      </c>
      <c r="N2785" s="29">
        <v>767.36</v>
      </c>
      <c r="O2785" s="27">
        <f>Table1[[#This Row],[Unit_Price]]*Table1[[#This Row],[Quantity]]</f>
        <v>2350.04</v>
      </c>
      <c r="P2785" s="29">
        <f>Table1[[#This Row],[Revenue]]-Table1[[#This Row],[COGS]]</f>
        <v>815.31999999999994</v>
      </c>
      <c r="Q2785" s="9">
        <f>Table1[[#This Row],[Profit]]/Table1[[#This Row],[Revenue]]</f>
        <v>0.34693877551020408</v>
      </c>
      <c r="R2785" s="31">
        <f>Table1[[#This Row],[Cost Price]]*Table1[[#This Row],[Quantity]]</f>
        <v>1534.72</v>
      </c>
    </row>
    <row r="2786" spans="1:18" x14ac:dyDescent="0.25">
      <c r="A2786" t="s">
        <v>3828</v>
      </c>
      <c r="B2786" s="14">
        <v>46233</v>
      </c>
      <c r="C2786" t="s">
        <v>3148</v>
      </c>
      <c r="D2786" t="str">
        <f>VLOOKUP(C2786,Customers!A:E,5,FALSE)</f>
        <v>Mass Affluent</v>
      </c>
      <c r="E2786" t="s">
        <v>29</v>
      </c>
      <c r="F2786" t="str">
        <f>VLOOKUP(Table1[[#This Row],[Product_ID]],Products!A:D,4,FALSE)</f>
        <v>Accessories</v>
      </c>
      <c r="G2786" t="str">
        <f>VLOOKUP(H2786,Stores!A:E,5,FALSE)</f>
        <v>Europe</v>
      </c>
      <c r="H2786" t="s">
        <v>64</v>
      </c>
      <c r="I2786" s="5" t="s">
        <v>25</v>
      </c>
      <c r="J2786" s="7">
        <v>6</v>
      </c>
      <c r="K2786" s="27">
        <v>105.73</v>
      </c>
      <c r="L2786" s="11">
        <v>0</v>
      </c>
      <c r="M2786" t="s">
        <v>20</v>
      </c>
      <c r="N2786" s="29">
        <v>78.48</v>
      </c>
      <c r="O2786" s="27">
        <f>Table1[[#This Row],[Unit_Price]]*Table1[[#This Row],[Quantity]]</f>
        <v>634.38</v>
      </c>
      <c r="P2786" s="29">
        <f>Table1[[#This Row],[Revenue]]-Table1[[#This Row],[COGS]]</f>
        <v>163.5</v>
      </c>
      <c r="Q2786" s="9">
        <f>Table1[[#This Row],[Profit]]/Table1[[#This Row],[Revenue]]</f>
        <v>0.25773195876288663</v>
      </c>
      <c r="R2786" s="31">
        <f>Table1[[#This Row],[Cost Price]]*Table1[[#This Row],[Quantity]]</f>
        <v>470.88</v>
      </c>
    </row>
    <row r="2787" spans="1:18" x14ac:dyDescent="0.25">
      <c r="A2787" t="s">
        <v>3829</v>
      </c>
      <c r="B2787" s="14">
        <v>46301</v>
      </c>
      <c r="C2787" t="s">
        <v>3540</v>
      </c>
      <c r="D2787" t="str">
        <f>VLOOKUP(C2787,Customers!A:E,5,FALSE)</f>
        <v>Mass Affluent</v>
      </c>
      <c r="E2787" t="s">
        <v>150</v>
      </c>
      <c r="F2787" t="str">
        <f>VLOOKUP(Table1[[#This Row],[Product_ID]],Products!A:D,4,FALSE)</f>
        <v>Televisions</v>
      </c>
      <c r="G2787" t="str">
        <f>VLOOKUP(H2787,Stores!A:E,5,FALSE)</f>
        <v>North America</v>
      </c>
      <c r="H2787" t="s">
        <v>39</v>
      </c>
      <c r="I2787" s="5" t="s">
        <v>14</v>
      </c>
      <c r="J2787" s="7">
        <v>3</v>
      </c>
      <c r="K2787" s="27">
        <v>1513.99</v>
      </c>
      <c r="L2787" s="11">
        <v>0.15</v>
      </c>
      <c r="M2787" t="s">
        <v>35</v>
      </c>
      <c r="N2787" s="29">
        <v>1064.29</v>
      </c>
      <c r="O2787" s="27">
        <f>Table1[[#This Row],[Unit_Price]]*Table1[[#This Row],[Quantity]]</f>
        <v>4541.97</v>
      </c>
      <c r="P2787" s="29">
        <f>Table1[[#This Row],[Revenue]]-Table1[[#This Row],[COGS]]</f>
        <v>1349.1000000000004</v>
      </c>
      <c r="Q2787" s="9">
        <f>Table1[[#This Row],[Profit]]/Table1[[#This Row],[Revenue]]</f>
        <v>0.29702970297029707</v>
      </c>
      <c r="R2787" s="31">
        <f>Table1[[#This Row],[Cost Price]]*Table1[[#This Row],[Quantity]]</f>
        <v>3192.87</v>
      </c>
    </row>
    <row r="2788" spans="1:18" x14ac:dyDescent="0.25">
      <c r="A2788" t="s">
        <v>3830</v>
      </c>
      <c r="B2788" s="14">
        <v>46104</v>
      </c>
      <c r="C2788" t="s">
        <v>1772</v>
      </c>
      <c r="D2788" t="str">
        <f>VLOOKUP(C2788,Customers!A:E,5,FALSE)</f>
        <v>Mass Market</v>
      </c>
      <c r="E2788" t="s">
        <v>87</v>
      </c>
      <c r="F2788" t="str">
        <f>VLOOKUP(Table1[[#This Row],[Product_ID]],Products!A:D,4,FALSE)</f>
        <v>Laptops</v>
      </c>
      <c r="G2788" t="str">
        <f>VLOOKUP(H2788,Stores!A:E,5,FALSE)</f>
        <v>Asia</v>
      </c>
      <c r="H2788" t="s">
        <v>13</v>
      </c>
      <c r="I2788" s="5" t="s">
        <v>25</v>
      </c>
      <c r="J2788" s="7">
        <v>1</v>
      </c>
      <c r="K2788" s="27">
        <v>999</v>
      </c>
      <c r="L2788" s="11">
        <v>0.02</v>
      </c>
      <c r="M2788" t="s">
        <v>20</v>
      </c>
      <c r="N2788" s="29">
        <v>689.31</v>
      </c>
      <c r="O2788" s="27">
        <f>Table1[[#This Row],[Unit_Price]]*Table1[[#This Row],[Quantity]]</f>
        <v>999</v>
      </c>
      <c r="P2788" s="29">
        <f>Table1[[#This Row],[Revenue]]-Table1[[#This Row],[COGS]]</f>
        <v>309.69000000000005</v>
      </c>
      <c r="Q2788" s="9">
        <f>Table1[[#This Row],[Profit]]/Table1[[#This Row],[Revenue]]</f>
        <v>0.31000000000000005</v>
      </c>
      <c r="R2788" s="31">
        <f>Table1[[#This Row],[Cost Price]]*Table1[[#This Row],[Quantity]]</f>
        <v>689.31</v>
      </c>
    </row>
    <row r="2789" spans="1:18" x14ac:dyDescent="0.25">
      <c r="A2789" t="s">
        <v>3831</v>
      </c>
      <c r="B2789" s="14">
        <v>46271</v>
      </c>
      <c r="C2789" t="s">
        <v>1122</v>
      </c>
      <c r="D2789" t="str">
        <f>VLOOKUP(C2789,Customers!A:E,5,FALSE)</f>
        <v>Mass Market</v>
      </c>
      <c r="E2789" t="s">
        <v>12</v>
      </c>
      <c r="F2789" t="str">
        <f>VLOOKUP(Table1[[#This Row],[Product_ID]],Products!A:D,4,FALSE)</f>
        <v>Audio</v>
      </c>
      <c r="G2789" t="str">
        <f>VLOOKUP(H2789,Stores!A:E,5,FALSE)</f>
        <v xml:space="preserve">Asia </v>
      </c>
      <c r="H2789" t="s">
        <v>104</v>
      </c>
      <c r="I2789" s="5" t="s">
        <v>25</v>
      </c>
      <c r="J2789" s="7">
        <v>4</v>
      </c>
      <c r="K2789" s="27">
        <v>508.98</v>
      </c>
      <c r="L2789" s="11">
        <v>0.15</v>
      </c>
      <c r="M2789" t="s">
        <v>30</v>
      </c>
      <c r="N2789" s="29">
        <v>354.29</v>
      </c>
      <c r="O2789" s="27">
        <f>Table1[[#This Row],[Unit_Price]]*Table1[[#This Row],[Quantity]]</f>
        <v>2035.92</v>
      </c>
      <c r="P2789" s="29">
        <f>Table1[[#This Row],[Revenue]]-Table1[[#This Row],[COGS]]</f>
        <v>618.76</v>
      </c>
      <c r="Q2789" s="9">
        <f>Table1[[#This Row],[Profit]]/Table1[[#This Row],[Revenue]]</f>
        <v>0.30392156862745096</v>
      </c>
      <c r="R2789" s="31">
        <f>Table1[[#This Row],[Cost Price]]*Table1[[#This Row],[Quantity]]</f>
        <v>1417.16</v>
      </c>
    </row>
    <row r="2790" spans="1:18" x14ac:dyDescent="0.25">
      <c r="A2790" t="s">
        <v>3832</v>
      </c>
      <c r="B2790" s="14">
        <v>46128</v>
      </c>
      <c r="C2790" t="s">
        <v>948</v>
      </c>
      <c r="D2790" t="str">
        <f>VLOOKUP(C2790,Customers!A:E,5,FALSE)</f>
        <v>VIP</v>
      </c>
      <c r="E2790" t="s">
        <v>282</v>
      </c>
      <c r="F2790" t="str">
        <f>VLOOKUP(Table1[[#This Row],[Product_ID]],Products!A:D,4,FALSE)</f>
        <v>Audio</v>
      </c>
      <c r="G2790" t="str">
        <f>VLOOKUP(H2790,Stores!A:E,5,FALSE)</f>
        <v>Africa</v>
      </c>
      <c r="H2790" t="s">
        <v>226</v>
      </c>
      <c r="I2790" s="5" t="s">
        <v>14</v>
      </c>
      <c r="J2790" s="7">
        <v>1</v>
      </c>
      <c r="K2790" s="27">
        <v>173.63</v>
      </c>
      <c r="L2790" s="11">
        <v>0.2</v>
      </c>
      <c r="M2790" t="s">
        <v>30</v>
      </c>
      <c r="N2790" s="29">
        <v>110.98</v>
      </c>
      <c r="O2790" s="27">
        <f>Table1[[#This Row],[Unit_Price]]*Table1[[#This Row],[Quantity]]</f>
        <v>173.63</v>
      </c>
      <c r="P2790" s="29">
        <f>Table1[[#This Row],[Revenue]]-Table1[[#This Row],[COGS]]</f>
        <v>62.649999999999991</v>
      </c>
      <c r="Q2790" s="9">
        <f>Table1[[#This Row],[Profit]]/Table1[[#This Row],[Revenue]]</f>
        <v>0.36082474226804118</v>
      </c>
      <c r="R2790" s="31">
        <f>Table1[[#This Row],[Cost Price]]*Table1[[#This Row],[Quantity]]</f>
        <v>110.98</v>
      </c>
    </row>
    <row r="2791" spans="1:18" x14ac:dyDescent="0.25">
      <c r="A2791" t="s">
        <v>3833</v>
      </c>
      <c r="B2791" s="14">
        <v>45789</v>
      </c>
      <c r="C2791" t="s">
        <v>968</v>
      </c>
      <c r="D2791" t="str">
        <f>VLOOKUP(C2791,Customers!A:E,5,FALSE)</f>
        <v>Premium</v>
      </c>
      <c r="E2791" t="s">
        <v>57</v>
      </c>
      <c r="F2791" t="str">
        <f>VLOOKUP(Table1[[#This Row],[Product_ID]],Products!A:D,4,FALSE)</f>
        <v>Laptops</v>
      </c>
      <c r="G2791" t="str">
        <f>VLOOKUP(H2791,Stores!A:E,5,FALSE)</f>
        <v>Asia</v>
      </c>
      <c r="H2791" t="s">
        <v>101</v>
      </c>
      <c r="I2791" s="5" t="s">
        <v>25</v>
      </c>
      <c r="J2791" s="7">
        <v>1</v>
      </c>
      <c r="K2791" s="27">
        <v>1199</v>
      </c>
      <c r="L2791" s="11">
        <v>0</v>
      </c>
      <c r="M2791" t="s">
        <v>35</v>
      </c>
      <c r="N2791" s="29">
        <v>875.27</v>
      </c>
      <c r="O2791" s="27">
        <f>Table1[[#This Row],[Unit_Price]]*Table1[[#This Row],[Quantity]]</f>
        <v>1199</v>
      </c>
      <c r="P2791" s="29">
        <f>Table1[[#This Row],[Revenue]]-Table1[[#This Row],[COGS]]</f>
        <v>323.73</v>
      </c>
      <c r="Q2791" s="9">
        <f>Table1[[#This Row],[Profit]]/Table1[[#This Row],[Revenue]]</f>
        <v>0.27</v>
      </c>
      <c r="R2791" s="31">
        <f>Table1[[#This Row],[Cost Price]]*Table1[[#This Row],[Quantity]]</f>
        <v>875.27</v>
      </c>
    </row>
    <row r="2792" spans="1:18" x14ac:dyDescent="0.25">
      <c r="A2792" t="s">
        <v>3835</v>
      </c>
      <c r="B2792" s="14">
        <v>45949</v>
      </c>
      <c r="C2792" t="s">
        <v>42</v>
      </c>
      <c r="D2792" t="str">
        <f>VLOOKUP(C2792,Customers!A:E,5,FALSE)</f>
        <v>Mass Market</v>
      </c>
      <c r="E2792" t="s">
        <v>33</v>
      </c>
      <c r="F2792" t="str">
        <f>VLOOKUP(Table1[[#This Row],[Product_ID]],Products!A:D,4,FALSE)</f>
        <v>Laptops</v>
      </c>
      <c r="G2792" t="str">
        <f>VLOOKUP(H2792,Stores!A:E,5,FALSE)</f>
        <v>Africa</v>
      </c>
      <c r="H2792" t="s">
        <v>196</v>
      </c>
      <c r="I2792" s="5" t="s">
        <v>25</v>
      </c>
      <c r="J2792" s="7">
        <v>5</v>
      </c>
      <c r="K2792" s="27">
        <v>2573.9699999999998</v>
      </c>
      <c r="L2792" s="11">
        <v>0</v>
      </c>
      <c r="M2792" t="s">
        <v>30</v>
      </c>
      <c r="N2792" s="29">
        <v>1599.36</v>
      </c>
      <c r="O2792" s="27">
        <f>Table1[[#This Row],[Unit_Price]]*Table1[[#This Row],[Quantity]]</f>
        <v>12869.849999999999</v>
      </c>
      <c r="P2792" s="29">
        <f>Table1[[#This Row],[Revenue]]-Table1[[#This Row],[COGS]]</f>
        <v>4873.0499999999993</v>
      </c>
      <c r="Q2792" s="9">
        <f>Table1[[#This Row],[Profit]]/Table1[[#This Row],[Revenue]]</f>
        <v>0.37864077669902912</v>
      </c>
      <c r="R2792" s="31">
        <f>Table1[[#This Row],[Cost Price]]*Table1[[#This Row],[Quantity]]</f>
        <v>7996.7999999999993</v>
      </c>
    </row>
    <row r="2793" spans="1:18" x14ac:dyDescent="0.25">
      <c r="A2793" t="s">
        <v>3836</v>
      </c>
      <c r="B2793" s="14">
        <v>46333</v>
      </c>
      <c r="C2793" t="s">
        <v>1460</v>
      </c>
      <c r="D2793" t="str">
        <f>VLOOKUP(C2793,Customers!A:E,5,FALSE)</f>
        <v>Mass Market</v>
      </c>
      <c r="E2793" t="s">
        <v>137</v>
      </c>
      <c r="F2793" t="str">
        <f>VLOOKUP(Table1[[#This Row],[Product_ID]],Products!A:D,4,FALSE)</f>
        <v>Accessories</v>
      </c>
      <c r="G2793" t="str">
        <f>VLOOKUP(H2793,Stores!A:E,5,FALSE)</f>
        <v>South America</v>
      </c>
      <c r="H2793" t="s">
        <v>120</v>
      </c>
      <c r="I2793" s="5" t="s">
        <v>25</v>
      </c>
      <c r="J2793" s="7">
        <v>2</v>
      </c>
      <c r="K2793" s="27">
        <v>96.03</v>
      </c>
      <c r="L2793" s="11">
        <v>0</v>
      </c>
      <c r="M2793" t="s">
        <v>20</v>
      </c>
      <c r="N2793" s="29">
        <v>65.34</v>
      </c>
      <c r="O2793" s="27">
        <f>Table1[[#This Row],[Unit_Price]]*Table1[[#This Row],[Quantity]]</f>
        <v>192.06</v>
      </c>
      <c r="P2793" s="29">
        <f>Table1[[#This Row],[Revenue]]-Table1[[#This Row],[COGS]]</f>
        <v>61.379999999999995</v>
      </c>
      <c r="Q2793" s="9">
        <f>Table1[[#This Row],[Profit]]/Table1[[#This Row],[Revenue]]</f>
        <v>0.31958762886597936</v>
      </c>
      <c r="R2793" s="31">
        <f>Table1[[#This Row],[Cost Price]]*Table1[[#This Row],[Quantity]]</f>
        <v>130.68</v>
      </c>
    </row>
    <row r="2794" spans="1:18" x14ac:dyDescent="0.25">
      <c r="A2794" t="s">
        <v>3837</v>
      </c>
      <c r="B2794" s="14">
        <v>46118</v>
      </c>
      <c r="C2794" t="s">
        <v>1204</v>
      </c>
      <c r="D2794" t="str">
        <f>VLOOKUP(C2794,Customers!A:E,5,FALSE)</f>
        <v>Mass Affluent</v>
      </c>
      <c r="E2794" t="s">
        <v>137</v>
      </c>
      <c r="F2794" t="str">
        <f>VLOOKUP(Table1[[#This Row],[Product_ID]],Products!A:D,4,FALSE)</f>
        <v>Accessories</v>
      </c>
      <c r="G2794" t="str">
        <f>VLOOKUP(H2794,Stores!A:E,5,FALSE)</f>
        <v>Africa</v>
      </c>
      <c r="H2794" t="s">
        <v>19</v>
      </c>
      <c r="I2794" s="5" t="s">
        <v>14</v>
      </c>
      <c r="J2794" s="7">
        <v>2</v>
      </c>
      <c r="K2794" s="27">
        <v>101.97</v>
      </c>
      <c r="L2794" s="11">
        <v>0</v>
      </c>
      <c r="M2794" t="s">
        <v>20</v>
      </c>
      <c r="N2794" s="29">
        <v>65.34</v>
      </c>
      <c r="O2794" s="27">
        <f>Table1[[#This Row],[Unit_Price]]*Table1[[#This Row],[Quantity]]</f>
        <v>203.94</v>
      </c>
      <c r="P2794" s="29">
        <f>Table1[[#This Row],[Revenue]]-Table1[[#This Row],[COGS]]</f>
        <v>73.259999999999991</v>
      </c>
      <c r="Q2794" s="9">
        <f>Table1[[#This Row],[Profit]]/Table1[[#This Row],[Revenue]]</f>
        <v>0.35922330097087374</v>
      </c>
      <c r="R2794" s="31">
        <f>Table1[[#This Row],[Cost Price]]*Table1[[#This Row],[Quantity]]</f>
        <v>130.68</v>
      </c>
    </row>
    <row r="2795" spans="1:18" x14ac:dyDescent="0.25">
      <c r="A2795" t="s">
        <v>3838</v>
      </c>
      <c r="B2795" s="14">
        <v>46116</v>
      </c>
      <c r="C2795" t="s">
        <v>1176</v>
      </c>
      <c r="D2795" t="str">
        <f>VLOOKUP(C2795,Customers!A:E,5,FALSE)</f>
        <v>Mass Market</v>
      </c>
      <c r="E2795" t="s">
        <v>132</v>
      </c>
      <c r="F2795" t="str">
        <f>VLOOKUP(Table1[[#This Row],[Product_ID]],Products!A:D,4,FALSE)</f>
        <v>Laptops</v>
      </c>
      <c r="G2795" t="str">
        <f>VLOOKUP(H2795,Stores!A:E,5,FALSE)</f>
        <v>Africa</v>
      </c>
      <c r="H2795" t="s">
        <v>226</v>
      </c>
      <c r="I2795" s="5" t="s">
        <v>25</v>
      </c>
      <c r="J2795" s="7">
        <v>0</v>
      </c>
      <c r="K2795" s="27">
        <v>1187.01</v>
      </c>
      <c r="L2795" s="11">
        <v>0.1</v>
      </c>
      <c r="M2795" t="s">
        <v>20</v>
      </c>
      <c r="N2795" s="29">
        <v>791.34</v>
      </c>
      <c r="O2795" s="27">
        <f>Table1[[#This Row],[Unit_Price]]*Table1[[#This Row],[Quantity]]</f>
        <v>0</v>
      </c>
      <c r="P2795" s="29">
        <f>Table1[[#This Row],[Revenue]]-Table1[[#This Row],[COGS]]</f>
        <v>0</v>
      </c>
      <c r="Q2795" s="9">
        <v>0</v>
      </c>
      <c r="R2795" s="31">
        <f>Table1[[#This Row],[Cost Price]]*Table1[[#This Row],[Quantity]]</f>
        <v>0</v>
      </c>
    </row>
    <row r="2796" spans="1:18" x14ac:dyDescent="0.25">
      <c r="A2796" t="s">
        <v>3839</v>
      </c>
      <c r="B2796" s="14">
        <v>45955</v>
      </c>
      <c r="C2796" t="s">
        <v>1492</v>
      </c>
      <c r="D2796" t="str">
        <f>VLOOKUP(C2796,Customers!A:E,5,FALSE)</f>
        <v>Mass Affluent</v>
      </c>
      <c r="E2796" t="s">
        <v>282</v>
      </c>
      <c r="F2796" t="str">
        <f>VLOOKUP(Table1[[#This Row],[Product_ID]],Products!A:D,4,FALSE)</f>
        <v>Audio</v>
      </c>
      <c r="G2796" t="str">
        <f>VLOOKUP(H2796,Stores!A:E,5,FALSE)</f>
        <v>South America</v>
      </c>
      <c r="H2796" t="s">
        <v>62</v>
      </c>
      <c r="I2796" s="5" t="s">
        <v>25</v>
      </c>
      <c r="J2796" s="7">
        <v>5</v>
      </c>
      <c r="K2796" s="27">
        <v>179</v>
      </c>
      <c r="L2796" s="11">
        <v>0.05</v>
      </c>
      <c r="M2796" t="s">
        <v>35</v>
      </c>
      <c r="N2796" s="29">
        <v>110.98</v>
      </c>
      <c r="O2796" s="27">
        <f>Table1[[#This Row],[Unit_Price]]*Table1[[#This Row],[Quantity]]</f>
        <v>895</v>
      </c>
      <c r="P2796" s="29">
        <f>Table1[[#This Row],[Revenue]]-Table1[[#This Row],[COGS]]</f>
        <v>340.1</v>
      </c>
      <c r="Q2796" s="9">
        <f>Table1[[#This Row],[Profit]]/Table1[[#This Row],[Revenue]]</f>
        <v>0.38</v>
      </c>
      <c r="R2796" s="31">
        <f>Table1[[#This Row],[Cost Price]]*Table1[[#This Row],[Quantity]]</f>
        <v>554.9</v>
      </c>
    </row>
    <row r="2797" spans="1:18" x14ac:dyDescent="0.25">
      <c r="A2797" t="s">
        <v>3840</v>
      </c>
      <c r="B2797" s="14">
        <v>45878</v>
      </c>
      <c r="C2797" t="s">
        <v>2410</v>
      </c>
      <c r="D2797" t="str">
        <f>VLOOKUP(C2797,Customers!A:E,5,FALSE)</f>
        <v>Premium</v>
      </c>
      <c r="E2797" t="s">
        <v>251</v>
      </c>
      <c r="F2797" t="str">
        <f>VLOOKUP(Table1[[#This Row],[Product_ID]],Products!A:D,4,FALSE)</f>
        <v>Televisions</v>
      </c>
      <c r="G2797" t="str">
        <f>VLOOKUP(H2797,Stores!A:E,5,FALSE)</f>
        <v>North America</v>
      </c>
      <c r="H2797" t="s">
        <v>39</v>
      </c>
      <c r="I2797" s="5" t="s">
        <v>14</v>
      </c>
      <c r="J2797" s="7">
        <v>6</v>
      </c>
      <c r="K2797" s="27">
        <v>1999</v>
      </c>
      <c r="L2797" s="11">
        <v>0</v>
      </c>
      <c r="M2797" t="s">
        <v>20</v>
      </c>
      <c r="N2797" s="29">
        <v>1299.3499999999999</v>
      </c>
      <c r="O2797" s="27">
        <f>Table1[[#This Row],[Unit_Price]]*Table1[[#This Row],[Quantity]]</f>
        <v>11994</v>
      </c>
      <c r="P2797" s="29">
        <f>Table1[[#This Row],[Revenue]]-Table1[[#This Row],[COGS]]</f>
        <v>4197.9000000000005</v>
      </c>
      <c r="Q2797" s="9">
        <f>Table1[[#This Row],[Profit]]/Table1[[#This Row],[Revenue]]</f>
        <v>0.35000000000000003</v>
      </c>
      <c r="R2797" s="31">
        <f>Table1[[#This Row],[Cost Price]]*Table1[[#This Row],[Quantity]]</f>
        <v>7796.0999999999995</v>
      </c>
    </row>
    <row r="2798" spans="1:18" x14ac:dyDescent="0.25">
      <c r="A2798" t="s">
        <v>3841</v>
      </c>
      <c r="B2798" s="14">
        <v>46127</v>
      </c>
      <c r="C2798" t="s">
        <v>3842</v>
      </c>
      <c r="D2798" t="str">
        <f>VLOOKUP(C2798,Customers!A:E,5,FALSE)</f>
        <v>Mass Market</v>
      </c>
      <c r="E2798" t="s">
        <v>83</v>
      </c>
      <c r="F2798" t="str">
        <f>VLOOKUP(Table1[[#This Row],[Product_ID]],Products!A:D,4,FALSE)</f>
        <v>Televisions</v>
      </c>
      <c r="G2798" t="str">
        <f>VLOOKUP(H2798,Stores!A:E,5,FALSE)</f>
        <v>Europe</v>
      </c>
      <c r="H2798" t="s">
        <v>64</v>
      </c>
      <c r="I2798" s="5" t="s">
        <v>14</v>
      </c>
      <c r="J2798" s="7">
        <v>3</v>
      </c>
      <c r="K2798" s="27">
        <v>2367.9699999999998</v>
      </c>
      <c r="L2798" s="11">
        <v>0.02</v>
      </c>
      <c r="M2798" t="s">
        <v>20</v>
      </c>
      <c r="N2798" s="29">
        <v>1586.31</v>
      </c>
      <c r="O2798" s="27">
        <f>Table1[[#This Row],[Unit_Price]]*Table1[[#This Row],[Quantity]]</f>
        <v>7103.91</v>
      </c>
      <c r="P2798" s="29">
        <f>Table1[[#This Row],[Revenue]]-Table1[[#This Row],[COGS]]</f>
        <v>2344.9799999999996</v>
      </c>
      <c r="Q2798" s="9">
        <f>Table1[[#This Row],[Profit]]/Table1[[#This Row],[Revenue]]</f>
        <v>0.33009708737864074</v>
      </c>
      <c r="R2798" s="31">
        <f>Table1[[#This Row],[Cost Price]]*Table1[[#This Row],[Quantity]]</f>
        <v>4758.93</v>
      </c>
    </row>
    <row r="2799" spans="1:18" x14ac:dyDescent="0.25">
      <c r="A2799" t="s">
        <v>3843</v>
      </c>
      <c r="B2799" s="14">
        <v>46224</v>
      </c>
      <c r="C2799" t="s">
        <v>1220</v>
      </c>
      <c r="D2799" t="str">
        <f>VLOOKUP(C2799,Customers!A:E,5,FALSE)</f>
        <v>Mass Market</v>
      </c>
      <c r="E2799" t="s">
        <v>685</v>
      </c>
      <c r="F2799" t="str">
        <f>VLOOKUP(Table1[[#This Row],[Product_ID]],Products!A:D,4,FALSE)</f>
        <v>Smartphones</v>
      </c>
      <c r="G2799" t="str">
        <f>VLOOKUP(H2799,Stores!A:E,5,FALSE)</f>
        <v>North America</v>
      </c>
      <c r="H2799" t="s">
        <v>187</v>
      </c>
      <c r="I2799" s="5" t="s">
        <v>25</v>
      </c>
      <c r="J2799" s="7">
        <v>4</v>
      </c>
      <c r="K2799" s="27">
        <v>1599</v>
      </c>
      <c r="L2799" s="11">
        <v>0</v>
      </c>
      <c r="M2799" t="s">
        <v>35</v>
      </c>
      <c r="N2799" s="29">
        <v>1023.36</v>
      </c>
      <c r="O2799" s="27">
        <f>Table1[[#This Row],[Unit_Price]]*Table1[[#This Row],[Quantity]]</f>
        <v>6396</v>
      </c>
      <c r="P2799" s="29">
        <f>Table1[[#This Row],[Revenue]]-Table1[[#This Row],[COGS]]</f>
        <v>2302.56</v>
      </c>
      <c r="Q2799" s="9">
        <f>Table1[[#This Row],[Profit]]/Table1[[#This Row],[Revenue]]</f>
        <v>0.36</v>
      </c>
      <c r="R2799" s="31">
        <f>Table1[[#This Row],[Cost Price]]*Table1[[#This Row],[Quantity]]</f>
        <v>4093.44</v>
      </c>
    </row>
    <row r="2800" spans="1:18" x14ac:dyDescent="0.25">
      <c r="A2800" t="s">
        <v>3844</v>
      </c>
      <c r="B2800" s="14">
        <v>46229</v>
      </c>
      <c r="C2800" t="s">
        <v>725</v>
      </c>
      <c r="D2800" t="str">
        <f>VLOOKUP(C2800,Customers!A:E,5,FALSE)</f>
        <v>Mass Market</v>
      </c>
      <c r="E2800" t="s">
        <v>132</v>
      </c>
      <c r="F2800" t="str">
        <f>VLOOKUP(Table1[[#This Row],[Product_ID]],Products!A:D,4,FALSE)</f>
        <v>Laptops</v>
      </c>
      <c r="G2800" t="str">
        <f>VLOOKUP(H2800,Stores!A:E,5,FALSE)</f>
        <v>Europe</v>
      </c>
      <c r="H2800" t="s">
        <v>64</v>
      </c>
      <c r="I2800" s="5" t="s">
        <v>14</v>
      </c>
      <c r="J2800" s="7">
        <v>3</v>
      </c>
      <c r="K2800" s="27">
        <v>1210.99</v>
      </c>
      <c r="L2800" s="11">
        <v>0</v>
      </c>
      <c r="M2800" t="s">
        <v>20</v>
      </c>
      <c r="N2800" s="29">
        <v>791.34</v>
      </c>
      <c r="O2800" s="27">
        <f>Table1[[#This Row],[Unit_Price]]*Table1[[#This Row],[Quantity]]</f>
        <v>3632.9700000000003</v>
      </c>
      <c r="P2800" s="29">
        <f>Table1[[#This Row],[Revenue]]-Table1[[#This Row],[COGS]]</f>
        <v>1258.9500000000003</v>
      </c>
      <c r="Q2800" s="9">
        <f>Table1[[#This Row],[Profit]]/Table1[[#This Row],[Revenue]]</f>
        <v>0.34653465346534656</v>
      </c>
      <c r="R2800" s="31">
        <f>Table1[[#This Row],[Cost Price]]*Table1[[#This Row],[Quantity]]</f>
        <v>2374.02</v>
      </c>
    </row>
    <row r="2801" spans="1:18" x14ac:dyDescent="0.25">
      <c r="A2801" t="s">
        <v>3845</v>
      </c>
      <c r="B2801" s="14">
        <v>46051</v>
      </c>
      <c r="C2801" t="s">
        <v>1913</v>
      </c>
      <c r="D2801" t="str">
        <f>VLOOKUP(C2801,Customers!A:E,5,FALSE)</f>
        <v>Mass Market</v>
      </c>
      <c r="E2801" t="s">
        <v>123</v>
      </c>
      <c r="F2801" t="str">
        <f>VLOOKUP(Table1[[#This Row],[Product_ID]],Products!A:D,4,FALSE)</f>
        <v>Accessories</v>
      </c>
      <c r="G2801" t="str">
        <f>VLOOKUP(H2801,Stores!A:E,5,FALSE)</f>
        <v>Africa</v>
      </c>
      <c r="H2801" t="s">
        <v>226</v>
      </c>
      <c r="I2801" s="5" t="s">
        <v>25</v>
      </c>
      <c r="J2801" s="7">
        <v>2</v>
      </c>
      <c r="K2801" s="27">
        <v>53.9</v>
      </c>
      <c r="L2801" s="11">
        <v>0.02</v>
      </c>
      <c r="M2801" t="s">
        <v>20</v>
      </c>
      <c r="N2801" s="29">
        <v>39.049999999999997</v>
      </c>
      <c r="O2801" s="27">
        <f>Table1[[#This Row],[Unit_Price]]*Table1[[#This Row],[Quantity]]</f>
        <v>107.8</v>
      </c>
      <c r="P2801" s="29">
        <f>Table1[[#This Row],[Revenue]]-Table1[[#This Row],[COGS]]</f>
        <v>29.700000000000003</v>
      </c>
      <c r="Q2801" s="9">
        <f>Table1[[#This Row],[Profit]]/Table1[[#This Row],[Revenue]]</f>
        <v>0.27551020408163268</v>
      </c>
      <c r="R2801" s="31">
        <f>Table1[[#This Row],[Cost Price]]*Table1[[#This Row],[Quantity]]</f>
        <v>78.099999999999994</v>
      </c>
    </row>
    <row r="2802" spans="1:18" x14ac:dyDescent="0.25">
      <c r="A2802" t="s">
        <v>3846</v>
      </c>
      <c r="B2802" s="14">
        <v>46362</v>
      </c>
      <c r="C2802" t="s">
        <v>552</v>
      </c>
      <c r="D2802" t="str">
        <f>VLOOKUP(C2802,Customers!A:E,5,FALSE)</f>
        <v>Mass Affluent</v>
      </c>
      <c r="E2802" t="s">
        <v>61</v>
      </c>
      <c r="F2802" t="str">
        <f>VLOOKUP(Table1[[#This Row],[Product_ID]],Products!A:D,4,FALSE)</f>
        <v>Audio</v>
      </c>
      <c r="G2802" t="str">
        <f>VLOOKUP(H2802,Stores!A:E,5,FALSE)</f>
        <v>Oceania</v>
      </c>
      <c r="H2802" t="s">
        <v>112</v>
      </c>
      <c r="I2802" s="5" t="s">
        <v>25</v>
      </c>
      <c r="J2802" s="7">
        <v>2</v>
      </c>
      <c r="K2802" s="27">
        <v>253.98</v>
      </c>
      <c r="L2802" s="11">
        <v>0.02</v>
      </c>
      <c r="M2802" t="s">
        <v>20</v>
      </c>
      <c r="N2802" s="29">
        <v>171.81</v>
      </c>
      <c r="O2802" s="27">
        <f>Table1[[#This Row],[Unit_Price]]*Table1[[#This Row],[Quantity]]</f>
        <v>507.96</v>
      </c>
      <c r="P2802" s="29">
        <f>Table1[[#This Row],[Revenue]]-Table1[[#This Row],[COGS]]</f>
        <v>164.33999999999997</v>
      </c>
      <c r="Q2802" s="9">
        <f>Table1[[#This Row],[Profit]]/Table1[[#This Row],[Revenue]]</f>
        <v>0.32352941176470584</v>
      </c>
      <c r="R2802" s="31">
        <f>Table1[[#This Row],[Cost Price]]*Table1[[#This Row],[Quantity]]</f>
        <v>343.62</v>
      </c>
    </row>
    <row r="2803" spans="1:18" x14ac:dyDescent="0.25">
      <c r="A2803" t="s">
        <v>3847</v>
      </c>
      <c r="B2803" s="14">
        <v>46009</v>
      </c>
      <c r="C2803" t="s">
        <v>1667</v>
      </c>
      <c r="D2803" t="str">
        <f>VLOOKUP(C2803,Customers!A:E,5,FALSE)</f>
        <v>Mass Affluent</v>
      </c>
      <c r="E2803" t="s">
        <v>87</v>
      </c>
      <c r="F2803" t="str">
        <f>VLOOKUP(Table1[[#This Row],[Product_ID]],Products!A:D,4,FALSE)</f>
        <v>Laptops</v>
      </c>
      <c r="G2803" t="str">
        <f>VLOOKUP(H2803,Stores!A:E,5,FALSE)</f>
        <v>Africa</v>
      </c>
      <c r="H2803" t="s">
        <v>58</v>
      </c>
      <c r="I2803" s="5" t="s">
        <v>14</v>
      </c>
      <c r="J2803" s="7">
        <v>4</v>
      </c>
      <c r="K2803" s="27">
        <v>1028.97</v>
      </c>
      <c r="L2803" s="11">
        <v>0</v>
      </c>
      <c r="M2803" t="s">
        <v>20</v>
      </c>
      <c r="N2803" s="29">
        <v>689.31</v>
      </c>
      <c r="O2803" s="27">
        <f>Table1[[#This Row],[Unit_Price]]*Table1[[#This Row],[Quantity]]</f>
        <v>4115.88</v>
      </c>
      <c r="P2803" s="29">
        <f>Table1[[#This Row],[Revenue]]-Table1[[#This Row],[COGS]]</f>
        <v>1358.6400000000003</v>
      </c>
      <c r="Q2803" s="9">
        <f>Table1[[#This Row],[Profit]]/Table1[[#This Row],[Revenue]]</f>
        <v>0.33009708737864085</v>
      </c>
      <c r="R2803" s="31">
        <f>Table1[[#This Row],[Cost Price]]*Table1[[#This Row],[Quantity]]</f>
        <v>2757.24</v>
      </c>
    </row>
    <row r="2804" spans="1:18" x14ac:dyDescent="0.25">
      <c r="A2804" t="s">
        <v>3848</v>
      </c>
      <c r="B2804" s="14">
        <v>46240</v>
      </c>
      <c r="C2804" t="s">
        <v>1537</v>
      </c>
      <c r="D2804" t="str">
        <f>VLOOKUP(C2804,Customers!A:E,5,FALSE)</f>
        <v>Mass Affluent</v>
      </c>
      <c r="E2804" t="s">
        <v>220</v>
      </c>
      <c r="F2804" t="str">
        <f>VLOOKUP(Table1[[#This Row],[Product_ID]],Products!A:D,4,FALSE)</f>
        <v>Laptops</v>
      </c>
      <c r="G2804" t="str">
        <f>VLOOKUP(H2804,Stores!A:E,5,FALSE)</f>
        <v>Asia</v>
      </c>
      <c r="H2804" t="s">
        <v>34</v>
      </c>
      <c r="I2804" s="5" t="s">
        <v>14</v>
      </c>
      <c r="J2804" s="7">
        <v>1</v>
      </c>
      <c r="K2804" s="27">
        <v>1484.01</v>
      </c>
      <c r="L2804" s="11">
        <v>0.15</v>
      </c>
      <c r="M2804" t="s">
        <v>20</v>
      </c>
      <c r="N2804" s="29">
        <v>974.35</v>
      </c>
      <c r="O2804" s="27">
        <f>Table1[[#This Row],[Unit_Price]]*Table1[[#This Row],[Quantity]]</f>
        <v>1484.01</v>
      </c>
      <c r="P2804" s="29">
        <f>Table1[[#This Row],[Revenue]]-Table1[[#This Row],[COGS]]</f>
        <v>509.65999999999997</v>
      </c>
      <c r="Q2804" s="9">
        <f>Table1[[#This Row],[Profit]]/Table1[[#This Row],[Revenue]]</f>
        <v>0.34343434343434343</v>
      </c>
      <c r="R2804" s="31">
        <f>Table1[[#This Row],[Cost Price]]*Table1[[#This Row],[Quantity]]</f>
        <v>974.35</v>
      </c>
    </row>
    <row r="2805" spans="1:18" x14ac:dyDescent="0.25">
      <c r="A2805" t="s">
        <v>3849</v>
      </c>
      <c r="B2805" s="14">
        <v>46172</v>
      </c>
      <c r="C2805" t="s">
        <v>1569</v>
      </c>
      <c r="D2805" t="str">
        <f>VLOOKUP(C2805,Customers!A:E,5,FALSE)</f>
        <v>Mass Market</v>
      </c>
      <c r="E2805" t="s">
        <v>323</v>
      </c>
      <c r="F2805" t="str">
        <f>VLOOKUP(Table1[[#This Row],[Product_ID]],Products!A:D,4,FALSE)</f>
        <v>Televisions</v>
      </c>
      <c r="G2805" t="str">
        <f>VLOOKUP(H2805,Stores!A:E,5,FALSE)</f>
        <v>North America</v>
      </c>
      <c r="H2805" t="s">
        <v>39</v>
      </c>
      <c r="I2805" s="5" t="s">
        <v>14</v>
      </c>
      <c r="J2805" s="7">
        <v>2</v>
      </c>
      <c r="K2805" s="27">
        <v>1513.99</v>
      </c>
      <c r="L2805" s="11">
        <v>0</v>
      </c>
      <c r="M2805" t="s">
        <v>20</v>
      </c>
      <c r="N2805" s="29">
        <v>989.34</v>
      </c>
      <c r="O2805" s="27">
        <f>Table1[[#This Row],[Unit_Price]]*Table1[[#This Row],[Quantity]]</f>
        <v>3027.98</v>
      </c>
      <c r="P2805" s="29">
        <f>Table1[[#This Row],[Revenue]]-Table1[[#This Row],[COGS]]</f>
        <v>1049.3</v>
      </c>
      <c r="Q2805" s="9">
        <f>Table1[[#This Row],[Profit]]/Table1[[#This Row],[Revenue]]</f>
        <v>0.34653465346534651</v>
      </c>
      <c r="R2805" s="31">
        <f>Table1[[#This Row],[Cost Price]]*Table1[[#This Row],[Quantity]]</f>
        <v>1978.68</v>
      </c>
    </row>
    <row r="2806" spans="1:18" x14ac:dyDescent="0.25">
      <c r="A2806" t="s">
        <v>3850</v>
      </c>
      <c r="B2806" s="14">
        <v>46028</v>
      </c>
      <c r="C2806" t="s">
        <v>740</v>
      </c>
      <c r="D2806" t="str">
        <f>VLOOKUP(C2806,Customers!A:E,5,FALSE)</f>
        <v>Mass Market</v>
      </c>
      <c r="E2806" t="s">
        <v>3851</v>
      </c>
      <c r="F2806" t="e">
        <f>VLOOKUP(Table1[[#This Row],[Product_ID]],Products!A:D,4,FALSE)</f>
        <v>#N/A</v>
      </c>
      <c r="G2806" t="str">
        <f>VLOOKUP(H2806,Stores!A:E,5,FALSE)</f>
        <v>North America</v>
      </c>
      <c r="H2806" t="s">
        <v>187</v>
      </c>
      <c r="I2806" s="5" t="s">
        <v>14</v>
      </c>
      <c r="J2806" s="7">
        <v>3</v>
      </c>
      <c r="K2806" s="27">
        <v>399</v>
      </c>
      <c r="L2806" s="11">
        <v>0.05</v>
      </c>
      <c r="M2806" t="s">
        <v>20</v>
      </c>
      <c r="N2806" s="29">
        <v>0</v>
      </c>
      <c r="O2806" s="27">
        <v>0</v>
      </c>
      <c r="P2806" s="29">
        <f>Table1[[#This Row],[Revenue]]-Table1[[#This Row],[COGS]]</f>
        <v>0</v>
      </c>
      <c r="Q2806" s="9">
        <v>0</v>
      </c>
      <c r="R2806" s="31">
        <f>Table1[[#This Row],[Cost Price]]*Table1[[#This Row],[Quantity]]</f>
        <v>0</v>
      </c>
    </row>
    <row r="2807" spans="1:18" x14ac:dyDescent="0.25">
      <c r="A2807" t="s">
        <v>3852</v>
      </c>
      <c r="B2807" s="14">
        <v>46011</v>
      </c>
      <c r="C2807" t="s">
        <v>165</v>
      </c>
      <c r="D2807" t="str">
        <f>VLOOKUP(C2807,Customers!A:E,5,FALSE)</f>
        <v>Mass Market</v>
      </c>
      <c r="E2807" t="s">
        <v>33</v>
      </c>
      <c r="F2807" t="str">
        <f>VLOOKUP(Table1[[#This Row],[Product_ID]],Products!A:D,4,FALSE)</f>
        <v>Laptops</v>
      </c>
      <c r="G2807" t="str">
        <f>VLOOKUP(H2807,Stores!A:E,5,FALSE)</f>
        <v xml:space="preserve">Asia </v>
      </c>
      <c r="H2807" t="s">
        <v>104</v>
      </c>
      <c r="I2807" s="5" t="s">
        <v>14</v>
      </c>
      <c r="J2807" s="7">
        <v>1</v>
      </c>
      <c r="K2807" s="27">
        <v>2573.9699999999998</v>
      </c>
      <c r="L2807" s="11">
        <v>0.2</v>
      </c>
      <c r="M2807" t="s">
        <v>35</v>
      </c>
      <c r="N2807" s="29">
        <v>1599.36</v>
      </c>
      <c r="O2807" s="27">
        <f>Table1[[#This Row],[Unit_Price]]*Table1[[#This Row],[Quantity]]</f>
        <v>2573.9699999999998</v>
      </c>
      <c r="P2807" s="29">
        <f>Table1[[#This Row],[Revenue]]-Table1[[#This Row],[COGS]]</f>
        <v>974.6099999999999</v>
      </c>
      <c r="Q2807" s="9">
        <f>Table1[[#This Row],[Profit]]/Table1[[#This Row],[Revenue]]</f>
        <v>0.37864077669902912</v>
      </c>
      <c r="R2807" s="31">
        <f>Table1[[#This Row],[Cost Price]]*Table1[[#This Row],[Quantity]]</f>
        <v>1599.36</v>
      </c>
    </row>
    <row r="2808" spans="1:18" x14ac:dyDescent="0.25">
      <c r="A2808" t="s">
        <v>3853</v>
      </c>
      <c r="B2808" s="14">
        <v>46017</v>
      </c>
      <c r="C2808" t="s">
        <v>2206</v>
      </c>
      <c r="D2808" t="str">
        <f>VLOOKUP(C2808,Customers!A:E,5,FALSE)</f>
        <v>Mass Affluent</v>
      </c>
      <c r="E2808" t="s">
        <v>199</v>
      </c>
      <c r="F2808" t="str">
        <f>VLOOKUP(Table1[[#This Row],[Product_ID]],Products!A:D,4,FALSE)</f>
        <v>Laptops</v>
      </c>
      <c r="G2808" t="str">
        <f>VLOOKUP(H2808,Stores!A:E,5,FALSE)</f>
        <v>Europe</v>
      </c>
      <c r="H2808" t="s">
        <v>24</v>
      </c>
      <c r="I2808" s="5" t="s">
        <v>25</v>
      </c>
      <c r="J2808" s="7">
        <v>2</v>
      </c>
      <c r="K2808" s="27">
        <v>712.98</v>
      </c>
      <c r="L2808" s="11">
        <v>0</v>
      </c>
      <c r="M2808" t="s">
        <v>20</v>
      </c>
      <c r="N2808" s="29">
        <v>496.29</v>
      </c>
      <c r="O2808" s="27">
        <f>Table1[[#This Row],[Unit_Price]]*Table1[[#This Row],[Quantity]]</f>
        <v>1425.96</v>
      </c>
      <c r="P2808" s="29">
        <f>Table1[[#This Row],[Revenue]]-Table1[[#This Row],[COGS]]</f>
        <v>433.38</v>
      </c>
      <c r="Q2808" s="9">
        <f>Table1[[#This Row],[Profit]]/Table1[[#This Row],[Revenue]]</f>
        <v>0.30392156862745096</v>
      </c>
      <c r="R2808" s="31">
        <f>Table1[[#This Row],[Cost Price]]*Table1[[#This Row],[Quantity]]</f>
        <v>992.58</v>
      </c>
    </row>
    <row r="2809" spans="1:18" x14ac:dyDescent="0.25">
      <c r="A2809" t="s">
        <v>3854</v>
      </c>
      <c r="B2809" s="14">
        <v>46019</v>
      </c>
      <c r="C2809" t="s">
        <v>380</v>
      </c>
      <c r="D2809" t="str">
        <f>VLOOKUP(C2809,Customers!A:E,5,FALSE)</f>
        <v>Mass Market</v>
      </c>
      <c r="E2809" t="s">
        <v>61</v>
      </c>
      <c r="F2809" t="str">
        <f>VLOOKUP(Table1[[#This Row],[Product_ID]],Products!A:D,4,FALSE)</f>
        <v>Audio</v>
      </c>
      <c r="G2809" t="str">
        <f>VLOOKUP(H2809,Stores!A:E,5,FALSE)</f>
        <v>South America</v>
      </c>
      <c r="H2809" t="s">
        <v>62</v>
      </c>
      <c r="I2809" s="5" t="s">
        <v>25</v>
      </c>
      <c r="J2809" s="7">
        <v>2</v>
      </c>
      <c r="K2809" s="27">
        <v>249</v>
      </c>
      <c r="L2809" s="11">
        <v>0.1</v>
      </c>
      <c r="M2809" t="s">
        <v>30</v>
      </c>
      <c r="N2809" s="29">
        <v>171.81</v>
      </c>
      <c r="O2809" s="27">
        <f>Table1[[#This Row],[Unit_Price]]*Table1[[#This Row],[Quantity]]</f>
        <v>498</v>
      </c>
      <c r="P2809" s="29">
        <f>Table1[[#This Row],[Revenue]]-Table1[[#This Row],[COGS]]</f>
        <v>154.38</v>
      </c>
      <c r="Q2809" s="9">
        <f>Table1[[#This Row],[Profit]]/Table1[[#This Row],[Revenue]]</f>
        <v>0.31</v>
      </c>
      <c r="R2809" s="31">
        <f>Table1[[#This Row],[Cost Price]]*Table1[[#This Row],[Quantity]]</f>
        <v>343.62</v>
      </c>
    </row>
    <row r="2810" spans="1:18" x14ac:dyDescent="0.25">
      <c r="A2810" t="s">
        <v>3855</v>
      </c>
      <c r="B2810" s="14">
        <v>46179</v>
      </c>
      <c r="C2810" t="s">
        <v>1001</v>
      </c>
      <c r="D2810" t="str">
        <f>VLOOKUP(C2810,Customers!A:E,5,FALSE)</f>
        <v>Mass Market</v>
      </c>
      <c r="E2810" t="s">
        <v>92</v>
      </c>
      <c r="F2810" t="str">
        <f>VLOOKUP(Table1[[#This Row],[Product_ID]],Products!A:D,4,FALSE)</f>
        <v>Audio</v>
      </c>
      <c r="G2810" t="str">
        <f>VLOOKUP(H2810,Stores!A:E,5,FALSE)</f>
        <v>South America</v>
      </c>
      <c r="H2810" t="s">
        <v>120</v>
      </c>
      <c r="I2810" s="5" t="s">
        <v>14</v>
      </c>
      <c r="J2810" s="7">
        <v>5</v>
      </c>
      <c r="K2810" s="27">
        <v>290.02999999999997</v>
      </c>
      <c r="L2810" s="11">
        <v>0.1</v>
      </c>
      <c r="M2810" t="s">
        <v>35</v>
      </c>
      <c r="N2810" s="29">
        <v>191.36</v>
      </c>
      <c r="O2810" s="27">
        <f>Table1[[#This Row],[Unit_Price]]*Table1[[#This Row],[Quantity]]</f>
        <v>1450.1499999999999</v>
      </c>
      <c r="P2810" s="29">
        <f>Table1[[#This Row],[Revenue]]-Table1[[#This Row],[COGS]]</f>
        <v>493.3499999999998</v>
      </c>
      <c r="Q2810" s="9">
        <f>Table1[[#This Row],[Profit]]/Table1[[#This Row],[Revenue]]</f>
        <v>0.34020618556701021</v>
      </c>
      <c r="R2810" s="31">
        <f>Table1[[#This Row],[Cost Price]]*Table1[[#This Row],[Quantity]]</f>
        <v>956.80000000000007</v>
      </c>
    </row>
    <row r="2811" spans="1:18" x14ac:dyDescent="0.25">
      <c r="A2811" t="s">
        <v>3856</v>
      </c>
      <c r="B2811" s="14">
        <v>45930</v>
      </c>
      <c r="C2811" t="s">
        <v>1378</v>
      </c>
      <c r="D2811" t="str">
        <f>VLOOKUP(C2811,Customers!A:E,5,FALSE)</f>
        <v xml:space="preserve">Mass Market </v>
      </c>
      <c r="E2811" t="s">
        <v>38</v>
      </c>
      <c r="F2811" t="str">
        <f>VLOOKUP(Table1[[#This Row],[Product_ID]],Products!A:D,4,FALSE)</f>
        <v>Televisions</v>
      </c>
      <c r="G2811" t="str">
        <f>VLOOKUP(H2811,Stores!A:E,5,FALSE)</f>
        <v>EUROPE</v>
      </c>
      <c r="H2811" t="s">
        <v>74</v>
      </c>
      <c r="I2811" s="5" t="s">
        <v>25</v>
      </c>
      <c r="J2811" s="7">
        <v>6</v>
      </c>
      <c r="K2811" s="27">
        <v>1936.98</v>
      </c>
      <c r="L2811" s="11">
        <v>0</v>
      </c>
      <c r="M2811" t="s">
        <v>20</v>
      </c>
      <c r="N2811" s="29">
        <v>1177.3800000000001</v>
      </c>
      <c r="O2811" s="27">
        <f>Table1[[#This Row],[Unit_Price]]*Table1[[#This Row],[Quantity]]</f>
        <v>11621.880000000001</v>
      </c>
      <c r="P2811" s="29">
        <f>Table1[[#This Row],[Revenue]]-Table1[[#This Row],[COGS]]</f>
        <v>4557.6000000000004</v>
      </c>
      <c r="Q2811" s="9">
        <f>Table1[[#This Row],[Profit]]/Table1[[#This Row],[Revenue]]</f>
        <v>0.39215686274509803</v>
      </c>
      <c r="R2811" s="31">
        <f>Table1[[#This Row],[Cost Price]]*Table1[[#This Row],[Quantity]]</f>
        <v>7064.2800000000007</v>
      </c>
    </row>
    <row r="2812" spans="1:18" x14ac:dyDescent="0.25">
      <c r="A2812" t="s">
        <v>3857</v>
      </c>
      <c r="B2812" s="14">
        <v>46074</v>
      </c>
      <c r="C2812" t="s">
        <v>389</v>
      </c>
      <c r="D2812" t="str">
        <f>VLOOKUP(C2812,Customers!A:E,5,FALSE)</f>
        <v>Mass Affluent</v>
      </c>
      <c r="E2812" t="s">
        <v>57</v>
      </c>
      <c r="F2812" t="str">
        <f>VLOOKUP(Table1[[#This Row],[Product_ID]],Products!A:D,4,FALSE)</f>
        <v>Laptops</v>
      </c>
      <c r="G2812" t="str">
        <f>VLOOKUP(H2812,Stores!A:E,5,FALSE)</f>
        <v>oceania</v>
      </c>
      <c r="H2812" t="s">
        <v>48</v>
      </c>
      <c r="I2812" s="5" t="s">
        <v>25</v>
      </c>
      <c r="J2812" s="7">
        <v>1</v>
      </c>
      <c r="K2812" s="27">
        <v>1199</v>
      </c>
      <c r="L2812" s="11">
        <v>0</v>
      </c>
      <c r="M2812" t="s">
        <v>20</v>
      </c>
      <c r="N2812" s="29">
        <v>875.27</v>
      </c>
      <c r="O2812" s="27">
        <f>Table1[[#This Row],[Unit_Price]]*Table1[[#This Row],[Quantity]]</f>
        <v>1199</v>
      </c>
      <c r="P2812" s="29">
        <f>Table1[[#This Row],[Revenue]]-Table1[[#This Row],[COGS]]</f>
        <v>323.73</v>
      </c>
      <c r="Q2812" s="9">
        <f>Table1[[#This Row],[Profit]]/Table1[[#This Row],[Revenue]]</f>
        <v>0.27</v>
      </c>
      <c r="R2812" s="31">
        <f>Table1[[#This Row],[Cost Price]]*Table1[[#This Row],[Quantity]]</f>
        <v>875.27</v>
      </c>
    </row>
    <row r="2813" spans="1:18" x14ac:dyDescent="0.25">
      <c r="A2813" t="s">
        <v>3858</v>
      </c>
      <c r="B2813" s="14">
        <v>46027</v>
      </c>
      <c r="C2813" t="s">
        <v>716</v>
      </c>
      <c r="D2813" t="str">
        <f>VLOOKUP(C2813,Customers!A:E,5,FALSE)</f>
        <v>Mass Market</v>
      </c>
      <c r="E2813" t="s">
        <v>685</v>
      </c>
      <c r="F2813" t="str">
        <f>VLOOKUP(Table1[[#This Row],[Product_ID]],Products!A:D,4,FALSE)</f>
        <v>Smartphones</v>
      </c>
      <c r="G2813" t="str">
        <f>VLOOKUP(H2813,Stores!A:E,5,FALSE)</f>
        <v>South America</v>
      </c>
      <c r="H2813" t="s">
        <v>120</v>
      </c>
      <c r="I2813" s="5" t="s">
        <v>25</v>
      </c>
      <c r="J2813" s="7">
        <v>4</v>
      </c>
      <c r="K2813" s="27">
        <v>1630.98</v>
      </c>
      <c r="L2813" s="11">
        <v>0</v>
      </c>
      <c r="M2813" t="s">
        <v>20</v>
      </c>
      <c r="N2813" s="29">
        <v>1023.36</v>
      </c>
      <c r="O2813" s="27">
        <f>Table1[[#This Row],[Unit_Price]]*Table1[[#This Row],[Quantity]]</f>
        <v>6523.92</v>
      </c>
      <c r="P2813" s="29">
        <f>Table1[[#This Row],[Revenue]]-Table1[[#This Row],[COGS]]</f>
        <v>2430.48</v>
      </c>
      <c r="Q2813" s="9">
        <f>Table1[[#This Row],[Profit]]/Table1[[#This Row],[Revenue]]</f>
        <v>0.37254901960784315</v>
      </c>
      <c r="R2813" s="31">
        <f>Table1[[#This Row],[Cost Price]]*Table1[[#This Row],[Quantity]]</f>
        <v>4093.44</v>
      </c>
    </row>
    <row r="2814" spans="1:18" x14ac:dyDescent="0.25">
      <c r="A2814" t="s">
        <v>3859</v>
      </c>
      <c r="B2814" s="14">
        <v>46117</v>
      </c>
      <c r="C2814" t="s">
        <v>2656</v>
      </c>
      <c r="D2814" t="str">
        <f>VLOOKUP(C2814,Customers!A:E,5,FALSE)</f>
        <v>Mass Market</v>
      </c>
      <c r="E2814" t="s">
        <v>57</v>
      </c>
      <c r="F2814" t="str">
        <f>VLOOKUP(Table1[[#This Row],[Product_ID]],Products!A:D,4,FALSE)</f>
        <v>Laptops</v>
      </c>
      <c r="G2814" t="str">
        <f>VLOOKUP(H2814,Stores!A:E,5,FALSE)</f>
        <v xml:space="preserve">Asia </v>
      </c>
      <c r="H2814" t="s">
        <v>104</v>
      </c>
      <c r="I2814" s="5" t="s">
        <v>25</v>
      </c>
      <c r="J2814" s="7">
        <v>2</v>
      </c>
      <c r="K2814" s="27">
        <v>1210.99</v>
      </c>
      <c r="L2814" s="11">
        <v>0.05</v>
      </c>
      <c r="M2814" t="s">
        <v>20</v>
      </c>
      <c r="N2814" s="29">
        <v>875.27</v>
      </c>
      <c r="O2814" s="27">
        <f>Table1[[#This Row],[Unit_Price]]*Table1[[#This Row],[Quantity]]</f>
        <v>2421.98</v>
      </c>
      <c r="P2814" s="29">
        <f>Table1[[#This Row],[Revenue]]-Table1[[#This Row],[COGS]]</f>
        <v>671.44</v>
      </c>
      <c r="Q2814" s="9">
        <f>Table1[[#This Row],[Profit]]/Table1[[#This Row],[Revenue]]</f>
        <v>0.27722772277227725</v>
      </c>
      <c r="R2814" s="31">
        <f>Table1[[#This Row],[Cost Price]]*Table1[[#This Row],[Quantity]]</f>
        <v>1750.54</v>
      </c>
    </row>
    <row r="2815" spans="1:18" x14ac:dyDescent="0.25">
      <c r="A2815" t="s">
        <v>3860</v>
      </c>
      <c r="B2815" s="14">
        <v>46300</v>
      </c>
      <c r="C2815" t="s">
        <v>504</v>
      </c>
      <c r="D2815" t="str">
        <f>VLOOKUP(C2815,Customers!A:E,5,FALSE)</f>
        <v>Mass Affluent</v>
      </c>
      <c r="E2815" t="s">
        <v>18</v>
      </c>
      <c r="F2815" t="str">
        <f>VLOOKUP(Table1[[#This Row],[Product_ID]],Products!A:D,4,FALSE)</f>
        <v>Audio</v>
      </c>
      <c r="G2815" t="str">
        <f>VLOOKUP(H2815,Stores!A:E,5,FALSE)</f>
        <v>oceania</v>
      </c>
      <c r="H2815" t="s">
        <v>48</v>
      </c>
      <c r="I2815" s="5" t="s">
        <v>14</v>
      </c>
      <c r="J2815" s="7">
        <v>2</v>
      </c>
      <c r="K2815" s="27">
        <v>101.97</v>
      </c>
      <c r="L2815" s="11">
        <v>0</v>
      </c>
      <c r="M2815" t="s">
        <v>20</v>
      </c>
      <c r="N2815" s="29">
        <v>71.28</v>
      </c>
      <c r="O2815" s="27">
        <f>Table1[[#This Row],[Unit_Price]]*Table1[[#This Row],[Quantity]]</f>
        <v>203.94</v>
      </c>
      <c r="P2815" s="29">
        <f>Table1[[#This Row],[Revenue]]-Table1[[#This Row],[COGS]]</f>
        <v>61.379999999999995</v>
      </c>
      <c r="Q2815" s="9">
        <f>Table1[[#This Row],[Profit]]/Table1[[#This Row],[Revenue]]</f>
        <v>0.30097087378640774</v>
      </c>
      <c r="R2815" s="31">
        <f>Table1[[#This Row],[Cost Price]]*Table1[[#This Row],[Quantity]]</f>
        <v>142.56</v>
      </c>
    </row>
    <row r="2816" spans="1:18" x14ac:dyDescent="0.25">
      <c r="A2816" t="s">
        <v>3861</v>
      </c>
      <c r="B2816" s="14">
        <v>46047</v>
      </c>
      <c r="C2816" t="s">
        <v>524</v>
      </c>
      <c r="D2816" t="str">
        <f>VLOOKUP(C2816,Customers!A:E,5,FALSE)</f>
        <v>Mass Market</v>
      </c>
      <c r="E2816" t="s">
        <v>80</v>
      </c>
      <c r="F2816" t="str">
        <f>VLOOKUP(Table1[[#This Row],[Product_ID]],Products!A:D,4,FALSE)</f>
        <v>Accessories</v>
      </c>
      <c r="G2816" t="str">
        <f>VLOOKUP(H2816,Stores!A:E,5,FALSE)</f>
        <v>Asia</v>
      </c>
      <c r="H2816" t="s">
        <v>13</v>
      </c>
      <c r="I2816" s="5" t="s">
        <v>25</v>
      </c>
      <c r="J2816" s="7">
        <v>1</v>
      </c>
      <c r="K2816" s="27">
        <v>157.41</v>
      </c>
      <c r="L2816" s="11">
        <v>0.2</v>
      </c>
      <c r="M2816" t="s">
        <v>20</v>
      </c>
      <c r="N2816" s="29">
        <v>116.07</v>
      </c>
      <c r="O2816" s="27">
        <f>Table1[[#This Row],[Unit_Price]]*Table1[[#This Row],[Quantity]]</f>
        <v>157.41</v>
      </c>
      <c r="P2816" s="29">
        <f>Table1[[#This Row],[Revenue]]-Table1[[#This Row],[COGS]]</f>
        <v>41.34</v>
      </c>
      <c r="Q2816" s="9">
        <f>Table1[[#This Row],[Profit]]/Table1[[#This Row],[Revenue]]</f>
        <v>0.26262626262626265</v>
      </c>
      <c r="R2816" s="31">
        <f>Table1[[#This Row],[Cost Price]]*Table1[[#This Row],[Quantity]]</f>
        <v>116.07</v>
      </c>
    </row>
    <row r="2817" spans="1:18" x14ac:dyDescent="0.25">
      <c r="A2817" t="s">
        <v>3862</v>
      </c>
      <c r="B2817" s="14">
        <v>45846</v>
      </c>
      <c r="C2817" t="s">
        <v>2263</v>
      </c>
      <c r="D2817" t="str">
        <f>VLOOKUP(C2817,Customers!A:E,5,FALSE)</f>
        <v>Mass Market</v>
      </c>
      <c r="E2817" t="s">
        <v>277</v>
      </c>
      <c r="F2817" t="str">
        <f>VLOOKUP(Table1[[#This Row],[Product_ID]],Products!A:D,4,FALSE)</f>
        <v>Televisions</v>
      </c>
      <c r="G2817" t="str">
        <f>VLOOKUP(H2817,Stores!A:E,5,FALSE)</f>
        <v xml:space="preserve">Asia </v>
      </c>
      <c r="H2817" t="s">
        <v>104</v>
      </c>
      <c r="I2817" s="5" t="s">
        <v>25</v>
      </c>
      <c r="J2817" s="7">
        <v>3</v>
      </c>
      <c r="K2817" s="27">
        <v>712.98</v>
      </c>
      <c r="L2817" s="11">
        <v>0.15</v>
      </c>
      <c r="M2817" t="s">
        <v>20</v>
      </c>
      <c r="N2817" s="29">
        <v>433.38</v>
      </c>
      <c r="O2817" s="27">
        <f>Table1[[#This Row],[Unit_Price]]*Table1[[#This Row],[Quantity]]</f>
        <v>2138.94</v>
      </c>
      <c r="P2817" s="29">
        <f>Table1[[#This Row],[Revenue]]-Table1[[#This Row],[COGS]]</f>
        <v>838.80000000000018</v>
      </c>
      <c r="Q2817" s="9">
        <f>Table1[[#This Row],[Profit]]/Table1[[#This Row],[Revenue]]</f>
        <v>0.39215686274509809</v>
      </c>
      <c r="R2817" s="31">
        <f>Table1[[#This Row],[Cost Price]]*Table1[[#This Row],[Quantity]]</f>
        <v>1300.1399999999999</v>
      </c>
    </row>
    <row r="2818" spans="1:18" x14ac:dyDescent="0.25">
      <c r="A2818" t="s">
        <v>3863</v>
      </c>
      <c r="B2818" s="14">
        <v>45922</v>
      </c>
      <c r="C2818" t="s">
        <v>1504</v>
      </c>
      <c r="D2818" t="str">
        <f>VLOOKUP(C2818,Customers!A:E,5,FALSE)</f>
        <v>Mass Affluent</v>
      </c>
      <c r="E2818" t="s">
        <v>153</v>
      </c>
      <c r="F2818" t="str">
        <f>VLOOKUP(Table1[[#This Row],[Product_ID]],Products!A:D,4,FALSE)</f>
        <v>Accessories</v>
      </c>
      <c r="G2818" t="str">
        <f>VLOOKUP(H2818,Stores!A:E,5,FALSE)</f>
        <v>oceania</v>
      </c>
      <c r="H2818" t="s">
        <v>48</v>
      </c>
      <c r="I2818" s="5" t="s">
        <v>14</v>
      </c>
      <c r="J2818" s="7">
        <v>3</v>
      </c>
      <c r="K2818" s="27">
        <v>126.42</v>
      </c>
      <c r="L2818" s="11">
        <v>0</v>
      </c>
      <c r="M2818" t="s">
        <v>20</v>
      </c>
      <c r="N2818" s="29">
        <v>78.69</v>
      </c>
      <c r="O2818" s="27">
        <f>Table1[[#This Row],[Unit_Price]]*Table1[[#This Row],[Quantity]]</f>
        <v>379.26</v>
      </c>
      <c r="P2818" s="29">
        <f>Table1[[#This Row],[Revenue]]-Table1[[#This Row],[COGS]]</f>
        <v>143.19</v>
      </c>
      <c r="Q2818" s="9">
        <f>Table1[[#This Row],[Profit]]/Table1[[#This Row],[Revenue]]</f>
        <v>0.3775510204081633</v>
      </c>
      <c r="R2818" s="31">
        <f>Table1[[#This Row],[Cost Price]]*Table1[[#This Row],[Quantity]]</f>
        <v>236.07</v>
      </c>
    </row>
    <row r="2819" spans="1:18" x14ac:dyDescent="0.25">
      <c r="A2819" t="s">
        <v>3864</v>
      </c>
      <c r="B2819" s="14">
        <v>46068</v>
      </c>
      <c r="C2819" t="s">
        <v>2384</v>
      </c>
      <c r="D2819" t="str">
        <f>VLOOKUP(C2819,Customers!A:E,5,FALSE)</f>
        <v>Mass Market</v>
      </c>
      <c r="E2819" t="s">
        <v>43</v>
      </c>
      <c r="F2819" t="str">
        <f>VLOOKUP(Table1[[#This Row],[Product_ID]],Products!A:D,4,FALSE)</f>
        <v>Televisions</v>
      </c>
      <c r="G2819" t="str">
        <f>VLOOKUP(H2819,Stores!A:E,5,FALSE)</f>
        <v>South America</v>
      </c>
      <c r="H2819" t="s">
        <v>62</v>
      </c>
      <c r="I2819" s="5" t="s">
        <v>14</v>
      </c>
      <c r="J2819" s="7">
        <v>4</v>
      </c>
      <c r="K2819" s="27">
        <v>1763.02</v>
      </c>
      <c r="L2819" s="11">
        <v>0.02</v>
      </c>
      <c r="M2819" t="s">
        <v>20</v>
      </c>
      <c r="N2819" s="29">
        <v>1097.3900000000001</v>
      </c>
      <c r="O2819" s="27">
        <f>Table1[[#This Row],[Unit_Price]]*Table1[[#This Row],[Quantity]]</f>
        <v>7052.08</v>
      </c>
      <c r="P2819" s="29">
        <f>Table1[[#This Row],[Revenue]]-Table1[[#This Row],[COGS]]</f>
        <v>2662.5199999999995</v>
      </c>
      <c r="Q2819" s="9">
        <f>Table1[[#This Row],[Profit]]/Table1[[#This Row],[Revenue]]</f>
        <v>0.37755102040816318</v>
      </c>
      <c r="R2819" s="31">
        <f>Table1[[#This Row],[Cost Price]]*Table1[[#This Row],[Quantity]]</f>
        <v>4389.5600000000004</v>
      </c>
    </row>
    <row r="2820" spans="1:18" x14ac:dyDescent="0.25">
      <c r="A2820" t="s">
        <v>3865</v>
      </c>
      <c r="B2820" s="14">
        <v>46147</v>
      </c>
      <c r="C2820" t="s">
        <v>776</v>
      </c>
      <c r="D2820" t="str">
        <f>VLOOKUP(C2820,Customers!A:E,5,FALSE)</f>
        <v>Mass Market</v>
      </c>
      <c r="E2820" t="s">
        <v>137</v>
      </c>
      <c r="F2820" t="str">
        <f>VLOOKUP(Table1[[#This Row],[Product_ID]],Products!A:D,4,FALSE)</f>
        <v>Accessories</v>
      </c>
      <c r="G2820" t="str">
        <f>VLOOKUP(H2820,Stores!A:E,5,FALSE)</f>
        <v>Asia</v>
      </c>
      <c r="H2820" t="s">
        <v>101</v>
      </c>
      <c r="I2820" s="5" t="s">
        <v>14</v>
      </c>
      <c r="J2820" s="7">
        <v>2</v>
      </c>
      <c r="K2820" s="27">
        <v>96.03</v>
      </c>
      <c r="L2820" s="11">
        <v>0</v>
      </c>
      <c r="M2820" t="s">
        <v>20</v>
      </c>
      <c r="N2820" s="29">
        <v>65.34</v>
      </c>
      <c r="O2820" s="27">
        <f>Table1[[#This Row],[Unit_Price]]*Table1[[#This Row],[Quantity]]</f>
        <v>192.06</v>
      </c>
      <c r="P2820" s="29">
        <f>Table1[[#This Row],[Revenue]]-Table1[[#This Row],[COGS]]</f>
        <v>61.379999999999995</v>
      </c>
      <c r="Q2820" s="9">
        <f>Table1[[#This Row],[Profit]]/Table1[[#This Row],[Revenue]]</f>
        <v>0.31958762886597936</v>
      </c>
      <c r="R2820" s="31">
        <f>Table1[[#This Row],[Cost Price]]*Table1[[#This Row],[Quantity]]</f>
        <v>130.68</v>
      </c>
    </row>
    <row r="2821" spans="1:18" x14ac:dyDescent="0.25">
      <c r="A2821" t="s">
        <v>3866</v>
      </c>
      <c r="B2821" s="14">
        <v>46085</v>
      </c>
      <c r="C2821" t="s">
        <v>815</v>
      </c>
      <c r="D2821" t="str">
        <f>VLOOKUP(C2821,Customers!A:E,5,FALSE)</f>
        <v>Mass Market</v>
      </c>
      <c r="E2821" t="s">
        <v>395</v>
      </c>
      <c r="F2821" t="str">
        <f>VLOOKUP(Table1[[#This Row],[Product_ID]],Products!A:D,4,FALSE)</f>
        <v>Accessories</v>
      </c>
      <c r="G2821" t="str">
        <f>VLOOKUP(H2821,Stores!A:E,5,FALSE)</f>
        <v>Africa</v>
      </c>
      <c r="H2821" t="s">
        <v>58</v>
      </c>
      <c r="I2821" s="5" t="s">
        <v>25</v>
      </c>
      <c r="J2821" s="7">
        <v>3</v>
      </c>
      <c r="K2821" s="27">
        <v>146.02000000000001</v>
      </c>
      <c r="L2821" s="11">
        <v>0</v>
      </c>
      <c r="M2821" t="s">
        <v>20</v>
      </c>
      <c r="N2821" s="29">
        <v>96.85</v>
      </c>
      <c r="O2821" s="27">
        <f>Table1[[#This Row],[Unit_Price]]*Table1[[#This Row],[Quantity]]</f>
        <v>438.06000000000006</v>
      </c>
      <c r="P2821" s="29">
        <f>Table1[[#This Row],[Revenue]]-Table1[[#This Row],[COGS]]</f>
        <v>147.5100000000001</v>
      </c>
      <c r="Q2821" s="9">
        <f>Table1[[#This Row],[Profit]]/Table1[[#This Row],[Revenue]]</f>
        <v>0.33673469387755123</v>
      </c>
      <c r="R2821" s="31">
        <f>Table1[[#This Row],[Cost Price]]*Table1[[#This Row],[Quantity]]</f>
        <v>290.54999999999995</v>
      </c>
    </row>
    <row r="2822" spans="1:18" x14ac:dyDescent="0.25">
      <c r="A2822" t="s">
        <v>3867</v>
      </c>
      <c r="B2822" s="14">
        <v>46199</v>
      </c>
      <c r="C2822" t="s">
        <v>3697</v>
      </c>
      <c r="D2822" t="str">
        <f>VLOOKUP(C2822,Customers!A:E,5,FALSE)</f>
        <v>Mass Market</v>
      </c>
      <c r="E2822" t="s">
        <v>147</v>
      </c>
      <c r="F2822" t="str">
        <f>VLOOKUP(Table1[[#This Row],[Product_ID]],Products!A:D,4,FALSE)</f>
        <v>Televisions</v>
      </c>
      <c r="G2822" t="str">
        <f>VLOOKUP(H2822,Stores!A:E,5,FALSE)</f>
        <v>Africa</v>
      </c>
      <c r="H2822" t="s">
        <v>226</v>
      </c>
      <c r="I2822" s="5" t="s">
        <v>25</v>
      </c>
      <c r="J2822" s="7">
        <v>2</v>
      </c>
      <c r="K2822" s="27">
        <v>989.01</v>
      </c>
      <c r="L2822" s="11">
        <v>0</v>
      </c>
      <c r="M2822" t="s">
        <v>30</v>
      </c>
      <c r="N2822" s="29">
        <v>679.32</v>
      </c>
      <c r="O2822" s="27">
        <f>Table1[[#This Row],[Unit_Price]]*Table1[[#This Row],[Quantity]]</f>
        <v>1978.02</v>
      </c>
      <c r="P2822" s="29">
        <f>Table1[[#This Row],[Revenue]]-Table1[[#This Row],[COGS]]</f>
        <v>619.37999999999988</v>
      </c>
      <c r="Q2822" s="9">
        <f>Table1[[#This Row],[Profit]]/Table1[[#This Row],[Revenue]]</f>
        <v>0.31313131313131309</v>
      </c>
      <c r="R2822" s="31">
        <f>Table1[[#This Row],[Cost Price]]*Table1[[#This Row],[Quantity]]</f>
        <v>1358.64</v>
      </c>
    </row>
    <row r="2823" spans="1:18" x14ac:dyDescent="0.25">
      <c r="A2823" t="s">
        <v>3868</v>
      </c>
      <c r="B2823" s="14">
        <v>45988</v>
      </c>
      <c r="C2823" t="s">
        <v>2635</v>
      </c>
      <c r="D2823" t="str">
        <f>VLOOKUP(C2823,Customers!A:E,5,FALSE)</f>
        <v>Mass Market</v>
      </c>
      <c r="E2823" t="s">
        <v>395</v>
      </c>
      <c r="F2823" t="str">
        <f>VLOOKUP(Table1[[#This Row],[Product_ID]],Products!A:D,4,FALSE)</f>
        <v>Accessories</v>
      </c>
      <c r="G2823" t="str">
        <f>VLOOKUP(H2823,Stores!A:E,5,FALSE)</f>
        <v>Asia</v>
      </c>
      <c r="H2823" t="s">
        <v>101</v>
      </c>
      <c r="I2823" s="5" t="s">
        <v>14</v>
      </c>
      <c r="J2823" s="7">
        <v>6</v>
      </c>
      <c r="K2823" s="27">
        <v>144.53</v>
      </c>
      <c r="L2823" s="11">
        <v>0.05</v>
      </c>
      <c r="M2823" t="s">
        <v>35</v>
      </c>
      <c r="N2823" s="29">
        <v>96.85</v>
      </c>
      <c r="O2823" s="27">
        <f>Table1[[#This Row],[Unit_Price]]*Table1[[#This Row],[Quantity]]</f>
        <v>867.18000000000006</v>
      </c>
      <c r="P2823" s="29">
        <f>Table1[[#This Row],[Revenue]]-Table1[[#This Row],[COGS]]</f>
        <v>286.08000000000015</v>
      </c>
      <c r="Q2823" s="9">
        <f>Table1[[#This Row],[Profit]]/Table1[[#This Row],[Revenue]]</f>
        <v>0.32989690721649501</v>
      </c>
      <c r="R2823" s="31">
        <f>Table1[[#This Row],[Cost Price]]*Table1[[#This Row],[Quantity]]</f>
        <v>581.09999999999991</v>
      </c>
    </row>
    <row r="2824" spans="1:18" x14ac:dyDescent="0.25">
      <c r="A2824" t="s">
        <v>3869</v>
      </c>
      <c r="B2824" s="14">
        <v>46118</v>
      </c>
      <c r="C2824" t="s">
        <v>1614</v>
      </c>
      <c r="D2824" t="str">
        <f>VLOOKUP(C2824,Customers!A:E,5,FALSE)</f>
        <v>Mass Market</v>
      </c>
      <c r="E2824" t="s">
        <v>549</v>
      </c>
      <c r="F2824" t="str">
        <f>VLOOKUP(Table1[[#This Row],[Product_ID]],Products!A:D,4,FALSE)</f>
        <v>Televisions</v>
      </c>
      <c r="G2824" t="str">
        <f>VLOOKUP(H2824,Stores!A:E,5,FALSE)</f>
        <v>EUROPE</v>
      </c>
      <c r="H2824" t="s">
        <v>74</v>
      </c>
      <c r="I2824" s="5" t="s">
        <v>14</v>
      </c>
      <c r="J2824" s="7">
        <v>2</v>
      </c>
      <c r="K2824" s="27">
        <v>1187.01</v>
      </c>
      <c r="L2824" s="11">
        <v>0.1</v>
      </c>
      <c r="M2824" t="s">
        <v>20</v>
      </c>
      <c r="N2824" s="29">
        <v>767.36</v>
      </c>
      <c r="O2824" s="27">
        <f>Table1[[#This Row],[Unit_Price]]*Table1[[#This Row],[Quantity]]</f>
        <v>2374.02</v>
      </c>
      <c r="P2824" s="29">
        <f>Table1[[#This Row],[Revenue]]-Table1[[#This Row],[COGS]]</f>
        <v>839.3</v>
      </c>
      <c r="Q2824" s="9">
        <f>Table1[[#This Row],[Profit]]/Table1[[#This Row],[Revenue]]</f>
        <v>0.35353535353535354</v>
      </c>
      <c r="R2824" s="31">
        <f>Table1[[#This Row],[Cost Price]]*Table1[[#This Row],[Quantity]]</f>
        <v>1534.72</v>
      </c>
    </row>
    <row r="2825" spans="1:18" x14ac:dyDescent="0.25">
      <c r="A2825" t="s">
        <v>3870</v>
      </c>
      <c r="B2825" s="14">
        <v>46156</v>
      </c>
      <c r="C2825" t="s">
        <v>242</v>
      </c>
      <c r="D2825" t="str">
        <f>VLOOKUP(C2825,Customers!A:E,5,FALSE)</f>
        <v>Mass Affluent</v>
      </c>
      <c r="E2825" t="s">
        <v>243</v>
      </c>
      <c r="F2825" t="str">
        <f>VLOOKUP(Table1[[#This Row],[Product_ID]],Products!A:D,4,FALSE)</f>
        <v>Accessories</v>
      </c>
      <c r="G2825" t="str">
        <f>VLOOKUP(H2825,Stores!A:E,5,FALSE)</f>
        <v>Europe</v>
      </c>
      <c r="H2825" t="s">
        <v>64</v>
      </c>
      <c r="I2825" s="5" t="s">
        <v>25</v>
      </c>
      <c r="J2825" s="7">
        <v>2</v>
      </c>
      <c r="K2825" s="27">
        <v>69</v>
      </c>
      <c r="L2825" s="11">
        <v>0</v>
      </c>
      <c r="M2825" t="s">
        <v>20</v>
      </c>
      <c r="N2825" s="29">
        <v>44.16</v>
      </c>
      <c r="O2825" s="27">
        <f>Table1[[#This Row],[Unit_Price]]*Table1[[#This Row],[Quantity]]</f>
        <v>138</v>
      </c>
      <c r="P2825" s="29">
        <f>Table1[[#This Row],[Revenue]]-Table1[[#This Row],[COGS]]</f>
        <v>49.680000000000007</v>
      </c>
      <c r="Q2825" s="9">
        <f>Table1[[#This Row],[Profit]]/Table1[[#This Row],[Revenue]]</f>
        <v>0.36000000000000004</v>
      </c>
      <c r="R2825" s="31">
        <f>Table1[[#This Row],[Cost Price]]*Table1[[#This Row],[Quantity]]</f>
        <v>88.32</v>
      </c>
    </row>
    <row r="2826" spans="1:18" x14ac:dyDescent="0.25">
      <c r="A2826" t="s">
        <v>3871</v>
      </c>
      <c r="B2826" s="14">
        <v>46001</v>
      </c>
      <c r="C2826" t="s">
        <v>443</v>
      </c>
      <c r="D2826" t="str">
        <f>VLOOKUP(C2826,Customers!A:E,5,FALSE)</f>
        <v>Mass Market</v>
      </c>
      <c r="E2826" t="s">
        <v>251</v>
      </c>
      <c r="F2826" t="str">
        <f>VLOOKUP(Table1[[#This Row],[Product_ID]],Products!A:D,4,FALSE)</f>
        <v>Televisions</v>
      </c>
      <c r="G2826" t="str">
        <f>VLOOKUP(H2826,Stores!A:E,5,FALSE)</f>
        <v>Africa</v>
      </c>
      <c r="H2826" t="s">
        <v>226</v>
      </c>
      <c r="I2826" s="5" t="s">
        <v>14</v>
      </c>
      <c r="J2826" s="7">
        <v>5</v>
      </c>
      <c r="K2826" s="27">
        <v>2058.9699999999998</v>
      </c>
      <c r="L2826" s="11">
        <v>0.05</v>
      </c>
      <c r="M2826" t="s">
        <v>20</v>
      </c>
      <c r="N2826" s="29">
        <v>1299.3499999999999</v>
      </c>
      <c r="O2826" s="27">
        <f>Table1[[#This Row],[Unit_Price]]*Table1[[#This Row],[Quantity]]</f>
        <v>10294.849999999999</v>
      </c>
      <c r="P2826" s="29">
        <f>Table1[[#This Row],[Revenue]]-Table1[[#This Row],[COGS]]</f>
        <v>3798.0999999999985</v>
      </c>
      <c r="Q2826" s="9">
        <f>Table1[[#This Row],[Profit]]/Table1[[#This Row],[Revenue]]</f>
        <v>0.36893203883495135</v>
      </c>
      <c r="R2826" s="31">
        <f>Table1[[#This Row],[Cost Price]]*Table1[[#This Row],[Quantity]]</f>
        <v>6496.75</v>
      </c>
    </row>
    <row r="2827" spans="1:18" x14ac:dyDescent="0.25">
      <c r="A2827" t="s">
        <v>3872</v>
      </c>
      <c r="B2827" s="14">
        <v>45940</v>
      </c>
      <c r="C2827" t="s">
        <v>2672</v>
      </c>
      <c r="D2827" t="str">
        <f>VLOOKUP(C2827,Customers!A:E,5,FALSE)</f>
        <v>Mass Market</v>
      </c>
      <c r="E2827" t="s">
        <v>29</v>
      </c>
      <c r="F2827" t="str">
        <f>VLOOKUP(Table1[[#This Row],[Product_ID]],Products!A:D,4,FALSE)</f>
        <v>Accessories</v>
      </c>
      <c r="G2827" t="str">
        <f>VLOOKUP(H2827,Stores!A:E,5,FALSE)</f>
        <v>North America</v>
      </c>
      <c r="H2827" t="s">
        <v>95</v>
      </c>
      <c r="I2827" s="5" t="s">
        <v>25</v>
      </c>
      <c r="J2827" s="7">
        <v>1</v>
      </c>
      <c r="K2827" s="27">
        <v>106.82</v>
      </c>
      <c r="L2827" s="11">
        <v>0</v>
      </c>
      <c r="M2827" t="s">
        <v>30</v>
      </c>
      <c r="N2827" s="29">
        <v>78.48</v>
      </c>
      <c r="O2827" s="27">
        <f>Table1[[#This Row],[Unit_Price]]*Table1[[#This Row],[Quantity]]</f>
        <v>106.82</v>
      </c>
      <c r="P2827" s="29">
        <f>Table1[[#This Row],[Revenue]]-Table1[[#This Row],[COGS]]</f>
        <v>28.339999999999989</v>
      </c>
      <c r="Q2827" s="9">
        <f>Table1[[#This Row],[Profit]]/Table1[[#This Row],[Revenue]]</f>
        <v>0.2653061224489795</v>
      </c>
      <c r="R2827" s="31">
        <f>Table1[[#This Row],[Cost Price]]*Table1[[#This Row],[Quantity]]</f>
        <v>78.48</v>
      </c>
    </row>
    <row r="2828" spans="1:18" x14ac:dyDescent="0.25">
      <c r="A2828" t="s">
        <v>3873</v>
      </c>
      <c r="B2828" s="14">
        <v>46240</v>
      </c>
      <c r="C2828" t="s">
        <v>1857</v>
      </c>
      <c r="D2828" t="str">
        <f>VLOOKUP(C2828,Customers!A:E,5,FALSE)</f>
        <v>Mass Affluent</v>
      </c>
      <c r="E2828" t="s">
        <v>171</v>
      </c>
      <c r="F2828" t="str">
        <f>VLOOKUP(Table1[[#This Row],[Product_ID]],Products!A:D,4,FALSE)</f>
        <v>Smartphones</v>
      </c>
      <c r="G2828" t="str">
        <f>VLOOKUP(H2828,Stores!A:E,5,FALSE)</f>
        <v>Asia</v>
      </c>
      <c r="H2828" t="s">
        <v>13</v>
      </c>
      <c r="I2828" s="5" t="s">
        <v>25</v>
      </c>
      <c r="J2828" s="7">
        <v>6</v>
      </c>
      <c r="K2828" s="27">
        <v>1286.01</v>
      </c>
      <c r="L2828" s="11">
        <v>0.05</v>
      </c>
      <c r="M2828" t="s">
        <v>20</v>
      </c>
      <c r="N2828" s="29">
        <v>883.32</v>
      </c>
      <c r="O2828" s="27">
        <f>Table1[[#This Row],[Unit_Price]]*Table1[[#This Row],[Quantity]]</f>
        <v>7716.0599999999995</v>
      </c>
      <c r="P2828" s="29">
        <f>Table1[[#This Row],[Revenue]]-Table1[[#This Row],[COGS]]</f>
        <v>2416.1399999999994</v>
      </c>
      <c r="Q2828" s="9">
        <f>Table1[[#This Row],[Profit]]/Table1[[#This Row],[Revenue]]</f>
        <v>0.31313131313131309</v>
      </c>
      <c r="R2828" s="31">
        <f>Table1[[#This Row],[Cost Price]]*Table1[[#This Row],[Quantity]]</f>
        <v>5299.92</v>
      </c>
    </row>
    <row r="2829" spans="1:18" x14ac:dyDescent="0.25">
      <c r="A2829" t="s">
        <v>3874</v>
      </c>
      <c r="B2829" s="14">
        <v>45885</v>
      </c>
      <c r="C2829" t="s">
        <v>1164</v>
      </c>
      <c r="D2829" t="str">
        <f>VLOOKUP(C2829,Customers!A:E,5,FALSE)</f>
        <v>Mass Market</v>
      </c>
      <c r="E2829" t="s">
        <v>520</v>
      </c>
      <c r="F2829" t="str">
        <f>VLOOKUP(Table1[[#This Row],[Product_ID]],Products!A:D,4,FALSE)</f>
        <v>Laptops</v>
      </c>
      <c r="G2829" t="str">
        <f>VLOOKUP(H2829,Stores!A:E,5,FALSE)</f>
        <v>Asia</v>
      </c>
      <c r="H2829" t="s">
        <v>101</v>
      </c>
      <c r="I2829" s="5" t="s">
        <v>14</v>
      </c>
      <c r="J2829" s="7">
        <v>5</v>
      </c>
      <c r="K2829" s="27">
        <v>2220.9899999999998</v>
      </c>
      <c r="L2829" s="11">
        <v>0.05</v>
      </c>
      <c r="M2829" t="s">
        <v>20</v>
      </c>
      <c r="N2829" s="29">
        <v>1495.32</v>
      </c>
      <c r="O2829" s="27">
        <f>Table1[[#This Row],[Unit_Price]]*Table1[[#This Row],[Quantity]]</f>
        <v>11104.949999999999</v>
      </c>
      <c r="P2829" s="29">
        <f>Table1[[#This Row],[Revenue]]-Table1[[#This Row],[COGS]]</f>
        <v>3628.3499999999995</v>
      </c>
      <c r="Q2829" s="9">
        <f>Table1[[#This Row],[Profit]]/Table1[[#This Row],[Revenue]]</f>
        <v>0.32673267326732669</v>
      </c>
      <c r="R2829" s="31">
        <f>Table1[[#This Row],[Cost Price]]*Table1[[#This Row],[Quantity]]</f>
        <v>7476.5999999999995</v>
      </c>
    </row>
    <row r="2830" spans="1:18" x14ac:dyDescent="0.25">
      <c r="A2830" t="s">
        <v>3875</v>
      </c>
      <c r="B2830" s="14">
        <v>46017</v>
      </c>
      <c r="C2830" t="s">
        <v>522</v>
      </c>
      <c r="D2830" t="str">
        <f>VLOOKUP(C2830,Customers!A:E,5,FALSE)</f>
        <v>Affluent</v>
      </c>
      <c r="E2830" t="s">
        <v>168</v>
      </c>
      <c r="F2830" t="str">
        <f>VLOOKUP(Table1[[#This Row],[Product_ID]],Products!A:D,4,FALSE)</f>
        <v>Accessories</v>
      </c>
      <c r="G2830" t="str">
        <f>VLOOKUP(H2830,Stores!A:E,5,FALSE)</f>
        <v>Europe</v>
      </c>
      <c r="H2830" t="s">
        <v>24</v>
      </c>
      <c r="I2830" s="5" t="s">
        <v>14</v>
      </c>
      <c r="J2830" s="7">
        <v>3</v>
      </c>
      <c r="K2830" s="27">
        <v>89</v>
      </c>
      <c r="L2830" s="11">
        <v>0.15</v>
      </c>
      <c r="M2830" t="s">
        <v>20</v>
      </c>
      <c r="N2830" s="29">
        <v>55.18</v>
      </c>
      <c r="O2830" s="27">
        <f>Table1[[#This Row],[Unit_Price]]*Table1[[#This Row],[Quantity]]</f>
        <v>267</v>
      </c>
      <c r="P2830" s="29">
        <f>Table1[[#This Row],[Revenue]]-Table1[[#This Row],[COGS]]</f>
        <v>101.46000000000001</v>
      </c>
      <c r="Q2830" s="9">
        <f>Table1[[#This Row],[Profit]]/Table1[[#This Row],[Revenue]]</f>
        <v>0.38</v>
      </c>
      <c r="R2830" s="31">
        <f>Table1[[#This Row],[Cost Price]]*Table1[[#This Row],[Quantity]]</f>
        <v>165.54</v>
      </c>
    </row>
    <row r="2831" spans="1:18" x14ac:dyDescent="0.25">
      <c r="A2831" t="s">
        <v>3876</v>
      </c>
      <c r="B2831" s="14">
        <v>45957</v>
      </c>
      <c r="C2831" t="s">
        <v>363</v>
      </c>
      <c r="D2831" t="str">
        <f>VLOOKUP(C2831,Customers!A:E,5,FALSE)</f>
        <v>Mass Affluent</v>
      </c>
      <c r="E2831" t="s">
        <v>137</v>
      </c>
      <c r="F2831" t="str">
        <f>VLOOKUP(Table1[[#This Row],[Product_ID]],Products!A:D,4,FALSE)</f>
        <v>Accessories</v>
      </c>
      <c r="G2831" t="str">
        <f>VLOOKUP(H2831,Stores!A:E,5,FALSE)</f>
        <v>Asia</v>
      </c>
      <c r="H2831" t="s">
        <v>13</v>
      </c>
      <c r="I2831" s="5" t="s">
        <v>25</v>
      </c>
      <c r="J2831" s="7">
        <v>2</v>
      </c>
      <c r="K2831" s="27">
        <v>99</v>
      </c>
      <c r="L2831" s="11">
        <v>0.2</v>
      </c>
      <c r="M2831" t="s">
        <v>30</v>
      </c>
      <c r="N2831" s="29">
        <v>65.34</v>
      </c>
      <c r="O2831" s="27">
        <f>Table1[[#This Row],[Unit_Price]]*Table1[[#This Row],[Quantity]]</f>
        <v>198</v>
      </c>
      <c r="P2831" s="29">
        <f>Table1[[#This Row],[Revenue]]-Table1[[#This Row],[COGS]]</f>
        <v>67.319999999999993</v>
      </c>
      <c r="Q2831" s="9">
        <f>Table1[[#This Row],[Profit]]/Table1[[#This Row],[Revenue]]</f>
        <v>0.33999999999999997</v>
      </c>
      <c r="R2831" s="31">
        <f>Table1[[#This Row],[Cost Price]]*Table1[[#This Row],[Quantity]]</f>
        <v>130.68</v>
      </c>
    </row>
    <row r="2832" spans="1:18" x14ac:dyDescent="0.25">
      <c r="A2832" t="s">
        <v>3877</v>
      </c>
      <c r="B2832" s="14">
        <v>45940</v>
      </c>
      <c r="C2832" t="s">
        <v>1297</v>
      </c>
      <c r="D2832" t="str">
        <f>VLOOKUP(C2832,Customers!A:E,5,FALSE)</f>
        <v>Mass Market</v>
      </c>
      <c r="E2832" t="s">
        <v>171</v>
      </c>
      <c r="F2832" t="str">
        <f>VLOOKUP(Table1[[#This Row],[Product_ID]],Products!A:D,4,FALSE)</f>
        <v>Smartphones</v>
      </c>
      <c r="G2832" t="str">
        <f>VLOOKUP(H2832,Stores!A:E,5,FALSE)</f>
        <v>Europe</v>
      </c>
      <c r="H2832" t="s">
        <v>64</v>
      </c>
      <c r="I2832" s="5" t="s">
        <v>25</v>
      </c>
      <c r="J2832" s="7">
        <v>1</v>
      </c>
      <c r="K2832" s="27">
        <v>1299</v>
      </c>
      <c r="L2832" s="11">
        <v>0</v>
      </c>
      <c r="M2832" t="s">
        <v>30</v>
      </c>
      <c r="N2832" s="29">
        <v>883.32</v>
      </c>
      <c r="O2832" s="27">
        <f>Table1[[#This Row],[Unit_Price]]*Table1[[#This Row],[Quantity]]</f>
        <v>1299</v>
      </c>
      <c r="P2832" s="29">
        <f>Table1[[#This Row],[Revenue]]-Table1[[#This Row],[COGS]]</f>
        <v>415.67999999999995</v>
      </c>
      <c r="Q2832" s="9">
        <f>Table1[[#This Row],[Profit]]/Table1[[#This Row],[Revenue]]</f>
        <v>0.31999999999999995</v>
      </c>
      <c r="R2832" s="31">
        <f>Table1[[#This Row],[Cost Price]]*Table1[[#This Row],[Quantity]]</f>
        <v>883.32</v>
      </c>
    </row>
    <row r="2833" spans="1:18" x14ac:dyDescent="0.25">
      <c r="A2833" t="s">
        <v>3878</v>
      </c>
      <c r="B2833" s="14">
        <v>45820</v>
      </c>
      <c r="C2833" t="s">
        <v>3879</v>
      </c>
      <c r="D2833" t="str">
        <f>VLOOKUP(C2833,Customers!A:E,5,FALSE)</f>
        <v>Mass Affluent</v>
      </c>
      <c r="E2833" t="s">
        <v>251</v>
      </c>
      <c r="F2833" t="str">
        <f>VLOOKUP(Table1[[#This Row],[Product_ID]],Products!A:D,4,FALSE)</f>
        <v>Televisions</v>
      </c>
      <c r="G2833" t="str">
        <f>VLOOKUP(H2833,Stores!A:E,5,FALSE)</f>
        <v>Africa</v>
      </c>
      <c r="H2833" t="s">
        <v>196</v>
      </c>
      <c r="I2833" s="5" t="s">
        <v>25</v>
      </c>
      <c r="J2833" s="7">
        <v>6</v>
      </c>
      <c r="K2833" s="27">
        <v>1959.02</v>
      </c>
      <c r="L2833" s="11">
        <v>0</v>
      </c>
      <c r="M2833" t="s">
        <v>20</v>
      </c>
      <c r="N2833" s="29">
        <v>1299.3499999999999</v>
      </c>
      <c r="O2833" s="27">
        <f>Table1[[#This Row],[Unit_Price]]*Table1[[#This Row],[Quantity]]</f>
        <v>11754.119999999999</v>
      </c>
      <c r="P2833" s="29">
        <f>Table1[[#This Row],[Revenue]]-Table1[[#This Row],[COGS]]</f>
        <v>3958.0199999999995</v>
      </c>
      <c r="Q2833" s="9">
        <f>Table1[[#This Row],[Profit]]/Table1[[#This Row],[Revenue]]</f>
        <v>0.33673469387755101</v>
      </c>
      <c r="R2833" s="31">
        <f>Table1[[#This Row],[Cost Price]]*Table1[[#This Row],[Quantity]]</f>
        <v>7796.0999999999995</v>
      </c>
    </row>
    <row r="2834" spans="1:18" x14ac:dyDescent="0.25">
      <c r="A2834" t="s">
        <v>3880</v>
      </c>
      <c r="B2834" s="14">
        <v>45991</v>
      </c>
      <c r="C2834" t="s">
        <v>2154</v>
      </c>
      <c r="D2834" t="str">
        <f>VLOOKUP(C2834,Customers!A:E,5,FALSE)</f>
        <v>Mass Market</v>
      </c>
      <c r="E2834" t="s">
        <v>282</v>
      </c>
      <c r="F2834" t="str">
        <f>VLOOKUP(Table1[[#This Row],[Product_ID]],Products!A:D,4,FALSE)</f>
        <v>Audio</v>
      </c>
      <c r="G2834" t="str">
        <f>VLOOKUP(H2834,Stores!A:E,5,FALSE)</f>
        <v>Africa</v>
      </c>
      <c r="H2834" t="s">
        <v>44</v>
      </c>
      <c r="I2834" s="5" t="s">
        <v>14</v>
      </c>
      <c r="J2834" s="7">
        <v>2</v>
      </c>
      <c r="K2834" s="27">
        <v>180.79</v>
      </c>
      <c r="L2834" s="11">
        <v>0</v>
      </c>
      <c r="M2834" t="s">
        <v>20</v>
      </c>
      <c r="N2834" s="29">
        <v>110.98</v>
      </c>
      <c r="O2834" s="27">
        <f>Table1[[#This Row],[Unit_Price]]*Table1[[#This Row],[Quantity]]</f>
        <v>361.58</v>
      </c>
      <c r="P2834" s="29">
        <f>Table1[[#This Row],[Revenue]]-Table1[[#This Row],[COGS]]</f>
        <v>139.61999999999998</v>
      </c>
      <c r="Q2834" s="9">
        <f>Table1[[#This Row],[Profit]]/Table1[[#This Row],[Revenue]]</f>
        <v>0.38613861386138609</v>
      </c>
      <c r="R2834" s="31">
        <f>Table1[[#This Row],[Cost Price]]*Table1[[#This Row],[Quantity]]</f>
        <v>221.96</v>
      </c>
    </row>
    <row r="2835" spans="1:18" x14ac:dyDescent="0.25">
      <c r="A2835" t="s">
        <v>3881</v>
      </c>
      <c r="B2835" s="14">
        <v>46058</v>
      </c>
      <c r="C2835" t="s">
        <v>660</v>
      </c>
      <c r="D2835" t="str">
        <f>VLOOKUP(C2835,Customers!A:E,5,FALSE)</f>
        <v>Mass Market</v>
      </c>
      <c r="E2835" t="s">
        <v>140</v>
      </c>
      <c r="F2835" t="str">
        <f>VLOOKUP(Table1[[#This Row],[Product_ID]],Products!A:D,4,FALSE)</f>
        <v>Laptops</v>
      </c>
      <c r="G2835" t="str">
        <f>VLOOKUP(H2835,Stores!A:E,5,FALSE)</f>
        <v>Asia</v>
      </c>
      <c r="H2835" t="s">
        <v>13</v>
      </c>
      <c r="I2835" s="5" t="s">
        <v>14</v>
      </c>
      <c r="J2835" s="7">
        <v>3</v>
      </c>
      <c r="K2835" s="27">
        <v>989.01</v>
      </c>
      <c r="L2835" s="11">
        <v>0.1</v>
      </c>
      <c r="M2835" t="s">
        <v>20</v>
      </c>
      <c r="N2835" s="29">
        <v>659.34</v>
      </c>
      <c r="O2835" s="27">
        <f>Table1[[#This Row],[Unit_Price]]*Table1[[#This Row],[Quantity]]</f>
        <v>2967.0299999999997</v>
      </c>
      <c r="P2835" s="29">
        <f>Table1[[#This Row],[Revenue]]-Table1[[#This Row],[COGS]]</f>
        <v>989.00999999999976</v>
      </c>
      <c r="Q2835" s="9">
        <f>Table1[[#This Row],[Profit]]/Table1[[#This Row],[Revenue]]</f>
        <v>0.33333333333333326</v>
      </c>
      <c r="R2835" s="31">
        <f>Table1[[#This Row],[Cost Price]]*Table1[[#This Row],[Quantity]]</f>
        <v>1978.02</v>
      </c>
    </row>
    <row r="2836" spans="1:18" x14ac:dyDescent="0.25">
      <c r="A2836" t="s">
        <v>3882</v>
      </c>
      <c r="B2836" s="14">
        <v>46036</v>
      </c>
      <c r="C2836" t="s">
        <v>1394</v>
      </c>
      <c r="D2836" t="str">
        <f>VLOOKUP(C2836,Customers!A:E,5,FALSE)</f>
        <v>Premium</v>
      </c>
      <c r="E2836" t="s">
        <v>202</v>
      </c>
      <c r="F2836" t="str">
        <f>VLOOKUP(Table1[[#This Row],[Product_ID]],Products!A:D,4,FALSE)</f>
        <v>Televisions</v>
      </c>
      <c r="G2836" t="str">
        <f>VLOOKUP(H2836,Stores!A:E,5,FALSE)</f>
        <v>Oceania</v>
      </c>
      <c r="H2836" t="s">
        <v>112</v>
      </c>
      <c r="I2836" s="5" t="s">
        <v>14</v>
      </c>
      <c r="J2836" s="7">
        <v>1</v>
      </c>
      <c r="K2836" s="27">
        <v>2078.0100000000002</v>
      </c>
      <c r="L2836" s="11">
        <v>0.1</v>
      </c>
      <c r="M2836" t="s">
        <v>35</v>
      </c>
      <c r="N2836" s="29">
        <v>1427.32</v>
      </c>
      <c r="O2836" s="27">
        <f>Table1[[#This Row],[Unit_Price]]*Table1[[#This Row],[Quantity]]</f>
        <v>2078.0100000000002</v>
      </c>
      <c r="P2836" s="29">
        <f>Table1[[#This Row],[Revenue]]-Table1[[#This Row],[COGS]]</f>
        <v>650.69000000000028</v>
      </c>
      <c r="Q2836" s="9">
        <f>Table1[[#This Row],[Profit]]/Table1[[#This Row],[Revenue]]</f>
        <v>0.31313131313131326</v>
      </c>
      <c r="R2836" s="31">
        <f>Table1[[#This Row],[Cost Price]]*Table1[[#This Row],[Quantity]]</f>
        <v>1427.32</v>
      </c>
    </row>
    <row r="2837" spans="1:18" x14ac:dyDescent="0.25">
      <c r="A2837" t="s">
        <v>3883</v>
      </c>
      <c r="B2837" s="14">
        <v>46234</v>
      </c>
      <c r="C2837" t="s">
        <v>3884</v>
      </c>
      <c r="D2837" t="str">
        <f>VLOOKUP(C2837,Customers!A:E,5,FALSE)</f>
        <v>Mass Market</v>
      </c>
      <c r="E2837" t="s">
        <v>43</v>
      </c>
      <c r="F2837" t="str">
        <f>VLOOKUP(Table1[[#This Row],[Product_ID]],Products!A:D,4,FALSE)</f>
        <v>Televisions</v>
      </c>
      <c r="G2837" t="str">
        <f>VLOOKUP(H2837,Stores!A:E,5,FALSE)</f>
        <v>EUROPE</v>
      </c>
      <c r="H2837" t="s">
        <v>74</v>
      </c>
      <c r="I2837" s="5" t="s">
        <v>25</v>
      </c>
      <c r="J2837" s="7">
        <v>8</v>
      </c>
      <c r="K2837" s="27">
        <v>1799</v>
      </c>
      <c r="L2837" s="11">
        <v>0.1</v>
      </c>
      <c r="M2837" t="s">
        <v>20</v>
      </c>
      <c r="N2837" s="29">
        <v>1097.3900000000001</v>
      </c>
      <c r="O2837" s="27">
        <f>Table1[[#This Row],[Unit_Price]]*Table1[[#This Row],[Quantity]]</f>
        <v>14392</v>
      </c>
      <c r="P2837" s="29">
        <f>Table1[[#This Row],[Revenue]]-Table1[[#This Row],[COGS]]</f>
        <v>5612.8799999999992</v>
      </c>
      <c r="Q2837" s="9">
        <f>Table1[[#This Row],[Profit]]/Table1[[#This Row],[Revenue]]</f>
        <v>0.38999999999999996</v>
      </c>
      <c r="R2837" s="31">
        <f>Table1[[#This Row],[Cost Price]]*Table1[[#This Row],[Quantity]]</f>
        <v>8779.1200000000008</v>
      </c>
    </row>
    <row r="2838" spans="1:18" x14ac:dyDescent="0.25">
      <c r="A2838" t="s">
        <v>3885</v>
      </c>
      <c r="B2838" s="14">
        <v>46144</v>
      </c>
      <c r="C2838" t="s">
        <v>2322</v>
      </c>
      <c r="D2838" t="str">
        <f>VLOOKUP(C2838,Customers!A:E,5,FALSE)</f>
        <v>Affluent</v>
      </c>
      <c r="E2838" t="s">
        <v>286</v>
      </c>
      <c r="F2838" t="str">
        <f>VLOOKUP(Table1[[#This Row],[Product_ID]],Products!A:D,4,FALSE)</f>
        <v>Televisions</v>
      </c>
      <c r="G2838" t="str">
        <f>VLOOKUP(H2838,Stores!A:E,5,FALSE)</f>
        <v>North America</v>
      </c>
      <c r="H2838" t="s">
        <v>39</v>
      </c>
      <c r="I2838" s="5" t="s">
        <v>25</v>
      </c>
      <c r="J2838" s="7">
        <v>1</v>
      </c>
      <c r="K2838" s="27">
        <v>1324.98</v>
      </c>
      <c r="L2838" s="11">
        <v>0</v>
      </c>
      <c r="M2838" t="s">
        <v>20</v>
      </c>
      <c r="N2838" s="29">
        <v>948.27</v>
      </c>
      <c r="O2838" s="27">
        <f>Table1[[#This Row],[Unit_Price]]*Table1[[#This Row],[Quantity]]</f>
        <v>1324.98</v>
      </c>
      <c r="P2838" s="29">
        <f>Table1[[#This Row],[Revenue]]-Table1[[#This Row],[COGS]]</f>
        <v>376.71000000000004</v>
      </c>
      <c r="Q2838" s="9">
        <f>Table1[[#This Row],[Profit]]/Table1[[#This Row],[Revenue]]</f>
        <v>0.28431372549019612</v>
      </c>
      <c r="R2838" s="31">
        <f>Table1[[#This Row],[Cost Price]]*Table1[[#This Row],[Quantity]]</f>
        <v>948.27</v>
      </c>
    </row>
    <row r="2839" spans="1:18" x14ac:dyDescent="0.25">
      <c r="A2839" t="s">
        <v>3886</v>
      </c>
      <c r="B2839" s="14">
        <v>46196</v>
      </c>
      <c r="C2839" t="s">
        <v>2263</v>
      </c>
      <c r="D2839" t="str">
        <f>VLOOKUP(C2839,Customers!A:E,5,FALSE)</f>
        <v>Mass Market</v>
      </c>
      <c r="E2839" t="s">
        <v>321</v>
      </c>
      <c r="F2839" t="str">
        <f>VLOOKUP(Table1[[#This Row],[Product_ID]],Products!A:D,4,FALSE)</f>
        <v>Smartphones</v>
      </c>
      <c r="G2839" t="str">
        <f>VLOOKUP(H2839,Stores!A:E,5,FALSE)</f>
        <v>Asia</v>
      </c>
      <c r="H2839" t="s">
        <v>101</v>
      </c>
      <c r="I2839" s="5" t="s">
        <v>25</v>
      </c>
      <c r="J2839" s="7">
        <v>2</v>
      </c>
      <c r="K2839" s="27">
        <v>1371.02</v>
      </c>
      <c r="L2839" s="11">
        <v>0.2</v>
      </c>
      <c r="M2839" t="s">
        <v>20</v>
      </c>
      <c r="N2839" s="29">
        <v>993.29</v>
      </c>
      <c r="O2839" s="27">
        <f>Table1[[#This Row],[Unit_Price]]*Table1[[#This Row],[Quantity]]</f>
        <v>2742.04</v>
      </c>
      <c r="P2839" s="29">
        <f>Table1[[#This Row],[Revenue]]-Table1[[#This Row],[COGS]]</f>
        <v>755.46</v>
      </c>
      <c r="Q2839" s="9">
        <f>Table1[[#This Row],[Profit]]/Table1[[#This Row],[Revenue]]</f>
        <v>0.27551020408163268</v>
      </c>
      <c r="R2839" s="31">
        <f>Table1[[#This Row],[Cost Price]]*Table1[[#This Row],[Quantity]]</f>
        <v>1986.58</v>
      </c>
    </row>
    <row r="2840" spans="1:18" x14ac:dyDescent="0.25">
      <c r="A2840" t="s">
        <v>3887</v>
      </c>
      <c r="B2840" s="14">
        <v>46007</v>
      </c>
      <c r="C2840" t="s">
        <v>956</v>
      </c>
      <c r="D2840" t="str">
        <f>VLOOKUP(C2840,Customers!A:E,5,FALSE)</f>
        <v>Mass Market</v>
      </c>
      <c r="E2840" t="s">
        <v>213</v>
      </c>
      <c r="F2840" t="str">
        <f>VLOOKUP(Table1[[#This Row],[Product_ID]],Products!A:D,4,FALSE)</f>
        <v>Smartphones</v>
      </c>
      <c r="G2840" t="str">
        <f>VLOOKUP(H2840,Stores!A:E,5,FALSE)</f>
        <v>Europe</v>
      </c>
      <c r="H2840" t="s">
        <v>64</v>
      </c>
      <c r="I2840" s="5" t="s">
        <v>25</v>
      </c>
      <c r="J2840" s="7">
        <v>2</v>
      </c>
      <c r="K2840" s="27">
        <v>549</v>
      </c>
      <c r="L2840" s="11">
        <v>0</v>
      </c>
      <c r="M2840" t="s">
        <v>20</v>
      </c>
      <c r="N2840" s="29">
        <v>362.34</v>
      </c>
      <c r="O2840" s="27">
        <f>Table1[[#This Row],[Unit_Price]]*Table1[[#This Row],[Quantity]]</f>
        <v>1098</v>
      </c>
      <c r="P2840" s="29">
        <f>Table1[[#This Row],[Revenue]]-Table1[[#This Row],[COGS]]</f>
        <v>373.32000000000005</v>
      </c>
      <c r="Q2840" s="9">
        <f>Table1[[#This Row],[Profit]]/Table1[[#This Row],[Revenue]]</f>
        <v>0.34</v>
      </c>
      <c r="R2840" s="31">
        <f>Table1[[#This Row],[Cost Price]]*Table1[[#This Row],[Quantity]]</f>
        <v>724.68</v>
      </c>
    </row>
    <row r="2841" spans="1:18" x14ac:dyDescent="0.25">
      <c r="A2841" t="s">
        <v>3888</v>
      </c>
      <c r="B2841" s="14">
        <v>46094</v>
      </c>
      <c r="C2841" t="s">
        <v>1262</v>
      </c>
      <c r="D2841" t="str">
        <f>VLOOKUP(C2841,Customers!A:E,5,FALSE)</f>
        <v>Mass Market</v>
      </c>
      <c r="E2841" t="s">
        <v>440</v>
      </c>
      <c r="F2841" t="str">
        <f>VLOOKUP(Table1[[#This Row],[Product_ID]],Products!A:D,4,FALSE)</f>
        <v>Audio</v>
      </c>
      <c r="G2841" t="str">
        <f>VLOOKUP(H2841,Stores!A:E,5,FALSE)</f>
        <v>Asia</v>
      </c>
      <c r="H2841" t="s">
        <v>101</v>
      </c>
      <c r="I2841" s="5" t="s">
        <v>25</v>
      </c>
      <c r="J2841" s="7">
        <v>5</v>
      </c>
      <c r="K2841" s="27">
        <v>146.02000000000001</v>
      </c>
      <c r="L2841" s="11">
        <v>0.2</v>
      </c>
      <c r="M2841" t="s">
        <v>30</v>
      </c>
      <c r="N2841" s="29">
        <v>90.89</v>
      </c>
      <c r="O2841" s="27">
        <f>Table1[[#This Row],[Unit_Price]]*Table1[[#This Row],[Quantity]]</f>
        <v>730.1</v>
      </c>
      <c r="P2841" s="29">
        <f>Table1[[#This Row],[Revenue]]-Table1[[#This Row],[COGS]]</f>
        <v>275.65000000000003</v>
      </c>
      <c r="Q2841" s="9">
        <f>Table1[[#This Row],[Profit]]/Table1[[#This Row],[Revenue]]</f>
        <v>0.3775510204081633</v>
      </c>
      <c r="R2841" s="31">
        <f>Table1[[#This Row],[Cost Price]]*Table1[[#This Row],[Quantity]]</f>
        <v>454.45</v>
      </c>
    </row>
    <row r="2842" spans="1:18" x14ac:dyDescent="0.25">
      <c r="A2842" t="s">
        <v>3889</v>
      </c>
      <c r="B2842" s="14">
        <v>46052</v>
      </c>
      <c r="C2842" t="s">
        <v>1182</v>
      </c>
      <c r="D2842" t="str">
        <f>VLOOKUP(C2842,Customers!A:E,5,FALSE)</f>
        <v>Mass Market</v>
      </c>
      <c r="E2842" t="s">
        <v>77</v>
      </c>
      <c r="F2842" t="str">
        <f>VLOOKUP(Table1[[#This Row],[Product_ID]],Products!A:D,4,FALSE)</f>
        <v>Smartphones</v>
      </c>
      <c r="G2842" t="str">
        <f>VLOOKUP(H2842,Stores!A:E,5,FALSE)</f>
        <v>Oceania</v>
      </c>
      <c r="H2842" t="s">
        <v>112</v>
      </c>
      <c r="I2842" s="5" t="s">
        <v>14</v>
      </c>
      <c r="J2842" s="7">
        <v>1</v>
      </c>
      <c r="K2842" s="27">
        <v>395.01</v>
      </c>
      <c r="L2842" s="11">
        <v>0.05</v>
      </c>
      <c r="M2842" t="s">
        <v>20</v>
      </c>
      <c r="N2842" s="29">
        <v>287.27999999999997</v>
      </c>
      <c r="O2842" s="27">
        <f>Table1[[#This Row],[Unit_Price]]*Table1[[#This Row],[Quantity]]</f>
        <v>395.01</v>
      </c>
      <c r="P2842" s="29">
        <f>Table1[[#This Row],[Revenue]]-Table1[[#This Row],[COGS]]</f>
        <v>107.73000000000002</v>
      </c>
      <c r="Q2842" s="9">
        <f>Table1[[#This Row],[Profit]]/Table1[[#This Row],[Revenue]]</f>
        <v>0.27272727272727276</v>
      </c>
      <c r="R2842" s="31">
        <f>Table1[[#This Row],[Cost Price]]*Table1[[#This Row],[Quantity]]</f>
        <v>287.27999999999997</v>
      </c>
    </row>
    <row r="2843" spans="1:18" x14ac:dyDescent="0.25">
      <c r="A2843" t="s">
        <v>3890</v>
      </c>
      <c r="B2843" s="14">
        <v>45974</v>
      </c>
      <c r="C2843" t="s">
        <v>470</v>
      </c>
      <c r="D2843" t="str">
        <f>VLOOKUP(C2843,Customers!A:E,5,FALSE)</f>
        <v>Mass Market</v>
      </c>
      <c r="E2843" t="s">
        <v>171</v>
      </c>
      <c r="F2843" t="str">
        <f>VLOOKUP(Table1[[#This Row],[Product_ID]],Products!A:D,4,FALSE)</f>
        <v>Smartphones</v>
      </c>
      <c r="G2843" t="str">
        <f>VLOOKUP(H2843,Stores!A:E,5,FALSE)</f>
        <v>Asia</v>
      </c>
      <c r="H2843" t="s">
        <v>13</v>
      </c>
      <c r="I2843" s="5" t="s">
        <v>14</v>
      </c>
      <c r="J2843" s="7">
        <v>3</v>
      </c>
      <c r="K2843" s="27">
        <v>1299</v>
      </c>
      <c r="L2843" s="11">
        <v>0</v>
      </c>
      <c r="M2843" t="s">
        <v>35</v>
      </c>
      <c r="N2843" s="29">
        <v>883.32</v>
      </c>
      <c r="O2843" s="27">
        <f>Table1[[#This Row],[Unit_Price]]*Table1[[#This Row],[Quantity]]</f>
        <v>3897</v>
      </c>
      <c r="P2843" s="29">
        <f>Table1[[#This Row],[Revenue]]-Table1[[#This Row],[COGS]]</f>
        <v>1247.04</v>
      </c>
      <c r="Q2843" s="9">
        <f>Table1[[#This Row],[Profit]]/Table1[[#This Row],[Revenue]]</f>
        <v>0.32</v>
      </c>
      <c r="R2843" s="31">
        <f>Table1[[#This Row],[Cost Price]]*Table1[[#This Row],[Quantity]]</f>
        <v>2649.96</v>
      </c>
    </row>
    <row r="2844" spans="1:18" x14ac:dyDescent="0.25">
      <c r="A2844" t="s">
        <v>3891</v>
      </c>
      <c r="B2844" s="14">
        <v>45880</v>
      </c>
      <c r="C2844" t="s">
        <v>1973</v>
      </c>
      <c r="D2844" t="str">
        <f>VLOOKUP(C2844,Customers!A:E,5,FALSE)</f>
        <v>Premium</v>
      </c>
      <c r="E2844" t="s">
        <v>199</v>
      </c>
      <c r="F2844" t="str">
        <f>VLOOKUP(Table1[[#This Row],[Product_ID]],Products!A:D,4,FALSE)</f>
        <v>Laptops</v>
      </c>
      <c r="G2844" t="str">
        <f>VLOOKUP(H2844,Stores!A:E,5,FALSE)</f>
        <v xml:space="preserve">Asia </v>
      </c>
      <c r="H2844" t="s">
        <v>104</v>
      </c>
      <c r="I2844" s="5" t="s">
        <v>14</v>
      </c>
      <c r="J2844" s="7">
        <v>1</v>
      </c>
      <c r="K2844" s="27">
        <v>705.99</v>
      </c>
      <c r="L2844" s="11">
        <v>0</v>
      </c>
      <c r="M2844" t="s">
        <v>35</v>
      </c>
      <c r="N2844" s="29">
        <v>496.29</v>
      </c>
      <c r="O2844" s="27">
        <f>Table1[[#This Row],[Unit_Price]]*Table1[[#This Row],[Quantity]]</f>
        <v>705.99</v>
      </c>
      <c r="P2844" s="29">
        <f>Table1[[#This Row],[Revenue]]-Table1[[#This Row],[COGS]]</f>
        <v>209.7</v>
      </c>
      <c r="Q2844" s="9">
        <f>Table1[[#This Row],[Profit]]/Table1[[#This Row],[Revenue]]</f>
        <v>0.29702970297029702</v>
      </c>
      <c r="R2844" s="31">
        <f>Table1[[#This Row],[Cost Price]]*Table1[[#This Row],[Quantity]]</f>
        <v>496.29</v>
      </c>
    </row>
    <row r="2845" spans="1:18" x14ac:dyDescent="0.25">
      <c r="A2845" t="s">
        <v>3893</v>
      </c>
      <c r="B2845" s="14">
        <v>46112</v>
      </c>
      <c r="C2845" t="s">
        <v>2404</v>
      </c>
      <c r="D2845" t="str">
        <f>VLOOKUP(C2845,Customers!A:E,5,FALSE)</f>
        <v>Mass Market</v>
      </c>
      <c r="E2845" t="s">
        <v>140</v>
      </c>
      <c r="F2845" t="str">
        <f>VLOOKUP(Table1[[#This Row],[Product_ID]],Products!A:D,4,FALSE)</f>
        <v>Laptops</v>
      </c>
      <c r="G2845" t="str">
        <f>VLOOKUP(H2845,Stores!A:E,5,FALSE)</f>
        <v>Africa</v>
      </c>
      <c r="H2845" t="s">
        <v>196</v>
      </c>
      <c r="I2845" s="5" t="s">
        <v>25</v>
      </c>
      <c r="J2845" s="7">
        <v>2</v>
      </c>
      <c r="K2845" s="27">
        <v>979.02</v>
      </c>
      <c r="L2845" s="11">
        <v>0</v>
      </c>
      <c r="M2845" t="s">
        <v>20</v>
      </c>
      <c r="N2845" s="29">
        <v>659.34</v>
      </c>
      <c r="O2845" s="27">
        <f>Table1[[#This Row],[Unit_Price]]*Table1[[#This Row],[Quantity]]</f>
        <v>1958.04</v>
      </c>
      <c r="P2845" s="29">
        <f>Table1[[#This Row],[Revenue]]-Table1[[#This Row],[COGS]]</f>
        <v>639.3599999999999</v>
      </c>
      <c r="Q2845" s="9">
        <f>Table1[[#This Row],[Profit]]/Table1[[#This Row],[Revenue]]</f>
        <v>0.32653061224489793</v>
      </c>
      <c r="R2845" s="31">
        <f>Table1[[#This Row],[Cost Price]]*Table1[[#This Row],[Quantity]]</f>
        <v>1318.68</v>
      </c>
    </row>
    <row r="2846" spans="1:18" x14ac:dyDescent="0.25">
      <c r="A2846" t="s">
        <v>3894</v>
      </c>
      <c r="B2846" s="14">
        <v>46178</v>
      </c>
      <c r="C2846" t="s">
        <v>2499</v>
      </c>
      <c r="D2846" t="str">
        <f>VLOOKUP(C2846,Customers!A:E,5,FALSE)</f>
        <v>Mass Market</v>
      </c>
      <c r="E2846" t="s">
        <v>416</v>
      </c>
      <c r="F2846" t="str">
        <f>VLOOKUP(Table1[[#This Row],[Product_ID]],Products!A:D,4,FALSE)</f>
        <v>Smartphones</v>
      </c>
      <c r="G2846" t="str">
        <f>VLOOKUP(H2846,Stores!A:E,5,FALSE)</f>
        <v>Africa</v>
      </c>
      <c r="H2846" t="s">
        <v>58</v>
      </c>
      <c r="I2846" s="5" t="s">
        <v>14</v>
      </c>
      <c r="J2846" s="7">
        <v>4</v>
      </c>
      <c r="K2846" s="27">
        <v>249</v>
      </c>
      <c r="L2846" s="11">
        <v>0.15</v>
      </c>
      <c r="M2846" t="s">
        <v>35</v>
      </c>
      <c r="N2846" s="29">
        <v>159.36000000000001</v>
      </c>
      <c r="O2846" s="27">
        <f>Table1[[#This Row],[Unit_Price]]*Table1[[#This Row],[Quantity]]</f>
        <v>996</v>
      </c>
      <c r="P2846" s="29">
        <f>Table1[[#This Row],[Revenue]]-Table1[[#This Row],[COGS]]</f>
        <v>358.55999999999995</v>
      </c>
      <c r="Q2846" s="9">
        <f>Table1[[#This Row],[Profit]]/Table1[[#This Row],[Revenue]]</f>
        <v>0.35999999999999993</v>
      </c>
      <c r="R2846" s="31">
        <f>Table1[[#This Row],[Cost Price]]*Table1[[#This Row],[Quantity]]</f>
        <v>637.44000000000005</v>
      </c>
    </row>
    <row r="2847" spans="1:18" x14ac:dyDescent="0.25">
      <c r="A2847" t="s">
        <v>3895</v>
      </c>
      <c r="B2847" s="14">
        <v>46266</v>
      </c>
      <c r="C2847" t="s">
        <v>1097</v>
      </c>
      <c r="D2847" t="str">
        <f>VLOOKUP(C2847,Customers!A:E,5,FALSE)</f>
        <v>Mass Affluent</v>
      </c>
      <c r="E2847" t="s">
        <v>323</v>
      </c>
      <c r="F2847" t="str">
        <f>VLOOKUP(Table1[[#This Row],[Product_ID]],Products!A:D,4,FALSE)</f>
        <v>Televisions</v>
      </c>
      <c r="G2847" t="str">
        <f>VLOOKUP(H2847,Stores!A:E,5,FALSE)</f>
        <v>Europe</v>
      </c>
      <c r="H2847" t="s">
        <v>24</v>
      </c>
      <c r="I2847" s="5" t="s">
        <v>25</v>
      </c>
      <c r="J2847" s="7">
        <v>1</v>
      </c>
      <c r="K2847" s="27">
        <v>1469.02</v>
      </c>
      <c r="L2847" s="11">
        <v>0.05</v>
      </c>
      <c r="M2847" t="s">
        <v>20</v>
      </c>
      <c r="N2847" s="29">
        <v>989.34</v>
      </c>
      <c r="O2847" s="27">
        <f>Table1[[#This Row],[Unit_Price]]*Table1[[#This Row],[Quantity]]</f>
        <v>1469.02</v>
      </c>
      <c r="P2847" s="29">
        <f>Table1[[#This Row],[Revenue]]-Table1[[#This Row],[COGS]]</f>
        <v>479.67999999999995</v>
      </c>
      <c r="Q2847" s="9">
        <f>Table1[[#This Row],[Profit]]/Table1[[#This Row],[Revenue]]</f>
        <v>0.32653061224489793</v>
      </c>
      <c r="R2847" s="31">
        <f>Table1[[#This Row],[Cost Price]]*Table1[[#This Row],[Quantity]]</f>
        <v>989.34</v>
      </c>
    </row>
    <row r="2848" spans="1:18" x14ac:dyDescent="0.25">
      <c r="A2848" t="s">
        <v>3896</v>
      </c>
      <c r="B2848" s="14">
        <v>46037</v>
      </c>
      <c r="C2848" t="s">
        <v>342</v>
      </c>
      <c r="D2848" t="str">
        <f>VLOOKUP(C2848,Customers!A:E,5,FALSE)</f>
        <v>Premium</v>
      </c>
      <c r="E2848" t="s">
        <v>332</v>
      </c>
      <c r="F2848" t="str">
        <f>VLOOKUP(Table1[[#This Row],[Product_ID]],Products!A:D,4,FALSE)</f>
        <v>Smartphones</v>
      </c>
      <c r="G2848" t="str">
        <f>VLOOKUP(H2848,Stores!A:E,5,FALSE)</f>
        <v>Europe</v>
      </c>
      <c r="H2848" t="s">
        <v>24</v>
      </c>
      <c r="I2848" s="5" t="s">
        <v>25</v>
      </c>
      <c r="J2848" s="7">
        <v>2</v>
      </c>
      <c r="K2848" s="27">
        <v>763.98</v>
      </c>
      <c r="L2848" s="11">
        <v>0</v>
      </c>
      <c r="M2848" t="s">
        <v>30</v>
      </c>
      <c r="N2848" s="29">
        <v>531.79</v>
      </c>
      <c r="O2848" s="27">
        <f>Table1[[#This Row],[Unit_Price]]*Table1[[#This Row],[Quantity]]</f>
        <v>1527.96</v>
      </c>
      <c r="P2848" s="29">
        <f>Table1[[#This Row],[Revenue]]-Table1[[#This Row],[COGS]]</f>
        <v>464.38000000000011</v>
      </c>
      <c r="Q2848" s="9">
        <f>Table1[[#This Row],[Profit]]/Table1[[#This Row],[Revenue]]</f>
        <v>0.30392156862745107</v>
      </c>
      <c r="R2848" s="31">
        <f>Table1[[#This Row],[Cost Price]]*Table1[[#This Row],[Quantity]]</f>
        <v>1063.58</v>
      </c>
    </row>
    <row r="2849" spans="1:18" x14ac:dyDescent="0.25">
      <c r="A2849" t="s">
        <v>3897</v>
      </c>
      <c r="B2849" s="14">
        <v>46132</v>
      </c>
      <c r="C2849" t="s">
        <v>338</v>
      </c>
      <c r="D2849" t="str">
        <f>VLOOKUP(C2849,Customers!A:E,5,FALSE)</f>
        <v>Affluent</v>
      </c>
      <c r="E2849" t="s">
        <v>80</v>
      </c>
      <c r="F2849" t="str">
        <f>VLOOKUP(Table1[[#This Row],[Product_ID]],Products!A:D,4,FALSE)</f>
        <v>Accessories</v>
      </c>
      <c r="G2849" t="str">
        <f>VLOOKUP(H2849,Stores!A:E,5,FALSE)</f>
        <v>Africa</v>
      </c>
      <c r="H2849" t="s">
        <v>226</v>
      </c>
      <c r="I2849" s="5" t="s">
        <v>14</v>
      </c>
      <c r="J2849" s="7">
        <v>2</v>
      </c>
      <c r="K2849" s="27">
        <v>162.18</v>
      </c>
      <c r="L2849" s="11">
        <v>0.2</v>
      </c>
      <c r="M2849" t="s">
        <v>35</v>
      </c>
      <c r="N2849" s="29">
        <v>116.07</v>
      </c>
      <c r="O2849" s="27">
        <f>Table1[[#This Row],[Unit_Price]]*Table1[[#This Row],[Quantity]]</f>
        <v>324.36</v>
      </c>
      <c r="P2849" s="29">
        <f>Table1[[#This Row],[Revenue]]-Table1[[#This Row],[COGS]]</f>
        <v>92.220000000000027</v>
      </c>
      <c r="Q2849" s="9">
        <f>Table1[[#This Row],[Profit]]/Table1[[#This Row],[Revenue]]</f>
        <v>0.28431372549019612</v>
      </c>
      <c r="R2849" s="31">
        <f>Table1[[#This Row],[Cost Price]]*Table1[[#This Row],[Quantity]]</f>
        <v>232.14</v>
      </c>
    </row>
    <row r="2850" spans="1:18" x14ac:dyDescent="0.25">
      <c r="A2850" t="s">
        <v>3898</v>
      </c>
      <c r="B2850" s="14">
        <v>46019</v>
      </c>
      <c r="C2850" t="s">
        <v>3899</v>
      </c>
      <c r="D2850" t="str">
        <f>VLOOKUP(C2850,Customers!A:E,5,FALSE)</f>
        <v>Affluent</v>
      </c>
      <c r="E2850" t="s">
        <v>80</v>
      </c>
      <c r="F2850" t="str">
        <f>VLOOKUP(Table1[[#This Row],[Product_ID]],Products!A:D,4,FALSE)</f>
        <v>Accessories</v>
      </c>
      <c r="G2850" t="str">
        <f>VLOOKUP(H2850,Stores!A:E,5,FALSE)</f>
        <v>EUROPE</v>
      </c>
      <c r="H2850" t="s">
        <v>74</v>
      </c>
      <c r="I2850" s="5" t="s">
        <v>14</v>
      </c>
      <c r="J2850" s="7">
        <v>1</v>
      </c>
      <c r="K2850" s="27">
        <v>159</v>
      </c>
      <c r="L2850" s="11">
        <v>0.2</v>
      </c>
      <c r="M2850" t="s">
        <v>20</v>
      </c>
      <c r="N2850" s="29">
        <v>116.07</v>
      </c>
      <c r="O2850" s="27">
        <f>Table1[[#This Row],[Unit_Price]]*Table1[[#This Row],[Quantity]]</f>
        <v>159</v>
      </c>
      <c r="P2850" s="29">
        <f>Table1[[#This Row],[Revenue]]-Table1[[#This Row],[COGS]]</f>
        <v>42.930000000000007</v>
      </c>
      <c r="Q2850" s="9">
        <f>Table1[[#This Row],[Profit]]/Table1[[#This Row],[Revenue]]</f>
        <v>0.27</v>
      </c>
      <c r="R2850" s="31">
        <f>Table1[[#This Row],[Cost Price]]*Table1[[#This Row],[Quantity]]</f>
        <v>116.07</v>
      </c>
    </row>
    <row r="2851" spans="1:18" x14ac:dyDescent="0.25">
      <c r="A2851" t="s">
        <v>3900</v>
      </c>
      <c r="B2851" s="14">
        <v>46297</v>
      </c>
      <c r="C2851" t="s">
        <v>2689</v>
      </c>
      <c r="D2851" t="str">
        <f>VLOOKUP(C2851,Customers!A:E,5,FALSE)</f>
        <v>Mass Market</v>
      </c>
      <c r="E2851" t="s">
        <v>61</v>
      </c>
      <c r="F2851" t="str">
        <f>VLOOKUP(Table1[[#This Row],[Product_ID]],Products!A:D,4,FALSE)</f>
        <v>Audio</v>
      </c>
      <c r="G2851" t="str">
        <f>VLOOKUP(H2851,Stores!A:E,5,FALSE)</f>
        <v>EUROPE</v>
      </c>
      <c r="H2851" t="s">
        <v>74</v>
      </c>
      <c r="I2851" s="5" t="s">
        <v>25</v>
      </c>
      <c r="J2851" s="7">
        <v>8</v>
      </c>
      <c r="K2851" s="27">
        <v>241.53</v>
      </c>
      <c r="L2851" s="11">
        <v>0.02</v>
      </c>
      <c r="M2851" t="s">
        <v>35</v>
      </c>
      <c r="N2851" s="29">
        <v>171.81</v>
      </c>
      <c r="O2851" s="27">
        <f>Table1[[#This Row],[Unit_Price]]*Table1[[#This Row],[Quantity]]</f>
        <v>1932.24</v>
      </c>
      <c r="P2851" s="29">
        <f>Table1[[#This Row],[Revenue]]-Table1[[#This Row],[COGS]]</f>
        <v>557.76</v>
      </c>
      <c r="Q2851" s="9">
        <f>Table1[[#This Row],[Profit]]/Table1[[#This Row],[Revenue]]</f>
        <v>0.28865979381443296</v>
      </c>
      <c r="R2851" s="31">
        <f>Table1[[#This Row],[Cost Price]]*Table1[[#This Row],[Quantity]]</f>
        <v>1374.48</v>
      </c>
    </row>
    <row r="2852" spans="1:18" x14ac:dyDescent="0.25">
      <c r="A2852" t="s">
        <v>3901</v>
      </c>
      <c r="B2852" s="14">
        <v>46072</v>
      </c>
      <c r="C2852" t="s">
        <v>843</v>
      </c>
      <c r="D2852" t="str">
        <f>VLOOKUP(C2852,Customers!A:E,5,FALSE)</f>
        <v>Affluent</v>
      </c>
      <c r="E2852" t="s">
        <v>61</v>
      </c>
      <c r="F2852" t="str">
        <f>VLOOKUP(Table1[[#This Row],[Product_ID]],Products!A:D,4,FALSE)</f>
        <v>Audio</v>
      </c>
      <c r="G2852" t="str">
        <f>VLOOKUP(H2852,Stores!A:E,5,FALSE)</f>
        <v>oceania</v>
      </c>
      <c r="H2852" t="s">
        <v>48</v>
      </c>
      <c r="I2852" s="5" t="s">
        <v>14</v>
      </c>
      <c r="J2852" s="7">
        <v>5</v>
      </c>
      <c r="K2852" s="27">
        <v>244.02</v>
      </c>
      <c r="L2852" s="11">
        <v>0.15</v>
      </c>
      <c r="M2852" t="s">
        <v>20</v>
      </c>
      <c r="N2852" s="29">
        <v>171.81</v>
      </c>
      <c r="O2852" s="27">
        <f>Table1[[#This Row],[Unit_Price]]*Table1[[#This Row],[Quantity]]</f>
        <v>1220.1000000000001</v>
      </c>
      <c r="P2852" s="29">
        <f>Table1[[#This Row],[Revenue]]-Table1[[#This Row],[COGS]]</f>
        <v>361.05000000000018</v>
      </c>
      <c r="Q2852" s="9">
        <f>Table1[[#This Row],[Profit]]/Table1[[#This Row],[Revenue]]</f>
        <v>0.29591836734693888</v>
      </c>
      <c r="R2852" s="31">
        <f>Table1[[#This Row],[Cost Price]]*Table1[[#This Row],[Quantity]]</f>
        <v>859.05</v>
      </c>
    </row>
    <row r="2853" spans="1:18" x14ac:dyDescent="0.25">
      <c r="A2853" t="s">
        <v>3902</v>
      </c>
      <c r="B2853" s="14">
        <v>46044</v>
      </c>
      <c r="C2853" t="s">
        <v>1238</v>
      </c>
      <c r="D2853" t="str">
        <f>VLOOKUP(C2853,Customers!A:E,5,FALSE)</f>
        <v>Mass Market</v>
      </c>
      <c r="E2853" t="s">
        <v>18</v>
      </c>
      <c r="F2853" t="str">
        <f>VLOOKUP(Table1[[#This Row],[Product_ID]],Products!A:D,4,FALSE)</f>
        <v>Audio</v>
      </c>
      <c r="G2853" t="str">
        <f>VLOOKUP(H2853,Stores!A:E,5,FALSE)</f>
        <v>Oceania</v>
      </c>
      <c r="H2853" t="s">
        <v>112</v>
      </c>
      <c r="I2853" s="5" t="s">
        <v>25</v>
      </c>
      <c r="J2853" s="7">
        <v>3</v>
      </c>
      <c r="K2853" s="27">
        <v>97.02</v>
      </c>
      <c r="L2853" s="11">
        <v>0</v>
      </c>
      <c r="M2853" t="s">
        <v>30</v>
      </c>
      <c r="N2853" s="29">
        <v>71.28</v>
      </c>
      <c r="O2853" s="27">
        <f>Table1[[#This Row],[Unit_Price]]*Table1[[#This Row],[Quantity]]</f>
        <v>291.06</v>
      </c>
      <c r="P2853" s="29">
        <f>Table1[[#This Row],[Revenue]]-Table1[[#This Row],[COGS]]</f>
        <v>77.22</v>
      </c>
      <c r="Q2853" s="9">
        <f>Table1[[#This Row],[Profit]]/Table1[[#This Row],[Revenue]]</f>
        <v>0.26530612244897961</v>
      </c>
      <c r="R2853" s="31">
        <f>Table1[[#This Row],[Cost Price]]*Table1[[#This Row],[Quantity]]</f>
        <v>213.84</v>
      </c>
    </row>
    <row r="2854" spans="1:18" x14ac:dyDescent="0.25">
      <c r="A2854" t="s">
        <v>3903</v>
      </c>
      <c r="B2854" s="14">
        <v>46142</v>
      </c>
      <c r="C2854" t="s">
        <v>1614</v>
      </c>
      <c r="D2854" t="str">
        <f>VLOOKUP(C2854,Customers!A:E,5,FALSE)</f>
        <v>Mass Market</v>
      </c>
      <c r="E2854" t="s">
        <v>57</v>
      </c>
      <c r="F2854" t="str">
        <f>VLOOKUP(Table1[[#This Row],[Product_ID]],Products!A:D,4,FALSE)</f>
        <v>Laptops</v>
      </c>
      <c r="G2854" t="str">
        <f>VLOOKUP(H2854,Stores!A:E,5,FALSE)</f>
        <v>Europe</v>
      </c>
      <c r="H2854" t="s">
        <v>24</v>
      </c>
      <c r="I2854" s="5" t="s">
        <v>14</v>
      </c>
      <c r="J2854" s="7">
        <v>1</v>
      </c>
      <c r="K2854" s="27">
        <v>1234.97</v>
      </c>
      <c r="L2854" s="11">
        <v>0</v>
      </c>
      <c r="M2854" t="s">
        <v>20</v>
      </c>
      <c r="N2854" s="29">
        <v>875.27</v>
      </c>
      <c r="O2854" s="27">
        <f>Table1[[#This Row],[Unit_Price]]*Table1[[#This Row],[Quantity]]</f>
        <v>1234.97</v>
      </c>
      <c r="P2854" s="29">
        <f>Table1[[#This Row],[Revenue]]-Table1[[#This Row],[COGS]]</f>
        <v>359.70000000000005</v>
      </c>
      <c r="Q2854" s="9">
        <f>Table1[[#This Row],[Profit]]/Table1[[#This Row],[Revenue]]</f>
        <v>0.29126213592233013</v>
      </c>
      <c r="R2854" s="31">
        <f>Table1[[#This Row],[Cost Price]]*Table1[[#This Row],[Quantity]]</f>
        <v>875.27</v>
      </c>
    </row>
    <row r="2855" spans="1:18" x14ac:dyDescent="0.25">
      <c r="A2855" t="s">
        <v>3904</v>
      </c>
      <c r="B2855" s="14">
        <v>45989</v>
      </c>
      <c r="C2855" t="s">
        <v>1097</v>
      </c>
      <c r="D2855" t="str">
        <f>VLOOKUP(C2855,Customers!A:E,5,FALSE)</f>
        <v>Mass Affluent</v>
      </c>
      <c r="E2855" t="s">
        <v>23</v>
      </c>
      <c r="F2855" t="str">
        <f>VLOOKUP(Table1[[#This Row],[Product_ID]],Products!A:D,4,FALSE)</f>
        <v>Audio</v>
      </c>
      <c r="G2855" t="str">
        <f>VLOOKUP(H2855,Stores!A:E,5,FALSE)</f>
        <v>Europe</v>
      </c>
      <c r="H2855" t="s">
        <v>24</v>
      </c>
      <c r="I2855" s="5" t="s">
        <v>25</v>
      </c>
      <c r="J2855" s="7">
        <v>1</v>
      </c>
      <c r="K2855" s="27">
        <v>79.790000000000006</v>
      </c>
      <c r="L2855" s="11">
        <v>0</v>
      </c>
      <c r="M2855" t="s">
        <v>20</v>
      </c>
      <c r="N2855" s="29">
        <v>57.67</v>
      </c>
      <c r="O2855" s="27">
        <f>Table1[[#This Row],[Unit_Price]]*Table1[[#This Row],[Quantity]]</f>
        <v>79.790000000000006</v>
      </c>
      <c r="P2855" s="29">
        <f>Table1[[#This Row],[Revenue]]-Table1[[#This Row],[COGS]]</f>
        <v>22.120000000000005</v>
      </c>
      <c r="Q2855" s="9">
        <f>Table1[[#This Row],[Profit]]/Table1[[#This Row],[Revenue]]</f>
        <v>0.27722772277227725</v>
      </c>
      <c r="R2855" s="31">
        <f>Table1[[#This Row],[Cost Price]]*Table1[[#This Row],[Quantity]]</f>
        <v>57.67</v>
      </c>
    </row>
    <row r="2856" spans="1:18" x14ac:dyDescent="0.25">
      <c r="A2856" t="s">
        <v>3905</v>
      </c>
      <c r="B2856" s="14">
        <v>46028</v>
      </c>
      <c r="C2856" t="s">
        <v>1565</v>
      </c>
      <c r="D2856" t="str">
        <f>VLOOKUP(C2856,Customers!A:E,5,FALSE)</f>
        <v>Mass Market</v>
      </c>
      <c r="E2856" t="s">
        <v>92</v>
      </c>
      <c r="F2856" t="str">
        <f>VLOOKUP(Table1[[#This Row],[Product_ID]],Products!A:D,4,FALSE)</f>
        <v>Audio</v>
      </c>
      <c r="G2856" t="str">
        <f>VLOOKUP(H2856,Stores!A:E,5,FALSE)</f>
        <v>South America</v>
      </c>
      <c r="H2856" t="s">
        <v>120</v>
      </c>
      <c r="I2856" s="5" t="s">
        <v>14</v>
      </c>
      <c r="J2856" s="7">
        <v>5</v>
      </c>
      <c r="K2856" s="27">
        <v>304.98</v>
      </c>
      <c r="L2856" s="11">
        <v>0</v>
      </c>
      <c r="M2856" t="s">
        <v>20</v>
      </c>
      <c r="N2856" s="29">
        <v>191.36</v>
      </c>
      <c r="O2856" s="27">
        <f>Table1[[#This Row],[Unit_Price]]*Table1[[#This Row],[Quantity]]</f>
        <v>1524.9</v>
      </c>
      <c r="P2856" s="29">
        <f>Table1[[#This Row],[Revenue]]-Table1[[#This Row],[COGS]]</f>
        <v>568.1</v>
      </c>
      <c r="Q2856" s="9">
        <f>Table1[[#This Row],[Profit]]/Table1[[#This Row],[Revenue]]</f>
        <v>0.37254901960784315</v>
      </c>
      <c r="R2856" s="31">
        <f>Table1[[#This Row],[Cost Price]]*Table1[[#This Row],[Quantity]]</f>
        <v>956.80000000000007</v>
      </c>
    </row>
    <row r="2857" spans="1:18" x14ac:dyDescent="0.25">
      <c r="A2857" t="s">
        <v>3906</v>
      </c>
      <c r="B2857" s="14">
        <v>46069</v>
      </c>
      <c r="C2857" t="s">
        <v>3133</v>
      </c>
      <c r="D2857" t="str">
        <f>VLOOKUP(C2857,Customers!A:E,5,FALSE)</f>
        <v>Mass Market</v>
      </c>
      <c r="E2857" t="s">
        <v>71</v>
      </c>
      <c r="F2857" t="str">
        <f>VLOOKUP(Table1[[#This Row],[Product_ID]],Products!A:D,4,FALSE)</f>
        <v>Audio</v>
      </c>
      <c r="G2857" t="str">
        <f>VLOOKUP(H2857,Stores!A:E,5,FALSE)</f>
        <v>South America</v>
      </c>
      <c r="H2857" t="s">
        <v>120</v>
      </c>
      <c r="I2857" s="5" t="s">
        <v>14</v>
      </c>
      <c r="J2857" s="7">
        <v>3</v>
      </c>
      <c r="K2857" s="27">
        <v>120.19</v>
      </c>
      <c r="L2857" s="11">
        <v>0.2</v>
      </c>
      <c r="M2857" t="s">
        <v>20</v>
      </c>
      <c r="N2857" s="29">
        <v>82.11</v>
      </c>
      <c r="O2857" s="27">
        <f>Table1[[#This Row],[Unit_Price]]*Table1[[#This Row],[Quantity]]</f>
        <v>360.57</v>
      </c>
      <c r="P2857" s="29">
        <f>Table1[[#This Row],[Revenue]]-Table1[[#This Row],[COGS]]</f>
        <v>114.24000000000001</v>
      </c>
      <c r="Q2857" s="9">
        <f>Table1[[#This Row],[Profit]]/Table1[[#This Row],[Revenue]]</f>
        <v>0.31683168316831684</v>
      </c>
      <c r="R2857" s="31">
        <f>Table1[[#This Row],[Cost Price]]*Table1[[#This Row],[Quantity]]</f>
        <v>246.32999999999998</v>
      </c>
    </row>
    <row r="2858" spans="1:18" x14ac:dyDescent="0.25">
      <c r="A2858" t="s">
        <v>3907</v>
      </c>
      <c r="B2858" s="14">
        <v>46175</v>
      </c>
      <c r="C2858" t="s">
        <v>998</v>
      </c>
      <c r="D2858" t="str">
        <f>VLOOKUP(C2858,Customers!A:E,5,FALSE)</f>
        <v>Mass Market</v>
      </c>
      <c r="E2858" t="s">
        <v>38</v>
      </c>
      <c r="F2858" t="str">
        <f>VLOOKUP(Table1[[#This Row],[Product_ID]],Products!A:D,4,FALSE)</f>
        <v>Televisions</v>
      </c>
      <c r="G2858" t="str">
        <f>VLOOKUP(H2858,Stores!A:E,5,FALSE)</f>
        <v>South America</v>
      </c>
      <c r="H2858" t="s">
        <v>62</v>
      </c>
      <c r="I2858" s="5" t="s">
        <v>14</v>
      </c>
      <c r="J2858" s="7">
        <v>4</v>
      </c>
      <c r="K2858" s="27">
        <v>1955.97</v>
      </c>
      <c r="L2858" s="11">
        <v>0.2</v>
      </c>
      <c r="M2858" t="s">
        <v>20</v>
      </c>
      <c r="N2858" s="29">
        <v>1177.3800000000001</v>
      </c>
      <c r="O2858" s="27">
        <f>Table1[[#This Row],[Unit_Price]]*Table1[[#This Row],[Quantity]]</f>
        <v>7823.88</v>
      </c>
      <c r="P2858" s="29">
        <f>Table1[[#This Row],[Revenue]]-Table1[[#This Row],[COGS]]</f>
        <v>3114.3599999999997</v>
      </c>
      <c r="Q2858" s="9">
        <f>Table1[[#This Row],[Profit]]/Table1[[#This Row],[Revenue]]</f>
        <v>0.3980582524271844</v>
      </c>
      <c r="R2858" s="31">
        <f>Table1[[#This Row],[Cost Price]]*Table1[[#This Row],[Quantity]]</f>
        <v>4709.5200000000004</v>
      </c>
    </row>
    <row r="2859" spans="1:18" x14ac:dyDescent="0.25">
      <c r="A2859" t="s">
        <v>3908</v>
      </c>
      <c r="B2859" s="14">
        <v>46195</v>
      </c>
      <c r="C2859" t="s">
        <v>3643</v>
      </c>
      <c r="D2859" t="str">
        <f>VLOOKUP(C2859,Customers!A:E,5,FALSE)</f>
        <v>Mass Market</v>
      </c>
      <c r="E2859" t="s">
        <v>268</v>
      </c>
      <c r="F2859" t="str">
        <f>VLOOKUP(Table1[[#This Row],[Product_ID]],Products!A:D,4,FALSE)</f>
        <v>Audio</v>
      </c>
      <c r="G2859" t="str">
        <f>VLOOKUP(H2859,Stores!A:E,5,FALSE)</f>
        <v>Europe</v>
      </c>
      <c r="H2859" t="s">
        <v>64</v>
      </c>
      <c r="I2859" s="5" t="s">
        <v>25</v>
      </c>
      <c r="J2859" s="7">
        <v>6</v>
      </c>
      <c r="K2859" s="27">
        <v>144.53</v>
      </c>
      <c r="L2859" s="11">
        <v>0</v>
      </c>
      <c r="M2859" t="s">
        <v>20</v>
      </c>
      <c r="N2859" s="29">
        <v>90.89</v>
      </c>
      <c r="O2859" s="27">
        <f>Table1[[#This Row],[Unit_Price]]*Table1[[#This Row],[Quantity]]</f>
        <v>867.18000000000006</v>
      </c>
      <c r="P2859" s="29">
        <f>Table1[[#This Row],[Revenue]]-Table1[[#This Row],[COGS]]</f>
        <v>321.84000000000003</v>
      </c>
      <c r="Q2859" s="9">
        <f>Table1[[#This Row],[Profit]]/Table1[[#This Row],[Revenue]]</f>
        <v>0.37113402061855671</v>
      </c>
      <c r="R2859" s="31">
        <f>Table1[[#This Row],[Cost Price]]*Table1[[#This Row],[Quantity]]</f>
        <v>545.34</v>
      </c>
    </row>
    <row r="2860" spans="1:18" x14ac:dyDescent="0.25">
      <c r="A2860" t="s">
        <v>3909</v>
      </c>
      <c r="B2860" s="14">
        <v>45896</v>
      </c>
      <c r="C2860" t="s">
        <v>70</v>
      </c>
      <c r="D2860" t="str">
        <f>VLOOKUP(C2860,Customers!A:E,5,FALSE)</f>
        <v>Mass Market</v>
      </c>
      <c r="E2860" t="s">
        <v>109</v>
      </c>
      <c r="F2860" t="str">
        <f>VLOOKUP(Table1[[#This Row],[Product_ID]],Products!A:D,4,FALSE)</f>
        <v>Televisions</v>
      </c>
      <c r="G2860" t="str">
        <f>VLOOKUP(H2860,Stores!A:E,5,FALSE)</f>
        <v>Africa</v>
      </c>
      <c r="H2860" t="s">
        <v>19</v>
      </c>
      <c r="I2860" s="5" t="s">
        <v>14</v>
      </c>
      <c r="J2860" s="7">
        <v>4</v>
      </c>
      <c r="K2860" s="27">
        <v>1385.01</v>
      </c>
      <c r="L2860" s="11">
        <v>0.2</v>
      </c>
      <c r="M2860" t="s">
        <v>20</v>
      </c>
      <c r="N2860" s="29">
        <v>1007.28</v>
      </c>
      <c r="O2860" s="27">
        <f>Table1[[#This Row],[Unit_Price]]*Table1[[#This Row],[Quantity]]</f>
        <v>5540.04</v>
      </c>
      <c r="P2860" s="29">
        <f>Table1[[#This Row],[Revenue]]-Table1[[#This Row],[COGS]]</f>
        <v>1510.92</v>
      </c>
      <c r="Q2860" s="9">
        <f>Table1[[#This Row],[Profit]]/Table1[[#This Row],[Revenue]]</f>
        <v>0.27272727272727276</v>
      </c>
      <c r="R2860" s="31">
        <f>Table1[[#This Row],[Cost Price]]*Table1[[#This Row],[Quantity]]</f>
        <v>4029.12</v>
      </c>
    </row>
    <row r="2861" spans="1:18" x14ac:dyDescent="0.25">
      <c r="A2861" t="s">
        <v>3910</v>
      </c>
      <c r="B2861" s="14">
        <v>46240</v>
      </c>
      <c r="C2861" t="s">
        <v>342</v>
      </c>
      <c r="D2861" t="str">
        <f>VLOOKUP(C2861,Customers!A:E,5,FALSE)</f>
        <v>Premium</v>
      </c>
      <c r="E2861" t="s">
        <v>174</v>
      </c>
      <c r="F2861" t="str">
        <f>VLOOKUP(Table1[[#This Row],[Product_ID]],Products!A:D,4,FALSE)</f>
        <v>Accessories</v>
      </c>
      <c r="G2861" t="str">
        <f>VLOOKUP(H2861,Stores!A:E,5,FALSE)</f>
        <v>Africa</v>
      </c>
      <c r="H2861" t="s">
        <v>19</v>
      </c>
      <c r="I2861" s="5" t="s">
        <v>25</v>
      </c>
      <c r="J2861" s="7">
        <v>2</v>
      </c>
      <c r="K2861" s="27">
        <v>79</v>
      </c>
      <c r="L2861" s="11">
        <v>0.02</v>
      </c>
      <c r="M2861" t="s">
        <v>20</v>
      </c>
      <c r="N2861" s="29">
        <v>54.51</v>
      </c>
      <c r="O2861" s="27">
        <f>Table1[[#This Row],[Unit_Price]]*Table1[[#This Row],[Quantity]]</f>
        <v>158</v>
      </c>
      <c r="P2861" s="29">
        <f>Table1[[#This Row],[Revenue]]-Table1[[#This Row],[COGS]]</f>
        <v>48.980000000000004</v>
      </c>
      <c r="Q2861" s="9">
        <f>Table1[[#This Row],[Profit]]/Table1[[#This Row],[Revenue]]</f>
        <v>0.31</v>
      </c>
      <c r="R2861" s="31">
        <f>Table1[[#This Row],[Cost Price]]*Table1[[#This Row],[Quantity]]</f>
        <v>109.02</v>
      </c>
    </row>
    <row r="2862" spans="1:18" x14ac:dyDescent="0.25">
      <c r="A2862" t="s">
        <v>3911</v>
      </c>
      <c r="B2862" s="14">
        <v>46101</v>
      </c>
      <c r="C2862" t="s">
        <v>1838</v>
      </c>
      <c r="D2862" t="str">
        <f>VLOOKUP(C2862,Customers!A:E,5,FALSE)</f>
        <v>Mass Market</v>
      </c>
      <c r="E2862" t="s">
        <v>117</v>
      </c>
      <c r="F2862" t="str">
        <f>VLOOKUP(Table1[[#This Row],[Product_ID]],Products!A:D,4,FALSE)</f>
        <v>Laptops</v>
      </c>
      <c r="G2862" t="str">
        <f>VLOOKUP(H2862,Stores!A:E,5,FALSE)</f>
        <v>Africa</v>
      </c>
      <c r="H2862" t="s">
        <v>58</v>
      </c>
      <c r="I2862" s="5" t="s">
        <v>14</v>
      </c>
      <c r="J2862" s="7">
        <v>4</v>
      </c>
      <c r="K2862" s="27">
        <v>1834.98</v>
      </c>
      <c r="L2862" s="11">
        <v>0.05</v>
      </c>
      <c r="M2862" t="s">
        <v>20</v>
      </c>
      <c r="N2862" s="29">
        <v>1295.28</v>
      </c>
      <c r="O2862" s="27">
        <f>Table1[[#This Row],[Unit_Price]]*Table1[[#This Row],[Quantity]]</f>
        <v>7339.92</v>
      </c>
      <c r="P2862" s="29">
        <f>Table1[[#This Row],[Revenue]]-Table1[[#This Row],[COGS]]</f>
        <v>2158.8000000000002</v>
      </c>
      <c r="Q2862" s="9">
        <f>Table1[[#This Row],[Profit]]/Table1[[#This Row],[Revenue]]</f>
        <v>0.29411764705882354</v>
      </c>
      <c r="R2862" s="31">
        <f>Table1[[#This Row],[Cost Price]]*Table1[[#This Row],[Quantity]]</f>
        <v>5181.12</v>
      </c>
    </row>
    <row r="2863" spans="1:18" x14ac:dyDescent="0.25">
      <c r="A2863" t="s">
        <v>3912</v>
      </c>
      <c r="B2863" s="14">
        <v>46038</v>
      </c>
      <c r="C2863" t="s">
        <v>329</v>
      </c>
      <c r="D2863" t="str">
        <f>VLOOKUP(C2863,Customers!A:E,5,FALSE)</f>
        <v>Mass Market</v>
      </c>
      <c r="E2863" t="s">
        <v>168</v>
      </c>
      <c r="F2863" t="str">
        <f>VLOOKUP(Table1[[#This Row],[Product_ID]],Products!A:D,4,FALSE)</f>
        <v>Accessories</v>
      </c>
      <c r="G2863" t="str">
        <f>VLOOKUP(H2863,Stores!A:E,5,FALSE)</f>
        <v>Asia</v>
      </c>
      <c r="H2863" t="s">
        <v>34</v>
      </c>
      <c r="I2863" s="5" t="s">
        <v>25</v>
      </c>
      <c r="J2863" s="7">
        <v>2</v>
      </c>
      <c r="K2863" s="27">
        <v>89.89</v>
      </c>
      <c r="L2863" s="11">
        <v>0</v>
      </c>
      <c r="M2863" t="s">
        <v>20</v>
      </c>
      <c r="N2863" s="29">
        <v>55.18</v>
      </c>
      <c r="O2863" s="27">
        <f>Table1[[#This Row],[Unit_Price]]*Table1[[#This Row],[Quantity]]</f>
        <v>179.78</v>
      </c>
      <c r="P2863" s="29">
        <f>Table1[[#This Row],[Revenue]]-Table1[[#This Row],[COGS]]</f>
        <v>69.42</v>
      </c>
      <c r="Q2863" s="9">
        <f>Table1[[#This Row],[Profit]]/Table1[[#This Row],[Revenue]]</f>
        <v>0.38613861386138615</v>
      </c>
      <c r="R2863" s="31">
        <f>Table1[[#This Row],[Cost Price]]*Table1[[#This Row],[Quantity]]</f>
        <v>110.36</v>
      </c>
    </row>
    <row r="2864" spans="1:18" x14ac:dyDescent="0.25">
      <c r="A2864" t="s">
        <v>3913</v>
      </c>
      <c r="B2864" s="14">
        <v>46070</v>
      </c>
      <c r="C2864" t="s">
        <v>420</v>
      </c>
      <c r="D2864" t="str">
        <f>VLOOKUP(C2864,Customers!A:E,5,FALSE)</f>
        <v>Affluent</v>
      </c>
      <c r="E2864" t="s">
        <v>43</v>
      </c>
      <c r="F2864" t="str">
        <f>VLOOKUP(Table1[[#This Row],[Product_ID]],Products!A:D,4,FALSE)</f>
        <v>Televisions</v>
      </c>
      <c r="G2864" t="str">
        <f>VLOOKUP(H2864,Stores!A:E,5,FALSE)</f>
        <v>Africa</v>
      </c>
      <c r="H2864" t="s">
        <v>19</v>
      </c>
      <c r="I2864" s="5" t="s">
        <v>25</v>
      </c>
      <c r="J2864" s="7">
        <v>4</v>
      </c>
      <c r="K2864" s="27">
        <v>1745.03</v>
      </c>
      <c r="L2864" s="11">
        <v>0</v>
      </c>
      <c r="M2864" t="s">
        <v>35</v>
      </c>
      <c r="N2864" s="29">
        <v>1097.3900000000001</v>
      </c>
      <c r="O2864" s="27">
        <f>Table1[[#This Row],[Unit_Price]]*Table1[[#This Row],[Quantity]]</f>
        <v>6980.12</v>
      </c>
      <c r="P2864" s="29">
        <f>Table1[[#This Row],[Revenue]]-Table1[[#This Row],[COGS]]</f>
        <v>2590.5599999999995</v>
      </c>
      <c r="Q2864" s="9">
        <f>Table1[[#This Row],[Profit]]/Table1[[#This Row],[Revenue]]</f>
        <v>0.37113402061855666</v>
      </c>
      <c r="R2864" s="31">
        <f>Table1[[#This Row],[Cost Price]]*Table1[[#This Row],[Quantity]]</f>
        <v>4389.5600000000004</v>
      </c>
    </row>
    <row r="2865" spans="1:18" x14ac:dyDescent="0.25">
      <c r="A2865" t="s">
        <v>3914</v>
      </c>
      <c r="B2865" s="14">
        <v>46140</v>
      </c>
      <c r="C2865" t="s">
        <v>449</v>
      </c>
      <c r="D2865" t="str">
        <f>VLOOKUP(C2865,Customers!A:E,5,FALSE)</f>
        <v>Affluent</v>
      </c>
      <c r="E2865" t="s">
        <v>171</v>
      </c>
      <c r="F2865" t="str">
        <f>VLOOKUP(Table1[[#This Row],[Product_ID]],Products!A:D,4,FALSE)</f>
        <v>Smartphones</v>
      </c>
      <c r="G2865" t="str">
        <f>VLOOKUP(H2865,Stores!A:E,5,FALSE)</f>
        <v>North America</v>
      </c>
      <c r="H2865" t="s">
        <v>95</v>
      </c>
      <c r="I2865" s="5" t="s">
        <v>25</v>
      </c>
      <c r="J2865" s="7">
        <v>4</v>
      </c>
      <c r="K2865" s="27">
        <v>1273.02</v>
      </c>
      <c r="L2865" s="11">
        <v>0.02</v>
      </c>
      <c r="M2865" t="s">
        <v>20</v>
      </c>
      <c r="N2865" s="29">
        <v>883.32</v>
      </c>
      <c r="O2865" s="27">
        <f>Table1[[#This Row],[Unit_Price]]*Table1[[#This Row],[Quantity]]</f>
        <v>5092.08</v>
      </c>
      <c r="P2865" s="29">
        <f>Table1[[#This Row],[Revenue]]-Table1[[#This Row],[COGS]]</f>
        <v>1558.7999999999997</v>
      </c>
      <c r="Q2865" s="9">
        <f>Table1[[#This Row],[Profit]]/Table1[[#This Row],[Revenue]]</f>
        <v>0.30612244897959179</v>
      </c>
      <c r="R2865" s="31">
        <f>Table1[[#This Row],[Cost Price]]*Table1[[#This Row],[Quantity]]</f>
        <v>3533.28</v>
      </c>
    </row>
    <row r="2866" spans="1:18" x14ac:dyDescent="0.25">
      <c r="A2866" t="s">
        <v>3915</v>
      </c>
      <c r="B2866" s="14">
        <v>46269</v>
      </c>
      <c r="C2866" t="s">
        <v>2748</v>
      </c>
      <c r="D2866" t="str">
        <f>VLOOKUP(C2866,Customers!A:E,5,FALSE)</f>
        <v>Mass Market</v>
      </c>
      <c r="E2866" t="s">
        <v>286</v>
      </c>
      <c r="F2866" t="str">
        <f>VLOOKUP(Table1[[#This Row],[Product_ID]],Products!A:D,4,FALSE)</f>
        <v>Televisions</v>
      </c>
      <c r="G2866" t="str">
        <f>VLOOKUP(H2866,Stores!A:E,5,FALSE)</f>
        <v>Asia</v>
      </c>
      <c r="H2866" t="s">
        <v>34</v>
      </c>
      <c r="I2866" s="5" t="s">
        <v>14</v>
      </c>
      <c r="J2866" s="7">
        <v>3</v>
      </c>
      <c r="K2866" s="27">
        <v>1324.98</v>
      </c>
      <c r="L2866" s="11">
        <v>0</v>
      </c>
      <c r="M2866" t="s">
        <v>20</v>
      </c>
      <c r="N2866" s="29">
        <v>948.27</v>
      </c>
      <c r="O2866" s="27">
        <f>Table1[[#This Row],[Unit_Price]]*Table1[[#This Row],[Quantity]]</f>
        <v>3974.94</v>
      </c>
      <c r="P2866" s="29">
        <f>Table1[[#This Row],[Revenue]]-Table1[[#This Row],[COGS]]</f>
        <v>1130.1300000000001</v>
      </c>
      <c r="Q2866" s="9">
        <f>Table1[[#This Row],[Profit]]/Table1[[#This Row],[Revenue]]</f>
        <v>0.28431372549019612</v>
      </c>
      <c r="R2866" s="31">
        <f>Table1[[#This Row],[Cost Price]]*Table1[[#This Row],[Quantity]]</f>
        <v>2844.81</v>
      </c>
    </row>
    <row r="2867" spans="1:18" x14ac:dyDescent="0.25">
      <c r="A2867" t="s">
        <v>3916</v>
      </c>
      <c r="B2867" s="14">
        <v>46088</v>
      </c>
      <c r="C2867" t="s">
        <v>186</v>
      </c>
      <c r="D2867" t="str">
        <f>VLOOKUP(C2867,Customers!A:E,5,FALSE)</f>
        <v>Mass Affluent</v>
      </c>
      <c r="E2867" t="s">
        <v>268</v>
      </c>
      <c r="F2867" t="str">
        <f>VLOOKUP(Table1[[#This Row],[Product_ID]],Products!A:D,4,FALSE)</f>
        <v>Audio</v>
      </c>
      <c r="G2867" t="str">
        <f>VLOOKUP(H2867,Stores!A:E,5,FALSE)</f>
        <v>Africa</v>
      </c>
      <c r="H2867" t="s">
        <v>196</v>
      </c>
      <c r="I2867" s="5" t="s">
        <v>25</v>
      </c>
      <c r="J2867" s="7">
        <v>2</v>
      </c>
      <c r="K2867" s="27">
        <v>147.51</v>
      </c>
      <c r="L2867" s="11">
        <v>0</v>
      </c>
      <c r="M2867" t="s">
        <v>20</v>
      </c>
      <c r="N2867" s="29">
        <v>90.89</v>
      </c>
      <c r="O2867" s="27">
        <f>Table1[[#This Row],[Unit_Price]]*Table1[[#This Row],[Quantity]]</f>
        <v>295.02</v>
      </c>
      <c r="P2867" s="29">
        <f>Table1[[#This Row],[Revenue]]-Table1[[#This Row],[COGS]]</f>
        <v>113.23999999999998</v>
      </c>
      <c r="Q2867" s="9">
        <f>Table1[[#This Row],[Profit]]/Table1[[#This Row],[Revenue]]</f>
        <v>0.38383838383838381</v>
      </c>
      <c r="R2867" s="31">
        <f>Table1[[#This Row],[Cost Price]]*Table1[[#This Row],[Quantity]]</f>
        <v>181.78</v>
      </c>
    </row>
    <row r="2868" spans="1:18" x14ac:dyDescent="0.25">
      <c r="A2868" t="s">
        <v>3917</v>
      </c>
      <c r="B2868" s="14">
        <v>46266</v>
      </c>
      <c r="C2868" t="s">
        <v>405</v>
      </c>
      <c r="D2868" t="str">
        <f>VLOOKUP(C2868,Customers!A:E,5,FALSE)</f>
        <v>Mass Market</v>
      </c>
      <c r="E2868" t="s">
        <v>57</v>
      </c>
      <c r="F2868" t="str">
        <f>VLOOKUP(Table1[[#This Row],[Product_ID]],Products!A:D,4,FALSE)</f>
        <v>Laptops</v>
      </c>
      <c r="G2868" t="str">
        <f>VLOOKUP(H2868,Stores!A:E,5,FALSE)</f>
        <v>North America</v>
      </c>
      <c r="H2868" t="s">
        <v>95</v>
      </c>
      <c r="I2868" s="5" t="s">
        <v>14</v>
      </c>
      <c r="J2868" s="7">
        <v>3</v>
      </c>
      <c r="K2868" s="27">
        <v>1222.98</v>
      </c>
      <c r="L2868" s="11">
        <v>0.02</v>
      </c>
      <c r="M2868" t="s">
        <v>20</v>
      </c>
      <c r="N2868" s="29">
        <v>875.27</v>
      </c>
      <c r="O2868" s="27">
        <f>Table1[[#This Row],[Unit_Price]]*Table1[[#This Row],[Quantity]]</f>
        <v>3668.94</v>
      </c>
      <c r="P2868" s="29">
        <f>Table1[[#This Row],[Revenue]]-Table1[[#This Row],[COGS]]</f>
        <v>1043.1300000000001</v>
      </c>
      <c r="Q2868" s="9">
        <f>Table1[[#This Row],[Profit]]/Table1[[#This Row],[Revenue]]</f>
        <v>0.28431372549019612</v>
      </c>
      <c r="R2868" s="31">
        <f>Table1[[#This Row],[Cost Price]]*Table1[[#This Row],[Quantity]]</f>
        <v>2625.81</v>
      </c>
    </row>
    <row r="2869" spans="1:18" x14ac:dyDescent="0.25">
      <c r="A2869" t="s">
        <v>3918</v>
      </c>
      <c r="B2869" s="14">
        <v>45915</v>
      </c>
      <c r="C2869" t="s">
        <v>2906</v>
      </c>
      <c r="D2869" t="str">
        <f>VLOOKUP(C2869,Customers!A:E,5,FALSE)</f>
        <v>Mass Market</v>
      </c>
      <c r="E2869" t="s">
        <v>123</v>
      </c>
      <c r="F2869" t="str">
        <f>VLOOKUP(Table1[[#This Row],[Product_ID]],Products!A:D,4,FALSE)</f>
        <v>Accessories</v>
      </c>
      <c r="G2869" t="str">
        <f>VLOOKUP(H2869,Stores!A:E,5,FALSE)</f>
        <v>Europe</v>
      </c>
      <c r="H2869" t="s">
        <v>24</v>
      </c>
      <c r="I2869" s="5" t="s">
        <v>25</v>
      </c>
      <c r="J2869" s="7">
        <v>4</v>
      </c>
      <c r="K2869" s="27">
        <v>53.35</v>
      </c>
      <c r="L2869" s="11">
        <v>0.2</v>
      </c>
      <c r="M2869" t="s">
        <v>30</v>
      </c>
      <c r="N2869" s="29">
        <v>39.049999999999997</v>
      </c>
      <c r="O2869" s="27">
        <f>Table1[[#This Row],[Unit_Price]]*Table1[[#This Row],[Quantity]]</f>
        <v>213.4</v>
      </c>
      <c r="P2869" s="29">
        <f>Table1[[#This Row],[Revenue]]-Table1[[#This Row],[COGS]]</f>
        <v>57.200000000000017</v>
      </c>
      <c r="Q2869" s="9">
        <f>Table1[[#This Row],[Profit]]/Table1[[#This Row],[Revenue]]</f>
        <v>0.26804123711340211</v>
      </c>
      <c r="R2869" s="31">
        <f>Table1[[#This Row],[Cost Price]]*Table1[[#This Row],[Quantity]]</f>
        <v>156.19999999999999</v>
      </c>
    </row>
    <row r="2870" spans="1:18" x14ac:dyDescent="0.25">
      <c r="A2870" t="s">
        <v>3919</v>
      </c>
      <c r="B2870" s="14">
        <v>46272</v>
      </c>
      <c r="C2870" t="s">
        <v>451</v>
      </c>
      <c r="D2870" t="str">
        <f>VLOOKUP(C2870,Customers!A:E,5,FALSE)</f>
        <v>Mass Market</v>
      </c>
      <c r="E2870" t="s">
        <v>416</v>
      </c>
      <c r="F2870" t="str">
        <f>VLOOKUP(Table1[[#This Row],[Product_ID]],Products!A:D,4,FALSE)</f>
        <v>Smartphones</v>
      </c>
      <c r="G2870" t="str">
        <f>VLOOKUP(H2870,Stores!A:E,5,FALSE)</f>
        <v>Africa</v>
      </c>
      <c r="H2870" t="s">
        <v>44</v>
      </c>
      <c r="I2870" s="5" t="s">
        <v>14</v>
      </c>
      <c r="J2870" s="7">
        <v>1</v>
      </c>
      <c r="K2870" s="27">
        <v>253.98</v>
      </c>
      <c r="L2870" s="11">
        <v>0</v>
      </c>
      <c r="M2870" t="s">
        <v>30</v>
      </c>
      <c r="N2870" s="29">
        <v>159.36000000000001</v>
      </c>
      <c r="O2870" s="27">
        <f>Table1[[#This Row],[Unit_Price]]*Table1[[#This Row],[Quantity]]</f>
        <v>253.98</v>
      </c>
      <c r="P2870" s="29">
        <f>Table1[[#This Row],[Revenue]]-Table1[[#This Row],[COGS]]</f>
        <v>94.619999999999976</v>
      </c>
      <c r="Q2870" s="9">
        <f>Table1[[#This Row],[Profit]]/Table1[[#This Row],[Revenue]]</f>
        <v>0.37254901960784303</v>
      </c>
      <c r="R2870" s="31">
        <f>Table1[[#This Row],[Cost Price]]*Table1[[#This Row],[Quantity]]</f>
        <v>159.36000000000001</v>
      </c>
    </row>
    <row r="2871" spans="1:18" x14ac:dyDescent="0.25">
      <c r="A2871" t="s">
        <v>3920</v>
      </c>
      <c r="B2871" s="14">
        <v>46164</v>
      </c>
      <c r="C2871" t="s">
        <v>535</v>
      </c>
      <c r="D2871" t="str">
        <f>VLOOKUP(C2871,Customers!A:E,5,FALSE)</f>
        <v>Mass Market</v>
      </c>
      <c r="E2871" t="s">
        <v>168</v>
      </c>
      <c r="F2871" t="str">
        <f>VLOOKUP(Table1[[#This Row],[Product_ID]],Products!A:D,4,FALSE)</f>
        <v>Accessories</v>
      </c>
      <c r="G2871" t="str">
        <f>VLOOKUP(H2871,Stores!A:E,5,FALSE)</f>
        <v>Oceania</v>
      </c>
      <c r="H2871" t="s">
        <v>112</v>
      </c>
      <c r="I2871" s="5" t="s">
        <v>25</v>
      </c>
      <c r="J2871" s="7">
        <v>1</v>
      </c>
      <c r="K2871" s="27">
        <v>91.67</v>
      </c>
      <c r="L2871" s="11">
        <v>0</v>
      </c>
      <c r="M2871" t="s">
        <v>20</v>
      </c>
      <c r="N2871" s="29">
        <v>55.18</v>
      </c>
      <c r="O2871" s="27">
        <f>Table1[[#This Row],[Unit_Price]]*Table1[[#This Row],[Quantity]]</f>
        <v>91.67</v>
      </c>
      <c r="P2871" s="29">
        <f>Table1[[#This Row],[Revenue]]-Table1[[#This Row],[COGS]]</f>
        <v>36.49</v>
      </c>
      <c r="Q2871" s="9">
        <f>Table1[[#This Row],[Profit]]/Table1[[#This Row],[Revenue]]</f>
        <v>0.39805825242718446</v>
      </c>
      <c r="R2871" s="31">
        <f>Table1[[#This Row],[Cost Price]]*Table1[[#This Row],[Quantity]]</f>
        <v>55.18</v>
      </c>
    </row>
    <row r="2872" spans="1:18" x14ac:dyDescent="0.25">
      <c r="A2872" t="s">
        <v>3921</v>
      </c>
      <c r="B2872" s="14">
        <v>46112</v>
      </c>
      <c r="C2872" t="s">
        <v>2546</v>
      </c>
      <c r="D2872" t="str">
        <f>VLOOKUP(C2872,Customers!A:E,5,FALSE)</f>
        <v>Mass Affluent</v>
      </c>
      <c r="E2872" t="s">
        <v>251</v>
      </c>
      <c r="F2872" t="str">
        <f>VLOOKUP(Table1[[#This Row],[Product_ID]],Products!A:D,4,FALSE)</f>
        <v>Televisions</v>
      </c>
      <c r="G2872" t="str">
        <f>VLOOKUP(H2872,Stores!A:E,5,FALSE)</f>
        <v>Europe</v>
      </c>
      <c r="H2872" t="s">
        <v>24</v>
      </c>
      <c r="I2872" s="5" t="s">
        <v>14</v>
      </c>
      <c r="J2872" s="7">
        <v>1</v>
      </c>
      <c r="K2872" s="27">
        <v>2018.99</v>
      </c>
      <c r="L2872" s="11">
        <v>0.15</v>
      </c>
      <c r="M2872" t="s">
        <v>30</v>
      </c>
      <c r="N2872" s="29">
        <v>1299.3499999999999</v>
      </c>
      <c r="O2872" s="27">
        <f>Table1[[#This Row],[Unit_Price]]*Table1[[#This Row],[Quantity]]</f>
        <v>2018.99</v>
      </c>
      <c r="P2872" s="29">
        <f>Table1[[#This Row],[Revenue]]-Table1[[#This Row],[COGS]]</f>
        <v>719.6400000000001</v>
      </c>
      <c r="Q2872" s="9">
        <f>Table1[[#This Row],[Profit]]/Table1[[#This Row],[Revenue]]</f>
        <v>0.35643564356435647</v>
      </c>
      <c r="R2872" s="31">
        <f>Table1[[#This Row],[Cost Price]]*Table1[[#This Row],[Quantity]]</f>
        <v>1299.3499999999999</v>
      </c>
    </row>
    <row r="2873" spans="1:18" x14ac:dyDescent="0.25">
      <c r="A2873" t="s">
        <v>3922</v>
      </c>
      <c r="B2873" s="14">
        <v>46163</v>
      </c>
      <c r="C2873" t="s">
        <v>3086</v>
      </c>
      <c r="D2873" t="str">
        <f>VLOOKUP(C2873,Customers!A:E,5,FALSE)</f>
        <v>Mass Market</v>
      </c>
      <c r="E2873" t="s">
        <v>223</v>
      </c>
      <c r="F2873" t="str">
        <f>VLOOKUP(Table1[[#This Row],[Product_ID]],Products!A:D,4,FALSE)</f>
        <v>Audio</v>
      </c>
      <c r="G2873" t="str">
        <f>VLOOKUP(H2873,Stores!A:E,5,FALSE)</f>
        <v>South America</v>
      </c>
      <c r="H2873" t="s">
        <v>120</v>
      </c>
      <c r="I2873" s="5" t="s">
        <v>14</v>
      </c>
      <c r="J2873" s="7">
        <v>4</v>
      </c>
      <c r="K2873" s="27">
        <v>406.98</v>
      </c>
      <c r="L2873" s="11">
        <v>0</v>
      </c>
      <c r="M2873" t="s">
        <v>20</v>
      </c>
      <c r="N2873" s="29">
        <v>263.33999999999997</v>
      </c>
      <c r="O2873" s="27">
        <f>Table1[[#This Row],[Unit_Price]]*Table1[[#This Row],[Quantity]]</f>
        <v>1627.92</v>
      </c>
      <c r="P2873" s="29">
        <f>Table1[[#This Row],[Revenue]]-Table1[[#This Row],[COGS]]</f>
        <v>574.56000000000017</v>
      </c>
      <c r="Q2873" s="9">
        <f>Table1[[#This Row],[Profit]]/Table1[[#This Row],[Revenue]]</f>
        <v>0.35294117647058831</v>
      </c>
      <c r="R2873" s="31">
        <f>Table1[[#This Row],[Cost Price]]*Table1[[#This Row],[Quantity]]</f>
        <v>1053.3599999999999</v>
      </c>
    </row>
    <row r="2874" spans="1:18" x14ac:dyDescent="0.25">
      <c r="A2874" t="s">
        <v>3923</v>
      </c>
      <c r="B2874" s="14">
        <v>45698</v>
      </c>
      <c r="C2874" t="s">
        <v>2916</v>
      </c>
      <c r="D2874" t="str">
        <f>VLOOKUP(C2874,Customers!A:E,5,FALSE)</f>
        <v>Mass Market</v>
      </c>
      <c r="E2874" t="s">
        <v>47</v>
      </c>
      <c r="F2874" t="str">
        <f>VLOOKUP(Table1[[#This Row],[Product_ID]],Products!A:D,4,FALSE)</f>
        <v>Smartphones</v>
      </c>
      <c r="G2874" t="str">
        <f>VLOOKUP(H2874,Stores!A:E,5,FALSE)</f>
        <v>Europe</v>
      </c>
      <c r="H2874" t="s">
        <v>24</v>
      </c>
      <c r="I2874" s="5" t="s">
        <v>25</v>
      </c>
      <c r="J2874" s="7">
        <v>5</v>
      </c>
      <c r="K2874" s="27">
        <v>307.97000000000003</v>
      </c>
      <c r="L2874" s="11">
        <v>0.05</v>
      </c>
      <c r="M2874" t="s">
        <v>35</v>
      </c>
      <c r="N2874" s="29">
        <v>194.35</v>
      </c>
      <c r="O2874" s="27">
        <f>Table1[[#This Row],[Unit_Price]]*Table1[[#This Row],[Quantity]]</f>
        <v>1539.8500000000001</v>
      </c>
      <c r="P2874" s="29">
        <f>Table1[[#This Row],[Revenue]]-Table1[[#This Row],[COGS]]</f>
        <v>568.10000000000014</v>
      </c>
      <c r="Q2874" s="9">
        <f>Table1[[#This Row],[Profit]]/Table1[[#This Row],[Revenue]]</f>
        <v>0.36893203883495151</v>
      </c>
      <c r="R2874" s="31">
        <f>Table1[[#This Row],[Cost Price]]*Table1[[#This Row],[Quantity]]</f>
        <v>971.75</v>
      </c>
    </row>
    <row r="2875" spans="1:18" x14ac:dyDescent="0.25">
      <c r="A2875" t="s">
        <v>3924</v>
      </c>
      <c r="B2875" s="14">
        <v>46106</v>
      </c>
      <c r="C2875" t="s">
        <v>2434</v>
      </c>
      <c r="D2875" t="str">
        <f>VLOOKUP(C2875,Customers!A:E,5,FALSE)</f>
        <v>Premium</v>
      </c>
      <c r="E2875" t="s">
        <v>376</v>
      </c>
      <c r="F2875" t="str">
        <f>VLOOKUP(Table1[[#This Row],[Product_ID]],Products!A:D,4,FALSE)</f>
        <v>Laptops</v>
      </c>
      <c r="G2875" t="str">
        <f>VLOOKUP(H2875,Stores!A:E,5,FALSE)</f>
        <v>Africa</v>
      </c>
      <c r="H2875" t="s">
        <v>19</v>
      </c>
      <c r="I2875" s="5" t="s">
        <v>14</v>
      </c>
      <c r="J2875" s="7">
        <v>6</v>
      </c>
      <c r="K2875" s="27">
        <v>1699</v>
      </c>
      <c r="L2875" s="11">
        <v>0.2</v>
      </c>
      <c r="M2875" t="s">
        <v>35</v>
      </c>
      <c r="N2875" s="29">
        <v>1240.27</v>
      </c>
      <c r="O2875" s="27">
        <f>Table1[[#This Row],[Unit_Price]]*Table1[[#This Row],[Quantity]]</f>
        <v>10194</v>
      </c>
      <c r="P2875" s="29">
        <f>Table1[[#This Row],[Revenue]]-Table1[[#This Row],[COGS]]</f>
        <v>2752.38</v>
      </c>
      <c r="Q2875" s="9">
        <f>Table1[[#This Row],[Profit]]/Table1[[#This Row],[Revenue]]</f>
        <v>0.27</v>
      </c>
      <c r="R2875" s="31">
        <f>Table1[[#This Row],[Cost Price]]*Table1[[#This Row],[Quantity]]</f>
        <v>7441.62</v>
      </c>
    </row>
    <row r="2876" spans="1:18" x14ac:dyDescent="0.25">
      <c r="A2876" t="s">
        <v>3925</v>
      </c>
      <c r="B2876" s="14">
        <v>46328</v>
      </c>
      <c r="C2876" t="s">
        <v>1489</v>
      </c>
      <c r="D2876" t="str">
        <f>VLOOKUP(C2876,Customers!A:E,5,FALSE)</f>
        <v>Mass Market</v>
      </c>
      <c r="E2876" t="s">
        <v>376</v>
      </c>
      <c r="F2876" t="str">
        <f>VLOOKUP(Table1[[#This Row],[Product_ID]],Products!A:D,4,FALSE)</f>
        <v>Laptops</v>
      </c>
      <c r="G2876" t="str">
        <f>VLOOKUP(H2876,Stores!A:E,5,FALSE)</f>
        <v>Africa</v>
      </c>
      <c r="H2876" t="s">
        <v>44</v>
      </c>
      <c r="I2876" s="5" t="s">
        <v>14</v>
      </c>
      <c r="J2876" s="7">
        <v>0</v>
      </c>
      <c r="K2876" s="27">
        <v>1732.98</v>
      </c>
      <c r="L2876" s="11">
        <v>0.1</v>
      </c>
      <c r="M2876" t="s">
        <v>20</v>
      </c>
      <c r="N2876" s="29">
        <v>1240.27</v>
      </c>
      <c r="O2876" s="27">
        <f>Table1[[#This Row],[Unit_Price]]*Table1[[#This Row],[Quantity]]</f>
        <v>0</v>
      </c>
      <c r="P2876" s="29">
        <f>Table1[[#This Row],[Revenue]]-Table1[[#This Row],[COGS]]</f>
        <v>0</v>
      </c>
      <c r="Q2876" s="9">
        <v>0</v>
      </c>
      <c r="R2876" s="31">
        <f>Table1[[#This Row],[Cost Price]]*Table1[[#This Row],[Quantity]]</f>
        <v>0</v>
      </c>
    </row>
    <row r="2877" spans="1:18" x14ac:dyDescent="0.25">
      <c r="A2877" t="s">
        <v>3926</v>
      </c>
      <c r="B2877" s="14">
        <v>46087</v>
      </c>
      <c r="C2877" t="s">
        <v>242</v>
      </c>
      <c r="D2877" t="str">
        <f>VLOOKUP(C2877,Customers!A:E,5,FALSE)</f>
        <v>Mass Affluent</v>
      </c>
      <c r="E2877" t="s">
        <v>268</v>
      </c>
      <c r="F2877" t="str">
        <f>VLOOKUP(Table1[[#This Row],[Product_ID]],Products!A:D,4,FALSE)</f>
        <v>Audio</v>
      </c>
      <c r="G2877" t="str">
        <f>VLOOKUP(H2877,Stores!A:E,5,FALSE)</f>
        <v>Asia</v>
      </c>
      <c r="H2877" t="s">
        <v>13</v>
      </c>
      <c r="I2877" s="5" t="s">
        <v>25</v>
      </c>
      <c r="J2877" s="7">
        <v>2</v>
      </c>
      <c r="K2877" s="27">
        <v>144.53</v>
      </c>
      <c r="L2877" s="11">
        <v>0</v>
      </c>
      <c r="M2877" t="s">
        <v>30</v>
      </c>
      <c r="N2877" s="29">
        <v>90.89</v>
      </c>
      <c r="O2877" s="27">
        <f>Table1[[#This Row],[Unit_Price]]*Table1[[#This Row],[Quantity]]</f>
        <v>289.06</v>
      </c>
      <c r="P2877" s="29">
        <f>Table1[[#This Row],[Revenue]]-Table1[[#This Row],[COGS]]</f>
        <v>107.28</v>
      </c>
      <c r="Q2877" s="9">
        <f>Table1[[#This Row],[Profit]]/Table1[[#This Row],[Revenue]]</f>
        <v>0.37113402061855671</v>
      </c>
      <c r="R2877" s="31">
        <f>Table1[[#This Row],[Cost Price]]*Table1[[#This Row],[Quantity]]</f>
        <v>181.78</v>
      </c>
    </row>
    <row r="2878" spans="1:18" x14ac:dyDescent="0.25">
      <c r="A2878" t="s">
        <v>3927</v>
      </c>
      <c r="B2878" s="14">
        <v>46190</v>
      </c>
      <c r="C2878" t="s">
        <v>1365</v>
      </c>
      <c r="D2878" t="str">
        <f>VLOOKUP(C2878,Customers!A:E,5,FALSE)</f>
        <v>Premium</v>
      </c>
      <c r="E2878" t="s">
        <v>140</v>
      </c>
      <c r="F2878" t="str">
        <f>VLOOKUP(Table1[[#This Row],[Product_ID]],Products!A:D,4,FALSE)</f>
        <v>Laptops</v>
      </c>
      <c r="G2878" t="str">
        <f>VLOOKUP(H2878,Stores!A:E,5,FALSE)</f>
        <v>Europe</v>
      </c>
      <c r="H2878" t="s">
        <v>24</v>
      </c>
      <c r="I2878" s="5" t="s">
        <v>14</v>
      </c>
      <c r="J2878" s="7">
        <v>1</v>
      </c>
      <c r="K2878" s="27">
        <v>989.01</v>
      </c>
      <c r="L2878" s="11">
        <v>0.05</v>
      </c>
      <c r="M2878" t="s">
        <v>20</v>
      </c>
      <c r="N2878" s="29">
        <v>659.34</v>
      </c>
      <c r="O2878" s="27">
        <f>Table1[[#This Row],[Unit_Price]]*Table1[[#This Row],[Quantity]]</f>
        <v>989.01</v>
      </c>
      <c r="P2878" s="29">
        <f>Table1[[#This Row],[Revenue]]-Table1[[#This Row],[COGS]]</f>
        <v>329.66999999999996</v>
      </c>
      <c r="Q2878" s="9">
        <f>Table1[[#This Row],[Profit]]/Table1[[#This Row],[Revenue]]</f>
        <v>0.33333333333333331</v>
      </c>
      <c r="R2878" s="31">
        <f>Table1[[#This Row],[Cost Price]]*Table1[[#This Row],[Quantity]]</f>
        <v>659.34</v>
      </c>
    </row>
    <row r="2879" spans="1:18" x14ac:dyDescent="0.25">
      <c r="A2879" t="s">
        <v>3928</v>
      </c>
      <c r="B2879" s="14">
        <v>46210</v>
      </c>
      <c r="C2879" t="s">
        <v>2895</v>
      </c>
      <c r="D2879" t="str">
        <f>VLOOKUP(C2879,Customers!A:E,5,FALSE)</f>
        <v xml:space="preserve">Mass Market </v>
      </c>
      <c r="E2879" t="s">
        <v>286</v>
      </c>
      <c r="F2879" t="str">
        <f>VLOOKUP(Table1[[#This Row],[Product_ID]],Products!A:D,4,FALSE)</f>
        <v>Televisions</v>
      </c>
      <c r="G2879" t="str">
        <f>VLOOKUP(H2879,Stores!A:E,5,FALSE)</f>
        <v>Europe</v>
      </c>
      <c r="H2879" t="s">
        <v>24</v>
      </c>
      <c r="I2879" s="5" t="s">
        <v>14</v>
      </c>
      <c r="J2879" s="7">
        <v>4</v>
      </c>
      <c r="K2879" s="27">
        <v>1311.99</v>
      </c>
      <c r="L2879" s="11">
        <v>0.02</v>
      </c>
      <c r="M2879" t="s">
        <v>20</v>
      </c>
      <c r="N2879" s="29">
        <v>948.27</v>
      </c>
      <c r="O2879" s="27">
        <f>Table1[[#This Row],[Unit_Price]]*Table1[[#This Row],[Quantity]]</f>
        <v>5247.96</v>
      </c>
      <c r="P2879" s="29">
        <f>Table1[[#This Row],[Revenue]]-Table1[[#This Row],[COGS]]</f>
        <v>1454.88</v>
      </c>
      <c r="Q2879" s="9">
        <f>Table1[[#This Row],[Profit]]/Table1[[#This Row],[Revenue]]</f>
        <v>0.27722772277227725</v>
      </c>
      <c r="R2879" s="31">
        <f>Table1[[#This Row],[Cost Price]]*Table1[[#This Row],[Quantity]]</f>
        <v>3793.08</v>
      </c>
    </row>
    <row r="2880" spans="1:18" x14ac:dyDescent="0.25">
      <c r="A2880" t="s">
        <v>3929</v>
      </c>
      <c r="B2880" s="14">
        <v>46207</v>
      </c>
      <c r="C2880" t="s">
        <v>840</v>
      </c>
      <c r="D2880" t="str">
        <f>VLOOKUP(C2880,Customers!A:E,5,FALSE)</f>
        <v>Affluent</v>
      </c>
      <c r="E2880" t="s">
        <v>202</v>
      </c>
      <c r="F2880" t="str">
        <f>VLOOKUP(Table1[[#This Row],[Product_ID]],Products!A:D,4,FALSE)</f>
        <v>Televisions</v>
      </c>
      <c r="G2880" t="str">
        <f>VLOOKUP(H2880,Stores!A:E,5,FALSE)</f>
        <v>Europe</v>
      </c>
      <c r="H2880" t="s">
        <v>64</v>
      </c>
      <c r="I2880" s="5" t="s">
        <v>14</v>
      </c>
      <c r="J2880" s="7">
        <v>4</v>
      </c>
      <c r="K2880" s="27">
        <v>2140.98</v>
      </c>
      <c r="L2880" s="11">
        <v>0</v>
      </c>
      <c r="M2880" t="s">
        <v>30</v>
      </c>
      <c r="N2880" s="29">
        <v>1427.32</v>
      </c>
      <c r="O2880" s="27">
        <f>Table1[[#This Row],[Unit_Price]]*Table1[[#This Row],[Quantity]]</f>
        <v>8563.92</v>
      </c>
      <c r="P2880" s="29">
        <f>Table1[[#This Row],[Revenue]]-Table1[[#This Row],[COGS]]</f>
        <v>2854.6400000000003</v>
      </c>
      <c r="Q2880" s="9">
        <f>Table1[[#This Row],[Profit]]/Table1[[#This Row],[Revenue]]</f>
        <v>0.33333333333333337</v>
      </c>
      <c r="R2880" s="31">
        <f>Table1[[#This Row],[Cost Price]]*Table1[[#This Row],[Quantity]]</f>
        <v>5709.28</v>
      </c>
    </row>
    <row r="2881" spans="1:18" x14ac:dyDescent="0.25">
      <c r="A2881" t="s">
        <v>3930</v>
      </c>
      <c r="B2881" s="14">
        <v>46328</v>
      </c>
      <c r="C2881" t="s">
        <v>571</v>
      </c>
      <c r="D2881" t="str">
        <f>VLOOKUP(C2881,Customers!A:E,5,FALSE)</f>
        <v>Mass Market</v>
      </c>
      <c r="E2881" t="s">
        <v>126</v>
      </c>
      <c r="F2881" t="str">
        <f>VLOOKUP(Table1[[#This Row],[Product_ID]],Products!A:D,4,FALSE)</f>
        <v>Smartphones</v>
      </c>
      <c r="G2881" t="str">
        <f>VLOOKUP(H2881,Stores!A:E,5,FALSE)</f>
        <v>EUROPE</v>
      </c>
      <c r="H2881" t="s">
        <v>74</v>
      </c>
      <c r="I2881" s="5" t="s">
        <v>25</v>
      </c>
      <c r="J2881" s="7">
        <v>3</v>
      </c>
      <c r="K2881" s="27">
        <v>705.99</v>
      </c>
      <c r="L2881" s="11">
        <v>0.02</v>
      </c>
      <c r="M2881" t="s">
        <v>20</v>
      </c>
      <c r="N2881" s="29">
        <v>510.27</v>
      </c>
      <c r="O2881" s="27">
        <f>Table1[[#This Row],[Unit_Price]]*Table1[[#This Row],[Quantity]]</f>
        <v>2117.9700000000003</v>
      </c>
      <c r="P2881" s="29">
        <f>Table1[[#This Row],[Revenue]]-Table1[[#This Row],[COGS]]</f>
        <v>587.16000000000031</v>
      </c>
      <c r="Q2881" s="9">
        <f>Table1[[#This Row],[Profit]]/Table1[[#This Row],[Revenue]]</f>
        <v>0.27722772277227736</v>
      </c>
      <c r="R2881" s="31">
        <f>Table1[[#This Row],[Cost Price]]*Table1[[#This Row],[Quantity]]</f>
        <v>1530.81</v>
      </c>
    </row>
    <row r="2882" spans="1:18" x14ac:dyDescent="0.25">
      <c r="A2882" t="s">
        <v>3931</v>
      </c>
      <c r="B2882" s="14">
        <v>46177</v>
      </c>
      <c r="C2882" t="s">
        <v>149</v>
      </c>
      <c r="D2882" t="str">
        <f>VLOOKUP(C2882,Customers!A:E,5,FALSE)</f>
        <v>Mass Affluent</v>
      </c>
      <c r="E2882" t="s">
        <v>117</v>
      </c>
      <c r="F2882" t="str">
        <f>VLOOKUP(Table1[[#This Row],[Product_ID]],Products!A:D,4,FALSE)</f>
        <v>Laptops</v>
      </c>
      <c r="G2882" t="str">
        <f>VLOOKUP(H2882,Stores!A:E,5,FALSE)</f>
        <v>Africa</v>
      </c>
      <c r="H2882" t="s">
        <v>58</v>
      </c>
      <c r="I2882" s="5" t="s">
        <v>25</v>
      </c>
      <c r="J2882" s="7">
        <v>3</v>
      </c>
      <c r="K2882" s="27">
        <v>1834.98</v>
      </c>
      <c r="L2882" s="11">
        <v>0.15</v>
      </c>
      <c r="M2882" t="s">
        <v>20</v>
      </c>
      <c r="N2882" s="29">
        <v>1295.28</v>
      </c>
      <c r="O2882" s="27">
        <f>Table1[[#This Row],[Unit_Price]]*Table1[[#This Row],[Quantity]]</f>
        <v>5504.9400000000005</v>
      </c>
      <c r="P2882" s="29">
        <f>Table1[[#This Row],[Revenue]]-Table1[[#This Row],[COGS]]</f>
        <v>1619.1000000000004</v>
      </c>
      <c r="Q2882" s="9">
        <f>Table1[[#This Row],[Profit]]/Table1[[#This Row],[Revenue]]</f>
        <v>0.29411764705882359</v>
      </c>
      <c r="R2882" s="31">
        <f>Table1[[#This Row],[Cost Price]]*Table1[[#This Row],[Quantity]]</f>
        <v>3885.84</v>
      </c>
    </row>
    <row r="2883" spans="1:18" x14ac:dyDescent="0.25">
      <c r="A2883" t="s">
        <v>3932</v>
      </c>
      <c r="B2883" s="14">
        <v>46079</v>
      </c>
      <c r="C2883" t="s">
        <v>1602</v>
      </c>
      <c r="D2883" t="str">
        <f>VLOOKUP(C2883,Customers!A:E,5,FALSE)</f>
        <v>Mass Affluent</v>
      </c>
      <c r="E2883" t="s">
        <v>171</v>
      </c>
      <c r="F2883" t="str">
        <f>VLOOKUP(Table1[[#This Row],[Product_ID]],Products!A:D,4,FALSE)</f>
        <v>Smartphones</v>
      </c>
      <c r="G2883" t="str">
        <f>VLOOKUP(H2883,Stores!A:E,5,FALSE)</f>
        <v>Asia</v>
      </c>
      <c r="H2883" t="s">
        <v>13</v>
      </c>
      <c r="I2883" s="5" t="s">
        <v>14</v>
      </c>
      <c r="J2883" s="7">
        <v>1</v>
      </c>
      <c r="K2883" s="27">
        <v>1324.98</v>
      </c>
      <c r="L2883" s="11">
        <v>0</v>
      </c>
      <c r="M2883" t="s">
        <v>20</v>
      </c>
      <c r="N2883" s="29">
        <v>883.32</v>
      </c>
      <c r="O2883" s="27">
        <f>Table1[[#This Row],[Unit_Price]]*Table1[[#This Row],[Quantity]]</f>
        <v>1324.98</v>
      </c>
      <c r="P2883" s="29">
        <f>Table1[[#This Row],[Revenue]]-Table1[[#This Row],[COGS]]</f>
        <v>441.65999999999997</v>
      </c>
      <c r="Q2883" s="9">
        <f>Table1[[#This Row],[Profit]]/Table1[[#This Row],[Revenue]]</f>
        <v>0.33333333333333331</v>
      </c>
      <c r="R2883" s="31">
        <f>Table1[[#This Row],[Cost Price]]*Table1[[#This Row],[Quantity]]</f>
        <v>883.32</v>
      </c>
    </row>
    <row r="2884" spans="1:18" x14ac:dyDescent="0.25">
      <c r="A2884" t="s">
        <v>3934</v>
      </c>
      <c r="B2884" s="14">
        <v>45912</v>
      </c>
      <c r="C2884" t="s">
        <v>161</v>
      </c>
      <c r="D2884" t="str">
        <f>VLOOKUP(C2884,Customers!A:E,5,FALSE)</f>
        <v>Mass Affluent</v>
      </c>
      <c r="E2884" t="s">
        <v>323</v>
      </c>
      <c r="F2884" t="str">
        <f>VLOOKUP(Table1[[#This Row],[Product_ID]],Products!A:D,4,FALSE)</f>
        <v>Televisions</v>
      </c>
      <c r="G2884" t="str">
        <f>VLOOKUP(H2884,Stores!A:E,5,FALSE)</f>
        <v>North America</v>
      </c>
      <c r="H2884" t="s">
        <v>95</v>
      </c>
      <c r="I2884" s="5" t="s">
        <v>25</v>
      </c>
      <c r="J2884" s="7">
        <v>1</v>
      </c>
      <c r="K2884" s="27">
        <v>1513.99</v>
      </c>
      <c r="L2884" s="11">
        <v>0</v>
      </c>
      <c r="M2884" t="s">
        <v>20</v>
      </c>
      <c r="N2884" s="29">
        <v>989.34</v>
      </c>
      <c r="O2884" s="27">
        <f>Table1[[#This Row],[Unit_Price]]*Table1[[#This Row],[Quantity]]</f>
        <v>1513.99</v>
      </c>
      <c r="P2884" s="29">
        <f>Table1[[#This Row],[Revenue]]-Table1[[#This Row],[COGS]]</f>
        <v>524.65</v>
      </c>
      <c r="Q2884" s="9">
        <f>Table1[[#This Row],[Profit]]/Table1[[#This Row],[Revenue]]</f>
        <v>0.34653465346534651</v>
      </c>
      <c r="R2884" s="31">
        <f>Table1[[#This Row],[Cost Price]]*Table1[[#This Row],[Quantity]]</f>
        <v>989.34</v>
      </c>
    </row>
    <row r="2885" spans="1:18" x14ac:dyDescent="0.25">
      <c r="A2885" t="s">
        <v>3935</v>
      </c>
      <c r="B2885" s="14">
        <v>46226</v>
      </c>
      <c r="C2885" t="s">
        <v>1331</v>
      </c>
      <c r="D2885" t="str">
        <f>VLOOKUP(C2885,Customers!A:E,5,FALSE)</f>
        <v>Premium</v>
      </c>
      <c r="E2885" t="s">
        <v>390</v>
      </c>
      <c r="F2885" t="str">
        <f>VLOOKUP(Table1[[#This Row],[Product_ID]],Products!A:D,4,FALSE)</f>
        <v>Smartphones</v>
      </c>
      <c r="G2885" t="str">
        <f>VLOOKUP(H2885,Stores!A:E,5,FALSE)</f>
        <v xml:space="preserve">Asia </v>
      </c>
      <c r="H2885" t="s">
        <v>104</v>
      </c>
      <c r="I2885" s="5" t="s">
        <v>14</v>
      </c>
      <c r="J2885" s="7">
        <v>3</v>
      </c>
      <c r="K2885" s="27">
        <v>453.49</v>
      </c>
      <c r="L2885" s="11">
        <v>0.05</v>
      </c>
      <c r="M2885" t="s">
        <v>20</v>
      </c>
      <c r="N2885" s="29">
        <v>278.38</v>
      </c>
      <c r="O2885" s="27">
        <f>Table1[[#This Row],[Unit_Price]]*Table1[[#This Row],[Quantity]]</f>
        <v>1360.47</v>
      </c>
      <c r="P2885" s="29">
        <f>Table1[[#This Row],[Revenue]]-Table1[[#This Row],[COGS]]</f>
        <v>525.33000000000004</v>
      </c>
      <c r="Q2885" s="9">
        <f>Table1[[#This Row],[Profit]]/Table1[[#This Row],[Revenue]]</f>
        <v>0.38613861386138615</v>
      </c>
      <c r="R2885" s="31">
        <f>Table1[[#This Row],[Cost Price]]*Table1[[#This Row],[Quantity]]</f>
        <v>835.14</v>
      </c>
    </row>
    <row r="2886" spans="1:18" x14ac:dyDescent="0.25">
      <c r="A2886" t="s">
        <v>3936</v>
      </c>
      <c r="B2886" s="14">
        <v>46005</v>
      </c>
      <c r="C2886" t="s">
        <v>2916</v>
      </c>
      <c r="D2886" t="str">
        <f>VLOOKUP(C2886,Customers!A:E,5,FALSE)</f>
        <v>Mass Market</v>
      </c>
      <c r="E2886" t="s">
        <v>321</v>
      </c>
      <c r="F2886" t="str">
        <f>VLOOKUP(Table1[[#This Row],[Product_ID]],Products!A:D,4,FALSE)</f>
        <v>Smartphones</v>
      </c>
      <c r="G2886" t="str">
        <f>VLOOKUP(H2886,Stores!A:E,5,FALSE)</f>
        <v>Africa</v>
      </c>
      <c r="H2886" t="s">
        <v>226</v>
      </c>
      <c r="I2886" s="5" t="s">
        <v>25</v>
      </c>
      <c r="J2886" s="7">
        <v>1</v>
      </c>
      <c r="K2886" s="27">
        <v>1426.98</v>
      </c>
      <c r="L2886" s="11">
        <v>0</v>
      </c>
      <c r="M2886" t="s">
        <v>35</v>
      </c>
      <c r="N2886" s="29">
        <v>993.29</v>
      </c>
      <c r="O2886" s="27">
        <f>Table1[[#This Row],[Unit_Price]]*Table1[[#This Row],[Quantity]]</f>
        <v>1426.98</v>
      </c>
      <c r="P2886" s="29">
        <f>Table1[[#This Row],[Revenue]]-Table1[[#This Row],[COGS]]</f>
        <v>433.69000000000005</v>
      </c>
      <c r="Q2886" s="9">
        <f>Table1[[#This Row],[Profit]]/Table1[[#This Row],[Revenue]]</f>
        <v>0.30392156862745101</v>
      </c>
      <c r="R2886" s="31">
        <f>Table1[[#This Row],[Cost Price]]*Table1[[#This Row],[Quantity]]</f>
        <v>993.29</v>
      </c>
    </row>
    <row r="2887" spans="1:18" x14ac:dyDescent="0.25">
      <c r="A2887" t="s">
        <v>3937</v>
      </c>
      <c r="B2887" s="14">
        <v>46269</v>
      </c>
      <c r="C2887" t="s">
        <v>573</v>
      </c>
      <c r="D2887" t="str">
        <f>VLOOKUP(C2887,Customers!A:E,5,FALSE)</f>
        <v>Mass Market</v>
      </c>
      <c r="E2887" t="s">
        <v>277</v>
      </c>
      <c r="F2887" t="str">
        <f>VLOOKUP(Table1[[#This Row],[Product_ID]],Products!A:D,4,FALSE)</f>
        <v>Televisions</v>
      </c>
      <c r="G2887" t="str">
        <f>VLOOKUP(H2887,Stores!A:E,5,FALSE)</f>
        <v>Asia</v>
      </c>
      <c r="H2887" t="s">
        <v>34</v>
      </c>
      <c r="I2887" s="5" t="s">
        <v>25</v>
      </c>
      <c r="J2887" s="7">
        <v>2</v>
      </c>
      <c r="K2887" s="27">
        <v>705.99</v>
      </c>
      <c r="L2887" s="11">
        <v>0.02</v>
      </c>
      <c r="M2887" t="s">
        <v>20</v>
      </c>
      <c r="N2887" s="29">
        <v>433.38</v>
      </c>
      <c r="O2887" s="27">
        <f>Table1[[#This Row],[Unit_Price]]*Table1[[#This Row],[Quantity]]</f>
        <v>1411.98</v>
      </c>
      <c r="P2887" s="29">
        <f>Table1[[#This Row],[Revenue]]-Table1[[#This Row],[COGS]]</f>
        <v>545.22</v>
      </c>
      <c r="Q2887" s="9">
        <f>Table1[[#This Row],[Profit]]/Table1[[#This Row],[Revenue]]</f>
        <v>0.38613861386138615</v>
      </c>
      <c r="R2887" s="31">
        <f>Table1[[#This Row],[Cost Price]]*Table1[[#This Row],[Quantity]]</f>
        <v>866.76</v>
      </c>
    </row>
    <row r="2888" spans="1:18" x14ac:dyDescent="0.25">
      <c r="A2888" t="s">
        <v>3938</v>
      </c>
      <c r="B2888" s="14">
        <v>45879</v>
      </c>
      <c r="C2888" t="s">
        <v>257</v>
      </c>
      <c r="D2888" t="str">
        <f>VLOOKUP(C2888,Customers!A:E,5,FALSE)</f>
        <v>Affluent</v>
      </c>
      <c r="E2888" t="s">
        <v>80</v>
      </c>
      <c r="F2888" t="str">
        <f>VLOOKUP(Table1[[#This Row],[Product_ID]],Products!A:D,4,FALSE)</f>
        <v>Accessories</v>
      </c>
      <c r="G2888" t="str">
        <f>VLOOKUP(H2888,Stores!A:E,5,FALSE)</f>
        <v>Africa</v>
      </c>
      <c r="H2888" t="s">
        <v>226</v>
      </c>
      <c r="I2888" s="5" t="s">
        <v>14</v>
      </c>
      <c r="J2888" s="7">
        <v>3</v>
      </c>
      <c r="K2888" s="27">
        <v>163.77000000000001</v>
      </c>
      <c r="L2888" s="11">
        <v>0.05</v>
      </c>
      <c r="M2888" t="s">
        <v>20</v>
      </c>
      <c r="N2888" s="29">
        <v>116.07</v>
      </c>
      <c r="O2888" s="27">
        <f>Table1[[#This Row],[Unit_Price]]*Table1[[#This Row],[Quantity]]</f>
        <v>491.31000000000006</v>
      </c>
      <c r="P2888" s="29">
        <f>Table1[[#This Row],[Revenue]]-Table1[[#This Row],[COGS]]</f>
        <v>143.10000000000008</v>
      </c>
      <c r="Q2888" s="9">
        <f>Table1[[#This Row],[Profit]]/Table1[[#This Row],[Revenue]]</f>
        <v>0.29126213592233025</v>
      </c>
      <c r="R2888" s="31">
        <f>Table1[[#This Row],[Cost Price]]*Table1[[#This Row],[Quantity]]</f>
        <v>348.21</v>
      </c>
    </row>
    <row r="2889" spans="1:18" x14ac:dyDescent="0.25">
      <c r="A2889" t="s">
        <v>3939</v>
      </c>
      <c r="B2889" s="14">
        <v>45929</v>
      </c>
      <c r="C2889" t="s">
        <v>1262</v>
      </c>
      <c r="D2889" t="str">
        <f>VLOOKUP(C2889,Customers!A:E,5,FALSE)</f>
        <v>Mass Market</v>
      </c>
      <c r="E2889" t="s">
        <v>235</v>
      </c>
      <c r="F2889" t="str">
        <f>VLOOKUP(Table1[[#This Row],[Product_ID]],Products!A:D,4,FALSE)</f>
        <v>Accessories</v>
      </c>
      <c r="G2889" t="str">
        <f>VLOOKUP(H2889,Stores!A:E,5,FALSE)</f>
        <v>Oceania</v>
      </c>
      <c r="H2889" t="s">
        <v>112</v>
      </c>
      <c r="I2889" s="5" t="s">
        <v>25</v>
      </c>
      <c r="J2889" s="7">
        <v>3</v>
      </c>
      <c r="K2889" s="27">
        <v>69.69</v>
      </c>
      <c r="L2889" s="11">
        <v>0.02</v>
      </c>
      <c r="M2889" t="s">
        <v>30</v>
      </c>
      <c r="N2889" s="29">
        <v>44.85</v>
      </c>
      <c r="O2889" s="27">
        <f>Table1[[#This Row],[Unit_Price]]*Table1[[#This Row],[Quantity]]</f>
        <v>209.07</v>
      </c>
      <c r="P2889" s="29">
        <f>Table1[[#This Row],[Revenue]]-Table1[[#This Row],[COGS]]</f>
        <v>74.519999999999982</v>
      </c>
      <c r="Q2889" s="9">
        <f>Table1[[#This Row],[Profit]]/Table1[[#This Row],[Revenue]]</f>
        <v>0.35643564356435636</v>
      </c>
      <c r="R2889" s="31">
        <f>Table1[[#This Row],[Cost Price]]*Table1[[#This Row],[Quantity]]</f>
        <v>134.55000000000001</v>
      </c>
    </row>
    <row r="2890" spans="1:18" x14ac:dyDescent="0.25">
      <c r="A2890" t="s">
        <v>3940</v>
      </c>
      <c r="B2890" s="14">
        <v>46164</v>
      </c>
      <c r="C2890" t="s">
        <v>866</v>
      </c>
      <c r="D2890" t="str">
        <f>VLOOKUP(C2890,Customers!A:E,5,FALSE)</f>
        <v>Mass Market</v>
      </c>
      <c r="E2890" t="s">
        <v>268</v>
      </c>
      <c r="F2890" t="str">
        <f>VLOOKUP(Table1[[#This Row],[Product_ID]],Products!A:D,4,FALSE)</f>
        <v>Audio</v>
      </c>
      <c r="G2890" t="str">
        <f>VLOOKUP(H2890,Stores!A:E,5,FALSE)</f>
        <v>Africa</v>
      </c>
      <c r="H2890" t="s">
        <v>52</v>
      </c>
      <c r="I2890" s="5" t="s">
        <v>14</v>
      </c>
      <c r="J2890" s="7">
        <v>3</v>
      </c>
      <c r="K2890" s="27">
        <v>144.53</v>
      </c>
      <c r="L2890" s="11">
        <v>0.05</v>
      </c>
      <c r="M2890" t="s">
        <v>20</v>
      </c>
      <c r="N2890" s="29">
        <v>90.89</v>
      </c>
      <c r="O2890" s="27">
        <f>Table1[[#This Row],[Unit_Price]]*Table1[[#This Row],[Quantity]]</f>
        <v>433.59000000000003</v>
      </c>
      <c r="P2890" s="29">
        <f>Table1[[#This Row],[Revenue]]-Table1[[#This Row],[COGS]]</f>
        <v>160.92000000000002</v>
      </c>
      <c r="Q2890" s="9">
        <f>Table1[[#This Row],[Profit]]/Table1[[#This Row],[Revenue]]</f>
        <v>0.37113402061855671</v>
      </c>
      <c r="R2890" s="31">
        <f>Table1[[#This Row],[Cost Price]]*Table1[[#This Row],[Quantity]]</f>
        <v>272.67</v>
      </c>
    </row>
    <row r="2891" spans="1:18" x14ac:dyDescent="0.25">
      <c r="A2891" t="s">
        <v>3941</v>
      </c>
      <c r="B2891" s="14">
        <v>46190</v>
      </c>
      <c r="C2891" t="s">
        <v>3110</v>
      </c>
      <c r="D2891" t="str">
        <f>VLOOKUP(C2891,Customers!A:E,5,FALSE)</f>
        <v>Mass Market</v>
      </c>
      <c r="E2891" t="s">
        <v>395</v>
      </c>
      <c r="F2891" t="str">
        <f>VLOOKUP(Table1[[#This Row],[Product_ID]],Products!A:D,4,FALSE)</f>
        <v>Accessories</v>
      </c>
      <c r="G2891" t="str">
        <f>VLOOKUP(H2891,Stores!A:E,5,FALSE)</f>
        <v>Africa</v>
      </c>
      <c r="H2891" t="s">
        <v>58</v>
      </c>
      <c r="I2891" s="5" t="s">
        <v>25</v>
      </c>
      <c r="J2891" s="7">
        <v>1</v>
      </c>
      <c r="K2891" s="27">
        <v>150.49</v>
      </c>
      <c r="L2891" s="11">
        <v>0.05</v>
      </c>
      <c r="M2891" t="s">
        <v>20</v>
      </c>
      <c r="N2891" s="29">
        <v>96.85</v>
      </c>
      <c r="O2891" s="27">
        <f>Table1[[#This Row],[Unit_Price]]*Table1[[#This Row],[Quantity]]</f>
        <v>150.49</v>
      </c>
      <c r="P2891" s="29">
        <f>Table1[[#This Row],[Revenue]]-Table1[[#This Row],[COGS]]</f>
        <v>53.640000000000015</v>
      </c>
      <c r="Q2891" s="9">
        <f>Table1[[#This Row],[Profit]]/Table1[[#This Row],[Revenue]]</f>
        <v>0.35643564356435653</v>
      </c>
      <c r="R2891" s="31">
        <f>Table1[[#This Row],[Cost Price]]*Table1[[#This Row],[Quantity]]</f>
        <v>96.85</v>
      </c>
    </row>
    <row r="2892" spans="1:18" x14ac:dyDescent="0.25">
      <c r="A2892" t="s">
        <v>3942</v>
      </c>
      <c r="B2892" s="14">
        <v>46130</v>
      </c>
      <c r="C2892" t="s">
        <v>1908</v>
      </c>
      <c r="D2892" t="str">
        <f>VLOOKUP(C2892,Customers!A:E,5,FALSE)</f>
        <v>Mass Affluent</v>
      </c>
      <c r="E2892" t="s">
        <v>235</v>
      </c>
      <c r="F2892" t="str">
        <f>VLOOKUP(Table1[[#This Row],[Product_ID]],Products!A:D,4,FALSE)</f>
        <v>Accessories</v>
      </c>
      <c r="G2892" t="str">
        <f>VLOOKUP(H2892,Stores!A:E,5,FALSE)</f>
        <v>Asia</v>
      </c>
      <c r="H2892" t="s">
        <v>34</v>
      </c>
      <c r="I2892" s="5" t="s">
        <v>14</v>
      </c>
      <c r="J2892" s="7">
        <v>4</v>
      </c>
      <c r="K2892" s="27">
        <v>69</v>
      </c>
      <c r="L2892" s="11">
        <v>0.1</v>
      </c>
      <c r="M2892" t="s">
        <v>30</v>
      </c>
      <c r="N2892" s="29">
        <v>44.85</v>
      </c>
      <c r="O2892" s="27">
        <f>Table1[[#This Row],[Unit_Price]]*Table1[[#This Row],[Quantity]]</f>
        <v>276</v>
      </c>
      <c r="P2892" s="29">
        <f>Table1[[#This Row],[Revenue]]-Table1[[#This Row],[COGS]]</f>
        <v>96.6</v>
      </c>
      <c r="Q2892" s="9">
        <f>Table1[[#This Row],[Profit]]/Table1[[#This Row],[Revenue]]</f>
        <v>0.35</v>
      </c>
      <c r="R2892" s="31">
        <f>Table1[[#This Row],[Cost Price]]*Table1[[#This Row],[Quantity]]</f>
        <v>179.4</v>
      </c>
    </row>
    <row r="2893" spans="1:18" x14ac:dyDescent="0.25">
      <c r="A2893" t="s">
        <v>3943</v>
      </c>
      <c r="B2893" s="14">
        <v>46231</v>
      </c>
      <c r="C2893" t="s">
        <v>504</v>
      </c>
      <c r="D2893" t="str">
        <f>VLOOKUP(C2893,Customers!A:E,5,FALSE)</f>
        <v>Mass Affluent</v>
      </c>
      <c r="E2893" t="s">
        <v>123</v>
      </c>
      <c r="F2893" t="str">
        <f>VLOOKUP(Table1[[#This Row],[Product_ID]],Products!A:D,4,FALSE)</f>
        <v>Accessories</v>
      </c>
      <c r="G2893" t="str">
        <f>VLOOKUP(H2893,Stores!A:E,5,FALSE)</f>
        <v>Europe</v>
      </c>
      <c r="H2893" t="s">
        <v>24</v>
      </c>
      <c r="I2893" s="5" t="s">
        <v>14</v>
      </c>
      <c r="J2893" s="7">
        <v>1</v>
      </c>
      <c r="K2893" s="27">
        <v>55.55</v>
      </c>
      <c r="L2893" s="11">
        <v>0.2</v>
      </c>
      <c r="M2893" t="s">
        <v>30</v>
      </c>
      <c r="N2893" s="29">
        <v>39.049999999999997</v>
      </c>
      <c r="O2893" s="27">
        <f>Table1[[#This Row],[Unit_Price]]*Table1[[#This Row],[Quantity]]</f>
        <v>55.55</v>
      </c>
      <c r="P2893" s="29">
        <f>Table1[[#This Row],[Revenue]]-Table1[[#This Row],[COGS]]</f>
        <v>16.5</v>
      </c>
      <c r="Q2893" s="9">
        <f>Table1[[#This Row],[Profit]]/Table1[[#This Row],[Revenue]]</f>
        <v>0.29702970297029707</v>
      </c>
      <c r="R2893" s="31">
        <f>Table1[[#This Row],[Cost Price]]*Table1[[#This Row],[Quantity]]</f>
        <v>39.049999999999997</v>
      </c>
    </row>
    <row r="2894" spans="1:18" x14ac:dyDescent="0.25">
      <c r="A2894" t="s">
        <v>3944</v>
      </c>
      <c r="B2894" s="14">
        <v>46102</v>
      </c>
      <c r="C2894" t="s">
        <v>3562</v>
      </c>
      <c r="D2894" t="str">
        <f>VLOOKUP(C2894,Customers!A:E,5,FALSE)</f>
        <v>Mass Market</v>
      </c>
      <c r="E2894" t="s">
        <v>153</v>
      </c>
      <c r="F2894" t="str">
        <f>VLOOKUP(Table1[[#This Row],[Product_ID]],Products!A:D,4,FALSE)</f>
        <v>Accessories</v>
      </c>
      <c r="G2894" t="str">
        <f>VLOOKUP(H2894,Stores!A:E,5,FALSE)</f>
        <v xml:space="preserve">Asia </v>
      </c>
      <c r="H2894" t="s">
        <v>104</v>
      </c>
      <c r="I2894" s="5" t="s">
        <v>25</v>
      </c>
      <c r="J2894" s="7">
        <v>3</v>
      </c>
      <c r="K2894" s="27">
        <v>127.71</v>
      </c>
      <c r="L2894" s="11">
        <v>0.15</v>
      </c>
      <c r="M2894" t="s">
        <v>20</v>
      </c>
      <c r="N2894" s="29">
        <v>78.69</v>
      </c>
      <c r="O2894" s="27">
        <f>Table1[[#This Row],[Unit_Price]]*Table1[[#This Row],[Quantity]]</f>
        <v>383.13</v>
      </c>
      <c r="P2894" s="29">
        <f>Table1[[#This Row],[Revenue]]-Table1[[#This Row],[COGS]]</f>
        <v>147.06</v>
      </c>
      <c r="Q2894" s="9">
        <f>Table1[[#This Row],[Profit]]/Table1[[#This Row],[Revenue]]</f>
        <v>0.38383838383838387</v>
      </c>
      <c r="R2894" s="31">
        <f>Table1[[#This Row],[Cost Price]]*Table1[[#This Row],[Quantity]]</f>
        <v>236.07</v>
      </c>
    </row>
    <row r="2895" spans="1:18" x14ac:dyDescent="0.25">
      <c r="A2895" t="s">
        <v>3945</v>
      </c>
      <c r="B2895" s="14">
        <v>46156</v>
      </c>
      <c r="C2895" t="s">
        <v>1577</v>
      </c>
      <c r="D2895" t="str">
        <f>VLOOKUP(C2895,Customers!A:E,5,FALSE)</f>
        <v>Mass Affluent</v>
      </c>
      <c r="E2895" t="s">
        <v>168</v>
      </c>
      <c r="F2895" t="str">
        <f>VLOOKUP(Table1[[#This Row],[Product_ID]],Products!A:D,4,FALSE)</f>
        <v>Accessories</v>
      </c>
      <c r="G2895" t="str">
        <f>VLOOKUP(H2895,Stores!A:E,5,FALSE)</f>
        <v>Africa</v>
      </c>
      <c r="H2895" t="s">
        <v>226</v>
      </c>
      <c r="I2895" s="5" t="s">
        <v>14</v>
      </c>
      <c r="J2895" s="7">
        <v>5</v>
      </c>
      <c r="K2895" s="27">
        <v>87.22</v>
      </c>
      <c r="L2895" s="11">
        <v>0.05</v>
      </c>
      <c r="M2895" t="s">
        <v>30</v>
      </c>
      <c r="N2895" s="29">
        <v>55.18</v>
      </c>
      <c r="O2895" s="27">
        <f>Table1[[#This Row],[Unit_Price]]*Table1[[#This Row],[Quantity]]</f>
        <v>436.1</v>
      </c>
      <c r="P2895" s="29">
        <f>Table1[[#This Row],[Revenue]]-Table1[[#This Row],[COGS]]</f>
        <v>160.20000000000005</v>
      </c>
      <c r="Q2895" s="9">
        <f>Table1[[#This Row],[Profit]]/Table1[[#This Row],[Revenue]]</f>
        <v>0.36734693877551028</v>
      </c>
      <c r="R2895" s="31">
        <f>Table1[[#This Row],[Cost Price]]*Table1[[#This Row],[Quantity]]</f>
        <v>275.89999999999998</v>
      </c>
    </row>
    <row r="2896" spans="1:18" x14ac:dyDescent="0.25">
      <c r="A2896" t="s">
        <v>3946</v>
      </c>
      <c r="B2896" s="14">
        <v>46002</v>
      </c>
      <c r="C2896" t="s">
        <v>1785</v>
      </c>
      <c r="D2896" t="str">
        <f>VLOOKUP(C2896,Customers!A:E,5,FALSE)</f>
        <v>Mass Market</v>
      </c>
      <c r="E2896" t="s">
        <v>332</v>
      </c>
      <c r="F2896" t="str">
        <f>VLOOKUP(Table1[[#This Row],[Product_ID]],Products!A:D,4,FALSE)</f>
        <v>Smartphones</v>
      </c>
      <c r="G2896" t="str">
        <f>VLOOKUP(H2896,Stores!A:E,5,FALSE)</f>
        <v>Oceania</v>
      </c>
      <c r="H2896" t="s">
        <v>112</v>
      </c>
      <c r="I2896" s="5" t="s">
        <v>25</v>
      </c>
      <c r="J2896" s="7">
        <v>3</v>
      </c>
      <c r="K2896" s="27">
        <v>741.51</v>
      </c>
      <c r="L2896" s="11">
        <v>0.02</v>
      </c>
      <c r="M2896" t="s">
        <v>20</v>
      </c>
      <c r="N2896" s="29">
        <v>531.79</v>
      </c>
      <c r="O2896" s="27">
        <f>Table1[[#This Row],[Unit_Price]]*Table1[[#This Row],[Quantity]]</f>
        <v>2224.5299999999997</v>
      </c>
      <c r="P2896" s="29">
        <f>Table1[[#This Row],[Revenue]]-Table1[[#This Row],[COGS]]</f>
        <v>629.15999999999985</v>
      </c>
      <c r="Q2896" s="9">
        <f>Table1[[#This Row],[Profit]]/Table1[[#This Row],[Revenue]]</f>
        <v>0.28282828282828282</v>
      </c>
      <c r="R2896" s="31">
        <f>Table1[[#This Row],[Cost Price]]*Table1[[#This Row],[Quantity]]</f>
        <v>1595.37</v>
      </c>
    </row>
    <row r="2897" spans="1:18" x14ac:dyDescent="0.25">
      <c r="A2897" t="s">
        <v>3947</v>
      </c>
      <c r="B2897" s="14">
        <v>46110</v>
      </c>
      <c r="C2897" t="s">
        <v>1316</v>
      </c>
      <c r="D2897" t="str">
        <f>VLOOKUP(C2897,Customers!A:E,5,FALSE)</f>
        <v>Mass Market</v>
      </c>
      <c r="E2897" t="s">
        <v>556</v>
      </c>
      <c r="F2897" t="str">
        <f>VLOOKUP(Table1[[#This Row],[Product_ID]],Products!A:D,4,FALSE)</f>
        <v>Audio</v>
      </c>
      <c r="G2897" t="str">
        <f>VLOOKUP(H2897,Stores!A:E,5,FALSE)</f>
        <v>Europe</v>
      </c>
      <c r="H2897" t="s">
        <v>64</v>
      </c>
      <c r="I2897" s="5" t="s">
        <v>25</v>
      </c>
      <c r="J2897" s="7">
        <v>4</v>
      </c>
      <c r="K2897" s="27">
        <v>126.42</v>
      </c>
      <c r="L2897" s="11">
        <v>0.02</v>
      </c>
      <c r="M2897" t="s">
        <v>20</v>
      </c>
      <c r="N2897" s="29">
        <v>87.72</v>
      </c>
      <c r="O2897" s="27">
        <f>Table1[[#This Row],[Unit_Price]]*Table1[[#This Row],[Quantity]]</f>
        <v>505.68</v>
      </c>
      <c r="P2897" s="29">
        <f>Table1[[#This Row],[Revenue]]-Table1[[#This Row],[COGS]]</f>
        <v>154.80000000000001</v>
      </c>
      <c r="Q2897" s="9">
        <f>Table1[[#This Row],[Profit]]/Table1[[#This Row],[Revenue]]</f>
        <v>0.30612244897959184</v>
      </c>
      <c r="R2897" s="31">
        <f>Table1[[#This Row],[Cost Price]]*Table1[[#This Row],[Quantity]]</f>
        <v>350.88</v>
      </c>
    </row>
    <row r="2898" spans="1:18" x14ac:dyDescent="0.25">
      <c r="A2898" t="s">
        <v>3948</v>
      </c>
      <c r="B2898" s="14">
        <v>46015</v>
      </c>
      <c r="C2898" t="s">
        <v>152</v>
      </c>
      <c r="D2898" t="str">
        <f>VLOOKUP(C2898,Customers!A:E,5,FALSE)</f>
        <v>AFFLUENT</v>
      </c>
      <c r="E2898" t="s">
        <v>177</v>
      </c>
      <c r="F2898" t="str">
        <f>VLOOKUP(Table1[[#This Row],[Product_ID]],Products!A:D,4,FALSE)</f>
        <v>Laptops</v>
      </c>
      <c r="G2898" t="str">
        <f>VLOOKUP(H2898,Stores!A:E,5,FALSE)</f>
        <v>North America</v>
      </c>
      <c r="H2898" t="s">
        <v>39</v>
      </c>
      <c r="I2898" s="5" t="s">
        <v>25</v>
      </c>
      <c r="J2898" s="7">
        <v>4</v>
      </c>
      <c r="K2898" s="27">
        <v>1567.02</v>
      </c>
      <c r="L2898" s="11">
        <v>0</v>
      </c>
      <c r="M2898" t="s">
        <v>35</v>
      </c>
      <c r="N2898" s="29">
        <v>991.38</v>
      </c>
      <c r="O2898" s="27">
        <f>Table1[[#This Row],[Unit_Price]]*Table1[[#This Row],[Quantity]]</f>
        <v>6268.08</v>
      </c>
      <c r="P2898" s="29">
        <f>Table1[[#This Row],[Revenue]]-Table1[[#This Row],[COGS]]</f>
        <v>2302.56</v>
      </c>
      <c r="Q2898" s="9">
        <f>Table1[[#This Row],[Profit]]/Table1[[#This Row],[Revenue]]</f>
        <v>0.36734693877551022</v>
      </c>
      <c r="R2898" s="31">
        <f>Table1[[#This Row],[Cost Price]]*Table1[[#This Row],[Quantity]]</f>
        <v>3965.52</v>
      </c>
    </row>
    <row r="2899" spans="1:18" x14ac:dyDescent="0.25">
      <c r="A2899" t="s">
        <v>3949</v>
      </c>
      <c r="B2899" s="14">
        <v>45785</v>
      </c>
      <c r="C2899" t="s">
        <v>1311</v>
      </c>
      <c r="D2899" t="str">
        <f>VLOOKUP(C2899,Customers!A:E,5,FALSE)</f>
        <v>Mass Market</v>
      </c>
      <c r="E2899" t="s">
        <v>277</v>
      </c>
      <c r="F2899" t="str">
        <f>VLOOKUP(Table1[[#This Row],[Product_ID]],Products!A:D,4,FALSE)</f>
        <v>Televisions</v>
      </c>
      <c r="G2899" t="str">
        <f>VLOOKUP(H2899,Stores!A:E,5,FALSE)</f>
        <v>oceania</v>
      </c>
      <c r="H2899" t="s">
        <v>48</v>
      </c>
      <c r="I2899" s="5" t="s">
        <v>25</v>
      </c>
      <c r="J2899" s="7">
        <v>6</v>
      </c>
      <c r="K2899" s="27">
        <v>712.98</v>
      </c>
      <c r="L2899" s="11">
        <v>0.1</v>
      </c>
      <c r="M2899" t="s">
        <v>35</v>
      </c>
      <c r="N2899" s="29">
        <v>433.38</v>
      </c>
      <c r="O2899" s="27">
        <f>Table1[[#This Row],[Unit_Price]]*Table1[[#This Row],[Quantity]]</f>
        <v>4277.88</v>
      </c>
      <c r="P2899" s="29">
        <f>Table1[[#This Row],[Revenue]]-Table1[[#This Row],[COGS]]</f>
        <v>1677.6000000000004</v>
      </c>
      <c r="Q2899" s="9">
        <f>Table1[[#This Row],[Profit]]/Table1[[#This Row],[Revenue]]</f>
        <v>0.39215686274509809</v>
      </c>
      <c r="R2899" s="31">
        <f>Table1[[#This Row],[Cost Price]]*Table1[[#This Row],[Quantity]]</f>
        <v>2600.2799999999997</v>
      </c>
    </row>
    <row r="2900" spans="1:18" x14ac:dyDescent="0.25">
      <c r="A2900" t="s">
        <v>3950</v>
      </c>
      <c r="B2900" s="14">
        <v>46132</v>
      </c>
      <c r="C2900" t="s">
        <v>1116</v>
      </c>
      <c r="D2900" t="str">
        <f>VLOOKUP(C2900,Customers!A:E,5,FALSE)</f>
        <v>Premium</v>
      </c>
      <c r="E2900" t="s">
        <v>80</v>
      </c>
      <c r="F2900" t="str">
        <f>VLOOKUP(Table1[[#This Row],[Product_ID]],Products!A:D,4,FALSE)</f>
        <v>Accessories</v>
      </c>
      <c r="G2900" t="str">
        <f>VLOOKUP(H2900,Stores!A:E,5,FALSE)</f>
        <v>North America</v>
      </c>
      <c r="H2900" t="s">
        <v>95</v>
      </c>
      <c r="I2900" s="5" t="s">
        <v>25</v>
      </c>
      <c r="J2900" s="7">
        <v>0</v>
      </c>
      <c r="K2900" s="27">
        <v>155.82</v>
      </c>
      <c r="L2900" s="11">
        <v>0</v>
      </c>
      <c r="M2900" t="s">
        <v>20</v>
      </c>
      <c r="N2900" s="29">
        <v>116.07</v>
      </c>
      <c r="O2900" s="27">
        <f>Table1[[#This Row],[Unit_Price]]*Table1[[#This Row],[Quantity]]</f>
        <v>0</v>
      </c>
      <c r="P2900" s="29">
        <f>Table1[[#This Row],[Revenue]]-Table1[[#This Row],[COGS]]</f>
        <v>0</v>
      </c>
      <c r="Q2900" s="9">
        <v>0</v>
      </c>
      <c r="R2900" s="31">
        <f>Table1[[#This Row],[Cost Price]]*Table1[[#This Row],[Quantity]]</f>
        <v>0</v>
      </c>
    </row>
    <row r="2901" spans="1:18" x14ac:dyDescent="0.25">
      <c r="A2901" t="s">
        <v>3951</v>
      </c>
      <c r="B2901" s="14">
        <v>45879</v>
      </c>
      <c r="C2901" t="s">
        <v>1632</v>
      </c>
      <c r="D2901" t="str">
        <f>VLOOKUP(C2901,Customers!A:E,5,FALSE)</f>
        <v>Premium</v>
      </c>
      <c r="E2901" t="s">
        <v>51</v>
      </c>
      <c r="F2901" t="str">
        <f>VLOOKUP(Table1[[#This Row],[Product_ID]],Products!A:D,4,FALSE)</f>
        <v>Smartphones</v>
      </c>
      <c r="G2901" t="str">
        <f>VLOOKUP(H2901,Stores!A:E,5,FALSE)</f>
        <v>Africa</v>
      </c>
      <c r="H2901" t="s">
        <v>196</v>
      </c>
      <c r="I2901" s="5" t="s">
        <v>25</v>
      </c>
      <c r="J2901" s="7">
        <v>6</v>
      </c>
      <c r="K2901" s="27">
        <v>979.02</v>
      </c>
      <c r="L2901" s="11">
        <v>0</v>
      </c>
      <c r="M2901" t="s">
        <v>35</v>
      </c>
      <c r="N2901" s="29">
        <v>609.39</v>
      </c>
      <c r="O2901" s="27">
        <f>Table1[[#This Row],[Unit_Price]]*Table1[[#This Row],[Quantity]]</f>
        <v>5874.12</v>
      </c>
      <c r="P2901" s="29">
        <f>Table1[[#This Row],[Revenue]]-Table1[[#This Row],[COGS]]</f>
        <v>2217.7799999999997</v>
      </c>
      <c r="Q2901" s="9">
        <f>Table1[[#This Row],[Profit]]/Table1[[#This Row],[Revenue]]</f>
        <v>0.37755102040816324</v>
      </c>
      <c r="R2901" s="31">
        <f>Table1[[#This Row],[Cost Price]]*Table1[[#This Row],[Quantity]]</f>
        <v>3656.34</v>
      </c>
    </row>
    <row r="2902" spans="1:18" x14ac:dyDescent="0.25">
      <c r="A2902" t="s">
        <v>3952</v>
      </c>
      <c r="B2902" s="14">
        <v>45989</v>
      </c>
      <c r="C2902" t="s">
        <v>1078</v>
      </c>
      <c r="D2902" t="str">
        <f>VLOOKUP(C2902,Customers!A:E,5,FALSE)</f>
        <v>Mass Affluent</v>
      </c>
      <c r="E2902" t="s">
        <v>18</v>
      </c>
      <c r="F2902" t="str">
        <f>VLOOKUP(Table1[[#This Row],[Product_ID]],Products!A:D,4,FALSE)</f>
        <v>Audio</v>
      </c>
      <c r="G2902" t="str">
        <f>VLOOKUP(H2902,Stores!A:E,5,FALSE)</f>
        <v>Africa</v>
      </c>
      <c r="H2902" t="s">
        <v>52</v>
      </c>
      <c r="I2902" s="5" t="s">
        <v>14</v>
      </c>
      <c r="J2902" s="7">
        <v>2</v>
      </c>
      <c r="K2902" s="27">
        <v>100.98</v>
      </c>
      <c r="L2902" s="11">
        <v>0</v>
      </c>
      <c r="M2902" t="s">
        <v>30</v>
      </c>
      <c r="N2902" s="29">
        <v>71.28</v>
      </c>
      <c r="O2902" s="27">
        <f>Table1[[#This Row],[Unit_Price]]*Table1[[#This Row],[Quantity]]</f>
        <v>201.96</v>
      </c>
      <c r="P2902" s="29">
        <f>Table1[[#This Row],[Revenue]]-Table1[[#This Row],[COGS]]</f>
        <v>59.400000000000006</v>
      </c>
      <c r="Q2902" s="9">
        <f>Table1[[#This Row],[Profit]]/Table1[[#This Row],[Revenue]]</f>
        <v>0.29411764705882354</v>
      </c>
      <c r="R2902" s="31">
        <f>Table1[[#This Row],[Cost Price]]*Table1[[#This Row],[Quantity]]</f>
        <v>142.56</v>
      </c>
    </row>
    <row r="2903" spans="1:18" x14ac:dyDescent="0.25">
      <c r="A2903" t="s">
        <v>3953</v>
      </c>
      <c r="B2903" s="14">
        <v>46007</v>
      </c>
      <c r="C2903" t="s">
        <v>2902</v>
      </c>
      <c r="D2903" t="str">
        <f>VLOOKUP(C2903,Customers!A:E,5,FALSE)</f>
        <v>Mass Market</v>
      </c>
      <c r="E2903" t="s">
        <v>180</v>
      </c>
      <c r="F2903" t="str">
        <f>VLOOKUP(Table1[[#This Row],[Product_ID]],Products!A:D,4,FALSE)</f>
        <v>Smartphones</v>
      </c>
      <c r="G2903" t="str">
        <f>VLOOKUP(H2903,Stores!A:E,5,FALSE)</f>
        <v>Africa</v>
      </c>
      <c r="H2903" t="s">
        <v>19</v>
      </c>
      <c r="I2903" s="5" t="s">
        <v>25</v>
      </c>
      <c r="J2903" s="7">
        <v>1</v>
      </c>
      <c r="K2903" s="27">
        <v>865.98</v>
      </c>
      <c r="L2903" s="11">
        <v>0.2</v>
      </c>
      <c r="M2903" t="s">
        <v>20</v>
      </c>
      <c r="N2903" s="29">
        <v>585.80999999999995</v>
      </c>
      <c r="O2903" s="27">
        <f>Table1[[#This Row],[Unit_Price]]*Table1[[#This Row],[Quantity]]</f>
        <v>865.98</v>
      </c>
      <c r="P2903" s="29">
        <f>Table1[[#This Row],[Revenue]]-Table1[[#This Row],[COGS]]</f>
        <v>280.17000000000007</v>
      </c>
      <c r="Q2903" s="9">
        <f>Table1[[#This Row],[Profit]]/Table1[[#This Row],[Revenue]]</f>
        <v>0.32352941176470595</v>
      </c>
      <c r="R2903" s="31">
        <f>Table1[[#This Row],[Cost Price]]*Table1[[#This Row],[Quantity]]</f>
        <v>585.80999999999995</v>
      </c>
    </row>
    <row r="2904" spans="1:18" x14ac:dyDescent="0.25">
      <c r="A2904" t="s">
        <v>3954</v>
      </c>
      <c r="B2904" s="14">
        <v>46230</v>
      </c>
      <c r="C2904" t="s">
        <v>46</v>
      </c>
      <c r="D2904" t="str">
        <f>VLOOKUP(C2904,Customers!A:E,5,FALSE)</f>
        <v>Mass Affluent</v>
      </c>
      <c r="E2904" t="s">
        <v>43</v>
      </c>
      <c r="F2904" t="str">
        <f>VLOOKUP(Table1[[#This Row],[Product_ID]],Products!A:D,4,FALSE)</f>
        <v>Televisions</v>
      </c>
      <c r="G2904" t="str">
        <f>VLOOKUP(H2904,Stores!A:E,5,FALSE)</f>
        <v>Oceania</v>
      </c>
      <c r="H2904" t="s">
        <v>112</v>
      </c>
      <c r="I2904" s="5" t="s">
        <v>25</v>
      </c>
      <c r="J2904" s="7">
        <v>1</v>
      </c>
      <c r="K2904" s="27">
        <v>1834.98</v>
      </c>
      <c r="L2904" s="11">
        <v>0.1</v>
      </c>
      <c r="M2904" t="s">
        <v>35</v>
      </c>
      <c r="N2904" s="29">
        <v>1097.3900000000001</v>
      </c>
      <c r="O2904" s="27">
        <f>Table1[[#This Row],[Unit_Price]]*Table1[[#This Row],[Quantity]]</f>
        <v>1834.98</v>
      </c>
      <c r="P2904" s="29">
        <f>Table1[[#This Row],[Revenue]]-Table1[[#This Row],[COGS]]</f>
        <v>737.58999999999992</v>
      </c>
      <c r="Q2904" s="9">
        <f>Table1[[#This Row],[Profit]]/Table1[[#This Row],[Revenue]]</f>
        <v>0.40196078431372545</v>
      </c>
      <c r="R2904" s="31">
        <f>Table1[[#This Row],[Cost Price]]*Table1[[#This Row],[Quantity]]</f>
        <v>1097.3900000000001</v>
      </c>
    </row>
    <row r="2905" spans="1:18" x14ac:dyDescent="0.25">
      <c r="A2905" t="s">
        <v>3955</v>
      </c>
      <c r="B2905" s="14">
        <v>46300</v>
      </c>
      <c r="C2905" t="s">
        <v>467</v>
      </c>
      <c r="D2905" t="str">
        <f>VLOOKUP(C2905,Customers!A:E,5,FALSE)</f>
        <v>Mass Market</v>
      </c>
      <c r="E2905" t="s">
        <v>323</v>
      </c>
      <c r="F2905" t="str">
        <f>VLOOKUP(Table1[[#This Row],[Product_ID]],Products!A:D,4,FALSE)</f>
        <v>Televisions</v>
      </c>
      <c r="G2905" t="str">
        <f>VLOOKUP(H2905,Stores!A:E,5,FALSE)</f>
        <v>Africa</v>
      </c>
      <c r="H2905" t="s">
        <v>52</v>
      </c>
      <c r="I2905" s="5" t="s">
        <v>14</v>
      </c>
      <c r="J2905" s="7">
        <v>4</v>
      </c>
      <c r="K2905" s="27">
        <v>1528.98</v>
      </c>
      <c r="L2905" s="11">
        <v>0.05</v>
      </c>
      <c r="M2905" t="s">
        <v>30</v>
      </c>
      <c r="N2905" s="29">
        <v>989.34</v>
      </c>
      <c r="O2905" s="27">
        <f>Table1[[#This Row],[Unit_Price]]*Table1[[#This Row],[Quantity]]</f>
        <v>6115.92</v>
      </c>
      <c r="P2905" s="29">
        <f>Table1[[#This Row],[Revenue]]-Table1[[#This Row],[COGS]]</f>
        <v>2158.56</v>
      </c>
      <c r="Q2905" s="9">
        <f>Table1[[#This Row],[Profit]]/Table1[[#This Row],[Revenue]]</f>
        <v>0.3529411764705882</v>
      </c>
      <c r="R2905" s="31">
        <f>Table1[[#This Row],[Cost Price]]*Table1[[#This Row],[Quantity]]</f>
        <v>3957.36</v>
      </c>
    </row>
    <row r="2906" spans="1:18" x14ac:dyDescent="0.25">
      <c r="A2906" t="s">
        <v>3956</v>
      </c>
      <c r="B2906" s="14">
        <v>46194</v>
      </c>
      <c r="C2906" t="s">
        <v>1872</v>
      </c>
      <c r="D2906" t="str">
        <f>VLOOKUP(C2906,Customers!A:E,5,FALSE)</f>
        <v>Mass Market</v>
      </c>
      <c r="E2906" t="s">
        <v>109</v>
      </c>
      <c r="F2906" t="str">
        <f>VLOOKUP(Table1[[#This Row],[Product_ID]],Products!A:D,4,FALSE)</f>
        <v>Televisions</v>
      </c>
      <c r="G2906" t="str">
        <f>VLOOKUP(H2906,Stores!A:E,5,FALSE)</f>
        <v>Asia</v>
      </c>
      <c r="H2906" t="s">
        <v>34</v>
      </c>
      <c r="I2906" s="5" t="s">
        <v>14</v>
      </c>
      <c r="J2906" s="7">
        <v>1</v>
      </c>
      <c r="K2906" s="27">
        <v>1357.03</v>
      </c>
      <c r="L2906" s="11">
        <v>0.2</v>
      </c>
      <c r="M2906" t="s">
        <v>35</v>
      </c>
      <c r="N2906" s="29">
        <v>1007.28</v>
      </c>
      <c r="O2906" s="27">
        <f>Table1[[#This Row],[Unit_Price]]*Table1[[#This Row],[Quantity]]</f>
        <v>1357.03</v>
      </c>
      <c r="P2906" s="29">
        <f>Table1[[#This Row],[Revenue]]-Table1[[#This Row],[COGS]]</f>
        <v>349.75</v>
      </c>
      <c r="Q2906" s="9">
        <f>Table1[[#This Row],[Profit]]/Table1[[#This Row],[Revenue]]</f>
        <v>0.25773195876288663</v>
      </c>
      <c r="R2906" s="31">
        <f>Table1[[#This Row],[Cost Price]]*Table1[[#This Row],[Quantity]]</f>
        <v>1007.28</v>
      </c>
    </row>
    <row r="2907" spans="1:18" x14ac:dyDescent="0.25">
      <c r="A2907" t="s">
        <v>3957</v>
      </c>
      <c r="B2907" s="14">
        <v>46069</v>
      </c>
      <c r="C2907" t="s">
        <v>821</v>
      </c>
      <c r="D2907" t="str">
        <f>VLOOKUP(C2907,Customers!A:E,5,FALSE)</f>
        <v>Affluent</v>
      </c>
      <c r="E2907" t="s">
        <v>80</v>
      </c>
      <c r="F2907" t="str">
        <f>VLOOKUP(Table1[[#This Row],[Product_ID]],Products!A:D,4,FALSE)</f>
        <v>Accessories</v>
      </c>
      <c r="G2907" t="str">
        <f>VLOOKUP(H2907,Stores!A:E,5,FALSE)</f>
        <v>Oceania</v>
      </c>
      <c r="H2907" t="s">
        <v>112</v>
      </c>
      <c r="I2907" s="5" t="s">
        <v>14</v>
      </c>
      <c r="J2907" s="7">
        <v>1</v>
      </c>
      <c r="K2907" s="27">
        <v>157.41</v>
      </c>
      <c r="L2907" s="11">
        <v>0</v>
      </c>
      <c r="M2907" t="s">
        <v>20</v>
      </c>
      <c r="N2907" s="29">
        <v>116.07</v>
      </c>
      <c r="O2907" s="27">
        <f>Table1[[#This Row],[Unit_Price]]*Table1[[#This Row],[Quantity]]</f>
        <v>157.41</v>
      </c>
      <c r="P2907" s="29">
        <f>Table1[[#This Row],[Revenue]]-Table1[[#This Row],[COGS]]</f>
        <v>41.34</v>
      </c>
      <c r="Q2907" s="9">
        <f>Table1[[#This Row],[Profit]]/Table1[[#This Row],[Revenue]]</f>
        <v>0.26262626262626265</v>
      </c>
      <c r="R2907" s="31">
        <f>Table1[[#This Row],[Cost Price]]*Table1[[#This Row],[Quantity]]</f>
        <v>116.07</v>
      </c>
    </row>
    <row r="2908" spans="1:18" x14ac:dyDescent="0.25">
      <c r="A2908" t="s">
        <v>3958</v>
      </c>
      <c r="B2908" s="14">
        <v>45939</v>
      </c>
      <c r="C2908" t="s">
        <v>636</v>
      </c>
      <c r="D2908" t="str">
        <f>VLOOKUP(C2908,Customers!A:E,5,FALSE)</f>
        <v>Affluent</v>
      </c>
      <c r="E2908" t="s">
        <v>123</v>
      </c>
      <c r="F2908" t="str">
        <f>VLOOKUP(Table1[[#This Row],[Product_ID]],Products!A:D,4,FALSE)</f>
        <v>Accessories</v>
      </c>
      <c r="G2908" t="str">
        <f>VLOOKUP(H2908,Stores!A:E,5,FALSE)</f>
        <v>Asia</v>
      </c>
      <c r="H2908" t="s">
        <v>101</v>
      </c>
      <c r="I2908" s="5" t="s">
        <v>25</v>
      </c>
      <c r="J2908" s="7">
        <v>1</v>
      </c>
      <c r="K2908" s="27">
        <v>56.1</v>
      </c>
      <c r="L2908" s="11">
        <v>0</v>
      </c>
      <c r="M2908" t="s">
        <v>20</v>
      </c>
      <c r="N2908" s="29">
        <v>39.049999999999997</v>
      </c>
      <c r="O2908" s="27">
        <f>Table1[[#This Row],[Unit_Price]]*Table1[[#This Row],[Quantity]]</f>
        <v>56.1</v>
      </c>
      <c r="P2908" s="29">
        <f>Table1[[#This Row],[Revenue]]-Table1[[#This Row],[COGS]]</f>
        <v>17.050000000000004</v>
      </c>
      <c r="Q2908" s="9">
        <f>Table1[[#This Row],[Profit]]/Table1[[#This Row],[Revenue]]</f>
        <v>0.30392156862745107</v>
      </c>
      <c r="R2908" s="31">
        <f>Table1[[#This Row],[Cost Price]]*Table1[[#This Row],[Quantity]]</f>
        <v>39.049999999999997</v>
      </c>
    </row>
    <row r="2909" spans="1:18" x14ac:dyDescent="0.25">
      <c r="A2909" t="s">
        <v>3959</v>
      </c>
      <c r="B2909" s="14">
        <v>46225</v>
      </c>
      <c r="C2909" t="s">
        <v>581</v>
      </c>
      <c r="D2909" t="str">
        <f>VLOOKUP(C2909,Customers!A:E,5,FALSE)</f>
        <v>Affluent</v>
      </c>
      <c r="E2909" t="s">
        <v>12</v>
      </c>
      <c r="F2909" t="str">
        <f>VLOOKUP(Table1[[#This Row],[Product_ID]],Products!A:D,4,FALSE)</f>
        <v>Audio</v>
      </c>
      <c r="G2909" t="str">
        <f>VLOOKUP(H2909,Stores!A:E,5,FALSE)</f>
        <v xml:space="preserve">Asia </v>
      </c>
      <c r="H2909" t="s">
        <v>104</v>
      </c>
      <c r="I2909" s="5" t="s">
        <v>25</v>
      </c>
      <c r="J2909" s="7">
        <v>2</v>
      </c>
      <c r="K2909" s="27">
        <v>489.02</v>
      </c>
      <c r="L2909" s="11">
        <v>0</v>
      </c>
      <c r="M2909" t="s">
        <v>20</v>
      </c>
      <c r="N2909" s="29">
        <v>354.29</v>
      </c>
      <c r="O2909" s="27">
        <f>Table1[[#This Row],[Unit_Price]]*Table1[[#This Row],[Quantity]]</f>
        <v>978.04</v>
      </c>
      <c r="P2909" s="29">
        <f>Table1[[#This Row],[Revenue]]-Table1[[#This Row],[COGS]]</f>
        <v>269.45999999999992</v>
      </c>
      <c r="Q2909" s="9">
        <f>Table1[[#This Row],[Profit]]/Table1[[#This Row],[Revenue]]</f>
        <v>0.27551020408163257</v>
      </c>
      <c r="R2909" s="31">
        <f>Table1[[#This Row],[Cost Price]]*Table1[[#This Row],[Quantity]]</f>
        <v>708.58</v>
      </c>
    </row>
    <row r="2910" spans="1:18" x14ac:dyDescent="0.25">
      <c r="A2910" t="s">
        <v>3960</v>
      </c>
      <c r="B2910" s="14">
        <v>46188</v>
      </c>
      <c r="C2910" t="s">
        <v>3054</v>
      </c>
      <c r="D2910" t="str">
        <f>VLOOKUP(C2910,Customers!A:E,5,FALSE)</f>
        <v>Mass Market</v>
      </c>
      <c r="E2910" t="s">
        <v>549</v>
      </c>
      <c r="F2910" t="str">
        <f>VLOOKUP(Table1[[#This Row],[Product_ID]],Products!A:D,4,FALSE)</f>
        <v>Televisions</v>
      </c>
      <c r="G2910" t="str">
        <f>VLOOKUP(H2910,Stores!A:E,5,FALSE)</f>
        <v xml:space="preserve">Asia </v>
      </c>
      <c r="H2910" t="s">
        <v>104</v>
      </c>
      <c r="I2910" s="5" t="s">
        <v>14</v>
      </c>
      <c r="J2910" s="7">
        <v>2</v>
      </c>
      <c r="K2910" s="27">
        <v>1175.02</v>
      </c>
      <c r="L2910" s="11">
        <v>0.15</v>
      </c>
      <c r="M2910" t="s">
        <v>30</v>
      </c>
      <c r="N2910" s="29">
        <v>767.36</v>
      </c>
      <c r="O2910" s="27">
        <f>Table1[[#This Row],[Unit_Price]]*Table1[[#This Row],[Quantity]]</f>
        <v>2350.04</v>
      </c>
      <c r="P2910" s="29">
        <f>Table1[[#This Row],[Revenue]]-Table1[[#This Row],[COGS]]</f>
        <v>815.31999999999994</v>
      </c>
      <c r="Q2910" s="9">
        <f>Table1[[#This Row],[Profit]]/Table1[[#This Row],[Revenue]]</f>
        <v>0.34693877551020408</v>
      </c>
      <c r="R2910" s="31">
        <f>Table1[[#This Row],[Cost Price]]*Table1[[#This Row],[Quantity]]</f>
        <v>1534.72</v>
      </c>
    </row>
    <row r="2911" spans="1:18" x14ac:dyDescent="0.25">
      <c r="A2911" t="s">
        <v>3961</v>
      </c>
      <c r="B2911" s="14">
        <v>46222</v>
      </c>
      <c r="C2911" t="s">
        <v>300</v>
      </c>
      <c r="D2911" t="str">
        <f>VLOOKUP(C2911,Customers!A:E,5,FALSE)</f>
        <v>Mass Affluent</v>
      </c>
      <c r="E2911" t="s">
        <v>332</v>
      </c>
      <c r="F2911" t="str">
        <f>VLOOKUP(Table1[[#This Row],[Product_ID]],Products!A:D,4,FALSE)</f>
        <v>Smartphones</v>
      </c>
      <c r="G2911" t="str">
        <f>VLOOKUP(H2911,Stores!A:E,5,FALSE)</f>
        <v>Africa</v>
      </c>
      <c r="H2911" t="s">
        <v>52</v>
      </c>
      <c r="I2911" s="5" t="s">
        <v>14</v>
      </c>
      <c r="J2911" s="7">
        <v>1</v>
      </c>
      <c r="K2911" s="27">
        <v>771.47</v>
      </c>
      <c r="L2911" s="11">
        <v>0.15</v>
      </c>
      <c r="M2911" t="s">
        <v>20</v>
      </c>
      <c r="N2911" s="29">
        <v>531.79</v>
      </c>
      <c r="O2911" s="27">
        <f>Table1[[#This Row],[Unit_Price]]*Table1[[#This Row],[Quantity]]</f>
        <v>771.47</v>
      </c>
      <c r="P2911" s="29">
        <f>Table1[[#This Row],[Revenue]]-Table1[[#This Row],[COGS]]</f>
        <v>239.68000000000006</v>
      </c>
      <c r="Q2911" s="9">
        <f>Table1[[#This Row],[Profit]]/Table1[[#This Row],[Revenue]]</f>
        <v>0.31067961165048552</v>
      </c>
      <c r="R2911" s="31">
        <f>Table1[[#This Row],[Cost Price]]*Table1[[#This Row],[Quantity]]</f>
        <v>531.79</v>
      </c>
    </row>
    <row r="2912" spans="1:18" x14ac:dyDescent="0.25">
      <c r="A2912" t="s">
        <v>3962</v>
      </c>
      <c r="B2912" s="14">
        <v>46225</v>
      </c>
      <c r="C2912" t="s">
        <v>2032</v>
      </c>
      <c r="D2912" t="str">
        <f>VLOOKUP(C2912,Customers!A:E,5,FALSE)</f>
        <v>Premium</v>
      </c>
      <c r="E2912" t="s">
        <v>38</v>
      </c>
      <c r="F2912" t="str">
        <f>VLOOKUP(Table1[[#This Row],[Product_ID]],Products!A:D,4,FALSE)</f>
        <v>Televisions</v>
      </c>
      <c r="G2912" t="str">
        <f>VLOOKUP(H2912,Stores!A:E,5,FALSE)</f>
        <v>Africa</v>
      </c>
      <c r="H2912" t="s">
        <v>52</v>
      </c>
      <c r="I2912" s="5" t="s">
        <v>25</v>
      </c>
      <c r="J2912" s="7">
        <v>4</v>
      </c>
      <c r="K2912" s="27">
        <v>1842.03</v>
      </c>
      <c r="L2912" s="11">
        <v>0</v>
      </c>
      <c r="M2912" t="s">
        <v>20</v>
      </c>
      <c r="N2912" s="29">
        <v>1177.3800000000001</v>
      </c>
      <c r="O2912" s="27">
        <f>Table1[[#This Row],[Unit_Price]]*Table1[[#This Row],[Quantity]]</f>
        <v>7368.12</v>
      </c>
      <c r="P2912" s="29">
        <f>Table1[[#This Row],[Revenue]]-Table1[[#This Row],[COGS]]</f>
        <v>2658.5999999999995</v>
      </c>
      <c r="Q2912" s="9">
        <f>Table1[[#This Row],[Profit]]/Table1[[#This Row],[Revenue]]</f>
        <v>0.36082474226804118</v>
      </c>
      <c r="R2912" s="31">
        <f>Table1[[#This Row],[Cost Price]]*Table1[[#This Row],[Quantity]]</f>
        <v>4709.5200000000004</v>
      </c>
    </row>
    <row r="2913" spans="1:18" x14ac:dyDescent="0.25">
      <c r="A2913" t="s">
        <v>3963</v>
      </c>
      <c r="B2913" s="14">
        <v>46041</v>
      </c>
      <c r="C2913" t="s">
        <v>1154</v>
      </c>
      <c r="D2913" t="str">
        <f>VLOOKUP(C2913,Customers!A:E,5,FALSE)</f>
        <v>Mass Market</v>
      </c>
      <c r="E2913" t="s">
        <v>168</v>
      </c>
      <c r="F2913" t="str">
        <f>VLOOKUP(Table1[[#This Row],[Product_ID]],Products!A:D,4,FALSE)</f>
        <v>Accessories</v>
      </c>
      <c r="G2913" t="str">
        <f>VLOOKUP(H2913,Stores!A:E,5,FALSE)</f>
        <v>Asia</v>
      </c>
      <c r="H2913" t="s">
        <v>13</v>
      </c>
      <c r="I2913" s="5" t="s">
        <v>14</v>
      </c>
      <c r="J2913" s="7">
        <v>5</v>
      </c>
      <c r="K2913" s="27">
        <v>88.11</v>
      </c>
      <c r="L2913" s="11">
        <v>0.15</v>
      </c>
      <c r="M2913" t="s">
        <v>35</v>
      </c>
      <c r="N2913" s="29">
        <v>55.18</v>
      </c>
      <c r="O2913" s="27">
        <f>Table1[[#This Row],[Unit_Price]]*Table1[[#This Row],[Quantity]]</f>
        <v>440.55</v>
      </c>
      <c r="P2913" s="29">
        <f>Table1[[#This Row],[Revenue]]-Table1[[#This Row],[COGS]]</f>
        <v>164.65000000000003</v>
      </c>
      <c r="Q2913" s="9">
        <f>Table1[[#This Row],[Profit]]/Table1[[#This Row],[Revenue]]</f>
        <v>0.37373737373737381</v>
      </c>
      <c r="R2913" s="31">
        <f>Table1[[#This Row],[Cost Price]]*Table1[[#This Row],[Quantity]]</f>
        <v>275.89999999999998</v>
      </c>
    </row>
    <row r="2914" spans="1:18" x14ac:dyDescent="0.25">
      <c r="A2914" t="s">
        <v>3964</v>
      </c>
      <c r="B2914" s="14">
        <v>45786</v>
      </c>
      <c r="C2914" t="s">
        <v>2360</v>
      </c>
      <c r="D2914" t="str">
        <f>VLOOKUP(C2914,Customers!A:E,5,FALSE)</f>
        <v>Mass Market</v>
      </c>
      <c r="E2914" t="s">
        <v>321</v>
      </c>
      <c r="F2914" t="str">
        <f>VLOOKUP(Table1[[#This Row],[Product_ID]],Products!A:D,4,FALSE)</f>
        <v>Smartphones</v>
      </c>
      <c r="G2914" t="str">
        <f>VLOOKUP(H2914,Stores!A:E,5,FALSE)</f>
        <v xml:space="preserve">Asia </v>
      </c>
      <c r="H2914" t="s">
        <v>104</v>
      </c>
      <c r="I2914" s="5" t="s">
        <v>14</v>
      </c>
      <c r="J2914" s="7">
        <v>6</v>
      </c>
      <c r="K2914" s="27">
        <v>1399</v>
      </c>
      <c r="L2914" s="11">
        <v>0</v>
      </c>
      <c r="M2914" t="s">
        <v>30</v>
      </c>
      <c r="N2914" s="29">
        <v>993.29</v>
      </c>
      <c r="O2914" s="27">
        <f>Table1[[#This Row],[Unit_Price]]*Table1[[#This Row],[Quantity]]</f>
        <v>8394</v>
      </c>
      <c r="P2914" s="29">
        <f>Table1[[#This Row],[Revenue]]-Table1[[#This Row],[COGS]]</f>
        <v>2434.2600000000002</v>
      </c>
      <c r="Q2914" s="9">
        <f>Table1[[#This Row],[Profit]]/Table1[[#This Row],[Revenue]]</f>
        <v>0.29000000000000004</v>
      </c>
      <c r="R2914" s="31">
        <f>Table1[[#This Row],[Cost Price]]*Table1[[#This Row],[Quantity]]</f>
        <v>5959.74</v>
      </c>
    </row>
    <row r="2915" spans="1:18" x14ac:dyDescent="0.25">
      <c r="A2915" t="s">
        <v>3965</v>
      </c>
      <c r="B2915" s="14">
        <v>46043</v>
      </c>
      <c r="C2915" t="s">
        <v>2558</v>
      </c>
      <c r="D2915" t="str">
        <f>VLOOKUP(C2915,Customers!A:E,5,FALSE)</f>
        <v>Mass Market</v>
      </c>
      <c r="E2915" t="s">
        <v>177</v>
      </c>
      <c r="F2915" t="str">
        <f>VLOOKUP(Table1[[#This Row],[Product_ID]],Products!A:D,4,FALSE)</f>
        <v>Laptops</v>
      </c>
      <c r="G2915" t="str">
        <f>VLOOKUP(H2915,Stores!A:E,5,FALSE)</f>
        <v>oceania</v>
      </c>
      <c r="H2915" t="s">
        <v>48</v>
      </c>
      <c r="I2915" s="5" t="s">
        <v>14</v>
      </c>
      <c r="J2915" s="7">
        <v>1</v>
      </c>
      <c r="K2915" s="27">
        <v>1646.97</v>
      </c>
      <c r="L2915" s="11">
        <v>0</v>
      </c>
      <c r="M2915" t="s">
        <v>20</v>
      </c>
      <c r="N2915" s="29">
        <v>991.38</v>
      </c>
      <c r="O2915" s="27">
        <f>Table1[[#This Row],[Unit_Price]]*Table1[[#This Row],[Quantity]]</f>
        <v>1646.97</v>
      </c>
      <c r="P2915" s="29">
        <f>Table1[[#This Row],[Revenue]]-Table1[[#This Row],[COGS]]</f>
        <v>655.59</v>
      </c>
      <c r="Q2915" s="9">
        <f>Table1[[#This Row],[Profit]]/Table1[[#This Row],[Revenue]]</f>
        <v>0.39805825242718446</v>
      </c>
      <c r="R2915" s="31">
        <f>Table1[[#This Row],[Cost Price]]*Table1[[#This Row],[Quantity]]</f>
        <v>991.38</v>
      </c>
    </row>
    <row r="2916" spans="1:18" x14ac:dyDescent="0.25">
      <c r="A2916" t="s">
        <v>3966</v>
      </c>
      <c r="B2916" s="14">
        <v>45728</v>
      </c>
      <c r="C2916" t="s">
        <v>843</v>
      </c>
      <c r="D2916" t="str">
        <f>VLOOKUP(C2916,Customers!A:E,5,FALSE)</f>
        <v>Affluent</v>
      </c>
      <c r="E2916" t="s">
        <v>171</v>
      </c>
      <c r="F2916" t="str">
        <f>VLOOKUP(Table1[[#This Row],[Product_ID]],Products!A:D,4,FALSE)</f>
        <v>Smartphones</v>
      </c>
      <c r="G2916" t="str">
        <f>VLOOKUP(H2916,Stores!A:E,5,FALSE)</f>
        <v>Oceania</v>
      </c>
      <c r="H2916" t="s">
        <v>112</v>
      </c>
      <c r="I2916" s="5" t="s">
        <v>25</v>
      </c>
      <c r="J2916" s="7">
        <v>1</v>
      </c>
      <c r="K2916" s="27">
        <v>1299</v>
      </c>
      <c r="L2916" s="11">
        <v>0.2</v>
      </c>
      <c r="M2916" t="s">
        <v>35</v>
      </c>
      <c r="N2916" s="29">
        <v>883.32</v>
      </c>
      <c r="O2916" s="27">
        <f>Table1[[#This Row],[Unit_Price]]*Table1[[#This Row],[Quantity]]</f>
        <v>1299</v>
      </c>
      <c r="P2916" s="29">
        <f>Table1[[#This Row],[Revenue]]-Table1[[#This Row],[COGS]]</f>
        <v>415.67999999999995</v>
      </c>
      <c r="Q2916" s="9">
        <f>Table1[[#This Row],[Profit]]/Table1[[#This Row],[Revenue]]</f>
        <v>0.31999999999999995</v>
      </c>
      <c r="R2916" s="31">
        <f>Table1[[#This Row],[Cost Price]]*Table1[[#This Row],[Quantity]]</f>
        <v>883.32</v>
      </c>
    </row>
    <row r="2917" spans="1:18" x14ac:dyDescent="0.25">
      <c r="A2917" t="s">
        <v>3967</v>
      </c>
      <c r="B2917" s="14">
        <v>46362</v>
      </c>
      <c r="C2917" t="s">
        <v>1331</v>
      </c>
      <c r="D2917" t="str">
        <f>VLOOKUP(C2917,Customers!A:E,5,FALSE)</f>
        <v>Premium</v>
      </c>
      <c r="E2917" t="s">
        <v>286</v>
      </c>
      <c r="F2917" t="str">
        <f>VLOOKUP(Table1[[#This Row],[Product_ID]],Products!A:D,4,FALSE)</f>
        <v>Televisions</v>
      </c>
      <c r="G2917" t="str">
        <f>VLOOKUP(H2917,Stores!A:E,5,FALSE)</f>
        <v xml:space="preserve">Asia </v>
      </c>
      <c r="H2917" t="s">
        <v>104</v>
      </c>
      <c r="I2917" s="5" t="s">
        <v>25</v>
      </c>
      <c r="J2917" s="7">
        <v>3</v>
      </c>
      <c r="K2917" s="27">
        <v>1286.01</v>
      </c>
      <c r="L2917" s="11">
        <v>0</v>
      </c>
      <c r="M2917" t="s">
        <v>35</v>
      </c>
      <c r="N2917" s="29">
        <v>948.27</v>
      </c>
      <c r="O2917" s="27">
        <f>Table1[[#This Row],[Unit_Price]]*Table1[[#This Row],[Quantity]]</f>
        <v>3858.0299999999997</v>
      </c>
      <c r="P2917" s="29">
        <f>Table1[[#This Row],[Revenue]]-Table1[[#This Row],[COGS]]</f>
        <v>1013.2199999999998</v>
      </c>
      <c r="Q2917" s="9">
        <f>Table1[[#This Row],[Profit]]/Table1[[#This Row],[Revenue]]</f>
        <v>0.2626262626262626</v>
      </c>
      <c r="R2917" s="31">
        <f>Table1[[#This Row],[Cost Price]]*Table1[[#This Row],[Quantity]]</f>
        <v>2844.81</v>
      </c>
    </row>
    <row r="2918" spans="1:18" x14ac:dyDescent="0.25">
      <c r="A2918" t="s">
        <v>3968</v>
      </c>
      <c r="B2918" s="14">
        <v>45917</v>
      </c>
      <c r="C2918" t="s">
        <v>1357</v>
      </c>
      <c r="D2918" t="str">
        <f>VLOOKUP(C2918,Customers!A:E,5,FALSE)</f>
        <v>Mass Market</v>
      </c>
      <c r="E2918" t="s">
        <v>332</v>
      </c>
      <c r="F2918" t="str">
        <f>VLOOKUP(Table1[[#This Row],[Product_ID]],Products!A:D,4,FALSE)</f>
        <v>Smartphones</v>
      </c>
      <c r="G2918" t="str">
        <f>VLOOKUP(H2918,Stores!A:E,5,FALSE)</f>
        <v>South America</v>
      </c>
      <c r="H2918" t="s">
        <v>62</v>
      </c>
      <c r="I2918" s="5" t="s">
        <v>14</v>
      </c>
      <c r="J2918" s="7">
        <v>3</v>
      </c>
      <c r="K2918" s="27">
        <v>749</v>
      </c>
      <c r="L2918" s="11">
        <v>0.2</v>
      </c>
      <c r="M2918" t="s">
        <v>30</v>
      </c>
      <c r="N2918" s="29">
        <v>531.79</v>
      </c>
      <c r="O2918" s="27">
        <f>Table1[[#This Row],[Unit_Price]]*Table1[[#This Row],[Quantity]]</f>
        <v>2247</v>
      </c>
      <c r="P2918" s="29">
        <f>Table1[[#This Row],[Revenue]]-Table1[[#This Row],[COGS]]</f>
        <v>651.63000000000011</v>
      </c>
      <c r="Q2918" s="9">
        <f>Table1[[#This Row],[Profit]]/Table1[[#This Row],[Revenue]]</f>
        <v>0.29000000000000004</v>
      </c>
      <c r="R2918" s="31">
        <f>Table1[[#This Row],[Cost Price]]*Table1[[#This Row],[Quantity]]</f>
        <v>1595.37</v>
      </c>
    </row>
    <row r="2919" spans="1:18" x14ac:dyDescent="0.25">
      <c r="A2919" t="s">
        <v>3969</v>
      </c>
      <c r="B2919" s="14">
        <v>46060</v>
      </c>
      <c r="C2919" t="s">
        <v>1473</v>
      </c>
      <c r="D2919" t="str">
        <f>VLOOKUP(C2919,Customers!A:E,5,FALSE)</f>
        <v>Premium</v>
      </c>
      <c r="E2919" t="s">
        <v>520</v>
      </c>
      <c r="F2919" t="str">
        <f>VLOOKUP(Table1[[#This Row],[Product_ID]],Products!A:D,4,FALSE)</f>
        <v>Laptops</v>
      </c>
      <c r="G2919" t="str">
        <f>VLOOKUP(H2919,Stores!A:E,5,FALSE)</f>
        <v>Africa</v>
      </c>
      <c r="H2919" t="s">
        <v>44</v>
      </c>
      <c r="I2919" s="5" t="s">
        <v>25</v>
      </c>
      <c r="J2919" s="7">
        <v>1</v>
      </c>
      <c r="K2919" s="27">
        <v>2133.0300000000002</v>
      </c>
      <c r="L2919" s="11">
        <v>0.05</v>
      </c>
      <c r="M2919" t="s">
        <v>20</v>
      </c>
      <c r="N2919" s="29">
        <v>1495.32</v>
      </c>
      <c r="O2919" s="27">
        <f>Table1[[#This Row],[Unit_Price]]*Table1[[#This Row],[Quantity]]</f>
        <v>2133.0300000000002</v>
      </c>
      <c r="P2919" s="29">
        <f>Table1[[#This Row],[Revenue]]-Table1[[#This Row],[COGS]]</f>
        <v>637.71000000000026</v>
      </c>
      <c r="Q2919" s="9">
        <f>Table1[[#This Row],[Profit]]/Table1[[#This Row],[Revenue]]</f>
        <v>0.29896907216494856</v>
      </c>
      <c r="R2919" s="31">
        <f>Table1[[#This Row],[Cost Price]]*Table1[[#This Row],[Quantity]]</f>
        <v>1495.32</v>
      </c>
    </row>
    <row r="2920" spans="1:18" x14ac:dyDescent="0.25">
      <c r="A2920" t="s">
        <v>3970</v>
      </c>
      <c r="B2920" s="14">
        <v>46233</v>
      </c>
      <c r="C2920" t="s">
        <v>791</v>
      </c>
      <c r="D2920" t="str">
        <f>VLOOKUP(C2920,Customers!A:E,5,FALSE)</f>
        <v>Mass Market</v>
      </c>
      <c r="E2920" t="s">
        <v>180</v>
      </c>
      <c r="F2920" t="str">
        <f>VLOOKUP(Table1[[#This Row],[Product_ID]],Products!A:D,4,FALSE)</f>
        <v>Smartphones</v>
      </c>
      <c r="G2920" t="str">
        <f>VLOOKUP(H2920,Stores!A:E,5,FALSE)</f>
        <v>North America</v>
      </c>
      <c r="H2920" t="s">
        <v>95</v>
      </c>
      <c r="I2920" s="5" t="s">
        <v>25</v>
      </c>
      <c r="J2920" s="7">
        <v>10</v>
      </c>
      <c r="K2920" s="27">
        <v>823.53</v>
      </c>
      <c r="L2920" s="11">
        <v>0</v>
      </c>
      <c r="M2920" t="s">
        <v>20</v>
      </c>
      <c r="N2920" s="29">
        <v>585.80999999999995</v>
      </c>
      <c r="O2920" s="27">
        <f>Table1[[#This Row],[Unit_Price]]*Table1[[#This Row],[Quantity]]</f>
        <v>8235.2999999999993</v>
      </c>
      <c r="P2920" s="29">
        <f>Table1[[#This Row],[Revenue]]-Table1[[#This Row],[COGS]]</f>
        <v>2377.1999999999998</v>
      </c>
      <c r="Q2920" s="9">
        <f>Table1[[#This Row],[Profit]]/Table1[[#This Row],[Revenue]]</f>
        <v>0.28865979381443302</v>
      </c>
      <c r="R2920" s="31">
        <f>Table1[[#This Row],[Cost Price]]*Table1[[#This Row],[Quantity]]</f>
        <v>5858.0999999999995</v>
      </c>
    </row>
    <row r="2921" spans="1:18" x14ac:dyDescent="0.25">
      <c r="A2921" t="s">
        <v>3971</v>
      </c>
      <c r="B2921" s="14">
        <v>45955</v>
      </c>
      <c r="C2921" t="s">
        <v>1788</v>
      </c>
      <c r="D2921" t="str">
        <f>VLOOKUP(C2921,Customers!A:E,5,FALSE)</f>
        <v>premium</v>
      </c>
      <c r="E2921" t="s">
        <v>305</v>
      </c>
      <c r="F2921" t="str">
        <f>VLOOKUP(Table1[[#This Row],[Product_ID]],Products!A:D,4,FALSE)</f>
        <v>Accessories</v>
      </c>
      <c r="G2921" t="str">
        <f>VLOOKUP(H2921,Stores!A:E,5,FALSE)</f>
        <v>Africa</v>
      </c>
      <c r="H2921" t="s">
        <v>19</v>
      </c>
      <c r="I2921" s="5" t="s">
        <v>14</v>
      </c>
      <c r="J2921" s="7">
        <v>5</v>
      </c>
      <c r="K2921" s="27">
        <v>37.83</v>
      </c>
      <c r="L2921" s="11">
        <v>0.2</v>
      </c>
      <c r="M2921" t="s">
        <v>20</v>
      </c>
      <c r="N2921" s="29">
        <v>26.52</v>
      </c>
      <c r="O2921" s="27">
        <f>Table1[[#This Row],[Unit_Price]]*Table1[[#This Row],[Quantity]]</f>
        <v>189.14999999999998</v>
      </c>
      <c r="P2921" s="29">
        <f>Table1[[#This Row],[Revenue]]-Table1[[#This Row],[COGS]]</f>
        <v>56.549999999999983</v>
      </c>
      <c r="Q2921" s="9">
        <f>Table1[[#This Row],[Profit]]/Table1[[#This Row],[Revenue]]</f>
        <v>0.29896907216494839</v>
      </c>
      <c r="R2921" s="31">
        <f>Table1[[#This Row],[Cost Price]]*Table1[[#This Row],[Quantity]]</f>
        <v>132.6</v>
      </c>
    </row>
    <row r="2922" spans="1:18" x14ac:dyDescent="0.25">
      <c r="A2922" t="s">
        <v>3972</v>
      </c>
      <c r="B2922" s="14">
        <v>46113</v>
      </c>
      <c r="C2922" t="s">
        <v>3168</v>
      </c>
      <c r="D2922" t="str">
        <f>VLOOKUP(C2922,Customers!A:E,5,FALSE)</f>
        <v>Mass Market</v>
      </c>
      <c r="E2922" t="s">
        <v>98</v>
      </c>
      <c r="F2922" t="str">
        <f>VLOOKUP(Table1[[#This Row],[Product_ID]],Products!A:D,4,FALSE)</f>
        <v>Laptops</v>
      </c>
      <c r="G2922" t="str">
        <f>VLOOKUP(H2922,Stores!A:E,5,FALSE)</f>
        <v>Africa</v>
      </c>
      <c r="H2922" t="s">
        <v>52</v>
      </c>
      <c r="I2922" s="5" t="s">
        <v>25</v>
      </c>
      <c r="J2922" s="7">
        <v>4</v>
      </c>
      <c r="K2922" s="27">
        <v>1357.03</v>
      </c>
      <c r="L2922" s="11">
        <v>0.05</v>
      </c>
      <c r="M2922" t="s">
        <v>20</v>
      </c>
      <c r="N2922" s="29">
        <v>853.39</v>
      </c>
      <c r="O2922" s="27">
        <f>Table1[[#This Row],[Unit_Price]]*Table1[[#This Row],[Quantity]]</f>
        <v>5428.12</v>
      </c>
      <c r="P2922" s="29">
        <f>Table1[[#This Row],[Revenue]]-Table1[[#This Row],[COGS]]</f>
        <v>2014.56</v>
      </c>
      <c r="Q2922" s="9">
        <f>Table1[[#This Row],[Profit]]/Table1[[#This Row],[Revenue]]</f>
        <v>0.37113402061855671</v>
      </c>
      <c r="R2922" s="31">
        <f>Table1[[#This Row],[Cost Price]]*Table1[[#This Row],[Quantity]]</f>
        <v>3413.56</v>
      </c>
    </row>
    <row r="2923" spans="1:18" x14ac:dyDescent="0.25">
      <c r="A2923" t="s">
        <v>3973</v>
      </c>
      <c r="B2923" s="14">
        <v>45848</v>
      </c>
      <c r="C2923" t="s">
        <v>2879</v>
      </c>
      <c r="D2923" t="str">
        <f>VLOOKUP(C2923,Customers!A:E,5,FALSE)</f>
        <v>Mass Affluent</v>
      </c>
      <c r="E2923" t="s">
        <v>321</v>
      </c>
      <c r="F2923" t="str">
        <f>VLOOKUP(Table1[[#This Row],[Product_ID]],Products!A:D,4,FALSE)</f>
        <v>Smartphones</v>
      </c>
      <c r="G2923" t="str">
        <f>VLOOKUP(H2923,Stores!A:E,5,FALSE)</f>
        <v>Africa</v>
      </c>
      <c r="H2923" t="s">
        <v>44</v>
      </c>
      <c r="I2923" s="5" t="s">
        <v>25</v>
      </c>
      <c r="J2923" s="7">
        <v>3</v>
      </c>
      <c r="K2923" s="27">
        <v>1426.98</v>
      </c>
      <c r="L2923" s="11">
        <v>0</v>
      </c>
      <c r="M2923" t="s">
        <v>35</v>
      </c>
      <c r="N2923" s="29">
        <v>993.29</v>
      </c>
      <c r="O2923" s="27">
        <f>Table1[[#This Row],[Unit_Price]]*Table1[[#This Row],[Quantity]]</f>
        <v>4280.9400000000005</v>
      </c>
      <c r="P2923" s="29">
        <f>Table1[[#This Row],[Revenue]]-Table1[[#This Row],[COGS]]</f>
        <v>1301.0700000000006</v>
      </c>
      <c r="Q2923" s="9">
        <f>Table1[[#This Row],[Profit]]/Table1[[#This Row],[Revenue]]</f>
        <v>0.30392156862745107</v>
      </c>
      <c r="R2923" s="31">
        <f>Table1[[#This Row],[Cost Price]]*Table1[[#This Row],[Quantity]]</f>
        <v>2979.87</v>
      </c>
    </row>
    <row r="2924" spans="1:18" x14ac:dyDescent="0.25">
      <c r="A2924" t="s">
        <v>3974</v>
      </c>
      <c r="B2924" s="14">
        <v>46045</v>
      </c>
      <c r="C2924" t="s">
        <v>2090</v>
      </c>
      <c r="D2924" t="str">
        <f>VLOOKUP(C2924,Customers!A:E,5,FALSE)</f>
        <v>Mass Affluent</v>
      </c>
      <c r="E2924" t="s">
        <v>332</v>
      </c>
      <c r="F2924" t="str">
        <f>VLOOKUP(Table1[[#This Row],[Product_ID]],Products!A:D,4,FALSE)</f>
        <v>Smartphones</v>
      </c>
      <c r="G2924" t="str">
        <f>VLOOKUP(H2924,Stores!A:E,5,FALSE)</f>
        <v>Oceania</v>
      </c>
      <c r="H2924" t="s">
        <v>112</v>
      </c>
      <c r="I2924" s="5" t="s">
        <v>14</v>
      </c>
      <c r="J2924" s="7">
        <v>4</v>
      </c>
      <c r="K2924" s="27">
        <v>734.02</v>
      </c>
      <c r="L2924" s="11">
        <v>0</v>
      </c>
      <c r="M2924" t="s">
        <v>30</v>
      </c>
      <c r="N2924" s="29">
        <v>531.79</v>
      </c>
      <c r="O2924" s="27">
        <f>Table1[[#This Row],[Unit_Price]]*Table1[[#This Row],[Quantity]]</f>
        <v>2936.08</v>
      </c>
      <c r="P2924" s="29">
        <f>Table1[[#This Row],[Revenue]]-Table1[[#This Row],[COGS]]</f>
        <v>808.92000000000007</v>
      </c>
      <c r="Q2924" s="9">
        <f>Table1[[#This Row],[Profit]]/Table1[[#This Row],[Revenue]]</f>
        <v>0.27551020408163268</v>
      </c>
      <c r="R2924" s="31">
        <f>Table1[[#This Row],[Cost Price]]*Table1[[#This Row],[Quantity]]</f>
        <v>2127.16</v>
      </c>
    </row>
    <row r="2925" spans="1:18" x14ac:dyDescent="0.25">
      <c r="A2925" t="s">
        <v>3975</v>
      </c>
      <c r="B2925" s="14">
        <v>46168</v>
      </c>
      <c r="C2925" t="s">
        <v>46</v>
      </c>
      <c r="D2925" t="str">
        <f>VLOOKUP(C2925,Customers!A:E,5,FALSE)</f>
        <v>Mass Affluent</v>
      </c>
      <c r="E2925" t="s">
        <v>77</v>
      </c>
      <c r="F2925" t="str">
        <f>VLOOKUP(Table1[[#This Row],[Product_ID]],Products!A:D,4,FALSE)</f>
        <v>Smartphones</v>
      </c>
      <c r="G2925" t="str">
        <f>VLOOKUP(H2925,Stores!A:E,5,FALSE)</f>
        <v>North America</v>
      </c>
      <c r="H2925" t="s">
        <v>39</v>
      </c>
      <c r="I2925" s="5" t="s">
        <v>14</v>
      </c>
      <c r="J2925" s="7">
        <v>5</v>
      </c>
      <c r="K2925" s="27">
        <v>395.01</v>
      </c>
      <c r="L2925" s="11">
        <v>0.15</v>
      </c>
      <c r="M2925" t="s">
        <v>20</v>
      </c>
      <c r="N2925" s="29">
        <v>287.27999999999997</v>
      </c>
      <c r="O2925" s="27">
        <f>Table1[[#This Row],[Unit_Price]]*Table1[[#This Row],[Quantity]]</f>
        <v>1975.05</v>
      </c>
      <c r="P2925" s="29">
        <f>Table1[[#This Row],[Revenue]]-Table1[[#This Row],[COGS]]</f>
        <v>538.65000000000009</v>
      </c>
      <c r="Q2925" s="9">
        <f>Table1[[#This Row],[Profit]]/Table1[[#This Row],[Revenue]]</f>
        <v>0.27272727272727276</v>
      </c>
      <c r="R2925" s="31">
        <f>Table1[[#This Row],[Cost Price]]*Table1[[#This Row],[Quantity]]</f>
        <v>1436.3999999999999</v>
      </c>
    </row>
    <row r="2926" spans="1:18" x14ac:dyDescent="0.25">
      <c r="A2926" t="s">
        <v>3976</v>
      </c>
      <c r="B2926" s="14">
        <v>45999</v>
      </c>
      <c r="C2926" t="s">
        <v>2449</v>
      </c>
      <c r="D2926" t="str">
        <f>VLOOKUP(C2926,Customers!A:E,5,FALSE)</f>
        <v>Mass Market</v>
      </c>
      <c r="E2926" t="s">
        <v>12</v>
      </c>
      <c r="F2926" t="str">
        <f>VLOOKUP(Table1[[#This Row],[Product_ID]],Products!A:D,4,FALSE)</f>
        <v>Audio</v>
      </c>
      <c r="G2926" t="str">
        <f>VLOOKUP(H2926,Stores!A:E,5,FALSE)</f>
        <v>Africa</v>
      </c>
      <c r="H2926" t="s">
        <v>196</v>
      </c>
      <c r="I2926" s="5" t="s">
        <v>14</v>
      </c>
      <c r="J2926" s="7">
        <v>3</v>
      </c>
      <c r="K2926" s="27">
        <v>513.97</v>
      </c>
      <c r="L2926" s="11">
        <v>0.1</v>
      </c>
      <c r="M2926" t="s">
        <v>20</v>
      </c>
      <c r="N2926" s="29">
        <v>354.29</v>
      </c>
      <c r="O2926" s="27">
        <f>Table1[[#This Row],[Unit_Price]]*Table1[[#This Row],[Quantity]]</f>
        <v>1541.91</v>
      </c>
      <c r="P2926" s="29">
        <f>Table1[[#This Row],[Revenue]]-Table1[[#This Row],[COGS]]</f>
        <v>479.03999999999996</v>
      </c>
      <c r="Q2926" s="9">
        <f>Table1[[#This Row],[Profit]]/Table1[[#This Row],[Revenue]]</f>
        <v>0.31067961165048541</v>
      </c>
      <c r="R2926" s="31">
        <f>Table1[[#This Row],[Cost Price]]*Table1[[#This Row],[Quantity]]</f>
        <v>1062.8700000000001</v>
      </c>
    </row>
    <row r="2927" spans="1:18" x14ac:dyDescent="0.25">
      <c r="A2927" t="s">
        <v>3977</v>
      </c>
      <c r="B2927" s="14">
        <v>45918</v>
      </c>
      <c r="C2927" t="s">
        <v>940</v>
      </c>
      <c r="D2927" t="str">
        <f>VLOOKUP(C2927,Customers!A:E,5,FALSE)</f>
        <v>Mass Market</v>
      </c>
      <c r="E2927" t="s">
        <v>29</v>
      </c>
      <c r="F2927" t="str">
        <f>VLOOKUP(Table1[[#This Row],[Product_ID]],Products!A:D,4,FALSE)</f>
        <v>Accessories</v>
      </c>
      <c r="G2927" t="str">
        <f>VLOOKUP(H2927,Stores!A:E,5,FALSE)</f>
        <v>Africa</v>
      </c>
      <c r="H2927" t="s">
        <v>44</v>
      </c>
      <c r="I2927" s="5" t="s">
        <v>14</v>
      </c>
      <c r="J2927" s="7">
        <v>2</v>
      </c>
      <c r="K2927" s="27">
        <v>112.27</v>
      </c>
      <c r="L2927" s="11">
        <v>0.2</v>
      </c>
      <c r="M2927" t="s">
        <v>20</v>
      </c>
      <c r="N2927" s="29">
        <v>78.48</v>
      </c>
      <c r="O2927" s="27">
        <f>Table1[[#This Row],[Unit_Price]]*Table1[[#This Row],[Quantity]]</f>
        <v>224.54</v>
      </c>
      <c r="P2927" s="29">
        <f>Table1[[#This Row],[Revenue]]-Table1[[#This Row],[COGS]]</f>
        <v>67.579999999999984</v>
      </c>
      <c r="Q2927" s="9">
        <f>Table1[[#This Row],[Profit]]/Table1[[#This Row],[Revenue]]</f>
        <v>0.30097087378640769</v>
      </c>
      <c r="R2927" s="31">
        <f>Table1[[#This Row],[Cost Price]]*Table1[[#This Row],[Quantity]]</f>
        <v>156.96</v>
      </c>
    </row>
    <row r="2928" spans="1:18" x14ac:dyDescent="0.25">
      <c r="A2928" t="s">
        <v>3978</v>
      </c>
      <c r="B2928" s="14">
        <v>46023</v>
      </c>
      <c r="C2928" t="s">
        <v>186</v>
      </c>
      <c r="D2928" t="str">
        <f>VLOOKUP(C2928,Customers!A:E,5,FALSE)</f>
        <v>Mass Affluent</v>
      </c>
      <c r="E2928" t="s">
        <v>57</v>
      </c>
      <c r="F2928" t="str">
        <f>VLOOKUP(Table1[[#This Row],[Product_ID]],Products!A:D,4,FALSE)</f>
        <v>Laptops</v>
      </c>
      <c r="G2928" t="str">
        <f>VLOOKUP(H2928,Stores!A:E,5,FALSE)</f>
        <v>Africa</v>
      </c>
      <c r="H2928" t="s">
        <v>58</v>
      </c>
      <c r="I2928" s="5" t="s">
        <v>25</v>
      </c>
      <c r="J2928" s="7">
        <v>2</v>
      </c>
      <c r="K2928" s="27">
        <v>1163.03</v>
      </c>
      <c r="L2928" s="11">
        <v>0.1</v>
      </c>
      <c r="M2928" t="s">
        <v>20</v>
      </c>
      <c r="N2928" s="29">
        <v>875.27</v>
      </c>
      <c r="O2928" s="27">
        <f>Table1[[#This Row],[Unit_Price]]*Table1[[#This Row],[Quantity]]</f>
        <v>2326.06</v>
      </c>
      <c r="P2928" s="29">
        <f>Table1[[#This Row],[Revenue]]-Table1[[#This Row],[COGS]]</f>
        <v>575.52</v>
      </c>
      <c r="Q2928" s="9">
        <f>Table1[[#This Row],[Profit]]/Table1[[#This Row],[Revenue]]</f>
        <v>0.24742268041237114</v>
      </c>
      <c r="R2928" s="31">
        <f>Table1[[#This Row],[Cost Price]]*Table1[[#This Row],[Quantity]]</f>
        <v>1750.54</v>
      </c>
    </row>
    <row r="2929" spans="1:18" x14ac:dyDescent="0.25">
      <c r="A2929" t="s">
        <v>3979</v>
      </c>
      <c r="B2929" s="14">
        <v>46169</v>
      </c>
      <c r="C2929" t="s">
        <v>1460</v>
      </c>
      <c r="D2929" t="str">
        <f>VLOOKUP(C2929,Customers!A:E,5,FALSE)</f>
        <v>Mass Market</v>
      </c>
      <c r="E2929" t="s">
        <v>685</v>
      </c>
      <c r="F2929" t="str">
        <f>VLOOKUP(Table1[[#This Row],[Product_ID]],Products!A:D,4,FALSE)</f>
        <v>Smartphones</v>
      </c>
      <c r="G2929" t="str">
        <f>VLOOKUP(H2929,Stores!A:E,5,FALSE)</f>
        <v>Africa</v>
      </c>
      <c r="H2929" t="s">
        <v>226</v>
      </c>
      <c r="I2929" s="5" t="s">
        <v>14</v>
      </c>
      <c r="J2929" s="7">
        <v>1</v>
      </c>
      <c r="K2929" s="27">
        <v>1614.99</v>
      </c>
      <c r="L2929" s="11">
        <v>0</v>
      </c>
      <c r="M2929" t="s">
        <v>30</v>
      </c>
      <c r="N2929" s="29">
        <v>1023.36</v>
      </c>
      <c r="O2929" s="27">
        <f>Table1[[#This Row],[Unit_Price]]*Table1[[#This Row],[Quantity]]</f>
        <v>1614.99</v>
      </c>
      <c r="P2929" s="29">
        <f>Table1[[#This Row],[Revenue]]-Table1[[#This Row],[COGS]]</f>
        <v>591.63</v>
      </c>
      <c r="Q2929" s="9">
        <f>Table1[[#This Row],[Profit]]/Table1[[#This Row],[Revenue]]</f>
        <v>0.36633663366336633</v>
      </c>
      <c r="R2929" s="31">
        <f>Table1[[#This Row],[Cost Price]]*Table1[[#This Row],[Quantity]]</f>
        <v>1023.36</v>
      </c>
    </row>
    <row r="2930" spans="1:18" x14ac:dyDescent="0.25">
      <c r="A2930" t="s">
        <v>3980</v>
      </c>
      <c r="B2930" s="14">
        <v>46164</v>
      </c>
      <c r="C2930" t="s">
        <v>1039</v>
      </c>
      <c r="D2930" t="str">
        <f>VLOOKUP(C2930,Customers!A:E,5,FALSE)</f>
        <v>Mass Affluent</v>
      </c>
      <c r="E2930" t="s">
        <v>83</v>
      </c>
      <c r="F2930" t="str">
        <f>VLOOKUP(Table1[[#This Row],[Product_ID]],Products!A:D,4,FALSE)</f>
        <v>Televisions</v>
      </c>
      <c r="G2930" t="str">
        <f>VLOOKUP(H2930,Stores!A:E,5,FALSE)</f>
        <v>Europe</v>
      </c>
      <c r="H2930" t="s">
        <v>24</v>
      </c>
      <c r="I2930" s="5" t="s">
        <v>25</v>
      </c>
      <c r="J2930" s="7">
        <v>1</v>
      </c>
      <c r="K2930" s="27">
        <v>2367.9699999999998</v>
      </c>
      <c r="L2930" s="11">
        <v>0.15</v>
      </c>
      <c r="M2930" t="s">
        <v>20</v>
      </c>
      <c r="N2930" s="29">
        <v>1586.31</v>
      </c>
      <c r="O2930" s="27">
        <f>Table1[[#This Row],[Unit_Price]]*Table1[[#This Row],[Quantity]]</f>
        <v>2367.9699999999998</v>
      </c>
      <c r="P2930" s="29">
        <f>Table1[[#This Row],[Revenue]]-Table1[[#This Row],[COGS]]</f>
        <v>781.65999999999985</v>
      </c>
      <c r="Q2930" s="9">
        <f>Table1[[#This Row],[Profit]]/Table1[[#This Row],[Revenue]]</f>
        <v>0.33009708737864074</v>
      </c>
      <c r="R2930" s="31">
        <f>Table1[[#This Row],[Cost Price]]*Table1[[#This Row],[Quantity]]</f>
        <v>1586.31</v>
      </c>
    </row>
    <row r="2931" spans="1:18" x14ac:dyDescent="0.25">
      <c r="A2931" t="s">
        <v>3981</v>
      </c>
      <c r="B2931" s="14">
        <v>46077</v>
      </c>
      <c r="C2931" t="s">
        <v>1489</v>
      </c>
      <c r="D2931" t="str">
        <f>VLOOKUP(C2931,Customers!A:E,5,FALSE)</f>
        <v>Mass Market</v>
      </c>
      <c r="E2931" t="s">
        <v>223</v>
      </c>
      <c r="F2931" t="str">
        <f>VLOOKUP(Table1[[#This Row],[Product_ID]],Products!A:D,4,FALSE)</f>
        <v>Audio</v>
      </c>
      <c r="G2931" t="str">
        <f>VLOOKUP(H2931,Stores!A:E,5,FALSE)</f>
        <v>Asia</v>
      </c>
      <c r="H2931" t="s">
        <v>101</v>
      </c>
      <c r="I2931" s="5" t="s">
        <v>14</v>
      </c>
      <c r="J2931" s="7">
        <v>2</v>
      </c>
      <c r="K2931" s="27">
        <v>387.03</v>
      </c>
      <c r="L2931" s="11">
        <v>0.15</v>
      </c>
      <c r="M2931" t="s">
        <v>20</v>
      </c>
      <c r="N2931" s="29">
        <v>263.33999999999997</v>
      </c>
      <c r="O2931" s="27">
        <f>Table1[[#This Row],[Unit_Price]]*Table1[[#This Row],[Quantity]]</f>
        <v>774.06</v>
      </c>
      <c r="P2931" s="29">
        <f>Table1[[#This Row],[Revenue]]-Table1[[#This Row],[COGS]]</f>
        <v>247.38</v>
      </c>
      <c r="Q2931" s="9">
        <f>Table1[[#This Row],[Profit]]/Table1[[#This Row],[Revenue]]</f>
        <v>0.31958762886597941</v>
      </c>
      <c r="R2931" s="31">
        <f>Table1[[#This Row],[Cost Price]]*Table1[[#This Row],[Quantity]]</f>
        <v>526.67999999999995</v>
      </c>
    </row>
    <row r="2932" spans="1:18" x14ac:dyDescent="0.25">
      <c r="A2932" t="s">
        <v>3982</v>
      </c>
      <c r="B2932" s="14">
        <v>46363</v>
      </c>
      <c r="C2932" t="s">
        <v>1637</v>
      </c>
      <c r="D2932" t="str">
        <f>VLOOKUP(C2932,Customers!A:E,5,FALSE)</f>
        <v>Affluent</v>
      </c>
      <c r="E2932" t="s">
        <v>251</v>
      </c>
      <c r="F2932" t="str">
        <f>VLOOKUP(Table1[[#This Row],[Product_ID]],Products!A:D,4,FALSE)</f>
        <v>Televisions</v>
      </c>
      <c r="G2932" t="str">
        <f>VLOOKUP(H2932,Stores!A:E,5,FALSE)</f>
        <v xml:space="preserve">Asia </v>
      </c>
      <c r="H2932" t="s">
        <v>104</v>
      </c>
      <c r="I2932" s="5" t="s">
        <v>14</v>
      </c>
      <c r="J2932" s="7">
        <v>2</v>
      </c>
      <c r="K2932" s="27">
        <v>1959.02</v>
      </c>
      <c r="L2932" s="11">
        <v>0</v>
      </c>
      <c r="M2932" t="s">
        <v>30</v>
      </c>
      <c r="N2932" s="29">
        <v>1299.3499999999999</v>
      </c>
      <c r="O2932" s="27">
        <f>Table1[[#This Row],[Unit_Price]]*Table1[[#This Row],[Quantity]]</f>
        <v>3918.04</v>
      </c>
      <c r="P2932" s="29">
        <f>Table1[[#This Row],[Revenue]]-Table1[[#This Row],[COGS]]</f>
        <v>1319.3400000000001</v>
      </c>
      <c r="Q2932" s="9">
        <f>Table1[[#This Row],[Profit]]/Table1[[#This Row],[Revenue]]</f>
        <v>0.33673469387755106</v>
      </c>
      <c r="R2932" s="31">
        <f>Table1[[#This Row],[Cost Price]]*Table1[[#This Row],[Quantity]]</f>
        <v>2598.6999999999998</v>
      </c>
    </row>
    <row r="2933" spans="1:18" x14ac:dyDescent="0.25">
      <c r="A2933" t="s">
        <v>3983</v>
      </c>
      <c r="B2933" s="14">
        <v>46126</v>
      </c>
      <c r="C2933" t="s">
        <v>3212</v>
      </c>
      <c r="D2933" t="str">
        <f>VLOOKUP(C2933,Customers!A:E,5,FALSE)</f>
        <v>Affluent</v>
      </c>
      <c r="E2933" t="s">
        <v>180</v>
      </c>
      <c r="F2933" t="str">
        <f>VLOOKUP(Table1[[#This Row],[Product_ID]],Products!A:D,4,FALSE)</f>
        <v>Smartphones</v>
      </c>
      <c r="G2933" t="str">
        <f>VLOOKUP(H2933,Stores!A:E,5,FALSE)</f>
        <v>Asia</v>
      </c>
      <c r="H2933" t="s">
        <v>101</v>
      </c>
      <c r="I2933" s="5" t="s">
        <v>14</v>
      </c>
      <c r="J2933" s="7">
        <v>2</v>
      </c>
      <c r="K2933" s="27">
        <v>857.49</v>
      </c>
      <c r="L2933" s="11">
        <v>0.02</v>
      </c>
      <c r="M2933" t="s">
        <v>20</v>
      </c>
      <c r="N2933" s="29">
        <v>585.80999999999995</v>
      </c>
      <c r="O2933" s="27">
        <f>Table1[[#This Row],[Unit_Price]]*Table1[[#This Row],[Quantity]]</f>
        <v>1714.98</v>
      </c>
      <c r="P2933" s="29">
        <f>Table1[[#This Row],[Revenue]]-Table1[[#This Row],[COGS]]</f>
        <v>543.36000000000013</v>
      </c>
      <c r="Q2933" s="9">
        <f>Table1[[#This Row],[Profit]]/Table1[[#This Row],[Revenue]]</f>
        <v>0.31683168316831689</v>
      </c>
      <c r="R2933" s="31">
        <f>Table1[[#This Row],[Cost Price]]*Table1[[#This Row],[Quantity]]</f>
        <v>1171.6199999999999</v>
      </c>
    </row>
    <row r="2934" spans="1:18" x14ac:dyDescent="0.25">
      <c r="A2934" t="s">
        <v>3984</v>
      </c>
      <c r="B2934" s="14">
        <v>46088</v>
      </c>
      <c r="C2934" t="s">
        <v>1347</v>
      </c>
      <c r="D2934" t="str">
        <f>VLOOKUP(C2934,Customers!A:E,5,FALSE)</f>
        <v>Mass Affluent</v>
      </c>
      <c r="E2934" t="s">
        <v>286</v>
      </c>
      <c r="F2934" t="str">
        <f>VLOOKUP(Table1[[#This Row],[Product_ID]],Products!A:D,4,FALSE)</f>
        <v>Televisions</v>
      </c>
      <c r="G2934" t="str">
        <f>VLOOKUP(H2934,Stores!A:E,5,FALSE)</f>
        <v>Oceania</v>
      </c>
      <c r="H2934" t="s">
        <v>112</v>
      </c>
      <c r="I2934" s="5" t="s">
        <v>25</v>
      </c>
      <c r="J2934" s="7">
        <v>3</v>
      </c>
      <c r="K2934" s="27">
        <v>1337.97</v>
      </c>
      <c r="L2934" s="11">
        <v>0.2</v>
      </c>
      <c r="M2934" t="s">
        <v>20</v>
      </c>
      <c r="N2934" s="29">
        <v>948.27</v>
      </c>
      <c r="O2934" s="27">
        <f>Table1[[#This Row],[Unit_Price]]*Table1[[#This Row],[Quantity]]</f>
        <v>4013.91</v>
      </c>
      <c r="P2934" s="29">
        <f>Table1[[#This Row],[Revenue]]-Table1[[#This Row],[COGS]]</f>
        <v>1169.0999999999999</v>
      </c>
      <c r="Q2934" s="9">
        <f>Table1[[#This Row],[Profit]]/Table1[[#This Row],[Revenue]]</f>
        <v>0.29126213592233008</v>
      </c>
      <c r="R2934" s="31">
        <f>Table1[[#This Row],[Cost Price]]*Table1[[#This Row],[Quantity]]</f>
        <v>2844.81</v>
      </c>
    </row>
    <row r="2935" spans="1:18" x14ac:dyDescent="0.25">
      <c r="A2935" t="s">
        <v>3985</v>
      </c>
      <c r="B2935" s="14">
        <v>46187</v>
      </c>
      <c r="C2935" t="s">
        <v>2303</v>
      </c>
      <c r="D2935" t="str">
        <f>VLOOKUP(C2935,Customers!A:E,5,FALSE)</f>
        <v>MASS AFFLUENT</v>
      </c>
      <c r="E2935" t="s">
        <v>251</v>
      </c>
      <c r="F2935" t="str">
        <f>VLOOKUP(Table1[[#This Row],[Product_ID]],Products!A:D,4,FALSE)</f>
        <v>Televisions</v>
      </c>
      <c r="G2935" t="str">
        <f>VLOOKUP(H2935,Stores!A:E,5,FALSE)</f>
        <v>Africa</v>
      </c>
      <c r="H2935" t="s">
        <v>19</v>
      </c>
      <c r="I2935" s="5" t="s">
        <v>14</v>
      </c>
      <c r="J2935" s="7">
        <v>2</v>
      </c>
      <c r="K2935" s="27">
        <v>1979.01</v>
      </c>
      <c r="L2935" s="11">
        <v>0</v>
      </c>
      <c r="M2935" t="s">
        <v>20</v>
      </c>
      <c r="N2935" s="29">
        <v>1299.3499999999999</v>
      </c>
      <c r="O2935" s="27">
        <f>Table1[[#This Row],[Unit_Price]]*Table1[[#This Row],[Quantity]]</f>
        <v>3958.02</v>
      </c>
      <c r="P2935" s="29">
        <f>Table1[[#This Row],[Revenue]]-Table1[[#This Row],[COGS]]</f>
        <v>1359.3200000000002</v>
      </c>
      <c r="Q2935" s="9">
        <f>Table1[[#This Row],[Profit]]/Table1[[#This Row],[Revenue]]</f>
        <v>0.34343434343434348</v>
      </c>
      <c r="R2935" s="31">
        <f>Table1[[#This Row],[Cost Price]]*Table1[[#This Row],[Quantity]]</f>
        <v>2598.6999999999998</v>
      </c>
    </row>
    <row r="2936" spans="1:18" x14ac:dyDescent="0.25">
      <c r="A2936" t="s">
        <v>3986</v>
      </c>
      <c r="B2936" s="14">
        <v>46162</v>
      </c>
      <c r="C2936" t="s">
        <v>1156</v>
      </c>
      <c r="D2936" t="str">
        <f>VLOOKUP(C2936,Customers!A:E,5,FALSE)</f>
        <v>Affluent</v>
      </c>
      <c r="E2936" t="s">
        <v>440</v>
      </c>
      <c r="F2936" t="str">
        <f>VLOOKUP(Table1[[#This Row],[Product_ID]],Products!A:D,4,FALSE)</f>
        <v>Audio</v>
      </c>
      <c r="G2936" t="str">
        <f>VLOOKUP(H2936,Stores!A:E,5,FALSE)</f>
        <v>South America</v>
      </c>
      <c r="H2936" t="s">
        <v>120</v>
      </c>
      <c r="I2936" s="5" t="s">
        <v>25</v>
      </c>
      <c r="J2936" s="7">
        <v>2</v>
      </c>
      <c r="K2936" s="27">
        <v>153.47</v>
      </c>
      <c r="L2936" s="11">
        <v>0</v>
      </c>
      <c r="M2936" t="s">
        <v>35</v>
      </c>
      <c r="N2936" s="29">
        <v>90.89</v>
      </c>
      <c r="O2936" s="27">
        <f>Table1[[#This Row],[Unit_Price]]*Table1[[#This Row],[Quantity]]</f>
        <v>306.94</v>
      </c>
      <c r="P2936" s="29">
        <f>Table1[[#This Row],[Revenue]]-Table1[[#This Row],[COGS]]</f>
        <v>125.16</v>
      </c>
      <c r="Q2936" s="9">
        <f>Table1[[#This Row],[Profit]]/Table1[[#This Row],[Revenue]]</f>
        <v>0.40776699029126212</v>
      </c>
      <c r="R2936" s="31">
        <f>Table1[[#This Row],[Cost Price]]*Table1[[#This Row],[Quantity]]</f>
        <v>181.78</v>
      </c>
    </row>
    <row r="2937" spans="1:18" x14ac:dyDescent="0.25">
      <c r="A2937" t="s">
        <v>3987</v>
      </c>
      <c r="B2937" s="14">
        <v>46036</v>
      </c>
      <c r="C2937" t="s">
        <v>1863</v>
      </c>
      <c r="D2937" t="str">
        <f>VLOOKUP(C2937,Customers!A:E,5,FALSE)</f>
        <v>Affluent</v>
      </c>
      <c r="E2937" t="s">
        <v>180</v>
      </c>
      <c r="F2937" t="str">
        <f>VLOOKUP(Table1[[#This Row],[Product_ID]],Products!A:D,4,FALSE)</f>
        <v>Smartphones</v>
      </c>
      <c r="G2937" t="str">
        <f>VLOOKUP(H2937,Stores!A:E,5,FALSE)</f>
        <v>South America</v>
      </c>
      <c r="H2937" t="s">
        <v>62</v>
      </c>
      <c r="I2937" s="5" t="s">
        <v>14</v>
      </c>
      <c r="J2937" s="7">
        <v>3</v>
      </c>
      <c r="K2937" s="27">
        <v>849</v>
      </c>
      <c r="L2937" s="11">
        <v>0.05</v>
      </c>
      <c r="M2937" t="s">
        <v>20</v>
      </c>
      <c r="N2937" s="29">
        <v>585.80999999999995</v>
      </c>
      <c r="O2937" s="27">
        <f>Table1[[#This Row],[Unit_Price]]*Table1[[#This Row],[Quantity]]</f>
        <v>2547</v>
      </c>
      <c r="P2937" s="29">
        <f>Table1[[#This Row],[Revenue]]-Table1[[#This Row],[COGS]]</f>
        <v>789.57000000000016</v>
      </c>
      <c r="Q2937" s="9">
        <f>Table1[[#This Row],[Profit]]/Table1[[#This Row],[Revenue]]</f>
        <v>0.31000000000000005</v>
      </c>
      <c r="R2937" s="31">
        <f>Table1[[#This Row],[Cost Price]]*Table1[[#This Row],[Quantity]]</f>
        <v>1757.4299999999998</v>
      </c>
    </row>
    <row r="2938" spans="1:18" x14ac:dyDescent="0.25">
      <c r="A2938" t="s">
        <v>3988</v>
      </c>
      <c r="B2938" s="14">
        <v>45890</v>
      </c>
      <c r="C2938" t="s">
        <v>3989</v>
      </c>
      <c r="D2938" t="str">
        <f>VLOOKUP(C2938,Customers!A:E,5,FALSE)</f>
        <v>Mass Market</v>
      </c>
      <c r="E2938" t="s">
        <v>38</v>
      </c>
      <c r="F2938" t="str">
        <f>VLOOKUP(Table1[[#This Row],[Product_ID]],Products!A:D,4,FALSE)</f>
        <v>Televisions</v>
      </c>
      <c r="G2938" t="str">
        <f>VLOOKUP(H2938,Stores!A:E,5,FALSE)</f>
        <v>Africa</v>
      </c>
      <c r="H2938" t="s">
        <v>226</v>
      </c>
      <c r="I2938" s="5" t="s">
        <v>25</v>
      </c>
      <c r="J2938" s="7">
        <v>3</v>
      </c>
      <c r="K2938" s="27">
        <v>1936.98</v>
      </c>
      <c r="L2938" s="11">
        <v>0.15</v>
      </c>
      <c r="M2938" t="s">
        <v>20</v>
      </c>
      <c r="N2938" s="29">
        <v>1177.3800000000001</v>
      </c>
      <c r="O2938" s="27">
        <f>Table1[[#This Row],[Unit_Price]]*Table1[[#This Row],[Quantity]]</f>
        <v>5810.9400000000005</v>
      </c>
      <c r="P2938" s="29">
        <f>Table1[[#This Row],[Revenue]]-Table1[[#This Row],[COGS]]</f>
        <v>2278.8000000000002</v>
      </c>
      <c r="Q2938" s="9">
        <f>Table1[[#This Row],[Profit]]/Table1[[#This Row],[Revenue]]</f>
        <v>0.39215686274509803</v>
      </c>
      <c r="R2938" s="31">
        <f>Table1[[#This Row],[Cost Price]]*Table1[[#This Row],[Quantity]]</f>
        <v>3532.1400000000003</v>
      </c>
    </row>
    <row r="2939" spans="1:18" x14ac:dyDescent="0.25">
      <c r="A2939" t="s">
        <v>3990</v>
      </c>
      <c r="B2939" s="14">
        <v>46010</v>
      </c>
      <c r="C2939" t="s">
        <v>1842</v>
      </c>
      <c r="D2939" t="str">
        <f>VLOOKUP(C2939,Customers!A:E,5,FALSE)</f>
        <v>Mass Market</v>
      </c>
      <c r="E2939" t="s">
        <v>202</v>
      </c>
      <c r="F2939" t="str">
        <f>VLOOKUP(Table1[[#This Row],[Product_ID]],Products!A:D,4,FALSE)</f>
        <v>Televisions</v>
      </c>
      <c r="G2939" t="str">
        <f>VLOOKUP(H2939,Stores!A:E,5,FALSE)</f>
        <v>Africa</v>
      </c>
      <c r="H2939" t="s">
        <v>44</v>
      </c>
      <c r="I2939" s="5" t="s">
        <v>25</v>
      </c>
      <c r="J2939" s="7">
        <v>1</v>
      </c>
      <c r="K2939" s="27">
        <v>2078.0100000000002</v>
      </c>
      <c r="L2939" s="11">
        <v>0</v>
      </c>
      <c r="M2939" t="s">
        <v>35</v>
      </c>
      <c r="N2939" s="29">
        <v>1427.32</v>
      </c>
      <c r="O2939" s="27">
        <f>Table1[[#This Row],[Unit_Price]]*Table1[[#This Row],[Quantity]]</f>
        <v>2078.0100000000002</v>
      </c>
      <c r="P2939" s="29">
        <f>Table1[[#This Row],[Revenue]]-Table1[[#This Row],[COGS]]</f>
        <v>650.69000000000028</v>
      </c>
      <c r="Q2939" s="9">
        <f>Table1[[#This Row],[Profit]]/Table1[[#This Row],[Revenue]]</f>
        <v>0.31313131313131326</v>
      </c>
      <c r="R2939" s="31">
        <f>Table1[[#This Row],[Cost Price]]*Table1[[#This Row],[Quantity]]</f>
        <v>1427.32</v>
      </c>
    </row>
    <row r="2940" spans="1:18" x14ac:dyDescent="0.25">
      <c r="A2940" t="s">
        <v>3991</v>
      </c>
      <c r="B2940" s="14">
        <v>46269</v>
      </c>
      <c r="C2940" t="s">
        <v>2297</v>
      </c>
      <c r="D2940" t="str">
        <f>VLOOKUP(C2940,Customers!A:E,5,FALSE)</f>
        <v>Mass Market</v>
      </c>
      <c r="E2940" t="s">
        <v>71</v>
      </c>
      <c r="F2940" t="str">
        <f>VLOOKUP(Table1[[#This Row],[Product_ID]],Products!A:D,4,FALSE)</f>
        <v>Audio</v>
      </c>
      <c r="G2940" t="str">
        <f>VLOOKUP(H2940,Stores!A:E,5,FALSE)</f>
        <v>Africa</v>
      </c>
      <c r="H2940" t="s">
        <v>44</v>
      </c>
      <c r="I2940" s="5" t="s">
        <v>25</v>
      </c>
      <c r="J2940" s="7">
        <v>2</v>
      </c>
      <c r="K2940" s="27">
        <v>116.62</v>
      </c>
      <c r="L2940" s="11">
        <v>0.1</v>
      </c>
      <c r="M2940" t="s">
        <v>30</v>
      </c>
      <c r="N2940" s="29">
        <v>82.11</v>
      </c>
      <c r="O2940" s="27">
        <f>Table1[[#This Row],[Unit_Price]]*Table1[[#This Row],[Quantity]]</f>
        <v>233.24</v>
      </c>
      <c r="P2940" s="29">
        <f>Table1[[#This Row],[Revenue]]-Table1[[#This Row],[COGS]]</f>
        <v>69.02000000000001</v>
      </c>
      <c r="Q2940" s="9">
        <f>Table1[[#This Row],[Profit]]/Table1[[#This Row],[Revenue]]</f>
        <v>0.29591836734693883</v>
      </c>
      <c r="R2940" s="31">
        <f>Table1[[#This Row],[Cost Price]]*Table1[[#This Row],[Quantity]]</f>
        <v>164.22</v>
      </c>
    </row>
    <row r="2941" spans="1:18" x14ac:dyDescent="0.25">
      <c r="A2941" t="s">
        <v>3992</v>
      </c>
      <c r="B2941" s="14">
        <v>45976</v>
      </c>
      <c r="C2941" t="s">
        <v>152</v>
      </c>
      <c r="D2941" t="str">
        <f>VLOOKUP(C2941,Customers!A:E,5,FALSE)</f>
        <v>AFFLUENT</v>
      </c>
      <c r="E2941" t="s">
        <v>332</v>
      </c>
      <c r="F2941" t="str">
        <f>VLOOKUP(Table1[[#This Row],[Product_ID]],Products!A:D,4,FALSE)</f>
        <v>Smartphones</v>
      </c>
      <c r="G2941" t="str">
        <f>VLOOKUP(H2941,Stores!A:E,5,FALSE)</f>
        <v>Africa</v>
      </c>
      <c r="H2941" t="s">
        <v>58</v>
      </c>
      <c r="I2941" s="5" t="s">
        <v>25</v>
      </c>
      <c r="J2941" s="7">
        <v>1</v>
      </c>
      <c r="K2941" s="27">
        <v>741.51</v>
      </c>
      <c r="L2941" s="11">
        <v>0.15</v>
      </c>
      <c r="M2941" t="s">
        <v>35</v>
      </c>
      <c r="N2941" s="29">
        <v>531.79</v>
      </c>
      <c r="O2941" s="27">
        <f>Table1[[#This Row],[Unit_Price]]*Table1[[#This Row],[Quantity]]</f>
        <v>741.51</v>
      </c>
      <c r="P2941" s="29">
        <f>Table1[[#This Row],[Revenue]]-Table1[[#This Row],[COGS]]</f>
        <v>209.72000000000003</v>
      </c>
      <c r="Q2941" s="9">
        <f>Table1[[#This Row],[Profit]]/Table1[[#This Row],[Revenue]]</f>
        <v>0.28282828282828287</v>
      </c>
      <c r="R2941" s="31">
        <f>Table1[[#This Row],[Cost Price]]*Table1[[#This Row],[Quantity]]</f>
        <v>531.79</v>
      </c>
    </row>
    <row r="2942" spans="1:18" x14ac:dyDescent="0.25">
      <c r="A2942" t="s">
        <v>3993</v>
      </c>
      <c r="B2942" s="14">
        <v>46019</v>
      </c>
      <c r="C2942" t="s">
        <v>475</v>
      </c>
      <c r="D2942" t="str">
        <f>VLOOKUP(C2942,Customers!A:E,5,FALSE)</f>
        <v>Mass Market</v>
      </c>
      <c r="E2942" t="s">
        <v>23</v>
      </c>
      <c r="F2942" t="str">
        <f>VLOOKUP(Table1[[#This Row],[Product_ID]],Products!A:D,4,FALSE)</f>
        <v>Audio</v>
      </c>
      <c r="G2942" t="str">
        <f>VLOOKUP(H2942,Stores!A:E,5,FALSE)</f>
        <v>EUROPE</v>
      </c>
      <c r="H2942" t="s">
        <v>74</v>
      </c>
      <c r="I2942" s="5" t="s">
        <v>14</v>
      </c>
      <c r="J2942" s="7">
        <v>2</v>
      </c>
      <c r="K2942" s="27">
        <v>79.790000000000006</v>
      </c>
      <c r="L2942" s="11">
        <v>0</v>
      </c>
      <c r="M2942" t="s">
        <v>20</v>
      </c>
      <c r="N2942" s="29">
        <v>57.67</v>
      </c>
      <c r="O2942" s="27">
        <f>Table1[[#This Row],[Unit_Price]]*Table1[[#This Row],[Quantity]]</f>
        <v>159.58000000000001</v>
      </c>
      <c r="P2942" s="29">
        <f>Table1[[#This Row],[Revenue]]-Table1[[#This Row],[COGS]]</f>
        <v>44.240000000000009</v>
      </c>
      <c r="Q2942" s="9">
        <f>Table1[[#This Row],[Profit]]/Table1[[#This Row],[Revenue]]</f>
        <v>0.27722772277227725</v>
      </c>
      <c r="R2942" s="31">
        <f>Table1[[#This Row],[Cost Price]]*Table1[[#This Row],[Quantity]]</f>
        <v>115.34</v>
      </c>
    </row>
    <row r="2943" spans="1:18" x14ac:dyDescent="0.25">
      <c r="A2943" t="s">
        <v>3994</v>
      </c>
      <c r="B2943" s="14">
        <v>45872</v>
      </c>
      <c r="C2943" t="s">
        <v>1341</v>
      </c>
      <c r="D2943" t="str">
        <f>VLOOKUP(C2943,Customers!A:E,5,FALSE)</f>
        <v>MASS MARKET</v>
      </c>
      <c r="E2943" t="s">
        <v>199</v>
      </c>
      <c r="F2943" t="str">
        <f>VLOOKUP(Table1[[#This Row],[Product_ID]],Products!A:D,4,FALSE)</f>
        <v>Laptops</v>
      </c>
      <c r="G2943" t="str">
        <f>VLOOKUP(H2943,Stores!A:E,5,FALSE)</f>
        <v>South America</v>
      </c>
      <c r="H2943" t="s">
        <v>120</v>
      </c>
      <c r="I2943" s="5" t="s">
        <v>25</v>
      </c>
      <c r="J2943" s="7">
        <v>1</v>
      </c>
      <c r="K2943" s="27">
        <v>719.97</v>
      </c>
      <c r="L2943" s="11">
        <v>0</v>
      </c>
      <c r="M2943" t="s">
        <v>20</v>
      </c>
      <c r="N2943" s="29">
        <v>496.29</v>
      </c>
      <c r="O2943" s="27">
        <f>Table1[[#This Row],[Unit_Price]]*Table1[[#This Row],[Quantity]]</f>
        <v>719.97</v>
      </c>
      <c r="P2943" s="29">
        <f>Table1[[#This Row],[Revenue]]-Table1[[#This Row],[COGS]]</f>
        <v>223.68</v>
      </c>
      <c r="Q2943" s="9">
        <f>Table1[[#This Row],[Profit]]/Table1[[#This Row],[Revenue]]</f>
        <v>0.31067961165048541</v>
      </c>
      <c r="R2943" s="31">
        <f>Table1[[#This Row],[Cost Price]]*Table1[[#This Row],[Quantity]]</f>
        <v>496.29</v>
      </c>
    </row>
    <row r="2944" spans="1:18" x14ac:dyDescent="0.25">
      <c r="A2944" t="s">
        <v>3996</v>
      </c>
      <c r="B2944" s="14">
        <v>45696</v>
      </c>
      <c r="C2944" t="s">
        <v>1537</v>
      </c>
      <c r="D2944" t="str">
        <f>VLOOKUP(C2944,Customers!A:E,5,FALSE)</f>
        <v>Mass Affluent</v>
      </c>
      <c r="E2944" t="s">
        <v>61</v>
      </c>
      <c r="F2944" t="str">
        <f>VLOOKUP(Table1[[#This Row],[Product_ID]],Products!A:D,4,FALSE)</f>
        <v>Audio</v>
      </c>
      <c r="G2944" t="str">
        <f>VLOOKUP(H2944,Stores!A:E,5,FALSE)</f>
        <v>Africa</v>
      </c>
      <c r="H2944" t="s">
        <v>19</v>
      </c>
      <c r="I2944" s="5" t="s">
        <v>14</v>
      </c>
      <c r="J2944" s="7">
        <v>3</v>
      </c>
      <c r="K2944" s="27">
        <v>251.49</v>
      </c>
      <c r="L2944" s="11">
        <v>0</v>
      </c>
      <c r="M2944" t="s">
        <v>35</v>
      </c>
      <c r="N2944" s="29">
        <v>171.81</v>
      </c>
      <c r="O2944" s="27">
        <f>Table1[[#This Row],[Unit_Price]]*Table1[[#This Row],[Quantity]]</f>
        <v>754.47</v>
      </c>
      <c r="P2944" s="29">
        <f>Table1[[#This Row],[Revenue]]-Table1[[#This Row],[COGS]]</f>
        <v>239.03999999999996</v>
      </c>
      <c r="Q2944" s="9">
        <f>Table1[[#This Row],[Profit]]/Table1[[#This Row],[Revenue]]</f>
        <v>0.31683168316831678</v>
      </c>
      <c r="R2944" s="31">
        <f>Table1[[#This Row],[Cost Price]]*Table1[[#This Row],[Quantity]]</f>
        <v>515.43000000000006</v>
      </c>
    </row>
    <row r="2945" spans="1:18" x14ac:dyDescent="0.25">
      <c r="A2945" t="s">
        <v>3997</v>
      </c>
      <c r="B2945" s="14">
        <v>45971</v>
      </c>
      <c r="C2945" t="s">
        <v>522</v>
      </c>
      <c r="D2945" t="str">
        <f>VLOOKUP(C2945,Customers!A:E,5,FALSE)</f>
        <v>Affluent</v>
      </c>
      <c r="E2945" t="s">
        <v>520</v>
      </c>
      <c r="F2945" t="str">
        <f>VLOOKUP(Table1[[#This Row],[Product_ID]],Products!A:D,4,FALSE)</f>
        <v>Laptops</v>
      </c>
      <c r="G2945" t="str">
        <f>VLOOKUP(H2945,Stores!A:E,5,FALSE)</f>
        <v xml:space="preserve">Asia </v>
      </c>
      <c r="H2945" t="s">
        <v>104</v>
      </c>
      <c r="I2945" s="5" t="s">
        <v>14</v>
      </c>
      <c r="J2945" s="7">
        <v>4</v>
      </c>
      <c r="K2945" s="27">
        <v>2220.9899999999998</v>
      </c>
      <c r="L2945" s="11">
        <v>0.2</v>
      </c>
      <c r="M2945" t="s">
        <v>20</v>
      </c>
      <c r="N2945" s="29">
        <v>1495.32</v>
      </c>
      <c r="O2945" s="27">
        <f>Table1[[#This Row],[Unit_Price]]*Table1[[#This Row],[Quantity]]</f>
        <v>8883.9599999999991</v>
      </c>
      <c r="P2945" s="29">
        <f>Table1[[#This Row],[Revenue]]-Table1[[#This Row],[COGS]]</f>
        <v>2902.6799999999994</v>
      </c>
      <c r="Q2945" s="9">
        <f>Table1[[#This Row],[Profit]]/Table1[[#This Row],[Revenue]]</f>
        <v>0.32673267326732669</v>
      </c>
      <c r="R2945" s="31">
        <f>Table1[[#This Row],[Cost Price]]*Table1[[#This Row],[Quantity]]</f>
        <v>5981.28</v>
      </c>
    </row>
    <row r="2946" spans="1:18" x14ac:dyDescent="0.25">
      <c r="A2946" t="s">
        <v>3998</v>
      </c>
      <c r="B2946" s="14">
        <v>45892</v>
      </c>
      <c r="C2946" t="s">
        <v>953</v>
      </c>
      <c r="D2946" t="str">
        <f>VLOOKUP(C2946,Customers!A:E,5,FALSE)</f>
        <v>Mass Market</v>
      </c>
      <c r="E2946" t="s">
        <v>277</v>
      </c>
      <c r="F2946" t="str">
        <f>VLOOKUP(Table1[[#This Row],[Product_ID]],Products!A:D,4,FALSE)</f>
        <v>Televisions</v>
      </c>
      <c r="G2946" t="str">
        <f>VLOOKUP(H2946,Stores!A:E,5,FALSE)</f>
        <v>South America</v>
      </c>
      <c r="H2946" t="s">
        <v>62</v>
      </c>
      <c r="I2946" s="5" t="s">
        <v>14</v>
      </c>
      <c r="J2946" s="7">
        <v>2</v>
      </c>
      <c r="K2946" s="27">
        <v>699</v>
      </c>
      <c r="L2946" s="11">
        <v>0</v>
      </c>
      <c r="M2946" t="s">
        <v>20</v>
      </c>
      <c r="N2946" s="29">
        <v>433.38</v>
      </c>
      <c r="O2946" s="27">
        <f>Table1[[#This Row],[Unit_Price]]*Table1[[#This Row],[Quantity]]</f>
        <v>1398</v>
      </c>
      <c r="P2946" s="29">
        <f>Table1[[#This Row],[Revenue]]-Table1[[#This Row],[COGS]]</f>
        <v>531.24</v>
      </c>
      <c r="Q2946" s="9">
        <f>Table1[[#This Row],[Profit]]/Table1[[#This Row],[Revenue]]</f>
        <v>0.38</v>
      </c>
      <c r="R2946" s="31">
        <f>Table1[[#This Row],[Cost Price]]*Table1[[#This Row],[Quantity]]</f>
        <v>866.76</v>
      </c>
    </row>
    <row r="2947" spans="1:18" x14ac:dyDescent="0.25">
      <c r="A2947" t="s">
        <v>3999</v>
      </c>
      <c r="B2947" s="14">
        <v>46176</v>
      </c>
      <c r="C2947" t="s">
        <v>869</v>
      </c>
      <c r="D2947" t="str">
        <f>VLOOKUP(C2947,Customers!A:E,5,FALSE)</f>
        <v>Mass Market</v>
      </c>
      <c r="E2947" t="s">
        <v>51</v>
      </c>
      <c r="F2947" t="str">
        <f>VLOOKUP(Table1[[#This Row],[Product_ID]],Products!A:D,4,FALSE)</f>
        <v>Smartphones</v>
      </c>
      <c r="G2947" t="str">
        <f>VLOOKUP(H2947,Stores!A:E,5,FALSE)</f>
        <v>EUROPE</v>
      </c>
      <c r="H2947" t="s">
        <v>74</v>
      </c>
      <c r="I2947" s="5" t="s">
        <v>14</v>
      </c>
      <c r="J2947" s="7">
        <v>1</v>
      </c>
      <c r="K2947" s="27">
        <v>1008.99</v>
      </c>
      <c r="L2947" s="11">
        <v>0</v>
      </c>
      <c r="M2947" t="s">
        <v>20</v>
      </c>
      <c r="N2947" s="29">
        <v>609.39</v>
      </c>
      <c r="O2947" s="27">
        <f>Table1[[#This Row],[Unit_Price]]*Table1[[#This Row],[Quantity]]</f>
        <v>1008.99</v>
      </c>
      <c r="P2947" s="29">
        <f>Table1[[#This Row],[Revenue]]-Table1[[#This Row],[COGS]]</f>
        <v>399.6</v>
      </c>
      <c r="Q2947" s="9">
        <f>Table1[[#This Row],[Profit]]/Table1[[#This Row],[Revenue]]</f>
        <v>0.39603960396039606</v>
      </c>
      <c r="R2947" s="31">
        <f>Table1[[#This Row],[Cost Price]]*Table1[[#This Row],[Quantity]]</f>
        <v>609.39</v>
      </c>
    </row>
    <row r="2948" spans="1:18" x14ac:dyDescent="0.25">
      <c r="A2948" t="s">
        <v>4000</v>
      </c>
      <c r="B2948" s="14">
        <v>46171</v>
      </c>
      <c r="C2948" t="s">
        <v>106</v>
      </c>
      <c r="D2948" t="str">
        <f>VLOOKUP(C2948,Customers!A:E,5,FALSE)</f>
        <v>Mass Market</v>
      </c>
      <c r="E2948" t="s">
        <v>180</v>
      </c>
      <c r="F2948" t="str">
        <f>VLOOKUP(Table1[[#This Row],[Product_ID]],Products!A:D,4,FALSE)</f>
        <v>Smartphones</v>
      </c>
      <c r="G2948" t="str">
        <f>VLOOKUP(H2948,Stores!A:E,5,FALSE)</f>
        <v>Asia</v>
      </c>
      <c r="H2948" t="s">
        <v>13</v>
      </c>
      <c r="I2948" s="5" t="s">
        <v>25</v>
      </c>
      <c r="J2948" s="7">
        <v>2</v>
      </c>
      <c r="K2948" s="27">
        <v>849</v>
      </c>
      <c r="L2948" s="11">
        <v>0</v>
      </c>
      <c r="M2948" t="s">
        <v>35</v>
      </c>
      <c r="N2948" s="29">
        <v>585.80999999999995</v>
      </c>
      <c r="O2948" s="27">
        <f>Table1[[#This Row],[Unit_Price]]*Table1[[#This Row],[Quantity]]</f>
        <v>1698</v>
      </c>
      <c r="P2948" s="29">
        <f>Table1[[#This Row],[Revenue]]-Table1[[#This Row],[COGS]]</f>
        <v>526.38000000000011</v>
      </c>
      <c r="Q2948" s="9">
        <f>Table1[[#This Row],[Profit]]/Table1[[#This Row],[Revenue]]</f>
        <v>0.31000000000000005</v>
      </c>
      <c r="R2948" s="31">
        <f>Table1[[#This Row],[Cost Price]]*Table1[[#This Row],[Quantity]]</f>
        <v>1171.6199999999999</v>
      </c>
    </row>
    <row r="2949" spans="1:18" x14ac:dyDescent="0.25">
      <c r="A2949" t="s">
        <v>4001</v>
      </c>
      <c r="B2949" s="14">
        <v>46098</v>
      </c>
      <c r="C2949" t="s">
        <v>691</v>
      </c>
      <c r="D2949" t="str">
        <f>VLOOKUP(C2949,Customers!A:E,5,FALSE)</f>
        <v>Affluent</v>
      </c>
      <c r="E2949" t="s">
        <v>29</v>
      </c>
      <c r="F2949" t="str">
        <f>VLOOKUP(Table1[[#This Row],[Product_ID]],Products!A:D,4,FALSE)</f>
        <v>Accessories</v>
      </c>
      <c r="G2949" t="str">
        <f>VLOOKUP(H2949,Stores!A:E,5,FALSE)</f>
        <v>Africa</v>
      </c>
      <c r="H2949" t="s">
        <v>226</v>
      </c>
      <c r="I2949" s="5" t="s">
        <v>25</v>
      </c>
      <c r="J2949" s="7">
        <v>2</v>
      </c>
      <c r="K2949" s="27">
        <v>107.91</v>
      </c>
      <c r="L2949" s="11">
        <v>0.1</v>
      </c>
      <c r="M2949" t="s">
        <v>20</v>
      </c>
      <c r="N2949" s="29">
        <v>78.48</v>
      </c>
      <c r="O2949" s="27">
        <f>Table1[[#This Row],[Unit_Price]]*Table1[[#This Row],[Quantity]]</f>
        <v>215.82</v>
      </c>
      <c r="P2949" s="29">
        <f>Table1[[#This Row],[Revenue]]-Table1[[#This Row],[COGS]]</f>
        <v>58.859999999999985</v>
      </c>
      <c r="Q2949" s="9">
        <f>Table1[[#This Row],[Profit]]/Table1[[#This Row],[Revenue]]</f>
        <v>0.27272727272727265</v>
      </c>
      <c r="R2949" s="31">
        <f>Table1[[#This Row],[Cost Price]]*Table1[[#This Row],[Quantity]]</f>
        <v>156.96</v>
      </c>
    </row>
    <row r="2950" spans="1:18" x14ac:dyDescent="0.25">
      <c r="A2950" t="s">
        <v>4003</v>
      </c>
      <c r="B2950" s="14">
        <v>46195</v>
      </c>
      <c r="C2950" t="s">
        <v>1543</v>
      </c>
      <c r="D2950" t="str">
        <f>VLOOKUP(C2950,Customers!A:E,5,FALSE)</f>
        <v>Mass Affluent</v>
      </c>
      <c r="E2950" t="s">
        <v>1774</v>
      </c>
      <c r="F2950" t="e">
        <f>VLOOKUP(Table1[[#This Row],[Product_ID]],Products!A:D,4,FALSE)</f>
        <v>#N/A</v>
      </c>
      <c r="G2950" t="str">
        <f>VLOOKUP(H2950,Stores!A:E,5,FALSE)</f>
        <v>Africa</v>
      </c>
      <c r="H2950" t="s">
        <v>58</v>
      </c>
      <c r="I2950" s="5" t="s">
        <v>25</v>
      </c>
      <c r="J2950" s="7">
        <v>2</v>
      </c>
      <c r="K2950" s="27">
        <v>39</v>
      </c>
      <c r="L2950" s="11">
        <v>0.1</v>
      </c>
      <c r="M2950" t="s">
        <v>35</v>
      </c>
      <c r="N2950" s="29">
        <v>0</v>
      </c>
      <c r="O2950" s="27">
        <v>0</v>
      </c>
      <c r="P2950" s="29">
        <f>Table1[[#This Row],[Revenue]]-Table1[[#This Row],[COGS]]</f>
        <v>0</v>
      </c>
      <c r="Q2950" s="9">
        <v>0</v>
      </c>
      <c r="R2950" s="31">
        <f>Table1[[#This Row],[Cost Price]]*Table1[[#This Row],[Quantity]]</f>
        <v>0</v>
      </c>
    </row>
    <row r="2951" spans="1:18" x14ac:dyDescent="0.25">
      <c r="A2951" t="s">
        <v>4004</v>
      </c>
      <c r="B2951" s="14">
        <v>46012</v>
      </c>
      <c r="C2951" t="s">
        <v>662</v>
      </c>
      <c r="D2951" t="str">
        <f>VLOOKUP(C2951,Customers!A:E,5,FALSE)</f>
        <v>Mass Affluent</v>
      </c>
      <c r="E2951" t="s">
        <v>98</v>
      </c>
      <c r="F2951" t="str">
        <f>VLOOKUP(Table1[[#This Row],[Product_ID]],Products!A:D,4,FALSE)</f>
        <v>Laptops</v>
      </c>
      <c r="G2951" t="str">
        <f>VLOOKUP(H2951,Stores!A:E,5,FALSE)</f>
        <v>Africa</v>
      </c>
      <c r="H2951" t="s">
        <v>58</v>
      </c>
      <c r="I2951" s="5" t="s">
        <v>14</v>
      </c>
      <c r="J2951" s="7">
        <v>2</v>
      </c>
      <c r="K2951" s="27">
        <v>1385.01</v>
      </c>
      <c r="L2951" s="11">
        <v>0.05</v>
      </c>
      <c r="M2951" t="s">
        <v>20</v>
      </c>
      <c r="N2951" s="29">
        <v>853.39</v>
      </c>
      <c r="O2951" s="27">
        <f>Table1[[#This Row],[Unit_Price]]*Table1[[#This Row],[Quantity]]</f>
        <v>2770.02</v>
      </c>
      <c r="P2951" s="29">
        <f>Table1[[#This Row],[Revenue]]-Table1[[#This Row],[COGS]]</f>
        <v>1063.24</v>
      </c>
      <c r="Q2951" s="9">
        <f>Table1[[#This Row],[Profit]]/Table1[[#This Row],[Revenue]]</f>
        <v>0.38383838383838387</v>
      </c>
      <c r="R2951" s="31">
        <f>Table1[[#This Row],[Cost Price]]*Table1[[#This Row],[Quantity]]</f>
        <v>1706.78</v>
      </c>
    </row>
    <row r="2952" spans="1:18" x14ac:dyDescent="0.25">
      <c r="A2952" t="s">
        <v>4005</v>
      </c>
      <c r="B2952" s="14">
        <v>46167</v>
      </c>
      <c r="C2952" t="s">
        <v>496</v>
      </c>
      <c r="D2952" t="str">
        <f>VLOOKUP(C2952,Customers!A:E,5,FALSE)</f>
        <v>Mass Market</v>
      </c>
      <c r="E2952" t="s">
        <v>180</v>
      </c>
      <c r="F2952" t="str">
        <f>VLOOKUP(Table1[[#This Row],[Product_ID]],Products!A:D,4,FALSE)</f>
        <v>Smartphones</v>
      </c>
      <c r="G2952" t="str">
        <f>VLOOKUP(H2952,Stores!A:E,5,FALSE)</f>
        <v>EUROPE</v>
      </c>
      <c r="H2952" t="s">
        <v>74</v>
      </c>
      <c r="I2952" s="5" t="s">
        <v>14</v>
      </c>
      <c r="J2952" s="7">
        <v>2</v>
      </c>
      <c r="K2952" s="27">
        <v>823.53</v>
      </c>
      <c r="L2952" s="11">
        <v>0</v>
      </c>
      <c r="M2952" t="s">
        <v>30</v>
      </c>
      <c r="N2952" s="29">
        <v>585.80999999999995</v>
      </c>
      <c r="O2952" s="27">
        <f>Table1[[#This Row],[Unit_Price]]*Table1[[#This Row],[Quantity]]</f>
        <v>1647.06</v>
      </c>
      <c r="P2952" s="29">
        <f>Table1[[#This Row],[Revenue]]-Table1[[#This Row],[COGS]]</f>
        <v>475.44000000000005</v>
      </c>
      <c r="Q2952" s="9">
        <f>Table1[[#This Row],[Profit]]/Table1[[#This Row],[Revenue]]</f>
        <v>0.28865979381443302</v>
      </c>
      <c r="R2952" s="31">
        <f>Table1[[#This Row],[Cost Price]]*Table1[[#This Row],[Quantity]]</f>
        <v>1171.6199999999999</v>
      </c>
    </row>
    <row r="2953" spans="1:18" x14ac:dyDescent="0.25">
      <c r="A2953" t="s">
        <v>4006</v>
      </c>
      <c r="B2953" s="14">
        <v>45899</v>
      </c>
      <c r="C2953" t="s">
        <v>1655</v>
      </c>
      <c r="D2953" t="str">
        <f>VLOOKUP(C2953,Customers!A:E,5,FALSE)</f>
        <v>Mass Affluent</v>
      </c>
      <c r="E2953" t="s">
        <v>251</v>
      </c>
      <c r="F2953" t="str">
        <f>VLOOKUP(Table1[[#This Row],[Product_ID]],Products!A:D,4,FALSE)</f>
        <v>Televisions</v>
      </c>
      <c r="G2953" t="str">
        <f>VLOOKUP(H2953,Stores!A:E,5,FALSE)</f>
        <v>Asia</v>
      </c>
      <c r="H2953" t="s">
        <v>34</v>
      </c>
      <c r="I2953" s="5" t="s">
        <v>25</v>
      </c>
      <c r="J2953" s="7">
        <v>4</v>
      </c>
      <c r="K2953" s="27">
        <v>1939.03</v>
      </c>
      <c r="L2953" s="11">
        <v>0</v>
      </c>
      <c r="M2953" t="s">
        <v>20</v>
      </c>
      <c r="N2953" s="29">
        <v>1299.3499999999999</v>
      </c>
      <c r="O2953" s="27">
        <f>Table1[[#This Row],[Unit_Price]]*Table1[[#This Row],[Quantity]]</f>
        <v>7756.12</v>
      </c>
      <c r="P2953" s="29">
        <f>Table1[[#This Row],[Revenue]]-Table1[[#This Row],[COGS]]</f>
        <v>2558.7200000000003</v>
      </c>
      <c r="Q2953" s="9">
        <f>Table1[[#This Row],[Profit]]/Table1[[#This Row],[Revenue]]</f>
        <v>0.32989690721649489</v>
      </c>
      <c r="R2953" s="31">
        <f>Table1[[#This Row],[Cost Price]]*Table1[[#This Row],[Quantity]]</f>
        <v>5197.3999999999996</v>
      </c>
    </row>
    <row r="2954" spans="1:18" x14ac:dyDescent="0.25">
      <c r="A2954" t="s">
        <v>4007</v>
      </c>
      <c r="B2954" s="14">
        <v>45947</v>
      </c>
      <c r="C2954" t="s">
        <v>1276</v>
      </c>
      <c r="D2954" t="str">
        <f>VLOOKUP(C2954,Customers!A:E,5,FALSE)</f>
        <v>Mass Affluent</v>
      </c>
      <c r="E2954" t="s">
        <v>556</v>
      </c>
      <c r="F2954" t="str">
        <f>VLOOKUP(Table1[[#This Row],[Product_ID]],Products!A:D,4,FALSE)</f>
        <v>Audio</v>
      </c>
      <c r="G2954" t="str">
        <f>VLOOKUP(H2954,Stores!A:E,5,FALSE)</f>
        <v>Asia</v>
      </c>
      <c r="H2954" t="s">
        <v>13</v>
      </c>
      <c r="I2954" s="5" t="s">
        <v>14</v>
      </c>
      <c r="J2954" s="7">
        <v>3</v>
      </c>
      <c r="K2954" s="27">
        <v>127.71</v>
      </c>
      <c r="L2954" s="11">
        <v>0.05</v>
      </c>
      <c r="M2954" t="s">
        <v>30</v>
      </c>
      <c r="N2954" s="29">
        <v>87.72</v>
      </c>
      <c r="O2954" s="27">
        <f>Table1[[#This Row],[Unit_Price]]*Table1[[#This Row],[Quantity]]</f>
        <v>383.13</v>
      </c>
      <c r="P2954" s="29">
        <f>Table1[[#This Row],[Revenue]]-Table1[[#This Row],[COGS]]</f>
        <v>119.97000000000003</v>
      </c>
      <c r="Q2954" s="9">
        <f>Table1[[#This Row],[Profit]]/Table1[[#This Row],[Revenue]]</f>
        <v>0.3131313131313132</v>
      </c>
      <c r="R2954" s="31">
        <f>Table1[[#This Row],[Cost Price]]*Table1[[#This Row],[Quantity]]</f>
        <v>263.15999999999997</v>
      </c>
    </row>
    <row r="2955" spans="1:18" x14ac:dyDescent="0.25">
      <c r="A2955" t="s">
        <v>4008</v>
      </c>
      <c r="B2955" s="14">
        <v>45946</v>
      </c>
      <c r="C2955" t="s">
        <v>725</v>
      </c>
      <c r="D2955" t="str">
        <f>VLOOKUP(C2955,Customers!A:E,5,FALSE)</f>
        <v>Mass Market</v>
      </c>
      <c r="E2955" t="s">
        <v>109</v>
      </c>
      <c r="F2955" t="str">
        <f>VLOOKUP(Table1[[#This Row],[Product_ID]],Products!A:D,4,FALSE)</f>
        <v>Televisions</v>
      </c>
      <c r="G2955" t="str">
        <f>VLOOKUP(H2955,Stores!A:E,5,FALSE)</f>
        <v>Africa</v>
      </c>
      <c r="H2955" t="s">
        <v>52</v>
      </c>
      <c r="I2955" s="5" t="s">
        <v>14</v>
      </c>
      <c r="J2955" s="7">
        <v>3</v>
      </c>
      <c r="K2955" s="27">
        <v>1412.99</v>
      </c>
      <c r="L2955" s="11">
        <v>0</v>
      </c>
      <c r="M2955" t="s">
        <v>20</v>
      </c>
      <c r="N2955" s="29">
        <v>1007.28</v>
      </c>
      <c r="O2955" s="27">
        <f>Table1[[#This Row],[Unit_Price]]*Table1[[#This Row],[Quantity]]</f>
        <v>4238.97</v>
      </c>
      <c r="P2955" s="29">
        <f>Table1[[#This Row],[Revenue]]-Table1[[#This Row],[COGS]]</f>
        <v>1217.1300000000001</v>
      </c>
      <c r="Q2955" s="9">
        <f>Table1[[#This Row],[Profit]]/Table1[[#This Row],[Revenue]]</f>
        <v>0.28712871287128716</v>
      </c>
      <c r="R2955" s="31">
        <f>Table1[[#This Row],[Cost Price]]*Table1[[#This Row],[Quantity]]</f>
        <v>3021.84</v>
      </c>
    </row>
    <row r="2956" spans="1:18" x14ac:dyDescent="0.25">
      <c r="A2956" t="s">
        <v>4009</v>
      </c>
      <c r="B2956" s="14">
        <v>46004</v>
      </c>
      <c r="C2956" t="s">
        <v>2215</v>
      </c>
      <c r="D2956" t="str">
        <f>VLOOKUP(C2956,Customers!A:E,5,FALSE)</f>
        <v>affluent</v>
      </c>
      <c r="E2956" t="s">
        <v>390</v>
      </c>
      <c r="F2956" t="str">
        <f>VLOOKUP(Table1[[#This Row],[Product_ID]],Products!A:D,4,FALSE)</f>
        <v>Smartphones</v>
      </c>
      <c r="G2956" t="str">
        <f>VLOOKUP(H2956,Stores!A:E,5,FALSE)</f>
        <v>Africa</v>
      </c>
      <c r="H2956" t="s">
        <v>44</v>
      </c>
      <c r="I2956" s="5" t="s">
        <v>14</v>
      </c>
      <c r="J2956" s="7">
        <v>1</v>
      </c>
      <c r="K2956" s="27">
        <v>449</v>
      </c>
      <c r="L2956" s="11">
        <v>0.1</v>
      </c>
      <c r="M2956" t="s">
        <v>35</v>
      </c>
      <c r="N2956" s="29">
        <v>278.38</v>
      </c>
      <c r="O2956" s="27">
        <f>Table1[[#This Row],[Unit_Price]]*Table1[[#This Row],[Quantity]]</f>
        <v>449</v>
      </c>
      <c r="P2956" s="29">
        <f>Table1[[#This Row],[Revenue]]-Table1[[#This Row],[COGS]]</f>
        <v>170.62</v>
      </c>
      <c r="Q2956" s="9">
        <f>Table1[[#This Row],[Profit]]/Table1[[#This Row],[Revenue]]</f>
        <v>0.38</v>
      </c>
      <c r="R2956" s="31">
        <f>Table1[[#This Row],[Cost Price]]*Table1[[#This Row],[Quantity]]</f>
        <v>278.38</v>
      </c>
    </row>
    <row r="2957" spans="1:18" x14ac:dyDescent="0.25">
      <c r="A2957" t="s">
        <v>4011</v>
      </c>
      <c r="B2957" s="14">
        <v>46080</v>
      </c>
      <c r="C2957" t="s">
        <v>3124</v>
      </c>
      <c r="D2957" t="str">
        <f>VLOOKUP(C2957,Customers!A:E,5,FALSE)</f>
        <v>Mass Affluent</v>
      </c>
      <c r="E2957" t="s">
        <v>38</v>
      </c>
      <c r="F2957" t="str">
        <f>VLOOKUP(Table1[[#This Row],[Product_ID]],Products!A:D,4,FALSE)</f>
        <v>Televisions</v>
      </c>
      <c r="G2957" t="str">
        <f>VLOOKUP(H2957,Stores!A:E,5,FALSE)</f>
        <v>Asia</v>
      </c>
      <c r="H2957" t="s">
        <v>13</v>
      </c>
      <c r="I2957" s="5" t="s">
        <v>14</v>
      </c>
      <c r="J2957" s="7">
        <v>10</v>
      </c>
      <c r="K2957" s="27">
        <v>1842.03</v>
      </c>
      <c r="L2957" s="11">
        <v>0</v>
      </c>
      <c r="M2957" t="s">
        <v>30</v>
      </c>
      <c r="N2957" s="29">
        <v>1177.3800000000001</v>
      </c>
      <c r="O2957" s="27">
        <f>Table1[[#This Row],[Unit_Price]]*Table1[[#This Row],[Quantity]]</f>
        <v>18420.3</v>
      </c>
      <c r="P2957" s="29">
        <f>Table1[[#This Row],[Revenue]]-Table1[[#This Row],[COGS]]</f>
        <v>6646.4999999999982</v>
      </c>
      <c r="Q2957" s="9">
        <f>Table1[[#This Row],[Profit]]/Table1[[#This Row],[Revenue]]</f>
        <v>0.36082474226804118</v>
      </c>
      <c r="R2957" s="31">
        <f>Table1[[#This Row],[Cost Price]]*Table1[[#This Row],[Quantity]]</f>
        <v>11773.800000000001</v>
      </c>
    </row>
    <row r="2958" spans="1:18" x14ac:dyDescent="0.25">
      <c r="A2958" t="s">
        <v>4012</v>
      </c>
      <c r="B2958" s="14">
        <v>46020</v>
      </c>
      <c r="C2958" t="s">
        <v>902</v>
      </c>
      <c r="D2958" t="str">
        <f>VLOOKUP(C2958,Customers!A:E,5,FALSE)</f>
        <v>Affluent</v>
      </c>
      <c r="E2958" t="s">
        <v>38</v>
      </c>
      <c r="F2958" t="str">
        <f>VLOOKUP(Table1[[#This Row],[Product_ID]],Products!A:D,4,FALSE)</f>
        <v>Televisions</v>
      </c>
      <c r="G2958" t="str">
        <f>VLOOKUP(H2958,Stores!A:E,5,FALSE)</f>
        <v>oceania</v>
      </c>
      <c r="H2958" t="s">
        <v>48</v>
      </c>
      <c r="I2958" s="5" t="s">
        <v>25</v>
      </c>
      <c r="J2958" s="7">
        <v>10</v>
      </c>
      <c r="K2958" s="27">
        <v>1917.99</v>
      </c>
      <c r="L2958" s="11">
        <v>0</v>
      </c>
      <c r="M2958" t="s">
        <v>20</v>
      </c>
      <c r="N2958" s="29">
        <v>1177.3800000000001</v>
      </c>
      <c r="O2958" s="27">
        <f>Table1[[#This Row],[Unit_Price]]*Table1[[#This Row],[Quantity]]</f>
        <v>19179.900000000001</v>
      </c>
      <c r="P2958" s="29">
        <f>Table1[[#This Row],[Revenue]]-Table1[[#This Row],[COGS]]</f>
        <v>7406.1</v>
      </c>
      <c r="Q2958" s="9">
        <f>Table1[[#This Row],[Profit]]/Table1[[#This Row],[Revenue]]</f>
        <v>0.38613861386138615</v>
      </c>
      <c r="R2958" s="31">
        <f>Table1[[#This Row],[Cost Price]]*Table1[[#This Row],[Quantity]]</f>
        <v>11773.800000000001</v>
      </c>
    </row>
    <row r="2959" spans="1:18" x14ac:dyDescent="0.25">
      <c r="A2959" t="s">
        <v>4013</v>
      </c>
      <c r="B2959" s="14">
        <v>46229</v>
      </c>
      <c r="C2959" t="s">
        <v>925</v>
      </c>
      <c r="D2959" t="str">
        <f>VLOOKUP(C2959,Customers!A:E,5,FALSE)</f>
        <v>Premium</v>
      </c>
      <c r="E2959" t="s">
        <v>43</v>
      </c>
      <c r="F2959" t="str">
        <f>VLOOKUP(Table1[[#This Row],[Product_ID]],Products!A:D,4,FALSE)</f>
        <v>Televisions</v>
      </c>
      <c r="G2959" t="str">
        <f>VLOOKUP(H2959,Stores!A:E,5,FALSE)</f>
        <v>South America</v>
      </c>
      <c r="H2959" t="s">
        <v>62</v>
      </c>
      <c r="I2959" s="5" t="s">
        <v>25</v>
      </c>
      <c r="J2959" s="7">
        <v>3</v>
      </c>
      <c r="K2959" s="27">
        <v>1781.01</v>
      </c>
      <c r="L2959" s="11">
        <v>0</v>
      </c>
      <c r="M2959" t="s">
        <v>35</v>
      </c>
      <c r="N2959" s="29">
        <v>1097.3900000000001</v>
      </c>
      <c r="O2959" s="27">
        <f>Table1[[#This Row],[Unit_Price]]*Table1[[#This Row],[Quantity]]</f>
        <v>5343.03</v>
      </c>
      <c r="P2959" s="29">
        <f>Table1[[#This Row],[Revenue]]-Table1[[#This Row],[COGS]]</f>
        <v>2050.8599999999997</v>
      </c>
      <c r="Q2959" s="9">
        <f>Table1[[#This Row],[Profit]]/Table1[[#This Row],[Revenue]]</f>
        <v>0.38383838383838381</v>
      </c>
      <c r="R2959" s="31">
        <f>Table1[[#This Row],[Cost Price]]*Table1[[#This Row],[Quantity]]</f>
        <v>3292.17</v>
      </c>
    </row>
    <row r="2960" spans="1:18" x14ac:dyDescent="0.25">
      <c r="A2960" t="s">
        <v>4014</v>
      </c>
      <c r="B2960" s="14">
        <v>46193</v>
      </c>
      <c r="C2960" t="s">
        <v>531</v>
      </c>
      <c r="D2960" t="str">
        <f>VLOOKUP(C2960,Customers!A:E,5,FALSE)</f>
        <v>Mass Market</v>
      </c>
      <c r="E2960" t="s">
        <v>685</v>
      </c>
      <c r="F2960" t="str">
        <f>VLOOKUP(Table1[[#This Row],[Product_ID]],Products!A:D,4,FALSE)</f>
        <v>Smartphones</v>
      </c>
      <c r="G2960" t="str">
        <f>VLOOKUP(H2960,Stores!A:E,5,FALSE)</f>
        <v>Oceania</v>
      </c>
      <c r="H2960" t="s">
        <v>112</v>
      </c>
      <c r="I2960" s="5" t="s">
        <v>25</v>
      </c>
      <c r="J2960" s="7">
        <v>2</v>
      </c>
      <c r="K2960" s="27">
        <v>1583.01</v>
      </c>
      <c r="L2960" s="11">
        <v>0.15</v>
      </c>
      <c r="M2960" t="s">
        <v>30</v>
      </c>
      <c r="N2960" s="29">
        <v>1023.36</v>
      </c>
      <c r="O2960" s="27">
        <f>Table1[[#This Row],[Unit_Price]]*Table1[[#This Row],[Quantity]]</f>
        <v>3166.02</v>
      </c>
      <c r="P2960" s="29">
        <f>Table1[[#This Row],[Revenue]]-Table1[[#This Row],[COGS]]</f>
        <v>1119.3</v>
      </c>
      <c r="Q2960" s="9">
        <f>Table1[[#This Row],[Profit]]/Table1[[#This Row],[Revenue]]</f>
        <v>0.35353535353535354</v>
      </c>
      <c r="R2960" s="31">
        <f>Table1[[#This Row],[Cost Price]]*Table1[[#This Row],[Quantity]]</f>
        <v>2046.72</v>
      </c>
    </row>
    <row r="2961" spans="1:18" x14ac:dyDescent="0.25">
      <c r="A2961" t="s">
        <v>4015</v>
      </c>
      <c r="B2961" s="14">
        <v>45886</v>
      </c>
      <c r="C2961" t="s">
        <v>1260</v>
      </c>
      <c r="D2961" t="str">
        <f>VLOOKUP(C2961,Customers!A:E,5,FALSE)</f>
        <v>Mass Affluent</v>
      </c>
      <c r="E2961" t="s">
        <v>117</v>
      </c>
      <c r="F2961" t="str">
        <f>VLOOKUP(Table1[[#This Row],[Product_ID]],Products!A:D,4,FALSE)</f>
        <v>Laptops</v>
      </c>
      <c r="G2961" t="str">
        <f>VLOOKUP(H2961,Stores!A:E,5,FALSE)</f>
        <v>oceania</v>
      </c>
      <c r="H2961" t="s">
        <v>48</v>
      </c>
      <c r="I2961" s="5" t="s">
        <v>25</v>
      </c>
      <c r="J2961" s="7">
        <v>1</v>
      </c>
      <c r="K2961" s="27">
        <v>1852.97</v>
      </c>
      <c r="L2961" s="11">
        <v>0.05</v>
      </c>
      <c r="M2961" t="s">
        <v>20</v>
      </c>
      <c r="N2961" s="29">
        <v>1295.28</v>
      </c>
      <c r="O2961" s="27">
        <f>Table1[[#This Row],[Unit_Price]]*Table1[[#This Row],[Quantity]]</f>
        <v>1852.97</v>
      </c>
      <c r="P2961" s="29">
        <f>Table1[[#This Row],[Revenue]]-Table1[[#This Row],[COGS]]</f>
        <v>557.69000000000005</v>
      </c>
      <c r="Q2961" s="9">
        <f>Table1[[#This Row],[Profit]]/Table1[[#This Row],[Revenue]]</f>
        <v>0.3009708737864078</v>
      </c>
      <c r="R2961" s="31">
        <f>Table1[[#This Row],[Cost Price]]*Table1[[#This Row],[Quantity]]</f>
        <v>1295.28</v>
      </c>
    </row>
    <row r="2964" spans="1:18" x14ac:dyDescent="0.25">
      <c r="D2964" s="24"/>
    </row>
    <row r="2965" spans="1:18" x14ac:dyDescent="0.25">
      <c r="D2965" s="23"/>
    </row>
    <row r="2966" spans="1:18" x14ac:dyDescent="0.25">
      <c r="D2966" s="24"/>
    </row>
    <row r="2967" spans="1:18" x14ac:dyDescent="0.25">
      <c r="D2967" s="24"/>
    </row>
    <row r="2968" spans="1:18" x14ac:dyDescent="0.25">
      <c r="D2968" s="23"/>
    </row>
  </sheetData>
  <phoneticPr fontId="7" type="noConversion"/>
  <conditionalFormatting sqref="A1:A1048576">
    <cfRule type="duplicateValues" dxfId="44" priority="2"/>
    <cfRule type="duplicateValues" dxfId="43" priority="3"/>
    <cfRule type="duplicateValues" dxfId="42" priority="4"/>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CE73-E75C-4E37-B9F2-2C7727CA78AB}">
  <dimension ref="A1:M801"/>
  <sheetViews>
    <sheetView workbookViewId="0">
      <selection activeCell="L10" sqref="L10:L14"/>
    </sheetView>
  </sheetViews>
  <sheetFormatPr defaultRowHeight="15" x14ac:dyDescent="0.25"/>
  <cols>
    <col min="1" max="1" width="14.5703125" customWidth="1"/>
    <col min="2" max="2" width="19.140625" bestFit="1" customWidth="1"/>
    <col min="3" max="3" width="9.85546875" customWidth="1"/>
    <col min="4" max="4" width="6.5703125" customWidth="1"/>
    <col min="5" max="5" width="20.5703125" customWidth="1"/>
    <col min="6" max="6" width="14.42578125" bestFit="1" customWidth="1"/>
    <col min="7" max="7" width="15.140625" bestFit="1" customWidth="1"/>
    <col min="8" max="8" width="18.42578125" customWidth="1"/>
    <col min="11" max="11" width="14.5703125" customWidth="1"/>
    <col min="12" max="12" width="13.42578125" customWidth="1"/>
  </cols>
  <sheetData>
    <row r="1" spans="1:13" x14ac:dyDescent="0.25">
      <c r="A1" s="1" t="s">
        <v>2</v>
      </c>
      <c r="B1" s="1" t="s">
        <v>4016</v>
      </c>
      <c r="C1" s="1" t="s">
        <v>4017</v>
      </c>
      <c r="D1" s="1" t="s">
        <v>4018</v>
      </c>
      <c r="E1" s="1" t="s">
        <v>4019</v>
      </c>
      <c r="F1" s="1" t="s">
        <v>4020</v>
      </c>
      <c r="G1" s="1" t="s">
        <v>4021</v>
      </c>
      <c r="H1" s="15" t="s">
        <v>4022</v>
      </c>
    </row>
    <row r="2" spans="1:13" x14ac:dyDescent="0.25">
      <c r="A2" t="s">
        <v>100</v>
      </c>
      <c r="B2" t="s">
        <v>4023</v>
      </c>
      <c r="C2" t="s">
        <v>4024</v>
      </c>
      <c r="D2">
        <v>57</v>
      </c>
      <c r="E2" t="s">
        <v>4025</v>
      </c>
      <c r="F2" t="s">
        <v>4026</v>
      </c>
      <c r="G2" t="s">
        <v>4027</v>
      </c>
      <c r="H2" s="16">
        <v>45765</v>
      </c>
      <c r="K2" s="35"/>
      <c r="L2" s="35"/>
      <c r="M2" s="35"/>
    </row>
    <row r="3" spans="1:13" x14ac:dyDescent="0.25">
      <c r="A3" t="s">
        <v>3148</v>
      </c>
      <c r="B3" t="s">
        <v>4028</v>
      </c>
      <c r="C3" t="s">
        <v>4029</v>
      </c>
      <c r="D3">
        <v>25</v>
      </c>
      <c r="E3" t="s">
        <v>4030</v>
      </c>
      <c r="F3" t="s">
        <v>4031</v>
      </c>
      <c r="G3" t="s">
        <v>4032</v>
      </c>
      <c r="H3" s="16" t="s">
        <v>4033</v>
      </c>
      <c r="K3" s="35"/>
      <c r="L3" s="35"/>
      <c r="M3" s="35"/>
    </row>
    <row r="4" spans="1:13" x14ac:dyDescent="0.25">
      <c r="A4" t="s">
        <v>2497</v>
      </c>
      <c r="B4" t="s">
        <v>4034</v>
      </c>
      <c r="C4" t="s">
        <v>4024</v>
      </c>
      <c r="D4">
        <v>0</v>
      </c>
      <c r="E4" t="s">
        <v>4025</v>
      </c>
      <c r="F4" t="s">
        <v>4035</v>
      </c>
      <c r="G4" t="s">
        <v>4036</v>
      </c>
      <c r="H4" s="16">
        <v>46097</v>
      </c>
      <c r="K4" s="36"/>
      <c r="L4" s="35"/>
      <c r="M4" s="35"/>
    </row>
    <row r="5" spans="1:13" x14ac:dyDescent="0.25">
      <c r="A5" t="s">
        <v>1341</v>
      </c>
      <c r="B5" t="s">
        <v>4037</v>
      </c>
      <c r="C5" t="s">
        <v>4029</v>
      </c>
      <c r="D5">
        <v>30</v>
      </c>
      <c r="E5" t="s">
        <v>4038</v>
      </c>
      <c r="F5" t="s">
        <v>4039</v>
      </c>
      <c r="G5" t="s">
        <v>4032</v>
      </c>
      <c r="H5" s="16">
        <v>45552</v>
      </c>
      <c r="K5" s="37"/>
      <c r="L5" s="35"/>
      <c r="M5" s="35"/>
    </row>
    <row r="6" spans="1:13" x14ac:dyDescent="0.25">
      <c r="A6" t="s">
        <v>1602</v>
      </c>
      <c r="B6" t="s">
        <v>4040</v>
      </c>
      <c r="C6" t="s">
        <v>4024</v>
      </c>
      <c r="D6">
        <v>45</v>
      </c>
      <c r="E6" t="s">
        <v>4030</v>
      </c>
      <c r="F6" t="s">
        <v>4041</v>
      </c>
      <c r="G6" t="s">
        <v>4036</v>
      </c>
      <c r="H6" s="16" t="s">
        <v>4042</v>
      </c>
      <c r="K6" s="36"/>
      <c r="L6" s="35"/>
      <c r="M6" s="35"/>
    </row>
    <row r="7" spans="1:13" x14ac:dyDescent="0.25">
      <c r="A7" t="s">
        <v>1710</v>
      </c>
      <c r="B7" t="s">
        <v>4043</v>
      </c>
      <c r="C7" t="s">
        <v>4024</v>
      </c>
      <c r="D7">
        <v>23</v>
      </c>
      <c r="E7" t="s">
        <v>4025</v>
      </c>
      <c r="F7" t="s">
        <v>4044</v>
      </c>
      <c r="G7" t="s">
        <v>4036</v>
      </c>
      <c r="H7" s="16">
        <v>45972</v>
      </c>
      <c r="K7" s="37"/>
      <c r="L7" s="35"/>
      <c r="M7" s="35"/>
    </row>
    <row r="8" spans="1:13" x14ac:dyDescent="0.25">
      <c r="A8" t="s">
        <v>1492</v>
      </c>
      <c r="B8" t="s">
        <v>4045</v>
      </c>
      <c r="C8" t="s">
        <v>4029</v>
      </c>
      <c r="D8">
        <v>53</v>
      </c>
      <c r="E8" t="s">
        <v>4030</v>
      </c>
      <c r="F8" t="s">
        <v>4046</v>
      </c>
      <c r="G8" t="s">
        <v>4032</v>
      </c>
      <c r="H8" s="16">
        <v>45669</v>
      </c>
      <c r="K8" s="37"/>
      <c r="L8" s="35"/>
      <c r="M8" s="35"/>
    </row>
    <row r="9" spans="1:13" x14ac:dyDescent="0.25">
      <c r="A9" t="s">
        <v>1915</v>
      </c>
      <c r="B9" t="s">
        <v>4047</v>
      </c>
      <c r="C9" t="s">
        <v>4029</v>
      </c>
      <c r="D9">
        <v>72</v>
      </c>
      <c r="E9" t="s">
        <v>4048</v>
      </c>
      <c r="F9" t="s">
        <v>4044</v>
      </c>
      <c r="G9" t="s">
        <v>4036</v>
      </c>
      <c r="H9" s="16">
        <v>46054</v>
      </c>
    </row>
    <row r="10" spans="1:13" x14ac:dyDescent="0.25">
      <c r="A10" t="s">
        <v>1857</v>
      </c>
      <c r="B10" t="s">
        <v>4049</v>
      </c>
      <c r="C10" t="s">
        <v>4024</v>
      </c>
      <c r="D10">
        <v>46</v>
      </c>
      <c r="E10" t="s">
        <v>4030</v>
      </c>
      <c r="F10" t="s">
        <v>4050</v>
      </c>
      <c r="G10" t="s">
        <v>4036</v>
      </c>
      <c r="H10" s="16">
        <v>45503</v>
      </c>
      <c r="L10" s="24"/>
    </row>
    <row r="11" spans="1:13" x14ac:dyDescent="0.25">
      <c r="A11" t="s">
        <v>585</v>
      </c>
      <c r="B11" t="s">
        <v>4051</v>
      </c>
      <c r="C11" t="s">
        <v>4024</v>
      </c>
      <c r="D11">
        <v>28</v>
      </c>
      <c r="E11" t="s">
        <v>4052</v>
      </c>
      <c r="F11" t="s">
        <v>4053</v>
      </c>
      <c r="G11" t="s">
        <v>4027</v>
      </c>
      <c r="H11" s="16">
        <v>46123</v>
      </c>
      <c r="L11" s="23"/>
    </row>
    <row r="12" spans="1:13" x14ac:dyDescent="0.25">
      <c r="A12" t="s">
        <v>723</v>
      </c>
      <c r="B12" t="s">
        <v>4054</v>
      </c>
      <c r="C12" t="s">
        <v>4029</v>
      </c>
      <c r="D12">
        <v>66</v>
      </c>
      <c r="E12" t="s">
        <v>4030</v>
      </c>
      <c r="F12" t="s">
        <v>4055</v>
      </c>
      <c r="G12" t="s">
        <v>4032</v>
      </c>
      <c r="H12" s="16">
        <v>45837</v>
      </c>
      <c r="K12" s="21"/>
      <c r="L12" s="24"/>
    </row>
    <row r="13" spans="1:13" x14ac:dyDescent="0.25">
      <c r="A13" t="s">
        <v>600</v>
      </c>
      <c r="B13" t="s">
        <v>4056</v>
      </c>
      <c r="C13" t="s">
        <v>4024</v>
      </c>
      <c r="D13">
        <v>36</v>
      </c>
      <c r="E13" t="s">
        <v>4030</v>
      </c>
      <c r="F13" t="s">
        <v>4057</v>
      </c>
      <c r="G13" t="s">
        <v>4058</v>
      </c>
      <c r="H13" s="16">
        <v>45865</v>
      </c>
      <c r="L13" s="24"/>
    </row>
    <row r="14" spans="1:13" x14ac:dyDescent="0.25">
      <c r="A14" t="s">
        <v>854</v>
      </c>
      <c r="B14" t="s">
        <v>4059</v>
      </c>
      <c r="C14" t="s">
        <v>4029</v>
      </c>
      <c r="D14">
        <v>58</v>
      </c>
      <c r="E14" t="s">
        <v>4025</v>
      </c>
      <c r="F14" t="s">
        <v>4060</v>
      </c>
      <c r="G14" t="s">
        <v>4032</v>
      </c>
      <c r="H14" s="16">
        <v>46182</v>
      </c>
      <c r="L14" s="23"/>
    </row>
    <row r="15" spans="1:13" x14ac:dyDescent="0.25">
      <c r="A15" t="s">
        <v>1049</v>
      </c>
      <c r="B15" t="s">
        <v>4061</v>
      </c>
      <c r="C15" t="s">
        <v>4029</v>
      </c>
      <c r="D15">
        <v>27</v>
      </c>
      <c r="E15" t="s">
        <v>4048</v>
      </c>
      <c r="F15" t="s">
        <v>4026</v>
      </c>
      <c r="G15" t="s">
        <v>4027</v>
      </c>
      <c r="H15" s="16">
        <v>45663</v>
      </c>
    </row>
    <row r="16" spans="1:13" x14ac:dyDescent="0.25">
      <c r="A16" t="s">
        <v>591</v>
      </c>
      <c r="B16" t="s">
        <v>4062</v>
      </c>
      <c r="C16" t="s">
        <v>4024</v>
      </c>
      <c r="D16">
        <v>24</v>
      </c>
      <c r="E16" t="s">
        <v>4025</v>
      </c>
      <c r="F16" t="s">
        <v>4046</v>
      </c>
      <c r="G16" t="s">
        <v>4063</v>
      </c>
      <c r="H16" s="16">
        <v>45444</v>
      </c>
    </row>
    <row r="17" spans="1:11" x14ac:dyDescent="0.25">
      <c r="A17" t="s">
        <v>2694</v>
      </c>
      <c r="B17" t="s">
        <v>4064</v>
      </c>
      <c r="C17" t="s">
        <v>4029</v>
      </c>
      <c r="D17">
        <v>71</v>
      </c>
      <c r="E17" t="s">
        <v>4025</v>
      </c>
      <c r="F17" t="s">
        <v>4026</v>
      </c>
      <c r="G17" t="s">
        <v>4027</v>
      </c>
      <c r="H17" s="16">
        <v>45639</v>
      </c>
      <c r="K17" s="22"/>
    </row>
    <row r="18" spans="1:11" x14ac:dyDescent="0.25">
      <c r="A18" t="s">
        <v>344</v>
      </c>
      <c r="B18" t="s">
        <v>4065</v>
      </c>
      <c r="C18" t="s">
        <v>4024</v>
      </c>
      <c r="D18">
        <v>70</v>
      </c>
      <c r="E18" t="s">
        <v>4052</v>
      </c>
      <c r="F18" t="s">
        <v>4035</v>
      </c>
      <c r="G18" t="s">
        <v>4036</v>
      </c>
      <c r="H18" s="16">
        <v>46064</v>
      </c>
      <c r="K18" s="21"/>
    </row>
    <row r="19" spans="1:11" x14ac:dyDescent="0.25">
      <c r="A19" t="s">
        <v>667</v>
      </c>
      <c r="B19" t="s">
        <v>4066</v>
      </c>
      <c r="C19" t="s">
        <v>4024</v>
      </c>
      <c r="D19">
        <v>39</v>
      </c>
      <c r="E19" t="s">
        <v>4025</v>
      </c>
      <c r="F19" t="s">
        <v>4067</v>
      </c>
      <c r="G19" t="s">
        <v>4068</v>
      </c>
      <c r="H19" s="16">
        <v>45615</v>
      </c>
      <c r="K19" s="22"/>
    </row>
    <row r="20" spans="1:11" x14ac:dyDescent="0.25">
      <c r="A20" t="s">
        <v>431</v>
      </c>
      <c r="B20" t="s">
        <v>4069</v>
      </c>
      <c r="C20" t="s">
        <v>4024</v>
      </c>
      <c r="D20">
        <v>64</v>
      </c>
      <c r="E20" t="s">
        <v>4052</v>
      </c>
      <c r="F20" t="s">
        <v>4070</v>
      </c>
      <c r="G20" t="s">
        <v>4071</v>
      </c>
      <c r="H20" s="16">
        <v>46103</v>
      </c>
      <c r="K20" s="21"/>
    </row>
    <row r="21" spans="1:11" x14ac:dyDescent="0.25">
      <c r="A21" t="s">
        <v>1228</v>
      </c>
      <c r="B21" t="s">
        <v>4072</v>
      </c>
      <c r="C21" t="s">
        <v>4029</v>
      </c>
      <c r="D21">
        <v>44</v>
      </c>
      <c r="E21" t="s">
        <v>4048</v>
      </c>
      <c r="F21" t="s">
        <v>4060</v>
      </c>
      <c r="G21" t="s">
        <v>4032</v>
      </c>
      <c r="H21" s="16">
        <v>46207</v>
      </c>
      <c r="K21" s="22"/>
    </row>
    <row r="22" spans="1:11" x14ac:dyDescent="0.25">
      <c r="A22" t="s">
        <v>136</v>
      </c>
      <c r="B22" t="s">
        <v>4073</v>
      </c>
      <c r="C22" t="s">
        <v>4024</v>
      </c>
      <c r="D22">
        <v>40</v>
      </c>
      <c r="E22" t="s">
        <v>4030</v>
      </c>
      <c r="F22" t="s">
        <v>4074</v>
      </c>
      <c r="G22" t="s">
        <v>4071</v>
      </c>
      <c r="H22" s="16">
        <v>45360</v>
      </c>
      <c r="K22" s="21"/>
    </row>
    <row r="23" spans="1:11" x14ac:dyDescent="0.25">
      <c r="A23" t="s">
        <v>1539</v>
      </c>
      <c r="B23" t="s">
        <v>4075</v>
      </c>
      <c r="C23" t="s">
        <v>4024</v>
      </c>
      <c r="D23">
        <v>22</v>
      </c>
      <c r="E23" t="s">
        <v>4048</v>
      </c>
      <c r="F23" t="s">
        <v>4070</v>
      </c>
      <c r="G23" t="s">
        <v>4071</v>
      </c>
      <c r="H23" s="16">
        <v>45087</v>
      </c>
      <c r="K23" s="22"/>
    </row>
    <row r="24" spans="1:11" x14ac:dyDescent="0.25">
      <c r="A24" t="s">
        <v>3442</v>
      </c>
      <c r="B24" t="s">
        <v>4076</v>
      </c>
      <c r="C24" t="s">
        <v>4029</v>
      </c>
      <c r="D24">
        <v>20</v>
      </c>
      <c r="E24" t="s">
        <v>4052</v>
      </c>
      <c r="F24" t="s">
        <v>4077</v>
      </c>
      <c r="G24" t="s">
        <v>4071</v>
      </c>
      <c r="H24" s="16">
        <v>46102</v>
      </c>
      <c r="K24" s="21"/>
    </row>
    <row r="25" spans="1:11" x14ac:dyDescent="0.25">
      <c r="A25" t="s">
        <v>1537</v>
      </c>
      <c r="B25" t="s">
        <v>4078</v>
      </c>
      <c r="C25" t="s">
        <v>4024</v>
      </c>
      <c r="D25">
        <v>41</v>
      </c>
      <c r="E25" t="s">
        <v>4030</v>
      </c>
      <c r="F25" t="s">
        <v>4050</v>
      </c>
      <c r="G25" t="s">
        <v>4079</v>
      </c>
      <c r="H25" s="16">
        <v>46124</v>
      </c>
      <c r="K25" s="25"/>
    </row>
    <row r="26" spans="1:11" x14ac:dyDescent="0.25">
      <c r="A26" t="s">
        <v>1363</v>
      </c>
      <c r="B26" t="s">
        <v>4080</v>
      </c>
      <c r="C26" t="s">
        <v>4024</v>
      </c>
      <c r="D26">
        <v>51</v>
      </c>
      <c r="E26" t="s">
        <v>4030</v>
      </c>
      <c r="F26" t="s">
        <v>4055</v>
      </c>
      <c r="G26" t="s">
        <v>4032</v>
      </c>
      <c r="H26" s="16">
        <v>46118</v>
      </c>
    </row>
    <row r="27" spans="1:11" x14ac:dyDescent="0.25">
      <c r="A27" t="s">
        <v>2505</v>
      </c>
      <c r="B27" t="s">
        <v>4081</v>
      </c>
      <c r="C27" t="s">
        <v>4029</v>
      </c>
      <c r="D27">
        <v>38</v>
      </c>
      <c r="E27" t="s">
        <v>4025</v>
      </c>
      <c r="F27" t="s">
        <v>4057</v>
      </c>
      <c r="G27" t="s">
        <v>4058</v>
      </c>
      <c r="H27" s="16"/>
    </row>
    <row r="28" spans="1:11" x14ac:dyDescent="0.25">
      <c r="A28" t="s">
        <v>1318</v>
      </c>
      <c r="B28" t="s">
        <v>4082</v>
      </c>
      <c r="C28" t="s">
        <v>4024</v>
      </c>
      <c r="D28">
        <v>60</v>
      </c>
      <c r="E28" t="s">
        <v>4025</v>
      </c>
      <c r="F28" t="s">
        <v>4050</v>
      </c>
      <c r="G28" t="s">
        <v>4036</v>
      </c>
      <c r="H28" s="16">
        <v>46202</v>
      </c>
    </row>
    <row r="29" spans="1:11" x14ac:dyDescent="0.25">
      <c r="A29" t="s">
        <v>4083</v>
      </c>
      <c r="B29" t="s">
        <v>4084</v>
      </c>
      <c r="C29" t="s">
        <v>4024</v>
      </c>
      <c r="D29">
        <v>26</v>
      </c>
      <c r="E29" t="s">
        <v>4025</v>
      </c>
      <c r="F29" t="s">
        <v>4085</v>
      </c>
      <c r="G29" t="s">
        <v>4036</v>
      </c>
      <c r="H29" s="16">
        <v>45360</v>
      </c>
    </row>
    <row r="30" spans="1:11" x14ac:dyDescent="0.25">
      <c r="A30" t="s">
        <v>82</v>
      </c>
      <c r="B30" t="s">
        <v>4086</v>
      </c>
      <c r="C30" t="s">
        <v>4024</v>
      </c>
      <c r="D30">
        <v>68</v>
      </c>
      <c r="E30" t="s">
        <v>4025</v>
      </c>
      <c r="F30" t="s">
        <v>4087</v>
      </c>
      <c r="G30" t="s">
        <v>4036</v>
      </c>
      <c r="H30" s="16">
        <v>45778</v>
      </c>
    </row>
    <row r="31" spans="1:11" x14ac:dyDescent="0.25">
      <c r="A31" t="s">
        <v>143</v>
      </c>
      <c r="B31" t="s">
        <v>4088</v>
      </c>
      <c r="C31" t="s">
        <v>4024</v>
      </c>
      <c r="D31">
        <v>48</v>
      </c>
      <c r="E31" t="s">
        <v>4025</v>
      </c>
      <c r="F31" t="s">
        <v>4089</v>
      </c>
      <c r="G31" t="s">
        <v>4068</v>
      </c>
      <c r="H31" s="16">
        <v>45386</v>
      </c>
    </row>
    <row r="32" spans="1:11" x14ac:dyDescent="0.25">
      <c r="A32" t="s">
        <v>3233</v>
      </c>
      <c r="B32" t="s">
        <v>4090</v>
      </c>
      <c r="C32" t="s">
        <v>4024</v>
      </c>
      <c r="D32">
        <v>53</v>
      </c>
      <c r="E32" t="s">
        <v>4025</v>
      </c>
      <c r="F32" t="s">
        <v>4060</v>
      </c>
      <c r="G32" t="s">
        <v>4032</v>
      </c>
      <c r="H32" s="16">
        <v>46200</v>
      </c>
    </row>
    <row r="33" spans="1:8" x14ac:dyDescent="0.25">
      <c r="A33" t="s">
        <v>519</v>
      </c>
      <c r="B33" t="s">
        <v>4091</v>
      </c>
      <c r="C33" t="s">
        <v>4024</v>
      </c>
      <c r="D33">
        <v>55</v>
      </c>
      <c r="E33" t="s">
        <v>4030</v>
      </c>
      <c r="F33" t="s">
        <v>4092</v>
      </c>
      <c r="G33" t="s">
        <v>4071</v>
      </c>
      <c r="H33" s="16">
        <v>45783</v>
      </c>
    </row>
    <row r="34" spans="1:8" x14ac:dyDescent="0.25">
      <c r="A34" t="s">
        <v>1378</v>
      </c>
      <c r="B34" t="s">
        <v>4093</v>
      </c>
      <c r="C34" t="s">
        <v>4029</v>
      </c>
      <c r="D34">
        <v>64</v>
      </c>
      <c r="E34" t="s">
        <v>4094</v>
      </c>
      <c r="F34" t="s">
        <v>4039</v>
      </c>
      <c r="G34" t="s">
        <v>4032</v>
      </c>
      <c r="H34" s="16">
        <v>45005</v>
      </c>
    </row>
    <row r="35" spans="1:8" x14ac:dyDescent="0.25">
      <c r="A35" t="s">
        <v>759</v>
      </c>
      <c r="B35" t="s">
        <v>4095</v>
      </c>
      <c r="C35" t="s">
        <v>4024</v>
      </c>
      <c r="D35">
        <v>20</v>
      </c>
      <c r="E35" t="s">
        <v>4048</v>
      </c>
      <c r="F35" t="s">
        <v>4055</v>
      </c>
      <c r="G35" t="s">
        <v>4032</v>
      </c>
      <c r="H35" s="16">
        <v>45214</v>
      </c>
    </row>
    <row r="36" spans="1:8" x14ac:dyDescent="0.25">
      <c r="A36" t="s">
        <v>1517</v>
      </c>
      <c r="B36" t="s">
        <v>4096</v>
      </c>
      <c r="C36" t="s">
        <v>4029</v>
      </c>
      <c r="D36">
        <v>22</v>
      </c>
      <c r="E36" t="s">
        <v>4030</v>
      </c>
      <c r="F36" t="s">
        <v>4097</v>
      </c>
      <c r="G36" t="s">
        <v>4071</v>
      </c>
      <c r="H36" s="16">
        <v>46118</v>
      </c>
    </row>
    <row r="37" spans="1:8" x14ac:dyDescent="0.25">
      <c r="A37" t="s">
        <v>3697</v>
      </c>
      <c r="B37" t="s">
        <v>4098</v>
      </c>
      <c r="C37" t="s">
        <v>4024</v>
      </c>
      <c r="D37">
        <v>41</v>
      </c>
      <c r="E37" t="s">
        <v>4025</v>
      </c>
      <c r="F37" t="s">
        <v>4067</v>
      </c>
      <c r="G37" t="s">
        <v>4068</v>
      </c>
      <c r="H37" s="16">
        <v>45127</v>
      </c>
    </row>
    <row r="38" spans="1:8" x14ac:dyDescent="0.25">
      <c r="A38" t="s">
        <v>1475</v>
      </c>
      <c r="B38" t="s">
        <v>4099</v>
      </c>
      <c r="C38" t="s">
        <v>4024</v>
      </c>
      <c r="D38">
        <v>19</v>
      </c>
      <c r="E38" t="s">
        <v>4052</v>
      </c>
      <c r="F38" t="s">
        <v>4100</v>
      </c>
      <c r="G38" t="s">
        <v>4027</v>
      </c>
      <c r="H38" s="16" t="s">
        <v>4101</v>
      </c>
    </row>
    <row r="39" spans="1:8" x14ac:dyDescent="0.25">
      <c r="A39" t="s">
        <v>470</v>
      </c>
      <c r="B39" t="s">
        <v>4102</v>
      </c>
      <c r="D39">
        <v>52</v>
      </c>
      <c r="E39" t="s">
        <v>4025</v>
      </c>
      <c r="F39" t="s">
        <v>4103</v>
      </c>
      <c r="G39" t="s">
        <v>4032</v>
      </c>
      <c r="H39" s="16">
        <v>45930</v>
      </c>
    </row>
    <row r="40" spans="1:8" x14ac:dyDescent="0.25">
      <c r="A40" t="s">
        <v>325</v>
      </c>
      <c r="B40" t="s">
        <v>4104</v>
      </c>
      <c r="C40" t="s">
        <v>4029</v>
      </c>
      <c r="D40">
        <v>59</v>
      </c>
      <c r="E40" t="s">
        <v>4025</v>
      </c>
      <c r="F40" t="s">
        <v>4053</v>
      </c>
      <c r="G40" t="s">
        <v>4027</v>
      </c>
      <c r="H40" s="16" t="s">
        <v>4105</v>
      </c>
    </row>
    <row r="41" spans="1:8" x14ac:dyDescent="0.25">
      <c r="A41" t="s">
        <v>3095</v>
      </c>
      <c r="B41" t="s">
        <v>4106</v>
      </c>
      <c r="C41" t="s">
        <v>4024</v>
      </c>
      <c r="D41">
        <v>47</v>
      </c>
      <c r="E41" t="s">
        <v>4025</v>
      </c>
      <c r="F41" t="s">
        <v>4031</v>
      </c>
      <c r="G41" t="s">
        <v>4032</v>
      </c>
      <c r="H41" s="16">
        <v>46157</v>
      </c>
    </row>
    <row r="42" spans="1:8" x14ac:dyDescent="0.25">
      <c r="A42" t="s">
        <v>17</v>
      </c>
      <c r="B42" t="s">
        <v>4107</v>
      </c>
      <c r="C42" t="s">
        <v>4024</v>
      </c>
      <c r="D42">
        <v>34</v>
      </c>
      <c r="E42" t="s">
        <v>4025</v>
      </c>
      <c r="F42" t="s">
        <v>4046</v>
      </c>
      <c r="G42" t="s">
        <v>4032</v>
      </c>
      <c r="H42" s="16">
        <v>45848</v>
      </c>
    </row>
    <row r="43" spans="1:8" x14ac:dyDescent="0.25">
      <c r="A43" t="s">
        <v>234</v>
      </c>
      <c r="B43" t="s">
        <v>4108</v>
      </c>
      <c r="C43" t="s">
        <v>4024</v>
      </c>
      <c r="D43">
        <v>69</v>
      </c>
      <c r="E43" t="s">
        <v>4025</v>
      </c>
      <c r="G43" t="s">
        <v>4068</v>
      </c>
      <c r="H43" s="16">
        <v>45904</v>
      </c>
    </row>
    <row r="44" spans="1:8" x14ac:dyDescent="0.25">
      <c r="A44" t="s">
        <v>1884</v>
      </c>
      <c r="B44" t="s">
        <v>4109</v>
      </c>
      <c r="C44" t="s">
        <v>4110</v>
      </c>
      <c r="D44">
        <v>51</v>
      </c>
      <c r="E44" t="s">
        <v>4025</v>
      </c>
      <c r="F44" t="s">
        <v>4067</v>
      </c>
      <c r="G44" t="s">
        <v>4068</v>
      </c>
      <c r="H44" s="16">
        <v>46068</v>
      </c>
    </row>
    <row r="45" spans="1:8" x14ac:dyDescent="0.25">
      <c r="A45" t="s">
        <v>2916</v>
      </c>
      <c r="B45" t="s">
        <v>4111</v>
      </c>
      <c r="C45" t="s">
        <v>4024</v>
      </c>
      <c r="D45">
        <v>72</v>
      </c>
      <c r="E45" t="s">
        <v>4025</v>
      </c>
      <c r="F45" t="s">
        <v>4070</v>
      </c>
      <c r="G45" t="s">
        <v>4071</v>
      </c>
      <c r="H45" s="16">
        <v>45190</v>
      </c>
    </row>
    <row r="46" spans="1:8" x14ac:dyDescent="0.25">
      <c r="A46" t="s">
        <v>464</v>
      </c>
      <c r="B46" t="s">
        <v>4112</v>
      </c>
      <c r="C46" t="s">
        <v>4029</v>
      </c>
      <c r="D46">
        <v>46</v>
      </c>
      <c r="E46" t="s">
        <v>4030</v>
      </c>
      <c r="F46" t="s">
        <v>4100</v>
      </c>
      <c r="G46" t="s">
        <v>4027</v>
      </c>
      <c r="H46" s="16">
        <v>45848</v>
      </c>
    </row>
    <row r="47" spans="1:8" x14ac:dyDescent="0.25">
      <c r="A47" t="s">
        <v>1386</v>
      </c>
      <c r="B47" t="s">
        <v>4113</v>
      </c>
      <c r="C47" t="s">
        <v>4024</v>
      </c>
      <c r="D47">
        <v>26</v>
      </c>
      <c r="E47" t="s">
        <v>4114</v>
      </c>
      <c r="F47" t="s">
        <v>4074</v>
      </c>
      <c r="G47" t="s">
        <v>4071</v>
      </c>
      <c r="H47" s="16">
        <v>46201</v>
      </c>
    </row>
    <row r="48" spans="1:8" x14ac:dyDescent="0.25">
      <c r="A48" t="s">
        <v>548</v>
      </c>
      <c r="B48" t="s">
        <v>4115</v>
      </c>
      <c r="C48" t="s">
        <v>4029</v>
      </c>
      <c r="D48">
        <v>15</v>
      </c>
      <c r="E48" t="s">
        <v>4052</v>
      </c>
      <c r="F48" t="s">
        <v>4074</v>
      </c>
      <c r="G48" t="s">
        <v>4071</v>
      </c>
      <c r="H48" s="16">
        <v>44990</v>
      </c>
    </row>
    <row r="49" spans="1:8" x14ac:dyDescent="0.25">
      <c r="A49" t="s">
        <v>1006</v>
      </c>
      <c r="B49" t="s">
        <v>4116</v>
      </c>
      <c r="C49" t="s">
        <v>4029</v>
      </c>
      <c r="D49">
        <v>52</v>
      </c>
      <c r="E49" t="s">
        <v>4025</v>
      </c>
      <c r="F49" t="s">
        <v>4031</v>
      </c>
      <c r="G49" t="s">
        <v>4032</v>
      </c>
      <c r="H49" s="16">
        <v>46070</v>
      </c>
    </row>
    <row r="50" spans="1:8" x14ac:dyDescent="0.25">
      <c r="A50" t="s">
        <v>2263</v>
      </c>
      <c r="B50" t="s">
        <v>4117</v>
      </c>
      <c r="C50" t="s">
        <v>4029</v>
      </c>
      <c r="D50">
        <v>26</v>
      </c>
      <c r="E50" t="s">
        <v>4025</v>
      </c>
      <c r="F50" t="s">
        <v>4092</v>
      </c>
      <c r="G50" t="s">
        <v>4071</v>
      </c>
      <c r="H50" s="16">
        <v>46095</v>
      </c>
    </row>
    <row r="51" spans="1:8" x14ac:dyDescent="0.25">
      <c r="A51" t="s">
        <v>980</v>
      </c>
      <c r="B51" t="s">
        <v>4118</v>
      </c>
      <c r="C51" t="s">
        <v>4029</v>
      </c>
      <c r="D51">
        <v>21</v>
      </c>
      <c r="E51" t="s">
        <v>4025</v>
      </c>
      <c r="F51" t="s">
        <v>4070</v>
      </c>
      <c r="G51" t="s">
        <v>4119</v>
      </c>
      <c r="H51" s="16">
        <v>45330</v>
      </c>
    </row>
    <row r="52" spans="1:8" x14ac:dyDescent="0.25">
      <c r="A52" t="s">
        <v>382</v>
      </c>
      <c r="B52" t="s">
        <v>4120</v>
      </c>
      <c r="C52" t="s">
        <v>4029</v>
      </c>
      <c r="D52">
        <v>23</v>
      </c>
      <c r="E52" t="s">
        <v>4048</v>
      </c>
      <c r="F52" t="s">
        <v>4039</v>
      </c>
      <c r="G52" t="s">
        <v>4032</v>
      </c>
      <c r="H52" s="16">
        <v>45469</v>
      </c>
    </row>
    <row r="53" spans="1:8" x14ac:dyDescent="0.25">
      <c r="A53" t="s">
        <v>3194</v>
      </c>
      <c r="B53" t="s">
        <v>4121</v>
      </c>
      <c r="C53" t="s">
        <v>4024</v>
      </c>
      <c r="D53">
        <v>69</v>
      </c>
      <c r="E53" t="s">
        <v>4030</v>
      </c>
      <c r="F53" t="s">
        <v>4044</v>
      </c>
      <c r="G53" t="s">
        <v>4036</v>
      </c>
      <c r="H53" s="16">
        <v>45041</v>
      </c>
    </row>
    <row r="54" spans="1:8" x14ac:dyDescent="0.25">
      <c r="A54" t="s">
        <v>3054</v>
      </c>
      <c r="B54" t="s">
        <v>4122</v>
      </c>
      <c r="C54" t="s">
        <v>4024</v>
      </c>
      <c r="D54">
        <v>45</v>
      </c>
      <c r="E54" t="s">
        <v>4025</v>
      </c>
      <c r="F54" t="s">
        <v>4050</v>
      </c>
      <c r="G54" t="s">
        <v>4036</v>
      </c>
      <c r="H54" s="16">
        <v>46208</v>
      </c>
    </row>
    <row r="55" spans="1:8" x14ac:dyDescent="0.25">
      <c r="A55" t="s">
        <v>1238</v>
      </c>
      <c r="B55" t="s">
        <v>4123</v>
      </c>
      <c r="C55" t="s">
        <v>4024</v>
      </c>
      <c r="D55">
        <v>72</v>
      </c>
      <c r="E55" t="s">
        <v>4025</v>
      </c>
      <c r="F55" t="s">
        <v>4050</v>
      </c>
      <c r="G55" t="s">
        <v>4036</v>
      </c>
      <c r="H55" s="16">
        <v>45823</v>
      </c>
    </row>
    <row r="56" spans="1:8" x14ac:dyDescent="0.25">
      <c r="A56" t="s">
        <v>2525</v>
      </c>
      <c r="B56" t="s">
        <v>4124</v>
      </c>
      <c r="C56" t="s">
        <v>4029</v>
      </c>
      <c r="D56">
        <v>31</v>
      </c>
      <c r="E56" t="s">
        <v>4025</v>
      </c>
      <c r="F56" t="s">
        <v>4041</v>
      </c>
      <c r="G56" t="s">
        <v>4036</v>
      </c>
      <c r="H56" s="16">
        <v>45020</v>
      </c>
    </row>
    <row r="57" spans="1:8" x14ac:dyDescent="0.25">
      <c r="A57" t="s">
        <v>204</v>
      </c>
      <c r="B57" t="s">
        <v>4125</v>
      </c>
      <c r="C57" t="s">
        <v>4029</v>
      </c>
      <c r="D57">
        <v>63</v>
      </c>
      <c r="E57" t="s">
        <v>4030</v>
      </c>
      <c r="F57" t="s">
        <v>4077</v>
      </c>
      <c r="G57" t="s">
        <v>4071</v>
      </c>
      <c r="H57" s="16">
        <v>45954</v>
      </c>
    </row>
    <row r="58" spans="1:8" x14ac:dyDescent="0.25">
      <c r="A58" t="s">
        <v>4126</v>
      </c>
      <c r="B58" t="s">
        <v>4127</v>
      </c>
      <c r="C58" t="s">
        <v>4029</v>
      </c>
      <c r="D58">
        <v>63</v>
      </c>
      <c r="E58" t="s">
        <v>4025</v>
      </c>
      <c r="F58" t="s">
        <v>4087</v>
      </c>
      <c r="G58" t="s">
        <v>4079</v>
      </c>
      <c r="H58" s="16">
        <v>45001</v>
      </c>
    </row>
    <row r="59" spans="1:8" x14ac:dyDescent="0.25">
      <c r="A59" t="s">
        <v>675</v>
      </c>
      <c r="B59" t="s">
        <v>4128</v>
      </c>
      <c r="C59" t="s">
        <v>4029</v>
      </c>
      <c r="D59">
        <v>56</v>
      </c>
      <c r="E59" t="s">
        <v>4030</v>
      </c>
      <c r="F59" t="s">
        <v>4129</v>
      </c>
      <c r="G59" t="s">
        <v>4068</v>
      </c>
      <c r="H59" s="16">
        <v>45480</v>
      </c>
    </row>
    <row r="60" spans="1:8" x14ac:dyDescent="0.25">
      <c r="A60" t="s">
        <v>2188</v>
      </c>
      <c r="B60" t="s">
        <v>4130</v>
      </c>
      <c r="C60" t="s">
        <v>4029</v>
      </c>
      <c r="D60">
        <v>22</v>
      </c>
      <c r="E60" t="s">
        <v>4131</v>
      </c>
      <c r="F60" t="s">
        <v>4035</v>
      </c>
      <c r="G60" t="s">
        <v>4036</v>
      </c>
      <c r="H60" s="16">
        <v>45432</v>
      </c>
    </row>
    <row r="61" spans="1:8" x14ac:dyDescent="0.25">
      <c r="A61" t="s">
        <v>4132</v>
      </c>
      <c r="B61" t="s">
        <v>4133</v>
      </c>
      <c r="C61" t="s">
        <v>4024</v>
      </c>
      <c r="D61">
        <v>68</v>
      </c>
      <c r="E61" t="s">
        <v>4025</v>
      </c>
      <c r="F61" t="s">
        <v>4039</v>
      </c>
      <c r="G61" t="s">
        <v>4032</v>
      </c>
      <c r="H61" s="16">
        <v>45767</v>
      </c>
    </row>
    <row r="62" spans="1:8" x14ac:dyDescent="0.25">
      <c r="A62" t="s">
        <v>3086</v>
      </c>
      <c r="B62" t="s">
        <v>4134</v>
      </c>
      <c r="C62" t="s">
        <v>4024</v>
      </c>
      <c r="D62">
        <v>71</v>
      </c>
      <c r="E62" t="s">
        <v>4025</v>
      </c>
      <c r="F62" t="s">
        <v>4135</v>
      </c>
      <c r="G62" t="s">
        <v>4058</v>
      </c>
      <c r="H62" s="16">
        <v>46047</v>
      </c>
    </row>
    <row r="63" spans="1:8" x14ac:dyDescent="0.25">
      <c r="A63" t="s">
        <v>228</v>
      </c>
      <c r="B63" t="s">
        <v>4136</v>
      </c>
      <c r="C63" t="s">
        <v>4029</v>
      </c>
      <c r="D63">
        <v>59</v>
      </c>
      <c r="E63" t="s">
        <v>4030</v>
      </c>
      <c r="F63" t="s">
        <v>4135</v>
      </c>
      <c r="G63" t="s">
        <v>4058</v>
      </c>
      <c r="H63" s="16">
        <v>45993</v>
      </c>
    </row>
    <row r="64" spans="1:8" x14ac:dyDescent="0.25">
      <c r="A64" t="s">
        <v>1260</v>
      </c>
      <c r="B64" t="s">
        <v>4137</v>
      </c>
      <c r="C64" t="s">
        <v>4024</v>
      </c>
      <c r="D64">
        <v>51</v>
      </c>
      <c r="E64" t="s">
        <v>4030</v>
      </c>
      <c r="F64" t="s">
        <v>4050</v>
      </c>
      <c r="G64" t="s">
        <v>4036</v>
      </c>
      <c r="H64" s="16">
        <v>45535</v>
      </c>
    </row>
    <row r="65" spans="1:8" x14ac:dyDescent="0.25">
      <c r="A65" t="s">
        <v>3540</v>
      </c>
      <c r="B65" t="s">
        <v>4138</v>
      </c>
      <c r="C65" t="s">
        <v>4024</v>
      </c>
      <c r="D65">
        <v>65</v>
      </c>
      <c r="E65" t="s">
        <v>4030</v>
      </c>
      <c r="F65" t="s">
        <v>4057</v>
      </c>
      <c r="G65" t="s">
        <v>4058</v>
      </c>
      <c r="H65" s="16">
        <v>45921</v>
      </c>
    </row>
    <row r="66" spans="1:8" x14ac:dyDescent="0.25">
      <c r="A66" t="s">
        <v>2709</v>
      </c>
      <c r="B66" t="s">
        <v>4139</v>
      </c>
      <c r="C66" t="s">
        <v>4029</v>
      </c>
      <c r="D66">
        <v>43</v>
      </c>
      <c r="E66" t="s">
        <v>4140</v>
      </c>
      <c r="F66" t="s">
        <v>4141</v>
      </c>
      <c r="G66" t="s">
        <v>4068</v>
      </c>
      <c r="H66" s="16">
        <v>45461</v>
      </c>
    </row>
    <row r="67" spans="1:8" x14ac:dyDescent="0.25">
      <c r="A67" t="s">
        <v>1206</v>
      </c>
      <c r="B67" t="s">
        <v>4142</v>
      </c>
      <c r="C67" t="s">
        <v>4029</v>
      </c>
      <c r="D67">
        <v>37</v>
      </c>
      <c r="E67" t="s">
        <v>4025</v>
      </c>
      <c r="F67" t="s">
        <v>4143</v>
      </c>
      <c r="G67" t="s">
        <v>4027</v>
      </c>
      <c r="H67" s="16">
        <v>45917</v>
      </c>
    </row>
    <row r="68" spans="1:8" x14ac:dyDescent="0.25">
      <c r="A68" t="s">
        <v>2622</v>
      </c>
      <c r="B68" t="s">
        <v>4144</v>
      </c>
      <c r="C68" t="s">
        <v>4024</v>
      </c>
      <c r="D68">
        <v>68</v>
      </c>
      <c r="E68" t="s">
        <v>4030</v>
      </c>
      <c r="F68" t="s">
        <v>4035</v>
      </c>
      <c r="G68" t="s">
        <v>4036</v>
      </c>
      <c r="H68" s="16">
        <v>44956</v>
      </c>
    </row>
    <row r="69" spans="1:8" x14ac:dyDescent="0.25">
      <c r="A69" t="s">
        <v>1944</v>
      </c>
      <c r="B69" t="s">
        <v>4145</v>
      </c>
      <c r="C69" t="s">
        <v>4024</v>
      </c>
      <c r="D69">
        <v>70</v>
      </c>
      <c r="E69" t="s">
        <v>4030</v>
      </c>
      <c r="F69" t="s">
        <v>4097</v>
      </c>
      <c r="G69" t="s">
        <v>4071</v>
      </c>
      <c r="H69" s="16">
        <v>45944</v>
      </c>
    </row>
    <row r="70" spans="1:8" x14ac:dyDescent="0.25">
      <c r="A70" t="s">
        <v>488</v>
      </c>
      <c r="B70" t="s">
        <v>4146</v>
      </c>
      <c r="C70" t="s">
        <v>4029</v>
      </c>
      <c r="D70">
        <v>29</v>
      </c>
      <c r="E70" t="s">
        <v>4052</v>
      </c>
      <c r="F70" t="s">
        <v>4046</v>
      </c>
      <c r="H70" s="16">
        <v>46175</v>
      </c>
    </row>
    <row r="71" spans="1:8" x14ac:dyDescent="0.25">
      <c r="A71" t="s">
        <v>11</v>
      </c>
      <c r="B71" t="s">
        <v>4147</v>
      </c>
      <c r="C71" t="s">
        <v>4029</v>
      </c>
      <c r="D71">
        <v>68</v>
      </c>
      <c r="E71" t="s">
        <v>4052</v>
      </c>
      <c r="F71" t="s">
        <v>4055</v>
      </c>
      <c r="G71" t="s">
        <v>4032</v>
      </c>
      <c r="H71" s="16">
        <v>46036</v>
      </c>
    </row>
    <row r="72" spans="1:8" x14ac:dyDescent="0.25">
      <c r="A72" t="s">
        <v>157</v>
      </c>
      <c r="B72" t="s">
        <v>4148</v>
      </c>
      <c r="C72" t="s">
        <v>4024</v>
      </c>
      <c r="E72" t="s">
        <v>4030</v>
      </c>
      <c r="F72" t="s">
        <v>4039</v>
      </c>
      <c r="G72" t="s">
        <v>4032</v>
      </c>
      <c r="H72" s="16">
        <v>45625</v>
      </c>
    </row>
    <row r="73" spans="1:8" x14ac:dyDescent="0.25">
      <c r="A73" t="s">
        <v>91</v>
      </c>
      <c r="B73" t="s">
        <v>4149</v>
      </c>
      <c r="C73" t="s">
        <v>4029</v>
      </c>
      <c r="D73">
        <v>27</v>
      </c>
      <c r="E73" t="s">
        <v>4025</v>
      </c>
      <c r="F73" t="s">
        <v>4135</v>
      </c>
      <c r="G73" t="s">
        <v>4058</v>
      </c>
      <c r="H73" s="16">
        <v>45352</v>
      </c>
    </row>
    <row r="74" spans="1:8" x14ac:dyDescent="0.25">
      <c r="A74" t="s">
        <v>2723</v>
      </c>
      <c r="B74" t="s">
        <v>4150</v>
      </c>
      <c r="C74" t="s">
        <v>4024</v>
      </c>
      <c r="D74">
        <v>48</v>
      </c>
      <c r="E74" t="s">
        <v>4025</v>
      </c>
      <c r="F74" t="s">
        <v>4050</v>
      </c>
      <c r="G74" t="s">
        <v>4036</v>
      </c>
      <c r="H74" s="16">
        <v>46041</v>
      </c>
    </row>
    <row r="75" spans="1:8" x14ac:dyDescent="0.25">
      <c r="A75" t="s">
        <v>4151</v>
      </c>
      <c r="B75" t="s">
        <v>4152</v>
      </c>
      <c r="C75" t="s">
        <v>4024</v>
      </c>
      <c r="D75">
        <v>41</v>
      </c>
      <c r="E75" t="s">
        <v>4140</v>
      </c>
      <c r="F75" t="s">
        <v>4074</v>
      </c>
      <c r="G75" t="s">
        <v>4071</v>
      </c>
      <c r="H75" s="16">
        <v>45670</v>
      </c>
    </row>
    <row r="76" spans="1:8" x14ac:dyDescent="0.25">
      <c r="A76" t="s">
        <v>4153</v>
      </c>
      <c r="B76" t="s">
        <v>4154</v>
      </c>
      <c r="C76" t="s">
        <v>4029</v>
      </c>
      <c r="D76">
        <v>37</v>
      </c>
      <c r="E76" t="s">
        <v>4025</v>
      </c>
      <c r="F76" t="s">
        <v>4046</v>
      </c>
      <c r="G76" t="s">
        <v>4032</v>
      </c>
      <c r="H76" s="16">
        <v>45389</v>
      </c>
    </row>
    <row r="77" spans="1:8" x14ac:dyDescent="0.25">
      <c r="A77" t="s">
        <v>411</v>
      </c>
      <c r="B77" t="s">
        <v>4155</v>
      </c>
      <c r="C77" t="s">
        <v>4029</v>
      </c>
      <c r="D77">
        <v>63</v>
      </c>
      <c r="E77" t="s">
        <v>4140</v>
      </c>
      <c r="F77" t="s">
        <v>4057</v>
      </c>
      <c r="G77" t="s">
        <v>4058</v>
      </c>
      <c r="H77" s="16">
        <v>46131</v>
      </c>
    </row>
    <row r="78" spans="1:8" x14ac:dyDescent="0.25">
      <c r="A78" t="s">
        <v>679</v>
      </c>
      <c r="B78" t="s">
        <v>4156</v>
      </c>
      <c r="C78" t="s">
        <v>4024</v>
      </c>
      <c r="D78">
        <v>23</v>
      </c>
      <c r="E78" t="s">
        <v>4025</v>
      </c>
      <c r="F78" t="s">
        <v>4103</v>
      </c>
      <c r="G78" t="s">
        <v>4032</v>
      </c>
      <c r="H78" s="16">
        <v>45032</v>
      </c>
    </row>
    <row r="79" spans="1:8" x14ac:dyDescent="0.25">
      <c r="A79" t="s">
        <v>165</v>
      </c>
      <c r="B79" t="s">
        <v>4157</v>
      </c>
      <c r="C79" t="s">
        <v>4024</v>
      </c>
      <c r="D79">
        <v>69</v>
      </c>
      <c r="E79" t="s">
        <v>4025</v>
      </c>
      <c r="F79" t="s">
        <v>4055</v>
      </c>
      <c r="G79" t="s">
        <v>4032</v>
      </c>
      <c r="H79" s="16" t="s">
        <v>4158</v>
      </c>
    </row>
    <row r="80" spans="1:8" x14ac:dyDescent="0.25">
      <c r="A80" t="s">
        <v>819</v>
      </c>
      <c r="B80" t="s">
        <v>4159</v>
      </c>
      <c r="C80" t="s">
        <v>4024</v>
      </c>
      <c r="D80">
        <v>61</v>
      </c>
      <c r="E80" t="s">
        <v>4030</v>
      </c>
      <c r="F80" t="s">
        <v>4087</v>
      </c>
      <c r="G80" t="s">
        <v>4036</v>
      </c>
      <c r="H80" s="16">
        <v>45167</v>
      </c>
    </row>
    <row r="81" spans="1:8" x14ac:dyDescent="0.25">
      <c r="A81" t="s">
        <v>826</v>
      </c>
      <c r="B81" t="s">
        <v>4160</v>
      </c>
      <c r="C81" t="s">
        <v>4029</v>
      </c>
      <c r="D81">
        <v>18</v>
      </c>
      <c r="E81" t="s">
        <v>4025</v>
      </c>
      <c r="F81" t="s">
        <v>4031</v>
      </c>
      <c r="G81" t="s">
        <v>4161</v>
      </c>
      <c r="H81" s="16">
        <v>45250</v>
      </c>
    </row>
    <row r="82" spans="1:8" x14ac:dyDescent="0.25">
      <c r="A82" t="s">
        <v>292</v>
      </c>
      <c r="B82" t="s">
        <v>4162</v>
      </c>
      <c r="C82" t="s">
        <v>4024</v>
      </c>
      <c r="D82">
        <v>69</v>
      </c>
      <c r="E82" t="s">
        <v>4052</v>
      </c>
      <c r="F82" t="s">
        <v>4031</v>
      </c>
      <c r="G82" t="s">
        <v>4032</v>
      </c>
      <c r="H82" s="16">
        <v>46044</v>
      </c>
    </row>
    <row r="83" spans="1:8" x14ac:dyDescent="0.25">
      <c r="A83" t="s">
        <v>1147</v>
      </c>
      <c r="B83" t="s">
        <v>4163</v>
      </c>
      <c r="D83">
        <v>49</v>
      </c>
      <c r="E83" t="s">
        <v>4025</v>
      </c>
      <c r="F83" t="s">
        <v>4070</v>
      </c>
      <c r="G83" t="s">
        <v>4071</v>
      </c>
      <c r="H83" s="16">
        <v>45896</v>
      </c>
    </row>
    <row r="84" spans="1:8" x14ac:dyDescent="0.25">
      <c r="A84" t="s">
        <v>673</v>
      </c>
      <c r="B84" t="s">
        <v>4164</v>
      </c>
      <c r="C84" t="s">
        <v>4024</v>
      </c>
      <c r="E84" t="s">
        <v>4052</v>
      </c>
      <c r="F84" t="s">
        <v>4165</v>
      </c>
      <c r="G84" t="s">
        <v>4071</v>
      </c>
      <c r="H84" s="16">
        <v>45210</v>
      </c>
    </row>
    <row r="85" spans="1:8" x14ac:dyDescent="0.25">
      <c r="A85" t="s">
        <v>1838</v>
      </c>
      <c r="B85" t="s">
        <v>4166</v>
      </c>
      <c r="C85" t="s">
        <v>4029</v>
      </c>
      <c r="D85">
        <v>39</v>
      </c>
      <c r="E85" t="s">
        <v>4025</v>
      </c>
      <c r="F85" t="s">
        <v>4097</v>
      </c>
      <c r="G85" t="s">
        <v>4071</v>
      </c>
      <c r="H85" s="16">
        <v>45237</v>
      </c>
    </row>
    <row r="86" spans="1:8" x14ac:dyDescent="0.25">
      <c r="A86" t="s">
        <v>691</v>
      </c>
      <c r="B86" t="s">
        <v>4167</v>
      </c>
      <c r="C86" t="s">
        <v>4029</v>
      </c>
      <c r="D86">
        <v>47</v>
      </c>
      <c r="E86" t="s">
        <v>4052</v>
      </c>
      <c r="F86" t="s">
        <v>4053</v>
      </c>
      <c r="G86" t="s">
        <v>4027</v>
      </c>
      <c r="H86" s="16">
        <v>45003</v>
      </c>
    </row>
    <row r="87" spans="1:8" x14ac:dyDescent="0.25">
      <c r="A87" t="s">
        <v>1131</v>
      </c>
      <c r="B87" t="s">
        <v>4168</v>
      </c>
      <c r="C87" t="s">
        <v>4024</v>
      </c>
      <c r="D87">
        <v>61</v>
      </c>
      <c r="E87" t="s">
        <v>4025</v>
      </c>
      <c r="F87" t="s">
        <v>4050</v>
      </c>
      <c r="G87" t="s">
        <v>4036</v>
      </c>
      <c r="H87" s="16">
        <v>46053</v>
      </c>
    </row>
    <row r="88" spans="1:8" x14ac:dyDescent="0.25">
      <c r="A88" t="s">
        <v>1680</v>
      </c>
      <c r="B88" t="s">
        <v>4169</v>
      </c>
      <c r="C88" t="s">
        <v>4024</v>
      </c>
      <c r="D88">
        <v>62</v>
      </c>
      <c r="E88" t="s">
        <v>4048</v>
      </c>
      <c r="F88" t="s">
        <v>4087</v>
      </c>
      <c r="G88" t="s">
        <v>4036</v>
      </c>
      <c r="H88" s="16">
        <v>46066</v>
      </c>
    </row>
    <row r="89" spans="1:8" x14ac:dyDescent="0.25">
      <c r="A89" t="s">
        <v>1078</v>
      </c>
      <c r="B89" t="s">
        <v>4170</v>
      </c>
      <c r="C89" t="s">
        <v>4029</v>
      </c>
      <c r="D89">
        <v>40</v>
      </c>
      <c r="E89" t="s">
        <v>4030</v>
      </c>
      <c r="F89" t="s">
        <v>4057</v>
      </c>
      <c r="G89" t="s">
        <v>4058</v>
      </c>
      <c r="H89" s="16">
        <v>45083</v>
      </c>
    </row>
    <row r="90" spans="1:8" x14ac:dyDescent="0.25">
      <c r="A90" t="s">
        <v>179</v>
      </c>
      <c r="B90" t="s">
        <v>4171</v>
      </c>
      <c r="C90" t="s">
        <v>4029</v>
      </c>
      <c r="D90">
        <v>21</v>
      </c>
      <c r="E90" t="s">
        <v>4114</v>
      </c>
      <c r="F90" t="s">
        <v>4046</v>
      </c>
      <c r="G90" t="s">
        <v>4032</v>
      </c>
      <c r="H90" s="16">
        <v>45295</v>
      </c>
    </row>
    <row r="91" spans="1:8" x14ac:dyDescent="0.25">
      <c r="A91" t="s">
        <v>902</v>
      </c>
      <c r="B91" t="s">
        <v>4172</v>
      </c>
      <c r="C91" t="s">
        <v>4024</v>
      </c>
      <c r="D91">
        <v>71</v>
      </c>
      <c r="E91" t="s">
        <v>4052</v>
      </c>
      <c r="F91" t="s">
        <v>4092</v>
      </c>
      <c r="G91" t="s">
        <v>4071</v>
      </c>
      <c r="H91" s="16">
        <v>45377</v>
      </c>
    </row>
    <row r="92" spans="1:8" x14ac:dyDescent="0.25">
      <c r="A92" t="s">
        <v>890</v>
      </c>
      <c r="B92" t="s">
        <v>4173</v>
      </c>
      <c r="C92" t="s">
        <v>4029</v>
      </c>
      <c r="D92">
        <v>45</v>
      </c>
      <c r="E92" t="s">
        <v>4030</v>
      </c>
      <c r="F92" t="s">
        <v>4092</v>
      </c>
      <c r="G92" t="s">
        <v>4071</v>
      </c>
      <c r="H92" s="16">
        <v>45618</v>
      </c>
    </row>
    <row r="93" spans="1:8" x14ac:dyDescent="0.25">
      <c r="A93" t="s">
        <v>696</v>
      </c>
      <c r="C93" t="s">
        <v>4024</v>
      </c>
      <c r="D93">
        <v>33</v>
      </c>
      <c r="E93" t="s">
        <v>4025</v>
      </c>
      <c r="F93" t="s">
        <v>4092</v>
      </c>
      <c r="G93" t="s">
        <v>4071</v>
      </c>
      <c r="H93" s="16">
        <v>45123</v>
      </c>
    </row>
    <row r="94" spans="1:8" x14ac:dyDescent="0.25">
      <c r="A94" t="s">
        <v>1670</v>
      </c>
      <c r="B94" t="s">
        <v>4174</v>
      </c>
      <c r="C94" t="s">
        <v>4029</v>
      </c>
      <c r="D94">
        <v>41</v>
      </c>
      <c r="E94" t="s">
        <v>4030</v>
      </c>
      <c r="F94" t="s">
        <v>4060</v>
      </c>
      <c r="G94" t="s">
        <v>4032</v>
      </c>
      <c r="H94" s="16" t="s">
        <v>4175</v>
      </c>
    </row>
    <row r="95" spans="1:8" x14ac:dyDescent="0.25">
      <c r="A95" t="s">
        <v>336</v>
      </c>
      <c r="B95" t="s">
        <v>4176</v>
      </c>
      <c r="C95" t="s">
        <v>4024</v>
      </c>
      <c r="D95">
        <v>52</v>
      </c>
      <c r="E95" t="s">
        <v>4025</v>
      </c>
      <c r="F95" t="s">
        <v>4055</v>
      </c>
      <c r="G95" t="s">
        <v>4032</v>
      </c>
      <c r="H95" s="16">
        <v>45619</v>
      </c>
    </row>
    <row r="96" spans="1:8" x14ac:dyDescent="0.25">
      <c r="A96" t="s">
        <v>1381</v>
      </c>
      <c r="B96" t="s">
        <v>4177</v>
      </c>
      <c r="C96" t="s">
        <v>4024</v>
      </c>
      <c r="D96">
        <v>50</v>
      </c>
      <c r="E96" t="s">
        <v>4030</v>
      </c>
      <c r="F96" t="s">
        <v>4026</v>
      </c>
      <c r="G96" t="s">
        <v>4027</v>
      </c>
      <c r="H96" s="16">
        <v>44992</v>
      </c>
    </row>
    <row r="97" spans="1:8" x14ac:dyDescent="0.25">
      <c r="A97" t="s">
        <v>189</v>
      </c>
      <c r="B97" t="s">
        <v>4178</v>
      </c>
      <c r="C97" t="s">
        <v>4029</v>
      </c>
      <c r="D97">
        <v>25</v>
      </c>
      <c r="E97" t="s">
        <v>4038</v>
      </c>
      <c r="F97" t="s">
        <v>4097</v>
      </c>
      <c r="G97" t="s">
        <v>4071</v>
      </c>
      <c r="H97" s="16">
        <v>45426</v>
      </c>
    </row>
    <row r="98" spans="1:8" x14ac:dyDescent="0.25">
      <c r="A98" t="s">
        <v>423</v>
      </c>
      <c r="B98" t="s">
        <v>4179</v>
      </c>
      <c r="C98" t="s">
        <v>4024</v>
      </c>
      <c r="D98">
        <v>62</v>
      </c>
      <c r="E98" t="s">
        <v>4025</v>
      </c>
      <c r="F98" t="s">
        <v>4035</v>
      </c>
      <c r="G98" t="s">
        <v>4036</v>
      </c>
      <c r="H98" s="16">
        <v>46188</v>
      </c>
    </row>
    <row r="99" spans="1:8" x14ac:dyDescent="0.25">
      <c r="A99" t="s">
        <v>596</v>
      </c>
      <c r="B99" t="s">
        <v>4180</v>
      </c>
      <c r="C99" t="s">
        <v>4029</v>
      </c>
      <c r="D99">
        <v>26</v>
      </c>
      <c r="E99" t="s">
        <v>4025</v>
      </c>
      <c r="F99" t="s">
        <v>4087</v>
      </c>
      <c r="G99" t="s">
        <v>4036</v>
      </c>
      <c r="H99" s="16">
        <v>45627</v>
      </c>
    </row>
    <row r="100" spans="1:8" x14ac:dyDescent="0.25">
      <c r="A100" t="s">
        <v>363</v>
      </c>
      <c r="B100" t="s">
        <v>4181</v>
      </c>
      <c r="C100" t="s">
        <v>4029</v>
      </c>
      <c r="E100" t="s">
        <v>4030</v>
      </c>
      <c r="F100" t="s">
        <v>4089</v>
      </c>
      <c r="G100" t="s">
        <v>4068</v>
      </c>
      <c r="H100" s="16">
        <v>44992</v>
      </c>
    </row>
    <row r="101" spans="1:8" x14ac:dyDescent="0.25">
      <c r="A101" t="s">
        <v>307</v>
      </c>
      <c r="B101" t="s">
        <v>4182</v>
      </c>
      <c r="C101" t="s">
        <v>4029</v>
      </c>
      <c r="D101">
        <v>61</v>
      </c>
      <c r="E101" t="s">
        <v>4025</v>
      </c>
      <c r="F101" t="s">
        <v>4077</v>
      </c>
      <c r="G101" t="s">
        <v>4071</v>
      </c>
      <c r="H101" s="16">
        <v>46108</v>
      </c>
    </row>
    <row r="102" spans="1:8" x14ac:dyDescent="0.25">
      <c r="A102" t="s">
        <v>1777</v>
      </c>
      <c r="B102" t="s">
        <v>4183</v>
      </c>
      <c r="C102" t="s">
        <v>4024</v>
      </c>
      <c r="D102">
        <v>44</v>
      </c>
      <c r="E102" t="s">
        <v>4048</v>
      </c>
      <c r="F102" t="s">
        <v>4053</v>
      </c>
      <c r="G102" t="s">
        <v>4027</v>
      </c>
      <c r="H102" s="16">
        <v>45224</v>
      </c>
    </row>
    <row r="103" spans="1:8" x14ac:dyDescent="0.25">
      <c r="A103" t="s">
        <v>329</v>
      </c>
      <c r="B103" t="s">
        <v>4184</v>
      </c>
      <c r="C103" t="s">
        <v>4024</v>
      </c>
      <c r="D103">
        <v>69</v>
      </c>
      <c r="E103" t="s">
        <v>4025</v>
      </c>
      <c r="F103" t="s">
        <v>4135</v>
      </c>
      <c r="G103" t="s">
        <v>4058</v>
      </c>
      <c r="H103" s="16">
        <v>45465</v>
      </c>
    </row>
    <row r="104" spans="1:8" x14ac:dyDescent="0.25">
      <c r="A104" t="s">
        <v>577</v>
      </c>
      <c r="B104" t="s">
        <v>4185</v>
      </c>
      <c r="C104" t="s">
        <v>4029</v>
      </c>
      <c r="D104">
        <v>34</v>
      </c>
      <c r="E104" t="s">
        <v>4030</v>
      </c>
      <c r="F104" t="s">
        <v>4053</v>
      </c>
      <c r="G104" t="s">
        <v>4027</v>
      </c>
      <c r="H104" s="16">
        <v>45204</v>
      </c>
    </row>
    <row r="105" spans="1:8" x14ac:dyDescent="0.25">
      <c r="A105" t="s">
        <v>1264</v>
      </c>
      <c r="B105" t="s">
        <v>4186</v>
      </c>
      <c r="C105" t="s">
        <v>4029</v>
      </c>
      <c r="D105">
        <v>18</v>
      </c>
      <c r="E105" t="s">
        <v>4030</v>
      </c>
      <c r="F105" t="s">
        <v>4187</v>
      </c>
      <c r="G105" t="s">
        <v>4032</v>
      </c>
      <c r="H105" s="16">
        <v>45101</v>
      </c>
    </row>
    <row r="106" spans="1:8" x14ac:dyDescent="0.25">
      <c r="A106" t="s">
        <v>694</v>
      </c>
      <c r="B106" t="s">
        <v>4188</v>
      </c>
      <c r="C106" t="s">
        <v>4029</v>
      </c>
      <c r="D106">
        <v>60</v>
      </c>
      <c r="E106" t="s">
        <v>4025</v>
      </c>
      <c r="F106" t="s">
        <v>4085</v>
      </c>
      <c r="G106" t="s">
        <v>4036</v>
      </c>
      <c r="H106" s="16">
        <v>46123</v>
      </c>
    </row>
    <row r="107" spans="1:8" x14ac:dyDescent="0.25">
      <c r="A107" t="s">
        <v>972</v>
      </c>
      <c r="B107" t="s">
        <v>4189</v>
      </c>
      <c r="C107" t="s">
        <v>4029</v>
      </c>
      <c r="D107">
        <v>68</v>
      </c>
      <c r="E107" t="s">
        <v>4048</v>
      </c>
      <c r="F107" t="s">
        <v>4039</v>
      </c>
      <c r="G107" t="s">
        <v>4032</v>
      </c>
      <c r="H107" s="16">
        <v>46163</v>
      </c>
    </row>
    <row r="108" spans="1:8" x14ac:dyDescent="0.25">
      <c r="A108" t="s">
        <v>1208</v>
      </c>
      <c r="B108" t="s">
        <v>4190</v>
      </c>
      <c r="C108" t="s">
        <v>4024</v>
      </c>
      <c r="D108">
        <v>20</v>
      </c>
      <c r="E108" t="s">
        <v>4094</v>
      </c>
      <c r="F108" t="s">
        <v>4141</v>
      </c>
      <c r="G108" t="s">
        <v>4068</v>
      </c>
      <c r="H108" s="16">
        <v>45756</v>
      </c>
    </row>
    <row r="109" spans="1:8" x14ac:dyDescent="0.25">
      <c r="A109" t="s">
        <v>1861</v>
      </c>
      <c r="B109" t="s">
        <v>4191</v>
      </c>
      <c r="C109" t="s">
        <v>4029</v>
      </c>
      <c r="D109">
        <v>18</v>
      </c>
      <c r="E109" t="s">
        <v>4030</v>
      </c>
      <c r="F109" t="s">
        <v>4035</v>
      </c>
      <c r="G109" t="s">
        <v>4036</v>
      </c>
      <c r="H109" s="16">
        <v>44975</v>
      </c>
    </row>
    <row r="110" spans="1:8" x14ac:dyDescent="0.25">
      <c r="A110" t="s">
        <v>528</v>
      </c>
      <c r="B110" t="s">
        <v>4192</v>
      </c>
      <c r="C110" t="s">
        <v>4024</v>
      </c>
      <c r="D110">
        <v>41</v>
      </c>
      <c r="E110" t="s">
        <v>4025</v>
      </c>
      <c r="F110" t="s">
        <v>4067</v>
      </c>
      <c r="G110" t="s">
        <v>4068</v>
      </c>
      <c r="H110" s="16">
        <v>46115</v>
      </c>
    </row>
    <row r="111" spans="1:8" x14ac:dyDescent="0.25">
      <c r="A111" t="s">
        <v>1041</v>
      </c>
      <c r="B111" t="s">
        <v>4193</v>
      </c>
      <c r="C111" t="s">
        <v>4024</v>
      </c>
      <c r="D111">
        <v>23</v>
      </c>
      <c r="E111" t="s">
        <v>4052</v>
      </c>
      <c r="F111" t="s">
        <v>4041</v>
      </c>
      <c r="G111" t="s">
        <v>4036</v>
      </c>
      <c r="H111" s="16">
        <v>45367</v>
      </c>
    </row>
    <row r="112" spans="1:8" x14ac:dyDescent="0.25">
      <c r="A112" t="s">
        <v>163</v>
      </c>
      <c r="B112" t="s">
        <v>4194</v>
      </c>
      <c r="C112" t="s">
        <v>4024</v>
      </c>
      <c r="D112">
        <v>51</v>
      </c>
      <c r="E112" t="s">
        <v>4025</v>
      </c>
      <c r="F112" t="s">
        <v>4035</v>
      </c>
      <c r="G112" t="s">
        <v>4036</v>
      </c>
      <c r="H112" s="16">
        <v>45201</v>
      </c>
    </row>
    <row r="113" spans="1:8" x14ac:dyDescent="0.25">
      <c r="A113" t="s">
        <v>1357</v>
      </c>
      <c r="B113" t="s">
        <v>4195</v>
      </c>
      <c r="C113" t="s">
        <v>4024</v>
      </c>
      <c r="D113">
        <v>41</v>
      </c>
      <c r="E113" t="s">
        <v>4025</v>
      </c>
      <c r="F113" t="s">
        <v>4092</v>
      </c>
      <c r="G113" t="s">
        <v>4071</v>
      </c>
      <c r="H113" s="16">
        <v>45495</v>
      </c>
    </row>
    <row r="114" spans="1:8" x14ac:dyDescent="0.25">
      <c r="A114" t="s">
        <v>1606</v>
      </c>
      <c r="B114" t="s">
        <v>4196</v>
      </c>
      <c r="C114" t="s">
        <v>4024</v>
      </c>
      <c r="D114">
        <v>30</v>
      </c>
      <c r="E114" t="s">
        <v>4030</v>
      </c>
      <c r="F114" t="s">
        <v>4089</v>
      </c>
      <c r="G114" t="s">
        <v>4068</v>
      </c>
      <c r="H114" s="16">
        <v>45142</v>
      </c>
    </row>
    <row r="115" spans="1:8" x14ac:dyDescent="0.25">
      <c r="A115" t="s">
        <v>385</v>
      </c>
      <c r="B115" t="s">
        <v>4197</v>
      </c>
      <c r="C115" t="s">
        <v>4024</v>
      </c>
      <c r="D115">
        <v>41</v>
      </c>
      <c r="E115" t="s">
        <v>4025</v>
      </c>
      <c r="F115" t="s">
        <v>4031</v>
      </c>
      <c r="G115" t="s">
        <v>4032</v>
      </c>
      <c r="H115" s="16">
        <v>45012</v>
      </c>
    </row>
    <row r="116" spans="1:8" x14ac:dyDescent="0.25">
      <c r="A116" t="s">
        <v>4198</v>
      </c>
      <c r="B116" t="s">
        <v>4199</v>
      </c>
      <c r="C116" t="s">
        <v>4024</v>
      </c>
      <c r="D116">
        <v>64</v>
      </c>
      <c r="E116" t="s">
        <v>4025</v>
      </c>
      <c r="F116" t="s">
        <v>4087</v>
      </c>
      <c r="G116" t="s">
        <v>4036</v>
      </c>
      <c r="H116" s="16">
        <v>45455</v>
      </c>
    </row>
    <row r="117" spans="1:8" x14ac:dyDescent="0.25">
      <c r="A117" t="s">
        <v>2982</v>
      </c>
      <c r="B117" t="s">
        <v>4200</v>
      </c>
      <c r="C117" t="s">
        <v>4029</v>
      </c>
      <c r="D117">
        <v>63</v>
      </c>
      <c r="E117" t="s">
        <v>4025</v>
      </c>
      <c r="F117" t="s">
        <v>4085</v>
      </c>
      <c r="G117" t="s">
        <v>4036</v>
      </c>
      <c r="H117" s="16">
        <v>44950</v>
      </c>
    </row>
    <row r="118" spans="1:8" x14ac:dyDescent="0.25">
      <c r="A118" t="s">
        <v>3484</v>
      </c>
      <c r="B118" t="s">
        <v>4201</v>
      </c>
      <c r="C118" t="s">
        <v>4029</v>
      </c>
      <c r="D118">
        <v>60</v>
      </c>
      <c r="E118" t="s">
        <v>4030</v>
      </c>
      <c r="F118" t="s">
        <v>4141</v>
      </c>
      <c r="G118" t="s">
        <v>4202</v>
      </c>
      <c r="H118" s="16">
        <v>45761</v>
      </c>
    </row>
    <row r="119" spans="1:8" x14ac:dyDescent="0.25">
      <c r="A119" t="s">
        <v>397</v>
      </c>
      <c r="B119" t="s">
        <v>4203</v>
      </c>
      <c r="C119" t="s">
        <v>4029</v>
      </c>
      <c r="D119">
        <v>36</v>
      </c>
      <c r="F119" t="s">
        <v>4070</v>
      </c>
      <c r="G119" t="s">
        <v>4071</v>
      </c>
      <c r="H119" s="16">
        <v>45154</v>
      </c>
    </row>
    <row r="120" spans="1:8" x14ac:dyDescent="0.25">
      <c r="A120" t="s">
        <v>245</v>
      </c>
      <c r="B120" t="s">
        <v>4204</v>
      </c>
      <c r="C120" t="s">
        <v>4029</v>
      </c>
      <c r="D120">
        <v>43</v>
      </c>
      <c r="E120" t="s">
        <v>4052</v>
      </c>
      <c r="F120" t="s">
        <v>4039</v>
      </c>
      <c r="G120" t="s">
        <v>4032</v>
      </c>
      <c r="H120" s="16">
        <v>45528</v>
      </c>
    </row>
    <row r="121" spans="1:8" x14ac:dyDescent="0.25">
      <c r="A121" t="s">
        <v>2439</v>
      </c>
      <c r="B121" t="s">
        <v>4205</v>
      </c>
      <c r="C121" t="s">
        <v>4029</v>
      </c>
      <c r="D121">
        <v>67</v>
      </c>
      <c r="E121" t="s">
        <v>4025</v>
      </c>
      <c r="F121" t="s">
        <v>4031</v>
      </c>
      <c r="G121" t="s">
        <v>4161</v>
      </c>
      <c r="H121" s="16">
        <v>45371</v>
      </c>
    </row>
    <row r="122" spans="1:8" x14ac:dyDescent="0.25">
      <c r="A122" t="s">
        <v>742</v>
      </c>
      <c r="B122" t="s">
        <v>4206</v>
      </c>
      <c r="C122" t="s">
        <v>4207</v>
      </c>
      <c r="D122">
        <v>61</v>
      </c>
      <c r="E122" t="s">
        <v>4025</v>
      </c>
      <c r="F122" t="s">
        <v>4060</v>
      </c>
      <c r="G122" t="s">
        <v>4032</v>
      </c>
      <c r="H122" s="16">
        <v>45677</v>
      </c>
    </row>
    <row r="123" spans="1:8" x14ac:dyDescent="0.25">
      <c r="A123" t="s">
        <v>1016</v>
      </c>
      <c r="B123" t="s">
        <v>4208</v>
      </c>
      <c r="C123" t="s">
        <v>4029</v>
      </c>
      <c r="D123">
        <v>43</v>
      </c>
      <c r="E123" t="s">
        <v>4114</v>
      </c>
      <c r="F123" t="s">
        <v>4165</v>
      </c>
      <c r="G123" t="s">
        <v>4071</v>
      </c>
      <c r="H123" s="16">
        <v>45941</v>
      </c>
    </row>
    <row r="124" spans="1:8" x14ac:dyDescent="0.25">
      <c r="A124" t="s">
        <v>1577</v>
      </c>
      <c r="B124" t="s">
        <v>4209</v>
      </c>
      <c r="C124" t="s">
        <v>4029</v>
      </c>
      <c r="D124">
        <v>28</v>
      </c>
      <c r="E124" t="s">
        <v>4030</v>
      </c>
      <c r="F124" t="s">
        <v>4097</v>
      </c>
      <c r="G124" t="s">
        <v>4071</v>
      </c>
      <c r="H124" s="16">
        <v>45369</v>
      </c>
    </row>
    <row r="125" spans="1:8" x14ac:dyDescent="0.25">
      <c r="A125" t="s">
        <v>4210</v>
      </c>
      <c r="B125" t="s">
        <v>4211</v>
      </c>
      <c r="C125" t="s">
        <v>4024</v>
      </c>
      <c r="D125">
        <v>65</v>
      </c>
      <c r="E125" t="s">
        <v>4048</v>
      </c>
      <c r="F125" t="s">
        <v>4060</v>
      </c>
      <c r="G125" t="s">
        <v>4032</v>
      </c>
      <c r="H125" s="16">
        <v>45682</v>
      </c>
    </row>
    <row r="126" spans="1:8" x14ac:dyDescent="0.25">
      <c r="A126" t="s">
        <v>457</v>
      </c>
      <c r="B126" t="s">
        <v>4212</v>
      </c>
      <c r="C126" t="s">
        <v>4029</v>
      </c>
      <c r="D126">
        <v>51</v>
      </c>
      <c r="E126" t="s">
        <v>4030</v>
      </c>
      <c r="F126" t="s">
        <v>4092</v>
      </c>
      <c r="G126" t="s">
        <v>4071</v>
      </c>
      <c r="H126" s="16">
        <v>44952</v>
      </c>
    </row>
    <row r="127" spans="1:8" x14ac:dyDescent="0.25">
      <c r="A127" t="s">
        <v>1620</v>
      </c>
      <c r="B127" t="s">
        <v>4213</v>
      </c>
      <c r="C127" t="s">
        <v>4024</v>
      </c>
      <c r="D127">
        <v>62</v>
      </c>
      <c r="E127" t="s">
        <v>4048</v>
      </c>
      <c r="F127" t="s">
        <v>4085</v>
      </c>
      <c r="G127" t="s">
        <v>4036</v>
      </c>
      <c r="H127" s="16">
        <v>46146</v>
      </c>
    </row>
    <row r="128" spans="1:8" x14ac:dyDescent="0.25">
      <c r="A128" t="s">
        <v>2308</v>
      </c>
      <c r="B128" t="s">
        <v>4214</v>
      </c>
      <c r="C128" t="s">
        <v>4024</v>
      </c>
      <c r="D128">
        <v>63</v>
      </c>
      <c r="E128" t="s">
        <v>4025</v>
      </c>
      <c r="F128" t="s">
        <v>4165</v>
      </c>
      <c r="G128" t="s">
        <v>4071</v>
      </c>
      <c r="H128" s="16">
        <v>45609</v>
      </c>
    </row>
    <row r="129" spans="1:8" x14ac:dyDescent="0.25">
      <c r="A129" t="s">
        <v>1973</v>
      </c>
      <c r="B129" t="s">
        <v>4215</v>
      </c>
      <c r="C129" t="s">
        <v>4029</v>
      </c>
      <c r="D129">
        <v>25</v>
      </c>
      <c r="E129" t="s">
        <v>4048</v>
      </c>
      <c r="F129" t="s">
        <v>4046</v>
      </c>
      <c r="G129" t="s">
        <v>4032</v>
      </c>
      <c r="H129" s="16">
        <v>45414</v>
      </c>
    </row>
    <row r="130" spans="1:8" x14ac:dyDescent="0.25">
      <c r="A130" t="s">
        <v>1230</v>
      </c>
      <c r="B130" t="s">
        <v>4216</v>
      </c>
      <c r="C130" t="s">
        <v>4029</v>
      </c>
      <c r="D130">
        <v>0</v>
      </c>
      <c r="E130" t="s">
        <v>4025</v>
      </c>
      <c r="F130" t="s">
        <v>4074</v>
      </c>
      <c r="G130" t="s">
        <v>4071</v>
      </c>
      <c r="H130" s="16">
        <v>45882</v>
      </c>
    </row>
    <row r="131" spans="1:8" x14ac:dyDescent="0.25">
      <c r="A131" t="s">
        <v>272</v>
      </c>
      <c r="B131" t="s">
        <v>4217</v>
      </c>
      <c r="C131" t="s">
        <v>4029</v>
      </c>
      <c r="D131">
        <v>50</v>
      </c>
      <c r="E131" t="s">
        <v>4052</v>
      </c>
      <c r="F131" t="s">
        <v>4141</v>
      </c>
      <c r="G131" t="s">
        <v>4068</v>
      </c>
      <c r="H131" s="16">
        <v>45120</v>
      </c>
    </row>
    <row r="132" spans="1:8" x14ac:dyDescent="0.25">
      <c r="A132" t="s">
        <v>1854</v>
      </c>
      <c r="B132" t="s">
        <v>4218</v>
      </c>
      <c r="C132" t="s">
        <v>4029</v>
      </c>
      <c r="D132">
        <v>46</v>
      </c>
      <c r="E132" t="s">
        <v>4025</v>
      </c>
      <c r="F132" t="s">
        <v>4074</v>
      </c>
      <c r="G132" t="s">
        <v>4071</v>
      </c>
      <c r="H132" s="16">
        <v>45555</v>
      </c>
    </row>
    <row r="133" spans="1:8" x14ac:dyDescent="0.25">
      <c r="A133" t="s">
        <v>1589</v>
      </c>
      <c r="B133" t="s">
        <v>4219</v>
      </c>
      <c r="C133" t="s">
        <v>4024</v>
      </c>
      <c r="D133">
        <v>71</v>
      </c>
      <c r="E133" t="s">
        <v>4030</v>
      </c>
      <c r="F133" t="s">
        <v>4074</v>
      </c>
      <c r="G133" t="s">
        <v>4071</v>
      </c>
      <c r="H133" s="16">
        <v>44994</v>
      </c>
    </row>
    <row r="134" spans="1:8" x14ac:dyDescent="0.25">
      <c r="A134" t="s">
        <v>506</v>
      </c>
      <c r="B134" t="s">
        <v>4220</v>
      </c>
      <c r="C134" t="s">
        <v>4024</v>
      </c>
      <c r="D134">
        <v>61</v>
      </c>
      <c r="E134" t="s">
        <v>4025</v>
      </c>
      <c r="F134" t="s">
        <v>4041</v>
      </c>
      <c r="G134" t="s">
        <v>4036</v>
      </c>
      <c r="H134" s="16">
        <v>46169</v>
      </c>
    </row>
    <row r="135" spans="1:8" x14ac:dyDescent="0.25">
      <c r="A135" t="s">
        <v>779</v>
      </c>
      <c r="B135" t="s">
        <v>4221</v>
      </c>
      <c r="C135" t="s">
        <v>4029</v>
      </c>
      <c r="D135">
        <v>57</v>
      </c>
      <c r="E135" t="s">
        <v>4025</v>
      </c>
      <c r="F135" t="s">
        <v>4092</v>
      </c>
      <c r="G135" t="s">
        <v>4071</v>
      </c>
      <c r="H135" s="16">
        <v>44938</v>
      </c>
    </row>
    <row r="136" spans="1:8" x14ac:dyDescent="0.25">
      <c r="A136" t="s">
        <v>2083</v>
      </c>
      <c r="B136" t="s">
        <v>4222</v>
      </c>
      <c r="C136" t="s">
        <v>4029</v>
      </c>
      <c r="D136">
        <v>49</v>
      </c>
      <c r="E136" t="s">
        <v>4025</v>
      </c>
      <c r="F136" t="s">
        <v>4041</v>
      </c>
      <c r="G136" t="s">
        <v>4036</v>
      </c>
      <c r="H136" s="16">
        <v>45087</v>
      </c>
    </row>
    <row r="137" spans="1:8" x14ac:dyDescent="0.25">
      <c r="A137" t="s">
        <v>312</v>
      </c>
      <c r="B137" t="s">
        <v>4223</v>
      </c>
      <c r="C137" t="s">
        <v>4024</v>
      </c>
      <c r="D137">
        <v>37</v>
      </c>
      <c r="E137" t="s">
        <v>4025</v>
      </c>
      <c r="F137" t="s">
        <v>4031</v>
      </c>
      <c r="G137" t="s">
        <v>4032</v>
      </c>
      <c r="H137" s="16">
        <v>46036</v>
      </c>
    </row>
    <row r="138" spans="1:8" x14ac:dyDescent="0.25">
      <c r="A138" t="s">
        <v>1033</v>
      </c>
      <c r="B138" t="s">
        <v>4224</v>
      </c>
      <c r="C138" t="s">
        <v>4024</v>
      </c>
      <c r="D138">
        <v>59</v>
      </c>
      <c r="E138" t="s">
        <v>4052</v>
      </c>
      <c r="F138" t="s">
        <v>4135</v>
      </c>
      <c r="G138" t="s">
        <v>4058</v>
      </c>
      <c r="H138" s="16">
        <v>45548</v>
      </c>
    </row>
    <row r="139" spans="1:8" x14ac:dyDescent="0.25">
      <c r="A139" t="s">
        <v>929</v>
      </c>
      <c r="B139" t="s">
        <v>4225</v>
      </c>
      <c r="C139" t="s">
        <v>4029</v>
      </c>
      <c r="D139">
        <v>52</v>
      </c>
      <c r="E139" t="s">
        <v>4030</v>
      </c>
      <c r="F139" t="s">
        <v>4087</v>
      </c>
      <c r="G139" t="s">
        <v>4036</v>
      </c>
      <c r="H139" s="16" t="s">
        <v>4226</v>
      </c>
    </row>
    <row r="140" spans="1:8" x14ac:dyDescent="0.25">
      <c r="A140" t="s">
        <v>498</v>
      </c>
      <c r="B140" t="s">
        <v>4227</v>
      </c>
      <c r="C140" t="s">
        <v>4029</v>
      </c>
      <c r="D140">
        <v>42</v>
      </c>
      <c r="E140" t="s">
        <v>4030</v>
      </c>
      <c r="F140" t="s">
        <v>4087</v>
      </c>
      <c r="G140" t="s">
        <v>4036</v>
      </c>
      <c r="H140" s="16" t="s">
        <v>4228</v>
      </c>
    </row>
    <row r="141" spans="1:8" x14ac:dyDescent="0.25">
      <c r="A141" t="s">
        <v>843</v>
      </c>
      <c r="B141" t="s">
        <v>4229</v>
      </c>
      <c r="C141" t="s">
        <v>4029</v>
      </c>
      <c r="D141">
        <v>18</v>
      </c>
      <c r="E141" t="s">
        <v>4052</v>
      </c>
      <c r="F141" t="s">
        <v>4141</v>
      </c>
      <c r="G141" t="s">
        <v>4068</v>
      </c>
      <c r="H141" s="16">
        <v>45864</v>
      </c>
    </row>
    <row r="142" spans="1:8" x14ac:dyDescent="0.25">
      <c r="A142" t="s">
        <v>2444</v>
      </c>
      <c r="B142" t="s">
        <v>4230</v>
      </c>
      <c r="C142" t="s">
        <v>4024</v>
      </c>
      <c r="D142">
        <v>60</v>
      </c>
      <c r="E142" t="s">
        <v>4025</v>
      </c>
      <c r="F142" t="s">
        <v>4050</v>
      </c>
      <c r="G142" t="s">
        <v>4036</v>
      </c>
      <c r="H142" s="16">
        <v>45716</v>
      </c>
    </row>
    <row r="143" spans="1:8" x14ac:dyDescent="0.25">
      <c r="A143" t="s">
        <v>1276</v>
      </c>
      <c r="B143" t="s">
        <v>4231</v>
      </c>
      <c r="C143" t="s">
        <v>4024</v>
      </c>
      <c r="D143">
        <v>55</v>
      </c>
      <c r="E143" t="s">
        <v>4030</v>
      </c>
      <c r="F143" t="s">
        <v>4074</v>
      </c>
      <c r="G143" t="s">
        <v>4071</v>
      </c>
      <c r="H143" s="16">
        <v>45070</v>
      </c>
    </row>
    <row r="144" spans="1:8" x14ac:dyDescent="0.25">
      <c r="A144" t="s">
        <v>1414</v>
      </c>
      <c r="B144" t="s">
        <v>4232</v>
      </c>
      <c r="C144" t="s">
        <v>4024</v>
      </c>
      <c r="D144">
        <v>35</v>
      </c>
      <c r="E144" t="s">
        <v>4025</v>
      </c>
      <c r="F144" t="s">
        <v>4143</v>
      </c>
      <c r="G144" t="s">
        <v>4027</v>
      </c>
      <c r="H144" s="16">
        <v>44990</v>
      </c>
    </row>
    <row r="145" spans="1:8" x14ac:dyDescent="0.25">
      <c r="A145" t="s">
        <v>951</v>
      </c>
      <c r="B145" t="s">
        <v>4233</v>
      </c>
      <c r="C145" t="s">
        <v>4029</v>
      </c>
      <c r="D145">
        <v>121</v>
      </c>
      <c r="E145" t="s">
        <v>4048</v>
      </c>
      <c r="F145" t="s">
        <v>4031</v>
      </c>
      <c r="G145" t="s">
        <v>4032</v>
      </c>
      <c r="H145" s="16">
        <v>45254</v>
      </c>
    </row>
    <row r="146" spans="1:8" x14ac:dyDescent="0.25">
      <c r="A146" t="s">
        <v>3552</v>
      </c>
      <c r="B146" t="s">
        <v>4234</v>
      </c>
      <c r="C146" t="s">
        <v>4024</v>
      </c>
      <c r="D146">
        <v>67</v>
      </c>
      <c r="E146" t="s">
        <v>4025</v>
      </c>
      <c r="F146" t="s">
        <v>4103</v>
      </c>
      <c r="G146" t="s">
        <v>4032</v>
      </c>
      <c r="H146" s="16">
        <v>45160</v>
      </c>
    </row>
    <row r="147" spans="1:8" x14ac:dyDescent="0.25">
      <c r="A147" t="s">
        <v>1698</v>
      </c>
      <c r="B147" t="s">
        <v>4235</v>
      </c>
      <c r="C147" t="s">
        <v>4029</v>
      </c>
      <c r="D147">
        <v>55</v>
      </c>
      <c r="E147" t="s">
        <v>4048</v>
      </c>
      <c r="F147" t="s">
        <v>4026</v>
      </c>
      <c r="G147" t="s">
        <v>4027</v>
      </c>
      <c r="H147" s="16">
        <v>45684</v>
      </c>
    </row>
    <row r="148" spans="1:8" x14ac:dyDescent="0.25">
      <c r="A148" t="s">
        <v>2181</v>
      </c>
      <c r="B148" t="s">
        <v>4236</v>
      </c>
      <c r="C148" t="s">
        <v>4024</v>
      </c>
      <c r="D148">
        <v>21</v>
      </c>
      <c r="E148" t="s">
        <v>4030</v>
      </c>
      <c r="F148" t="s">
        <v>4041</v>
      </c>
      <c r="G148" t="s">
        <v>4036</v>
      </c>
      <c r="H148" s="16">
        <v>45100</v>
      </c>
    </row>
    <row r="149" spans="1:8" x14ac:dyDescent="0.25">
      <c r="A149" t="s">
        <v>1872</v>
      </c>
      <c r="B149" t="s">
        <v>4237</v>
      </c>
      <c r="C149" t="s">
        <v>4029</v>
      </c>
      <c r="D149">
        <v>71</v>
      </c>
      <c r="E149" t="s">
        <v>4025</v>
      </c>
      <c r="F149" t="s">
        <v>4039</v>
      </c>
      <c r="G149" t="s">
        <v>4032</v>
      </c>
      <c r="H149" s="16">
        <v>45476</v>
      </c>
    </row>
    <row r="150" spans="1:8" x14ac:dyDescent="0.25">
      <c r="A150" t="s">
        <v>1349</v>
      </c>
      <c r="B150" t="s">
        <v>4238</v>
      </c>
      <c r="C150" t="s">
        <v>4024</v>
      </c>
      <c r="D150">
        <v>35</v>
      </c>
      <c r="E150" t="s">
        <v>4030</v>
      </c>
      <c r="F150" t="s">
        <v>4044</v>
      </c>
      <c r="G150" t="s">
        <v>4036</v>
      </c>
      <c r="H150" s="16">
        <v>45645</v>
      </c>
    </row>
    <row r="151" spans="1:8" x14ac:dyDescent="0.25">
      <c r="A151" t="s">
        <v>702</v>
      </c>
      <c r="B151" t="s">
        <v>4239</v>
      </c>
      <c r="C151" t="s">
        <v>4029</v>
      </c>
      <c r="D151">
        <v>54</v>
      </c>
      <c r="E151" t="s">
        <v>4025</v>
      </c>
      <c r="F151" t="s">
        <v>4050</v>
      </c>
      <c r="G151" t="s">
        <v>4036</v>
      </c>
      <c r="H151" s="16" t="s">
        <v>4240</v>
      </c>
    </row>
    <row r="152" spans="1:8" x14ac:dyDescent="0.25">
      <c r="A152" t="s">
        <v>2305</v>
      </c>
      <c r="B152" t="s">
        <v>4241</v>
      </c>
      <c r="C152" t="s">
        <v>4024</v>
      </c>
      <c r="D152">
        <v>39</v>
      </c>
      <c r="E152" t="s">
        <v>4052</v>
      </c>
      <c r="F152" t="s">
        <v>4077</v>
      </c>
      <c r="G152" t="s">
        <v>4071</v>
      </c>
      <c r="H152" s="16">
        <v>45011</v>
      </c>
    </row>
    <row r="153" spans="1:8" x14ac:dyDescent="0.25">
      <c r="A153" t="s">
        <v>405</v>
      </c>
      <c r="B153" t="s">
        <v>4242</v>
      </c>
      <c r="C153" t="s">
        <v>4024</v>
      </c>
      <c r="D153">
        <v>36</v>
      </c>
      <c r="E153" t="s">
        <v>4025</v>
      </c>
      <c r="F153" t="s">
        <v>4135</v>
      </c>
      <c r="G153" t="s">
        <v>4058</v>
      </c>
      <c r="H153" s="16">
        <v>44991</v>
      </c>
    </row>
    <row r="154" spans="1:8" x14ac:dyDescent="0.25">
      <c r="A154" t="s">
        <v>638</v>
      </c>
      <c r="B154" t="s">
        <v>4243</v>
      </c>
      <c r="C154" t="s">
        <v>4024</v>
      </c>
      <c r="D154">
        <v>60</v>
      </c>
      <c r="E154" t="s">
        <v>4052</v>
      </c>
      <c r="F154" t="s">
        <v>4057</v>
      </c>
      <c r="G154" t="s">
        <v>4058</v>
      </c>
      <c r="H154" s="16">
        <v>46219</v>
      </c>
    </row>
    <row r="155" spans="1:8" x14ac:dyDescent="0.25">
      <c r="A155" t="s">
        <v>4244</v>
      </c>
      <c r="B155" t="s">
        <v>4245</v>
      </c>
      <c r="C155" t="s">
        <v>4024</v>
      </c>
      <c r="D155">
        <v>67</v>
      </c>
      <c r="E155" t="s">
        <v>4025</v>
      </c>
      <c r="F155" t="s">
        <v>4070</v>
      </c>
      <c r="G155" t="s">
        <v>4071</v>
      </c>
      <c r="H155" s="16">
        <v>46069</v>
      </c>
    </row>
    <row r="156" spans="1:8" x14ac:dyDescent="0.25">
      <c r="A156" t="s">
        <v>2141</v>
      </c>
      <c r="B156" t="s">
        <v>4246</v>
      </c>
      <c r="C156" t="s">
        <v>4029</v>
      </c>
      <c r="D156">
        <v>20</v>
      </c>
      <c r="E156" t="s">
        <v>4025</v>
      </c>
      <c r="F156" t="s">
        <v>4070</v>
      </c>
      <c r="G156" t="s">
        <v>4071</v>
      </c>
      <c r="H156" s="16">
        <v>45268</v>
      </c>
    </row>
    <row r="157" spans="1:8" x14ac:dyDescent="0.25">
      <c r="A157" t="s">
        <v>2175</v>
      </c>
      <c r="B157" t="s">
        <v>4247</v>
      </c>
      <c r="C157" t="s">
        <v>4029</v>
      </c>
      <c r="D157">
        <v>18</v>
      </c>
      <c r="E157" t="s">
        <v>4025</v>
      </c>
      <c r="F157" t="s">
        <v>4039</v>
      </c>
      <c r="G157" t="s">
        <v>4032</v>
      </c>
      <c r="H157" s="16">
        <v>45791</v>
      </c>
    </row>
    <row r="158" spans="1:8" x14ac:dyDescent="0.25">
      <c r="A158" t="s">
        <v>159</v>
      </c>
      <c r="B158" t="s">
        <v>4248</v>
      </c>
      <c r="C158" t="s">
        <v>4024</v>
      </c>
      <c r="D158">
        <v>52</v>
      </c>
      <c r="E158" t="s">
        <v>4025</v>
      </c>
      <c r="F158" t="s">
        <v>4143</v>
      </c>
      <c r="G158" t="s">
        <v>4027</v>
      </c>
      <c r="H158" s="16">
        <v>45484</v>
      </c>
    </row>
    <row r="159" spans="1:8" x14ac:dyDescent="0.25">
      <c r="A159" t="s">
        <v>437</v>
      </c>
      <c r="B159" t="s">
        <v>4249</v>
      </c>
      <c r="C159" t="s">
        <v>4024</v>
      </c>
      <c r="D159">
        <v>43</v>
      </c>
      <c r="E159" t="s">
        <v>4025</v>
      </c>
      <c r="F159" t="s">
        <v>4103</v>
      </c>
      <c r="G159" t="s">
        <v>4032</v>
      </c>
      <c r="H159" s="16">
        <v>45453</v>
      </c>
    </row>
    <row r="160" spans="1:8" x14ac:dyDescent="0.25">
      <c r="A160" t="s">
        <v>1970</v>
      </c>
      <c r="B160" t="s">
        <v>4250</v>
      </c>
      <c r="C160" t="s">
        <v>4024</v>
      </c>
      <c r="D160">
        <v>71</v>
      </c>
      <c r="E160" t="s">
        <v>4114</v>
      </c>
      <c r="F160" t="s">
        <v>4067</v>
      </c>
      <c r="G160" t="s">
        <v>4068</v>
      </c>
      <c r="H160" s="16">
        <v>45455</v>
      </c>
    </row>
    <row r="161" spans="1:8" x14ac:dyDescent="0.25">
      <c r="A161" t="s">
        <v>2619</v>
      </c>
      <c r="B161" t="s">
        <v>4251</v>
      </c>
      <c r="C161" t="s">
        <v>4024</v>
      </c>
      <c r="D161">
        <v>62</v>
      </c>
      <c r="E161" t="s">
        <v>4038</v>
      </c>
      <c r="F161" t="s">
        <v>4089</v>
      </c>
      <c r="G161" t="s">
        <v>4068</v>
      </c>
      <c r="H161" s="16">
        <v>45085</v>
      </c>
    </row>
    <row r="162" spans="1:8" x14ac:dyDescent="0.25">
      <c r="A162" t="s">
        <v>1011</v>
      </c>
      <c r="B162" t="s">
        <v>4252</v>
      </c>
      <c r="C162" t="s">
        <v>4029</v>
      </c>
      <c r="D162">
        <v>31</v>
      </c>
      <c r="E162" t="s">
        <v>4030</v>
      </c>
      <c r="F162" t="s">
        <v>4100</v>
      </c>
      <c r="G162" t="s">
        <v>4027</v>
      </c>
      <c r="H162" s="16">
        <v>46185</v>
      </c>
    </row>
    <row r="163" spans="1:8" x14ac:dyDescent="0.25">
      <c r="A163" t="s">
        <v>579</v>
      </c>
      <c r="B163" t="s">
        <v>4253</v>
      </c>
      <c r="C163" t="s">
        <v>4024</v>
      </c>
      <c r="D163">
        <v>61</v>
      </c>
      <c r="E163" t="s">
        <v>4048</v>
      </c>
      <c r="F163" t="s">
        <v>4103</v>
      </c>
      <c r="G163" t="s">
        <v>4032</v>
      </c>
      <c r="H163" s="16">
        <v>45366</v>
      </c>
    </row>
    <row r="164" spans="1:8" x14ac:dyDescent="0.25">
      <c r="A164" t="s">
        <v>2190</v>
      </c>
      <c r="B164" t="s">
        <v>4254</v>
      </c>
      <c r="C164" t="s">
        <v>4029</v>
      </c>
      <c r="D164">
        <v>19</v>
      </c>
      <c r="E164" t="s">
        <v>4025</v>
      </c>
      <c r="F164" t="s">
        <v>4031</v>
      </c>
      <c r="G164" t="s">
        <v>4032</v>
      </c>
      <c r="H164" s="16">
        <v>45883</v>
      </c>
    </row>
    <row r="165" spans="1:8" x14ac:dyDescent="0.25">
      <c r="A165" t="s">
        <v>602</v>
      </c>
      <c r="B165" t="s">
        <v>4255</v>
      </c>
      <c r="C165" t="s">
        <v>4024</v>
      </c>
      <c r="D165">
        <v>21</v>
      </c>
      <c r="E165" t="s">
        <v>4025</v>
      </c>
      <c r="F165" t="s">
        <v>4256</v>
      </c>
      <c r="G165" t="s">
        <v>4032</v>
      </c>
      <c r="H165" s="16">
        <v>45481</v>
      </c>
    </row>
    <row r="166" spans="1:8" x14ac:dyDescent="0.25">
      <c r="A166" t="s">
        <v>2560</v>
      </c>
      <c r="B166" t="s">
        <v>4257</v>
      </c>
      <c r="C166" t="s">
        <v>4024</v>
      </c>
      <c r="D166">
        <v>28</v>
      </c>
      <c r="E166" t="s">
        <v>4030</v>
      </c>
      <c r="F166" t="s">
        <v>4089</v>
      </c>
      <c r="G166" t="s">
        <v>4068</v>
      </c>
      <c r="H166" s="16">
        <v>46036</v>
      </c>
    </row>
    <row r="167" spans="1:8" x14ac:dyDescent="0.25">
      <c r="A167" t="s">
        <v>2464</v>
      </c>
      <c r="B167" t="s">
        <v>4258</v>
      </c>
      <c r="C167" t="s">
        <v>4029</v>
      </c>
      <c r="D167">
        <v>41</v>
      </c>
      <c r="E167" t="s">
        <v>4030</v>
      </c>
      <c r="F167" t="s">
        <v>4097</v>
      </c>
      <c r="G167" t="s">
        <v>4259</v>
      </c>
      <c r="H167" s="16">
        <v>45937</v>
      </c>
    </row>
    <row r="168" spans="1:8" x14ac:dyDescent="0.25">
      <c r="A168" t="s">
        <v>2689</v>
      </c>
      <c r="B168" t="s">
        <v>4260</v>
      </c>
      <c r="C168" t="s">
        <v>4029</v>
      </c>
      <c r="D168">
        <v>56</v>
      </c>
      <c r="E168" t="s">
        <v>4025</v>
      </c>
      <c r="F168" t="s">
        <v>4044</v>
      </c>
      <c r="G168" t="s">
        <v>4036</v>
      </c>
      <c r="H168" s="16">
        <v>45636</v>
      </c>
    </row>
    <row r="169" spans="1:8" x14ac:dyDescent="0.25">
      <c r="A169" t="s">
        <v>1322</v>
      </c>
      <c r="B169" t="s">
        <v>4261</v>
      </c>
      <c r="C169" t="s">
        <v>4262</v>
      </c>
      <c r="D169">
        <v>55</v>
      </c>
      <c r="E169" t="s">
        <v>4030</v>
      </c>
      <c r="F169" t="s">
        <v>4067</v>
      </c>
      <c r="G169" t="s">
        <v>4068</v>
      </c>
      <c r="H169" s="16">
        <v>45227</v>
      </c>
    </row>
    <row r="170" spans="1:8" x14ac:dyDescent="0.25">
      <c r="A170" t="s">
        <v>793</v>
      </c>
      <c r="B170" t="s">
        <v>4263</v>
      </c>
      <c r="C170" t="s">
        <v>4024</v>
      </c>
      <c r="D170">
        <v>27</v>
      </c>
      <c r="E170" t="s">
        <v>4025</v>
      </c>
      <c r="F170" t="s">
        <v>4035</v>
      </c>
      <c r="G170" t="s">
        <v>4036</v>
      </c>
      <c r="H170" s="16">
        <v>46052</v>
      </c>
    </row>
    <row r="171" spans="1:8" x14ac:dyDescent="0.25">
      <c r="A171" t="s">
        <v>4264</v>
      </c>
      <c r="B171" t="s">
        <v>4265</v>
      </c>
      <c r="C171" t="s">
        <v>4024</v>
      </c>
      <c r="D171">
        <v>71</v>
      </c>
      <c r="E171" t="s">
        <v>4025</v>
      </c>
      <c r="F171" t="s">
        <v>4087</v>
      </c>
      <c r="G171" t="s">
        <v>4036</v>
      </c>
      <c r="H171" s="16">
        <v>45759</v>
      </c>
    </row>
    <row r="172" spans="1:8" x14ac:dyDescent="0.25">
      <c r="A172" t="s">
        <v>1001</v>
      </c>
      <c r="B172" t="s">
        <v>4266</v>
      </c>
      <c r="C172" t="s">
        <v>4024</v>
      </c>
      <c r="D172">
        <v>26</v>
      </c>
      <c r="E172" t="s">
        <v>4025</v>
      </c>
      <c r="F172" t="s">
        <v>4141</v>
      </c>
      <c r="G172" t="s">
        <v>4068</v>
      </c>
      <c r="H172" s="16">
        <v>44984</v>
      </c>
    </row>
    <row r="173" spans="1:8" x14ac:dyDescent="0.25">
      <c r="A173" t="s">
        <v>1240</v>
      </c>
      <c r="B173" t="s">
        <v>4267</v>
      </c>
      <c r="C173" t="s">
        <v>4024</v>
      </c>
      <c r="D173">
        <v>30</v>
      </c>
      <c r="E173" t="s">
        <v>4025</v>
      </c>
      <c r="F173" t="s">
        <v>4046</v>
      </c>
      <c r="G173" t="s">
        <v>4032</v>
      </c>
      <c r="H173" s="16">
        <v>45338</v>
      </c>
    </row>
    <row r="174" spans="1:8" x14ac:dyDescent="0.25">
      <c r="A174" t="s">
        <v>658</v>
      </c>
      <c r="B174" t="s">
        <v>4268</v>
      </c>
      <c r="C174" t="s">
        <v>4029</v>
      </c>
      <c r="D174">
        <v>72</v>
      </c>
      <c r="E174" t="s">
        <v>4025</v>
      </c>
      <c r="F174" t="s">
        <v>4035</v>
      </c>
      <c r="G174" t="s">
        <v>4036</v>
      </c>
      <c r="H174" s="16">
        <v>45847</v>
      </c>
    </row>
    <row r="175" spans="1:8" x14ac:dyDescent="0.25">
      <c r="A175" t="s">
        <v>700</v>
      </c>
      <c r="B175" t="s">
        <v>4269</v>
      </c>
      <c r="C175" t="s">
        <v>4024</v>
      </c>
      <c r="D175">
        <v>57</v>
      </c>
      <c r="E175" t="s">
        <v>4025</v>
      </c>
      <c r="F175" t="s">
        <v>4041</v>
      </c>
      <c r="G175" t="s">
        <v>4036</v>
      </c>
      <c r="H175" s="16">
        <v>45862</v>
      </c>
    </row>
    <row r="176" spans="1:8" x14ac:dyDescent="0.25">
      <c r="A176" t="s">
        <v>2265</v>
      </c>
      <c r="B176" t="s">
        <v>4270</v>
      </c>
      <c r="C176" t="s">
        <v>4029</v>
      </c>
      <c r="D176">
        <v>45</v>
      </c>
      <c r="E176" t="s">
        <v>4025</v>
      </c>
      <c r="F176" t="s">
        <v>4041</v>
      </c>
      <c r="G176" t="s">
        <v>4036</v>
      </c>
      <c r="H176" s="16">
        <v>44945</v>
      </c>
    </row>
    <row r="177" spans="1:8" x14ac:dyDescent="0.25">
      <c r="A177" t="s">
        <v>1394</v>
      </c>
      <c r="B177" t="s">
        <v>4271</v>
      </c>
      <c r="C177" t="s">
        <v>4029</v>
      </c>
      <c r="D177">
        <v>20</v>
      </c>
      <c r="E177" t="s">
        <v>4048</v>
      </c>
      <c r="F177" t="s">
        <v>4041</v>
      </c>
      <c r="G177" t="s">
        <v>4036</v>
      </c>
      <c r="H177" s="16">
        <v>45234</v>
      </c>
    </row>
    <row r="178" spans="1:8" x14ac:dyDescent="0.25">
      <c r="A178" t="s">
        <v>2518</v>
      </c>
      <c r="B178" t="s">
        <v>4272</v>
      </c>
      <c r="C178" t="s">
        <v>4024</v>
      </c>
      <c r="D178">
        <v>70</v>
      </c>
      <c r="E178" t="s">
        <v>4025</v>
      </c>
      <c r="F178" t="s">
        <v>4031</v>
      </c>
      <c r="G178" t="s">
        <v>4032</v>
      </c>
      <c r="H178" s="16">
        <v>45646</v>
      </c>
    </row>
    <row r="179" spans="1:8" x14ac:dyDescent="0.25">
      <c r="A179" t="s">
        <v>1942</v>
      </c>
      <c r="B179" t="s">
        <v>4273</v>
      </c>
      <c r="C179" t="s">
        <v>4024</v>
      </c>
      <c r="E179" t="s">
        <v>4052</v>
      </c>
      <c r="F179" t="s">
        <v>4046</v>
      </c>
      <c r="G179" t="s">
        <v>4032</v>
      </c>
      <c r="H179" s="16">
        <v>45201</v>
      </c>
    </row>
    <row r="180" spans="1:8" x14ac:dyDescent="0.25">
      <c r="A180" t="s">
        <v>2402</v>
      </c>
      <c r="B180" t="s">
        <v>4274</v>
      </c>
      <c r="C180" t="s">
        <v>4024</v>
      </c>
      <c r="D180">
        <v>49</v>
      </c>
      <c r="E180" t="s">
        <v>4030</v>
      </c>
      <c r="F180" t="s">
        <v>4089</v>
      </c>
      <c r="G180" t="s">
        <v>4068</v>
      </c>
      <c r="H180" s="16">
        <v>45672</v>
      </c>
    </row>
    <row r="181" spans="1:8" x14ac:dyDescent="0.25">
      <c r="A181" t="s">
        <v>1919</v>
      </c>
      <c r="B181" t="s">
        <v>4275</v>
      </c>
      <c r="C181" t="s">
        <v>4029</v>
      </c>
      <c r="E181" t="s">
        <v>4052</v>
      </c>
      <c r="F181" t="s">
        <v>4103</v>
      </c>
      <c r="G181" t="s">
        <v>4032</v>
      </c>
      <c r="H181" s="16">
        <v>46075</v>
      </c>
    </row>
    <row r="182" spans="1:8" x14ac:dyDescent="0.25">
      <c r="A182" t="s">
        <v>583</v>
      </c>
      <c r="B182" t="s">
        <v>4276</v>
      </c>
      <c r="C182" t="s">
        <v>4024</v>
      </c>
      <c r="D182">
        <v>41</v>
      </c>
      <c r="E182" t="s">
        <v>4030</v>
      </c>
      <c r="F182" t="s">
        <v>4074</v>
      </c>
      <c r="G182" t="s">
        <v>4071</v>
      </c>
      <c r="H182" s="16">
        <v>45107</v>
      </c>
    </row>
    <row r="183" spans="1:8" x14ac:dyDescent="0.25">
      <c r="A183" t="s">
        <v>709</v>
      </c>
      <c r="B183" t="s">
        <v>4277</v>
      </c>
      <c r="C183" t="s">
        <v>4024</v>
      </c>
      <c r="D183">
        <v>68</v>
      </c>
      <c r="E183" t="s">
        <v>4030</v>
      </c>
      <c r="F183" t="s">
        <v>4135</v>
      </c>
      <c r="G183" t="s">
        <v>4058</v>
      </c>
      <c r="H183" s="16">
        <v>45317</v>
      </c>
    </row>
    <row r="184" spans="1:8" x14ac:dyDescent="0.25">
      <c r="A184" t="s">
        <v>622</v>
      </c>
      <c r="B184" t="s">
        <v>4278</v>
      </c>
      <c r="C184" t="s">
        <v>4029</v>
      </c>
      <c r="D184">
        <v>35</v>
      </c>
      <c r="E184" t="s">
        <v>4025</v>
      </c>
      <c r="F184" t="s">
        <v>4143</v>
      </c>
      <c r="G184" t="s">
        <v>4027</v>
      </c>
      <c r="H184" s="16">
        <v>45929</v>
      </c>
    </row>
    <row r="185" spans="1:8" x14ac:dyDescent="0.25">
      <c r="A185" t="s">
        <v>70</v>
      </c>
      <c r="C185" t="s">
        <v>4024</v>
      </c>
      <c r="D185">
        <v>34</v>
      </c>
      <c r="E185" t="s">
        <v>4025</v>
      </c>
      <c r="F185" t="s">
        <v>4039</v>
      </c>
      <c r="G185" t="s">
        <v>4032</v>
      </c>
      <c r="H185" s="16">
        <v>46216</v>
      </c>
    </row>
    <row r="186" spans="1:8" x14ac:dyDescent="0.25">
      <c r="A186" t="s">
        <v>713</v>
      </c>
      <c r="B186" t="s">
        <v>4279</v>
      </c>
      <c r="C186" t="s">
        <v>4029</v>
      </c>
      <c r="D186">
        <v>40</v>
      </c>
      <c r="E186" t="s">
        <v>4048</v>
      </c>
      <c r="F186" t="s">
        <v>4039</v>
      </c>
      <c r="G186" t="s">
        <v>4032</v>
      </c>
      <c r="H186" s="16">
        <v>46173</v>
      </c>
    </row>
    <row r="187" spans="1:8" x14ac:dyDescent="0.25">
      <c r="A187" t="s">
        <v>2090</v>
      </c>
      <c r="B187" t="s">
        <v>4280</v>
      </c>
      <c r="C187" t="s">
        <v>4029</v>
      </c>
      <c r="D187">
        <v>54</v>
      </c>
      <c r="E187" t="s">
        <v>4030</v>
      </c>
      <c r="F187" t="s">
        <v>4044</v>
      </c>
      <c r="G187" t="s">
        <v>4036</v>
      </c>
      <c r="H187" s="16">
        <v>45093</v>
      </c>
    </row>
    <row r="188" spans="1:8" x14ac:dyDescent="0.25">
      <c r="A188" t="s">
        <v>149</v>
      </c>
      <c r="B188" t="s">
        <v>4281</v>
      </c>
      <c r="C188" t="s">
        <v>4024</v>
      </c>
      <c r="E188" t="s">
        <v>4030</v>
      </c>
      <c r="F188" t="s">
        <v>4039</v>
      </c>
      <c r="G188" t="s">
        <v>4032</v>
      </c>
      <c r="H188" s="16">
        <v>45174</v>
      </c>
    </row>
    <row r="189" spans="1:8" x14ac:dyDescent="0.25">
      <c r="A189" t="s">
        <v>3250</v>
      </c>
      <c r="B189" t="s">
        <v>4282</v>
      </c>
      <c r="C189" t="s">
        <v>4024</v>
      </c>
      <c r="D189">
        <v>69</v>
      </c>
      <c r="E189" t="s">
        <v>4030</v>
      </c>
      <c r="F189" t="s">
        <v>4060</v>
      </c>
      <c r="G189" t="s">
        <v>4032</v>
      </c>
      <c r="H189" s="16" t="s">
        <v>4283</v>
      </c>
    </row>
    <row r="190" spans="1:8" x14ac:dyDescent="0.25">
      <c r="A190" t="s">
        <v>2879</v>
      </c>
      <c r="B190" t="s">
        <v>4284</v>
      </c>
      <c r="C190" t="s">
        <v>4029</v>
      </c>
      <c r="D190">
        <v>66</v>
      </c>
      <c r="E190" t="s">
        <v>4030</v>
      </c>
      <c r="F190" t="s">
        <v>4097</v>
      </c>
      <c r="G190" t="s">
        <v>4071</v>
      </c>
      <c r="H190" s="16">
        <v>45056</v>
      </c>
    </row>
    <row r="191" spans="1:8" x14ac:dyDescent="0.25">
      <c r="A191" t="s">
        <v>1596</v>
      </c>
      <c r="B191" t="s">
        <v>4285</v>
      </c>
      <c r="C191" t="s">
        <v>4024</v>
      </c>
      <c r="D191">
        <v>40</v>
      </c>
      <c r="E191" t="s">
        <v>4048</v>
      </c>
      <c r="F191" t="s">
        <v>4050</v>
      </c>
      <c r="G191" t="s">
        <v>4036</v>
      </c>
      <c r="H191" s="16">
        <v>45865</v>
      </c>
    </row>
    <row r="192" spans="1:8" x14ac:dyDescent="0.25">
      <c r="A192" t="s">
        <v>2522</v>
      </c>
      <c r="B192" t="s">
        <v>4286</v>
      </c>
      <c r="C192" t="s">
        <v>4024</v>
      </c>
      <c r="D192">
        <v>28</v>
      </c>
      <c r="E192" t="s">
        <v>4048</v>
      </c>
      <c r="F192" t="s">
        <v>4089</v>
      </c>
      <c r="G192" t="s">
        <v>4068</v>
      </c>
      <c r="H192" s="16">
        <v>45228</v>
      </c>
    </row>
    <row r="193" spans="1:8" x14ac:dyDescent="0.25">
      <c r="A193" t="s">
        <v>1111</v>
      </c>
      <c r="B193" t="s">
        <v>4287</v>
      </c>
      <c r="C193" t="s">
        <v>4029</v>
      </c>
      <c r="D193">
        <v>32</v>
      </c>
      <c r="E193" t="s">
        <v>4025</v>
      </c>
      <c r="F193" t="s">
        <v>4085</v>
      </c>
      <c r="G193" t="s">
        <v>4036</v>
      </c>
      <c r="H193" s="16">
        <v>45021</v>
      </c>
    </row>
    <row r="194" spans="1:8" x14ac:dyDescent="0.25">
      <c r="A194" t="s">
        <v>247</v>
      </c>
      <c r="B194" t="s">
        <v>4288</v>
      </c>
      <c r="C194" t="s">
        <v>4029</v>
      </c>
      <c r="D194">
        <v>27</v>
      </c>
      <c r="E194" t="s">
        <v>4025</v>
      </c>
      <c r="F194" t="s">
        <v>4100</v>
      </c>
      <c r="G194" t="s">
        <v>4027</v>
      </c>
      <c r="H194" s="16">
        <v>46219</v>
      </c>
    </row>
    <row r="195" spans="1:8" x14ac:dyDescent="0.25">
      <c r="A195" t="s">
        <v>1222</v>
      </c>
      <c r="B195" t="s">
        <v>4289</v>
      </c>
      <c r="C195" t="s">
        <v>4029</v>
      </c>
      <c r="D195">
        <v>58</v>
      </c>
      <c r="E195" t="s">
        <v>4030</v>
      </c>
      <c r="F195" t="s">
        <v>4087</v>
      </c>
      <c r="G195" t="s">
        <v>4036</v>
      </c>
      <c r="H195" s="16">
        <v>45900</v>
      </c>
    </row>
    <row r="196" spans="1:8" x14ac:dyDescent="0.25">
      <c r="A196" t="s">
        <v>89</v>
      </c>
      <c r="B196" t="s">
        <v>4290</v>
      </c>
      <c r="C196" t="s">
        <v>4029</v>
      </c>
      <c r="D196">
        <v>49</v>
      </c>
      <c r="E196" t="s">
        <v>4030</v>
      </c>
      <c r="F196" t="s">
        <v>4143</v>
      </c>
      <c r="G196" t="s">
        <v>4027</v>
      </c>
      <c r="H196" s="16">
        <v>45980</v>
      </c>
    </row>
    <row r="197" spans="1:8" x14ac:dyDescent="0.25">
      <c r="A197" t="s">
        <v>2933</v>
      </c>
      <c r="B197" t="s">
        <v>4291</v>
      </c>
      <c r="C197" t="s">
        <v>4024</v>
      </c>
      <c r="D197">
        <v>47</v>
      </c>
      <c r="E197" t="s">
        <v>4025</v>
      </c>
      <c r="F197" t="s">
        <v>4026</v>
      </c>
      <c r="G197" t="s">
        <v>4027</v>
      </c>
      <c r="H197" s="16">
        <v>45662</v>
      </c>
    </row>
    <row r="198" spans="1:8" x14ac:dyDescent="0.25">
      <c r="A198" t="s">
        <v>97</v>
      </c>
      <c r="B198" t="s">
        <v>4292</v>
      </c>
      <c r="C198" t="s">
        <v>4024</v>
      </c>
      <c r="D198">
        <v>37</v>
      </c>
      <c r="E198" t="s">
        <v>4025</v>
      </c>
      <c r="F198" t="s">
        <v>4050</v>
      </c>
      <c r="G198" t="s">
        <v>4036</v>
      </c>
      <c r="H198" s="16">
        <v>46070</v>
      </c>
    </row>
    <row r="199" spans="1:8" x14ac:dyDescent="0.25">
      <c r="A199" t="s">
        <v>1957</v>
      </c>
      <c r="B199" t="s">
        <v>4293</v>
      </c>
      <c r="C199" t="s">
        <v>4024</v>
      </c>
      <c r="D199">
        <v>53</v>
      </c>
      <c r="E199" t="s">
        <v>4025</v>
      </c>
      <c r="F199" t="s">
        <v>4060</v>
      </c>
      <c r="G199" t="s">
        <v>4032</v>
      </c>
      <c r="H199" s="16">
        <v>46006</v>
      </c>
    </row>
    <row r="200" spans="1:8" x14ac:dyDescent="0.25">
      <c r="A200" t="s">
        <v>3513</v>
      </c>
      <c r="B200" t="s">
        <v>4294</v>
      </c>
      <c r="C200" t="s">
        <v>4024</v>
      </c>
      <c r="D200">
        <v>35</v>
      </c>
      <c r="E200" t="s">
        <v>4048</v>
      </c>
      <c r="F200" t="s">
        <v>4055</v>
      </c>
      <c r="G200" t="s">
        <v>4032</v>
      </c>
      <c r="H200" s="16">
        <v>45985</v>
      </c>
    </row>
    <row r="201" spans="1:8" x14ac:dyDescent="0.25">
      <c r="A201" t="s">
        <v>2022</v>
      </c>
      <c r="B201" t="s">
        <v>4295</v>
      </c>
      <c r="C201" t="s">
        <v>4029</v>
      </c>
      <c r="D201">
        <v>39</v>
      </c>
      <c r="E201" t="s">
        <v>4025</v>
      </c>
      <c r="F201" t="s">
        <v>4141</v>
      </c>
      <c r="G201" t="s">
        <v>4068</v>
      </c>
      <c r="H201" s="16">
        <v>46108</v>
      </c>
    </row>
    <row r="202" spans="1:8" x14ac:dyDescent="0.25">
      <c r="A202" t="s">
        <v>654</v>
      </c>
      <c r="B202" t="s">
        <v>4296</v>
      </c>
      <c r="C202" t="s">
        <v>4029</v>
      </c>
      <c r="D202">
        <v>15</v>
      </c>
      <c r="E202" t="s">
        <v>4052</v>
      </c>
      <c r="F202" t="s">
        <v>4055</v>
      </c>
      <c r="G202" t="s">
        <v>4032</v>
      </c>
      <c r="H202" s="16">
        <v>45183</v>
      </c>
    </row>
    <row r="203" spans="1:8" x14ac:dyDescent="0.25">
      <c r="A203" t="s">
        <v>515</v>
      </c>
      <c r="B203" t="s">
        <v>4297</v>
      </c>
      <c r="C203" t="s">
        <v>4024</v>
      </c>
      <c r="D203">
        <v>70</v>
      </c>
      <c r="E203" t="s">
        <v>4052</v>
      </c>
      <c r="F203" t="s">
        <v>4087</v>
      </c>
      <c r="G203" t="s">
        <v>4036</v>
      </c>
      <c r="H203" s="16">
        <v>45712</v>
      </c>
    </row>
    <row r="204" spans="1:8" x14ac:dyDescent="0.25">
      <c r="A204" t="s">
        <v>225</v>
      </c>
      <c r="B204" t="s">
        <v>4298</v>
      </c>
      <c r="C204" t="s">
        <v>4024</v>
      </c>
      <c r="D204">
        <v>71</v>
      </c>
      <c r="E204" t="s">
        <v>4025</v>
      </c>
      <c r="F204" t="s">
        <v>4087</v>
      </c>
      <c r="G204" t="s">
        <v>4036</v>
      </c>
      <c r="H204" s="16">
        <v>45505</v>
      </c>
    </row>
    <row r="205" spans="1:8" x14ac:dyDescent="0.25">
      <c r="A205" t="s">
        <v>108</v>
      </c>
      <c r="B205" t="s">
        <v>4299</v>
      </c>
      <c r="C205" t="s">
        <v>4029</v>
      </c>
      <c r="D205">
        <v>45</v>
      </c>
      <c r="E205" t="s">
        <v>4030</v>
      </c>
      <c r="F205" t="s">
        <v>4143</v>
      </c>
      <c r="G205" t="s">
        <v>4300</v>
      </c>
      <c r="H205" s="16">
        <v>46041</v>
      </c>
    </row>
    <row r="206" spans="1:8" x14ac:dyDescent="0.25">
      <c r="A206" t="s">
        <v>1567</v>
      </c>
      <c r="B206" t="s">
        <v>4301</v>
      </c>
      <c r="C206" t="s">
        <v>4029</v>
      </c>
      <c r="D206">
        <v>43</v>
      </c>
      <c r="E206" t="s">
        <v>4025</v>
      </c>
      <c r="F206" t="s">
        <v>4302</v>
      </c>
      <c r="G206" t="s">
        <v>4032</v>
      </c>
      <c r="H206" s="16">
        <v>46039</v>
      </c>
    </row>
    <row r="207" spans="1:8" x14ac:dyDescent="0.25">
      <c r="A207" t="s">
        <v>1390</v>
      </c>
      <c r="B207" t="s">
        <v>4303</v>
      </c>
      <c r="C207" t="s">
        <v>4024</v>
      </c>
      <c r="D207">
        <v>50</v>
      </c>
      <c r="E207" t="s">
        <v>4030</v>
      </c>
      <c r="F207" t="s">
        <v>4165</v>
      </c>
      <c r="G207" t="s">
        <v>4071</v>
      </c>
      <c r="H207" s="16" t="s">
        <v>4304</v>
      </c>
    </row>
    <row r="208" spans="1:8" x14ac:dyDescent="0.25">
      <c r="A208" t="s">
        <v>989</v>
      </c>
      <c r="B208" t="s">
        <v>4305</v>
      </c>
      <c r="C208" t="s">
        <v>4024</v>
      </c>
      <c r="D208">
        <v>27</v>
      </c>
      <c r="E208" t="s">
        <v>4025</v>
      </c>
      <c r="F208" t="s">
        <v>4053</v>
      </c>
      <c r="G208" t="s">
        <v>4027</v>
      </c>
      <c r="H208" s="16">
        <v>45106</v>
      </c>
    </row>
    <row r="209" spans="1:8" x14ac:dyDescent="0.25">
      <c r="A209" t="s">
        <v>1471</v>
      </c>
      <c r="B209" t="s">
        <v>4306</v>
      </c>
      <c r="C209" t="s">
        <v>4029</v>
      </c>
      <c r="D209" t="s">
        <v>4307</v>
      </c>
      <c r="E209" t="s">
        <v>4052</v>
      </c>
      <c r="F209" t="s">
        <v>4141</v>
      </c>
      <c r="G209" t="s">
        <v>4068</v>
      </c>
      <c r="H209" s="16">
        <v>45865</v>
      </c>
    </row>
    <row r="210" spans="1:8" x14ac:dyDescent="0.25">
      <c r="A210" t="s">
        <v>808</v>
      </c>
      <c r="B210" t="s">
        <v>4308</v>
      </c>
      <c r="C210" t="s">
        <v>4024</v>
      </c>
      <c r="D210">
        <v>29</v>
      </c>
      <c r="E210" t="s">
        <v>4052</v>
      </c>
      <c r="F210" t="s">
        <v>4143</v>
      </c>
      <c r="G210" t="s">
        <v>4027</v>
      </c>
      <c r="H210" s="16">
        <v>45746</v>
      </c>
    </row>
    <row r="211" spans="1:8" x14ac:dyDescent="0.25">
      <c r="A211" t="s">
        <v>1959</v>
      </c>
      <c r="B211" t="s">
        <v>4309</v>
      </c>
      <c r="C211" t="s">
        <v>4029</v>
      </c>
      <c r="D211">
        <v>31</v>
      </c>
      <c r="E211" t="s">
        <v>4025</v>
      </c>
      <c r="F211" t="s">
        <v>4087</v>
      </c>
      <c r="G211" t="s">
        <v>4036</v>
      </c>
      <c r="H211" s="16">
        <v>45614</v>
      </c>
    </row>
    <row r="212" spans="1:8" x14ac:dyDescent="0.25">
      <c r="A212" t="s">
        <v>611</v>
      </c>
      <c r="B212" t="s">
        <v>4310</v>
      </c>
      <c r="C212" t="s">
        <v>4024</v>
      </c>
      <c r="D212">
        <v>50</v>
      </c>
      <c r="E212" t="s">
        <v>4048</v>
      </c>
      <c r="F212" t="s">
        <v>4044</v>
      </c>
      <c r="G212" t="s">
        <v>4036</v>
      </c>
      <c r="H212" s="16">
        <v>45517</v>
      </c>
    </row>
    <row r="213" spans="1:8" x14ac:dyDescent="0.25">
      <c r="A213" t="s">
        <v>2434</v>
      </c>
      <c r="B213" t="s">
        <v>4311</v>
      </c>
      <c r="C213" t="s">
        <v>4029</v>
      </c>
      <c r="D213">
        <v>32</v>
      </c>
      <c r="E213" t="s">
        <v>4048</v>
      </c>
      <c r="F213" t="s">
        <v>4050</v>
      </c>
      <c r="G213" t="s">
        <v>4036</v>
      </c>
      <c r="H213" s="16">
        <v>45307</v>
      </c>
    </row>
    <row r="214" spans="1:8" x14ac:dyDescent="0.25">
      <c r="A214" t="s">
        <v>564</v>
      </c>
      <c r="B214" t="s">
        <v>4312</v>
      </c>
      <c r="C214" t="s">
        <v>4029</v>
      </c>
      <c r="D214">
        <v>31</v>
      </c>
      <c r="E214" t="s">
        <v>4030</v>
      </c>
      <c r="F214" t="s">
        <v>4060</v>
      </c>
      <c r="G214" t="s">
        <v>4032</v>
      </c>
      <c r="H214" s="16">
        <v>45645</v>
      </c>
    </row>
    <row r="215" spans="1:8" x14ac:dyDescent="0.25">
      <c r="A215" t="s">
        <v>2449</v>
      </c>
      <c r="B215" t="s">
        <v>4313</v>
      </c>
      <c r="C215" t="s">
        <v>4024</v>
      </c>
      <c r="D215">
        <v>28</v>
      </c>
      <c r="E215" t="s">
        <v>4025</v>
      </c>
      <c r="F215" t="s">
        <v>4031</v>
      </c>
      <c r="G215" t="s">
        <v>4032</v>
      </c>
      <c r="H215" s="16">
        <v>45391</v>
      </c>
    </row>
    <row r="216" spans="1:8" x14ac:dyDescent="0.25">
      <c r="A216" t="s">
        <v>966</v>
      </c>
      <c r="B216" t="s">
        <v>4314</v>
      </c>
      <c r="C216" t="s">
        <v>4024</v>
      </c>
      <c r="D216">
        <v>57</v>
      </c>
      <c r="E216" t="s">
        <v>4025</v>
      </c>
      <c r="F216" t="s">
        <v>4044</v>
      </c>
      <c r="G216" t="s">
        <v>4036</v>
      </c>
      <c r="H216" s="16">
        <v>45156</v>
      </c>
    </row>
    <row r="217" spans="1:8" x14ac:dyDescent="0.25">
      <c r="A217" t="s">
        <v>2344</v>
      </c>
      <c r="B217" t="s">
        <v>4315</v>
      </c>
      <c r="C217" t="s">
        <v>4029</v>
      </c>
      <c r="D217">
        <v>71</v>
      </c>
      <c r="E217" t="s">
        <v>4030</v>
      </c>
      <c r="F217" t="s">
        <v>4087</v>
      </c>
      <c r="G217" t="s">
        <v>4036</v>
      </c>
      <c r="H217" s="16">
        <v>46026</v>
      </c>
    </row>
    <row r="218" spans="1:8" x14ac:dyDescent="0.25">
      <c r="A218" t="s">
        <v>217</v>
      </c>
      <c r="B218" t="s">
        <v>4316</v>
      </c>
      <c r="C218" t="s">
        <v>4024</v>
      </c>
      <c r="D218">
        <v>35</v>
      </c>
      <c r="E218" t="s">
        <v>4052</v>
      </c>
      <c r="F218" t="s">
        <v>4143</v>
      </c>
      <c r="G218" t="s">
        <v>4027</v>
      </c>
      <c r="H218" s="16">
        <v>45016</v>
      </c>
    </row>
    <row r="219" spans="1:8" x14ac:dyDescent="0.25">
      <c r="A219" t="s">
        <v>1692</v>
      </c>
      <c r="B219" t="s">
        <v>4317</v>
      </c>
      <c r="C219" t="s">
        <v>4029</v>
      </c>
      <c r="D219">
        <v>34</v>
      </c>
      <c r="E219" t="s">
        <v>4025</v>
      </c>
      <c r="F219" t="s">
        <v>4165</v>
      </c>
      <c r="G219" t="s">
        <v>4071</v>
      </c>
      <c r="H219" s="16">
        <v>46202</v>
      </c>
    </row>
    <row r="220" spans="1:8" x14ac:dyDescent="0.25">
      <c r="A220" t="s">
        <v>32</v>
      </c>
      <c r="B220" t="s">
        <v>4318</v>
      </c>
      <c r="C220" t="s">
        <v>4029</v>
      </c>
      <c r="D220">
        <v>69</v>
      </c>
      <c r="E220" t="s">
        <v>4025</v>
      </c>
      <c r="F220" t="s">
        <v>4100</v>
      </c>
      <c r="G220" t="s">
        <v>4027</v>
      </c>
      <c r="H220" s="16">
        <v>45000</v>
      </c>
    </row>
    <row r="221" spans="1:8" x14ac:dyDescent="0.25">
      <c r="A221" t="s">
        <v>573</v>
      </c>
      <c r="B221" t="s">
        <v>4319</v>
      </c>
      <c r="C221" t="s">
        <v>4024</v>
      </c>
      <c r="D221">
        <v>29</v>
      </c>
      <c r="E221" t="s">
        <v>4025</v>
      </c>
      <c r="F221" t="s">
        <v>4077</v>
      </c>
      <c r="G221" t="s">
        <v>4119</v>
      </c>
      <c r="H221" s="16">
        <v>45821</v>
      </c>
    </row>
    <row r="222" spans="1:8" x14ac:dyDescent="0.25">
      <c r="A222" t="s">
        <v>378</v>
      </c>
      <c r="B222" t="s">
        <v>4320</v>
      </c>
      <c r="C222" t="s">
        <v>4029</v>
      </c>
      <c r="D222">
        <v>44</v>
      </c>
      <c r="E222" t="s">
        <v>4052</v>
      </c>
      <c r="F222" t="s">
        <v>4035</v>
      </c>
      <c r="G222" t="s">
        <v>4036</v>
      </c>
      <c r="H222" s="16">
        <v>45766</v>
      </c>
    </row>
    <row r="223" spans="1:8" x14ac:dyDescent="0.25">
      <c r="A223" t="s">
        <v>3337</v>
      </c>
      <c r="B223" t="s">
        <v>4321</v>
      </c>
      <c r="C223" t="s">
        <v>4024</v>
      </c>
      <c r="D223">
        <v>64</v>
      </c>
      <c r="E223" t="s">
        <v>4030</v>
      </c>
      <c r="F223" t="s">
        <v>4039</v>
      </c>
      <c r="G223" t="s">
        <v>4032</v>
      </c>
      <c r="H223" s="16">
        <v>46232</v>
      </c>
    </row>
    <row r="224" spans="1:8" x14ac:dyDescent="0.25">
      <c r="A224" t="s">
        <v>1035</v>
      </c>
      <c r="B224" t="s">
        <v>4322</v>
      </c>
      <c r="C224" t="s">
        <v>4029</v>
      </c>
      <c r="D224">
        <v>43</v>
      </c>
      <c r="E224" t="s">
        <v>4114</v>
      </c>
      <c r="F224" t="s">
        <v>4165</v>
      </c>
      <c r="G224" t="s">
        <v>4071</v>
      </c>
      <c r="H224" s="16">
        <v>44986</v>
      </c>
    </row>
    <row r="225" spans="1:8" x14ac:dyDescent="0.25">
      <c r="A225" t="s">
        <v>1662</v>
      </c>
      <c r="B225" t="s">
        <v>4323</v>
      </c>
      <c r="C225" t="s">
        <v>4029</v>
      </c>
      <c r="D225">
        <v>35</v>
      </c>
      <c r="E225" t="s">
        <v>4048</v>
      </c>
      <c r="F225" t="s">
        <v>4057</v>
      </c>
      <c r="G225" t="s">
        <v>4058</v>
      </c>
      <c r="H225" s="16">
        <v>46030</v>
      </c>
    </row>
    <row r="226" spans="1:8" x14ac:dyDescent="0.25">
      <c r="A226" t="s">
        <v>1118</v>
      </c>
      <c r="B226" t="s">
        <v>4324</v>
      </c>
      <c r="C226" t="s">
        <v>4024</v>
      </c>
      <c r="D226">
        <v>47</v>
      </c>
      <c r="E226" t="s">
        <v>4025</v>
      </c>
      <c r="F226" t="s">
        <v>4141</v>
      </c>
      <c r="G226" t="s">
        <v>4068</v>
      </c>
      <c r="H226" s="16">
        <v>45095</v>
      </c>
    </row>
    <row r="227" spans="1:8" x14ac:dyDescent="0.25">
      <c r="A227" t="s">
        <v>1224</v>
      </c>
      <c r="B227" t="s">
        <v>4325</v>
      </c>
      <c r="C227" t="s">
        <v>4029</v>
      </c>
      <c r="D227">
        <v>72</v>
      </c>
      <c r="E227" t="s">
        <v>4025</v>
      </c>
      <c r="F227" t="s">
        <v>4089</v>
      </c>
      <c r="G227" t="s">
        <v>4068</v>
      </c>
      <c r="H227" s="16">
        <v>44996</v>
      </c>
    </row>
    <row r="228" spans="1:8" x14ac:dyDescent="0.25">
      <c r="A228" t="s">
        <v>348</v>
      </c>
      <c r="B228" t="s">
        <v>4326</v>
      </c>
      <c r="C228" t="s">
        <v>4029</v>
      </c>
      <c r="D228">
        <v>24</v>
      </c>
      <c r="E228" t="s">
        <v>4025</v>
      </c>
      <c r="F228" t="s">
        <v>4074</v>
      </c>
      <c r="G228" t="s">
        <v>4071</v>
      </c>
      <c r="H228" s="16">
        <v>45957</v>
      </c>
    </row>
    <row r="229" spans="1:8" x14ac:dyDescent="0.25">
      <c r="A229" t="s">
        <v>447</v>
      </c>
      <c r="B229" t="s">
        <v>4327</v>
      </c>
      <c r="C229" t="s">
        <v>4029</v>
      </c>
      <c r="D229">
        <v>46</v>
      </c>
      <c r="E229" t="s">
        <v>4025</v>
      </c>
      <c r="F229" t="s">
        <v>4035</v>
      </c>
      <c r="G229" t="s">
        <v>4036</v>
      </c>
      <c r="H229" s="16">
        <v>46129</v>
      </c>
    </row>
    <row r="230" spans="1:8" x14ac:dyDescent="0.25">
      <c r="A230" t="s">
        <v>3762</v>
      </c>
      <c r="B230" t="s">
        <v>4328</v>
      </c>
      <c r="D230">
        <v>43</v>
      </c>
      <c r="E230" t="s">
        <v>4030</v>
      </c>
      <c r="F230" t="s">
        <v>4060</v>
      </c>
      <c r="G230" t="s">
        <v>4032</v>
      </c>
      <c r="H230" s="16">
        <v>45276</v>
      </c>
    </row>
    <row r="231" spans="1:8" x14ac:dyDescent="0.25">
      <c r="A231" t="s">
        <v>977</v>
      </c>
      <c r="B231" t="s">
        <v>4329</v>
      </c>
      <c r="C231" t="s">
        <v>4029</v>
      </c>
      <c r="D231">
        <v>37</v>
      </c>
      <c r="E231" t="s">
        <v>4030</v>
      </c>
      <c r="F231" t="s">
        <v>4085</v>
      </c>
      <c r="G231" t="s">
        <v>4036</v>
      </c>
      <c r="H231" s="16">
        <v>46063</v>
      </c>
    </row>
    <row r="232" spans="1:8" x14ac:dyDescent="0.25">
      <c r="A232" t="s">
        <v>940</v>
      </c>
      <c r="B232" t="s">
        <v>4330</v>
      </c>
      <c r="C232" t="s">
        <v>4024</v>
      </c>
      <c r="D232">
        <v>19</v>
      </c>
      <c r="E232" t="s">
        <v>4025</v>
      </c>
      <c r="F232" t="s">
        <v>4165</v>
      </c>
      <c r="G232" t="s">
        <v>4071</v>
      </c>
      <c r="H232" s="16">
        <v>45356</v>
      </c>
    </row>
    <row r="233" spans="1:8" x14ac:dyDescent="0.25">
      <c r="A233" t="s">
        <v>433</v>
      </c>
      <c r="B233" t="s">
        <v>4331</v>
      </c>
      <c r="C233" t="s">
        <v>4029</v>
      </c>
      <c r="D233">
        <v>22</v>
      </c>
      <c r="E233" t="s">
        <v>4025</v>
      </c>
      <c r="F233" t="s">
        <v>4070</v>
      </c>
      <c r="G233" t="s">
        <v>4071</v>
      </c>
      <c r="H233" s="16">
        <v>45724</v>
      </c>
    </row>
    <row r="234" spans="1:8" x14ac:dyDescent="0.25">
      <c r="A234" t="s">
        <v>1894</v>
      </c>
      <c r="B234" t="s">
        <v>4332</v>
      </c>
      <c r="C234" t="s">
        <v>4024</v>
      </c>
      <c r="D234">
        <v>68</v>
      </c>
      <c r="E234" t="s">
        <v>4025</v>
      </c>
      <c r="F234" t="s">
        <v>4087</v>
      </c>
      <c r="G234" t="s">
        <v>4036</v>
      </c>
      <c r="H234" s="16">
        <v>45670</v>
      </c>
    </row>
    <row r="235" spans="1:8" x14ac:dyDescent="0.25">
      <c r="A235" t="s">
        <v>2372</v>
      </c>
      <c r="B235" t="s">
        <v>4333</v>
      </c>
      <c r="C235" t="s">
        <v>4029</v>
      </c>
      <c r="D235">
        <v>68</v>
      </c>
      <c r="E235" t="s">
        <v>4025</v>
      </c>
      <c r="F235" t="s">
        <v>4074</v>
      </c>
      <c r="G235" t="s">
        <v>4071</v>
      </c>
      <c r="H235" s="16">
        <v>45804</v>
      </c>
    </row>
    <row r="236" spans="1:8" x14ac:dyDescent="0.25">
      <c r="A236" t="s">
        <v>3186</v>
      </c>
      <c r="B236" t="s">
        <v>4334</v>
      </c>
      <c r="C236" t="s">
        <v>4029</v>
      </c>
      <c r="D236">
        <v>48</v>
      </c>
      <c r="E236" t="s">
        <v>4025</v>
      </c>
      <c r="F236" t="s">
        <v>4092</v>
      </c>
      <c r="G236" t="s">
        <v>4071</v>
      </c>
      <c r="H236" s="16">
        <v>46084</v>
      </c>
    </row>
    <row r="237" spans="1:8" x14ac:dyDescent="0.25">
      <c r="A237" t="s">
        <v>1863</v>
      </c>
      <c r="B237" t="s">
        <v>4335</v>
      </c>
      <c r="C237" t="s">
        <v>4029</v>
      </c>
      <c r="D237">
        <v>34</v>
      </c>
      <c r="E237" t="s">
        <v>4052</v>
      </c>
      <c r="F237" t="s">
        <v>4097</v>
      </c>
      <c r="G237" t="s">
        <v>4071</v>
      </c>
      <c r="H237" s="16">
        <v>45367</v>
      </c>
    </row>
    <row r="238" spans="1:8" x14ac:dyDescent="0.25">
      <c r="A238" t="s">
        <v>131</v>
      </c>
      <c r="B238" t="s">
        <v>4336</v>
      </c>
      <c r="C238" t="s">
        <v>4029</v>
      </c>
      <c r="D238">
        <v>58</v>
      </c>
      <c r="E238" t="s">
        <v>4025</v>
      </c>
      <c r="F238" t="s">
        <v>4031</v>
      </c>
      <c r="G238" t="s">
        <v>4032</v>
      </c>
      <c r="H238" s="16">
        <v>46206</v>
      </c>
    </row>
    <row r="239" spans="1:8" x14ac:dyDescent="0.25">
      <c r="A239" t="s">
        <v>1101</v>
      </c>
      <c r="B239" t="s">
        <v>4337</v>
      </c>
      <c r="C239" t="s">
        <v>4029</v>
      </c>
      <c r="D239">
        <v>46</v>
      </c>
      <c r="E239" t="s">
        <v>4052</v>
      </c>
      <c r="F239" t="s">
        <v>4055</v>
      </c>
      <c r="G239" t="s">
        <v>4032</v>
      </c>
      <c r="H239" s="16">
        <v>46145</v>
      </c>
    </row>
    <row r="240" spans="1:8" x14ac:dyDescent="0.25">
      <c r="A240" t="s">
        <v>2674</v>
      </c>
      <c r="B240" t="s">
        <v>4338</v>
      </c>
      <c r="C240" t="s">
        <v>4024</v>
      </c>
      <c r="D240">
        <v>28</v>
      </c>
      <c r="E240" t="s">
        <v>4025</v>
      </c>
      <c r="F240" t="s">
        <v>4097</v>
      </c>
      <c r="G240" t="s">
        <v>4071</v>
      </c>
      <c r="H240" s="16">
        <v>45260</v>
      </c>
    </row>
    <row r="241" spans="1:8" x14ac:dyDescent="0.25">
      <c r="A241" t="s">
        <v>1887</v>
      </c>
      <c r="B241" t="s">
        <v>4339</v>
      </c>
      <c r="C241" t="s">
        <v>4029</v>
      </c>
      <c r="D241">
        <v>59</v>
      </c>
      <c r="E241" t="s">
        <v>4025</v>
      </c>
      <c r="F241" t="s">
        <v>4085</v>
      </c>
      <c r="G241" t="s">
        <v>4036</v>
      </c>
      <c r="H241" s="16">
        <v>45126</v>
      </c>
    </row>
    <row r="242" spans="1:8" x14ac:dyDescent="0.25">
      <c r="A242" t="s">
        <v>1170</v>
      </c>
      <c r="B242" t="s">
        <v>4340</v>
      </c>
      <c r="C242" t="s">
        <v>4029</v>
      </c>
      <c r="D242">
        <v>46</v>
      </c>
      <c r="E242" t="s">
        <v>4025</v>
      </c>
      <c r="F242" t="s">
        <v>4089</v>
      </c>
      <c r="G242" t="s">
        <v>4068</v>
      </c>
      <c r="H242" s="16">
        <v>45404</v>
      </c>
    </row>
    <row r="243" spans="1:8" x14ac:dyDescent="0.25">
      <c r="A243" t="s">
        <v>1188</v>
      </c>
      <c r="B243" t="s">
        <v>4341</v>
      </c>
      <c r="C243" t="s">
        <v>4029</v>
      </c>
      <c r="D243">
        <v>58</v>
      </c>
      <c r="E243" t="s">
        <v>4048</v>
      </c>
      <c r="F243" t="s">
        <v>4055</v>
      </c>
      <c r="G243" t="s">
        <v>4032</v>
      </c>
      <c r="H243" s="16">
        <v>44969</v>
      </c>
    </row>
    <row r="244" spans="1:8" x14ac:dyDescent="0.25">
      <c r="A244" t="s">
        <v>504</v>
      </c>
      <c r="B244" t="s">
        <v>4342</v>
      </c>
      <c r="C244" t="s">
        <v>4029</v>
      </c>
      <c r="D244">
        <v>56</v>
      </c>
      <c r="E244" t="s">
        <v>4030</v>
      </c>
      <c r="F244" t="s">
        <v>4074</v>
      </c>
      <c r="G244" t="s">
        <v>4071</v>
      </c>
      <c r="H244" s="16">
        <v>45998</v>
      </c>
    </row>
    <row r="245" spans="1:8" x14ac:dyDescent="0.25">
      <c r="A245" t="s">
        <v>1660</v>
      </c>
      <c r="B245" t="s">
        <v>4343</v>
      </c>
      <c r="C245" t="s">
        <v>4024</v>
      </c>
      <c r="D245">
        <v>37</v>
      </c>
      <c r="E245" t="s">
        <v>4030</v>
      </c>
      <c r="F245" t="s">
        <v>4053</v>
      </c>
      <c r="G245" t="s">
        <v>4027</v>
      </c>
      <c r="H245" s="16">
        <v>45314</v>
      </c>
    </row>
    <row r="246" spans="1:8" x14ac:dyDescent="0.25">
      <c r="A246" t="s">
        <v>267</v>
      </c>
      <c r="B246" t="s">
        <v>4344</v>
      </c>
      <c r="C246" t="s">
        <v>4029</v>
      </c>
      <c r="D246">
        <v>23</v>
      </c>
      <c r="E246" t="s">
        <v>4030</v>
      </c>
      <c r="F246" t="s">
        <v>4070</v>
      </c>
      <c r="G246" t="s">
        <v>4071</v>
      </c>
      <c r="H246" s="16">
        <v>45514</v>
      </c>
    </row>
    <row r="247" spans="1:8" x14ac:dyDescent="0.25">
      <c r="A247" t="s">
        <v>1870</v>
      </c>
      <c r="B247" t="s">
        <v>4345</v>
      </c>
      <c r="C247" t="s">
        <v>4029</v>
      </c>
      <c r="D247">
        <v>62</v>
      </c>
      <c r="E247" t="s">
        <v>4030</v>
      </c>
      <c r="F247" t="s">
        <v>4103</v>
      </c>
      <c r="G247" t="s">
        <v>4032</v>
      </c>
      <c r="H247" s="16">
        <v>45948</v>
      </c>
    </row>
    <row r="248" spans="1:8" x14ac:dyDescent="0.25">
      <c r="A248" t="s">
        <v>535</v>
      </c>
      <c r="B248" t="s">
        <v>4346</v>
      </c>
      <c r="C248" t="s">
        <v>4029</v>
      </c>
      <c r="D248">
        <v>62</v>
      </c>
      <c r="E248" t="s">
        <v>4025</v>
      </c>
      <c r="F248" t="s">
        <v>4100</v>
      </c>
      <c r="G248" t="s">
        <v>4027</v>
      </c>
      <c r="H248" s="16">
        <v>46205</v>
      </c>
    </row>
    <row r="249" spans="1:8" x14ac:dyDescent="0.25">
      <c r="A249" t="s">
        <v>4347</v>
      </c>
      <c r="B249" t="s">
        <v>4348</v>
      </c>
      <c r="C249" t="s">
        <v>4024</v>
      </c>
      <c r="D249">
        <v>52</v>
      </c>
      <c r="E249" t="s">
        <v>4025</v>
      </c>
      <c r="F249" t="s">
        <v>4135</v>
      </c>
      <c r="G249" t="s">
        <v>4058</v>
      </c>
      <c r="H249" s="16">
        <v>45708</v>
      </c>
    </row>
    <row r="250" spans="1:8" x14ac:dyDescent="0.25">
      <c r="A250" t="s">
        <v>1930</v>
      </c>
      <c r="B250" t="s">
        <v>4349</v>
      </c>
      <c r="C250" t="s">
        <v>4024</v>
      </c>
      <c r="D250" t="s">
        <v>4350</v>
      </c>
      <c r="E250" t="s">
        <v>4025</v>
      </c>
      <c r="F250" t="s">
        <v>4092</v>
      </c>
      <c r="G250" t="s">
        <v>4071</v>
      </c>
      <c r="H250" s="16">
        <v>45583</v>
      </c>
    </row>
    <row r="251" spans="1:8" x14ac:dyDescent="0.25">
      <c r="A251" t="s">
        <v>114</v>
      </c>
      <c r="B251" t="s">
        <v>4351</v>
      </c>
      <c r="C251" t="s">
        <v>4029</v>
      </c>
      <c r="D251">
        <v>56</v>
      </c>
      <c r="E251" t="s">
        <v>4052</v>
      </c>
      <c r="F251" t="s">
        <v>4046</v>
      </c>
      <c r="G251" t="s">
        <v>4032</v>
      </c>
      <c r="H251" s="16"/>
    </row>
    <row r="252" spans="1:8" x14ac:dyDescent="0.25">
      <c r="A252" t="s">
        <v>3168</v>
      </c>
      <c r="B252" t="s">
        <v>4352</v>
      </c>
      <c r="C252" t="s">
        <v>4029</v>
      </c>
      <c r="D252">
        <v>44</v>
      </c>
      <c r="E252" t="s">
        <v>4025</v>
      </c>
      <c r="F252" t="s">
        <v>4103</v>
      </c>
      <c r="G252" t="s">
        <v>4032</v>
      </c>
      <c r="H252" s="16">
        <v>45855</v>
      </c>
    </row>
    <row r="253" spans="1:8" x14ac:dyDescent="0.25">
      <c r="A253" t="s">
        <v>1328</v>
      </c>
      <c r="B253" t="s">
        <v>4353</v>
      </c>
      <c r="C253" t="s">
        <v>4029</v>
      </c>
      <c r="D253">
        <v>57</v>
      </c>
      <c r="E253" t="s">
        <v>4052</v>
      </c>
      <c r="F253" t="s">
        <v>4135</v>
      </c>
      <c r="G253" t="s">
        <v>4058</v>
      </c>
      <c r="H253" s="16">
        <v>45110</v>
      </c>
    </row>
    <row r="254" spans="1:8" x14ac:dyDescent="0.25">
      <c r="A254" t="s">
        <v>2895</v>
      </c>
      <c r="B254" t="s">
        <v>4354</v>
      </c>
      <c r="C254" t="s">
        <v>4024</v>
      </c>
      <c r="D254">
        <v>48</v>
      </c>
      <c r="E254" t="s">
        <v>4094</v>
      </c>
      <c r="F254" t="s">
        <v>4055</v>
      </c>
      <c r="G254" t="s">
        <v>4032</v>
      </c>
      <c r="H254" s="16">
        <v>45355</v>
      </c>
    </row>
    <row r="255" spans="1:8" x14ac:dyDescent="0.25">
      <c r="A255" t="s">
        <v>1210</v>
      </c>
      <c r="B255" t="s">
        <v>4355</v>
      </c>
      <c r="C255" t="s">
        <v>4024</v>
      </c>
      <c r="D255">
        <v>45</v>
      </c>
      <c r="E255" t="s">
        <v>4052</v>
      </c>
      <c r="F255" t="s">
        <v>4031</v>
      </c>
      <c r="G255" t="s">
        <v>4032</v>
      </c>
      <c r="H255" s="16">
        <v>44950</v>
      </c>
    </row>
    <row r="256" spans="1:8" x14ac:dyDescent="0.25">
      <c r="A256" t="s">
        <v>2115</v>
      </c>
      <c r="B256" t="s">
        <v>4356</v>
      </c>
      <c r="C256" t="s">
        <v>4024</v>
      </c>
      <c r="D256">
        <v>62</v>
      </c>
      <c r="E256" t="s">
        <v>4052</v>
      </c>
      <c r="F256" t="s">
        <v>4060</v>
      </c>
      <c r="G256" t="s">
        <v>4032</v>
      </c>
      <c r="H256" s="16" t="s">
        <v>4357</v>
      </c>
    </row>
    <row r="257" spans="1:8" x14ac:dyDescent="0.25">
      <c r="A257" t="s">
        <v>1840</v>
      </c>
      <c r="B257" t="s">
        <v>4358</v>
      </c>
      <c r="C257" t="s">
        <v>4207</v>
      </c>
      <c r="D257">
        <v>58</v>
      </c>
      <c r="E257" t="s">
        <v>4025</v>
      </c>
      <c r="F257" t="s">
        <v>4031</v>
      </c>
      <c r="G257" t="s">
        <v>4032</v>
      </c>
      <c r="H257" s="16">
        <v>45164</v>
      </c>
    </row>
    <row r="258" spans="1:8" x14ac:dyDescent="0.25">
      <c r="A258" t="s">
        <v>298</v>
      </c>
      <c r="B258" t="s">
        <v>4359</v>
      </c>
      <c r="C258" t="s">
        <v>4029</v>
      </c>
      <c r="D258">
        <v>46</v>
      </c>
      <c r="E258" t="s">
        <v>4025</v>
      </c>
      <c r="F258" t="s">
        <v>4143</v>
      </c>
      <c r="G258" t="s">
        <v>4027</v>
      </c>
      <c r="H258" s="16">
        <v>46170</v>
      </c>
    </row>
    <row r="259" spans="1:8" x14ac:dyDescent="0.25">
      <c r="A259" t="s">
        <v>1068</v>
      </c>
      <c r="B259" t="s">
        <v>4360</v>
      </c>
      <c r="C259" t="s">
        <v>4024</v>
      </c>
      <c r="D259">
        <v>66</v>
      </c>
      <c r="E259" t="s">
        <v>4025</v>
      </c>
      <c r="F259" t="s">
        <v>4089</v>
      </c>
      <c r="H259" s="16">
        <v>45806</v>
      </c>
    </row>
    <row r="260" spans="1:8" x14ac:dyDescent="0.25">
      <c r="A260" t="s">
        <v>716</v>
      </c>
      <c r="B260" t="s">
        <v>4361</v>
      </c>
      <c r="C260" t="s">
        <v>4024</v>
      </c>
      <c r="D260">
        <v>19</v>
      </c>
      <c r="E260" t="s">
        <v>4025</v>
      </c>
      <c r="F260" t="s">
        <v>4055</v>
      </c>
      <c r="G260" t="s">
        <v>4032</v>
      </c>
      <c r="H260" s="16">
        <v>45302</v>
      </c>
    </row>
    <row r="261" spans="1:8" x14ac:dyDescent="0.25">
      <c r="A261" t="s">
        <v>2509</v>
      </c>
      <c r="B261" t="s">
        <v>4362</v>
      </c>
      <c r="C261" t="s">
        <v>4029</v>
      </c>
      <c r="D261">
        <v>34</v>
      </c>
      <c r="E261" t="s">
        <v>4030</v>
      </c>
      <c r="F261" t="s">
        <v>4044</v>
      </c>
      <c r="G261" t="s">
        <v>4036</v>
      </c>
      <c r="H261" s="16" t="s">
        <v>4363</v>
      </c>
    </row>
    <row r="262" spans="1:8" x14ac:dyDescent="0.25">
      <c r="A262" t="s">
        <v>1192</v>
      </c>
      <c r="B262" t="s">
        <v>4364</v>
      </c>
      <c r="C262" t="s">
        <v>4024</v>
      </c>
      <c r="D262">
        <v>49</v>
      </c>
      <c r="E262" t="s">
        <v>4025</v>
      </c>
      <c r="F262" t="s">
        <v>4041</v>
      </c>
      <c r="G262" t="s">
        <v>4036</v>
      </c>
      <c r="H262" s="16">
        <v>45258</v>
      </c>
    </row>
    <row r="263" spans="1:8" x14ac:dyDescent="0.25">
      <c r="A263" t="s">
        <v>821</v>
      </c>
      <c r="B263" t="s">
        <v>4365</v>
      </c>
      <c r="C263" t="s">
        <v>4029</v>
      </c>
      <c r="D263">
        <v>24</v>
      </c>
      <c r="E263" t="s">
        <v>4052</v>
      </c>
      <c r="F263" t="s">
        <v>4060</v>
      </c>
      <c r="G263" t="s">
        <v>4032</v>
      </c>
      <c r="H263" s="16">
        <v>45254</v>
      </c>
    </row>
    <row r="264" spans="1:8" x14ac:dyDescent="0.25">
      <c r="A264" t="s">
        <v>161</v>
      </c>
      <c r="B264" t="s">
        <v>4366</v>
      </c>
      <c r="C264" t="s">
        <v>4029</v>
      </c>
      <c r="D264">
        <v>54</v>
      </c>
      <c r="E264" t="s">
        <v>4030</v>
      </c>
      <c r="F264" t="s">
        <v>4039</v>
      </c>
      <c r="G264" t="s">
        <v>4032</v>
      </c>
      <c r="H264" s="16">
        <v>46164</v>
      </c>
    </row>
    <row r="265" spans="1:8" x14ac:dyDescent="0.25">
      <c r="A265" t="s">
        <v>1160</v>
      </c>
      <c r="B265" t="s">
        <v>4367</v>
      </c>
      <c r="C265" t="s">
        <v>4024</v>
      </c>
      <c r="D265">
        <v>66</v>
      </c>
      <c r="E265" t="s">
        <v>4052</v>
      </c>
      <c r="F265" t="s">
        <v>4035</v>
      </c>
      <c r="G265" t="s">
        <v>4036</v>
      </c>
      <c r="H265" s="16">
        <v>45423</v>
      </c>
    </row>
    <row r="266" spans="1:8" x14ac:dyDescent="0.25">
      <c r="A266" t="s">
        <v>1164</v>
      </c>
      <c r="B266" t="s">
        <v>4368</v>
      </c>
      <c r="C266" t="s">
        <v>4024</v>
      </c>
      <c r="D266">
        <v>41</v>
      </c>
      <c r="E266" t="s">
        <v>4025</v>
      </c>
      <c r="F266" t="s">
        <v>4057</v>
      </c>
      <c r="G266" t="s">
        <v>4058</v>
      </c>
      <c r="H266" s="16">
        <v>45027</v>
      </c>
    </row>
    <row r="267" spans="1:8" x14ac:dyDescent="0.25">
      <c r="A267" t="s">
        <v>2616</v>
      </c>
      <c r="B267" t="s">
        <v>4369</v>
      </c>
      <c r="C267" t="s">
        <v>4024</v>
      </c>
      <c r="D267">
        <v>31</v>
      </c>
      <c r="E267" t="s">
        <v>4048</v>
      </c>
      <c r="F267" t="s">
        <v>4089</v>
      </c>
      <c r="G267" t="s">
        <v>4068</v>
      </c>
      <c r="H267" s="16">
        <v>45227</v>
      </c>
    </row>
    <row r="268" spans="1:8" x14ac:dyDescent="0.25">
      <c r="A268" t="s">
        <v>1543</v>
      </c>
      <c r="B268" t="s">
        <v>4370</v>
      </c>
      <c r="C268" t="s">
        <v>4024</v>
      </c>
      <c r="D268">
        <v>64</v>
      </c>
      <c r="E268" t="s">
        <v>4030</v>
      </c>
      <c r="F268" t="s">
        <v>4070</v>
      </c>
      <c r="G268" t="s">
        <v>4071</v>
      </c>
      <c r="H268" s="16">
        <v>45542</v>
      </c>
    </row>
    <row r="269" spans="1:8" x14ac:dyDescent="0.25">
      <c r="A269" t="s">
        <v>1625</v>
      </c>
      <c r="B269" t="s">
        <v>4371</v>
      </c>
      <c r="C269" t="s">
        <v>4029</v>
      </c>
      <c r="D269">
        <v>29</v>
      </c>
      <c r="E269" t="s">
        <v>4025</v>
      </c>
      <c r="F269" t="s">
        <v>4087</v>
      </c>
      <c r="G269" t="s">
        <v>4036</v>
      </c>
      <c r="H269" s="16">
        <v>45581</v>
      </c>
    </row>
    <row r="270" spans="1:8" x14ac:dyDescent="0.25">
      <c r="A270" t="s">
        <v>1689</v>
      </c>
      <c r="B270" t="s">
        <v>4372</v>
      </c>
      <c r="C270" t="s">
        <v>4029</v>
      </c>
      <c r="D270">
        <v>42</v>
      </c>
      <c r="E270" t="s">
        <v>4030</v>
      </c>
      <c r="F270" t="s">
        <v>4046</v>
      </c>
      <c r="G270" t="s">
        <v>4032</v>
      </c>
      <c r="H270" s="16">
        <v>44990</v>
      </c>
    </row>
    <row r="271" spans="1:8" x14ac:dyDescent="0.25">
      <c r="A271" t="s">
        <v>1090</v>
      </c>
      <c r="B271" t="s">
        <v>4373</v>
      </c>
      <c r="C271" t="s">
        <v>4029</v>
      </c>
      <c r="D271">
        <v>24</v>
      </c>
      <c r="E271" t="s">
        <v>4048</v>
      </c>
      <c r="F271" t="s">
        <v>4044</v>
      </c>
      <c r="G271" t="s">
        <v>4036</v>
      </c>
      <c r="H271" s="16">
        <v>45160</v>
      </c>
    </row>
    <row r="272" spans="1:8" x14ac:dyDescent="0.25">
      <c r="A272" t="s">
        <v>539</v>
      </c>
      <c r="B272" t="s">
        <v>4374</v>
      </c>
      <c r="C272" t="s">
        <v>4029</v>
      </c>
      <c r="D272">
        <v>50</v>
      </c>
      <c r="E272" t="s">
        <v>4025</v>
      </c>
      <c r="F272" t="s">
        <v>4046</v>
      </c>
      <c r="G272" t="s">
        <v>4032</v>
      </c>
      <c r="H272" s="16">
        <v>45393</v>
      </c>
    </row>
    <row r="273" spans="1:8" x14ac:dyDescent="0.25">
      <c r="A273" t="s">
        <v>279</v>
      </c>
      <c r="B273" t="s">
        <v>4375</v>
      </c>
      <c r="C273" t="s">
        <v>4024</v>
      </c>
      <c r="D273">
        <v>61</v>
      </c>
      <c r="E273" t="s">
        <v>4030</v>
      </c>
      <c r="F273" t="s">
        <v>4050</v>
      </c>
      <c r="G273" t="s">
        <v>4036</v>
      </c>
      <c r="H273" s="16">
        <v>45312</v>
      </c>
    </row>
    <row r="274" spans="1:8" x14ac:dyDescent="0.25">
      <c r="A274" t="s">
        <v>3562</v>
      </c>
      <c r="B274" t="s">
        <v>4376</v>
      </c>
      <c r="C274" t="s">
        <v>4029</v>
      </c>
      <c r="D274">
        <v>46</v>
      </c>
      <c r="E274" t="s">
        <v>4025</v>
      </c>
      <c r="F274" t="s">
        <v>4046</v>
      </c>
      <c r="G274" t="s">
        <v>4032</v>
      </c>
      <c r="H274" s="16">
        <v>45846</v>
      </c>
    </row>
    <row r="275" spans="1:8" x14ac:dyDescent="0.25">
      <c r="A275" t="s">
        <v>767</v>
      </c>
      <c r="B275" t="s">
        <v>4377</v>
      </c>
      <c r="C275" t="s">
        <v>4029</v>
      </c>
      <c r="D275">
        <v>44</v>
      </c>
      <c r="E275" t="s">
        <v>4025</v>
      </c>
      <c r="F275" t="s">
        <v>4085</v>
      </c>
      <c r="G275" t="s">
        <v>4036</v>
      </c>
      <c r="H275" s="16">
        <v>45518</v>
      </c>
    </row>
    <row r="276" spans="1:8" x14ac:dyDescent="0.25">
      <c r="A276" t="s">
        <v>2221</v>
      </c>
      <c r="B276" t="s">
        <v>4378</v>
      </c>
      <c r="C276" t="s">
        <v>4024</v>
      </c>
      <c r="D276">
        <v>30</v>
      </c>
      <c r="E276" t="s">
        <v>4052</v>
      </c>
      <c r="F276" t="s">
        <v>4087</v>
      </c>
      <c r="G276" t="s">
        <v>4036</v>
      </c>
      <c r="H276" s="16">
        <v>46156</v>
      </c>
    </row>
    <row r="277" spans="1:8" x14ac:dyDescent="0.25">
      <c r="A277" t="s">
        <v>3025</v>
      </c>
      <c r="B277" t="s">
        <v>4379</v>
      </c>
      <c r="C277" t="s">
        <v>4024</v>
      </c>
      <c r="D277">
        <v>19</v>
      </c>
      <c r="E277" t="s">
        <v>4025</v>
      </c>
      <c r="F277" t="s">
        <v>4100</v>
      </c>
      <c r="G277" t="s">
        <v>4027</v>
      </c>
      <c r="H277" s="16">
        <v>45474</v>
      </c>
    </row>
    <row r="278" spans="1:8" x14ac:dyDescent="0.25">
      <c r="A278" t="s">
        <v>2167</v>
      </c>
      <c r="B278" t="s">
        <v>4380</v>
      </c>
      <c r="C278" t="s">
        <v>4024</v>
      </c>
      <c r="D278">
        <v>51</v>
      </c>
      <c r="E278" t="s">
        <v>4048</v>
      </c>
      <c r="F278" t="s">
        <v>4089</v>
      </c>
      <c r="G278" t="s">
        <v>4068</v>
      </c>
      <c r="H278" s="16">
        <v>45966</v>
      </c>
    </row>
    <row r="279" spans="1:8" x14ac:dyDescent="0.25">
      <c r="A279" t="s">
        <v>2635</v>
      </c>
      <c r="B279" t="s">
        <v>4381</v>
      </c>
      <c r="C279" t="s">
        <v>4029</v>
      </c>
      <c r="D279">
        <v>47</v>
      </c>
      <c r="E279" t="s">
        <v>4025</v>
      </c>
      <c r="F279" t="s">
        <v>4041</v>
      </c>
      <c r="G279" t="s">
        <v>4036</v>
      </c>
      <c r="H279" s="16">
        <v>45178</v>
      </c>
    </row>
    <row r="280" spans="1:8" x14ac:dyDescent="0.25">
      <c r="A280" t="s">
        <v>46</v>
      </c>
      <c r="B280" t="s">
        <v>4382</v>
      </c>
      <c r="C280" t="s">
        <v>4029</v>
      </c>
      <c r="D280">
        <v>56</v>
      </c>
      <c r="E280" t="s">
        <v>4030</v>
      </c>
      <c r="F280" t="s">
        <v>4046</v>
      </c>
      <c r="G280" t="s">
        <v>4032</v>
      </c>
      <c r="H280" s="16">
        <v>45134</v>
      </c>
    </row>
    <row r="281" spans="1:8" x14ac:dyDescent="0.25">
      <c r="A281" t="s">
        <v>373</v>
      </c>
      <c r="B281" t="s">
        <v>4383</v>
      </c>
      <c r="C281" t="s">
        <v>4029</v>
      </c>
      <c r="D281">
        <v>69</v>
      </c>
      <c r="E281" t="s">
        <v>4025</v>
      </c>
      <c r="F281" t="s">
        <v>4089</v>
      </c>
      <c r="G281" t="s">
        <v>4068</v>
      </c>
      <c r="H281" s="16">
        <v>45651</v>
      </c>
    </row>
    <row r="282" spans="1:8" x14ac:dyDescent="0.25">
      <c r="A282" t="s">
        <v>1923</v>
      </c>
      <c r="B282" t="s">
        <v>4384</v>
      </c>
      <c r="C282" t="s">
        <v>4029</v>
      </c>
      <c r="D282">
        <v>51</v>
      </c>
      <c r="E282" t="s">
        <v>4030</v>
      </c>
      <c r="F282" t="s">
        <v>4057</v>
      </c>
      <c r="G282" t="s">
        <v>4058</v>
      </c>
      <c r="H282" s="16">
        <v>45723</v>
      </c>
    </row>
    <row r="283" spans="1:8" x14ac:dyDescent="0.25">
      <c r="A283" t="s">
        <v>755</v>
      </c>
      <c r="B283" t="s">
        <v>4385</v>
      </c>
      <c r="C283" t="s">
        <v>4262</v>
      </c>
      <c r="D283">
        <v>64</v>
      </c>
      <c r="E283" t="s">
        <v>4025</v>
      </c>
      <c r="F283" t="s">
        <v>4087</v>
      </c>
      <c r="G283" t="s">
        <v>4036</v>
      </c>
      <c r="H283" s="16">
        <v>45883</v>
      </c>
    </row>
    <row r="284" spans="1:8" x14ac:dyDescent="0.25">
      <c r="A284" t="s">
        <v>1535</v>
      </c>
      <c r="B284" t="s">
        <v>4386</v>
      </c>
      <c r="C284" t="s">
        <v>4024</v>
      </c>
      <c r="D284">
        <v>28</v>
      </c>
      <c r="E284" t="s">
        <v>4030</v>
      </c>
      <c r="F284" t="s">
        <v>4135</v>
      </c>
      <c r="G284" t="s">
        <v>4058</v>
      </c>
      <c r="H284" s="16">
        <v>45300</v>
      </c>
    </row>
    <row r="285" spans="1:8" x14ac:dyDescent="0.25">
      <c r="A285" t="s">
        <v>3133</v>
      </c>
      <c r="B285" t="s">
        <v>4387</v>
      </c>
      <c r="C285" t="s">
        <v>4024</v>
      </c>
      <c r="D285">
        <v>64</v>
      </c>
      <c r="E285" t="s">
        <v>4025</v>
      </c>
      <c r="F285" t="s">
        <v>4089</v>
      </c>
      <c r="G285" t="s">
        <v>4068</v>
      </c>
      <c r="H285" s="16">
        <v>46017</v>
      </c>
    </row>
    <row r="286" spans="1:8" x14ac:dyDescent="0.25">
      <c r="A286" t="s">
        <v>1836</v>
      </c>
      <c r="B286" t="s">
        <v>4388</v>
      </c>
      <c r="C286" t="s">
        <v>4024</v>
      </c>
      <c r="D286">
        <v>53</v>
      </c>
      <c r="E286" t="s">
        <v>4025</v>
      </c>
      <c r="F286" t="s">
        <v>4050</v>
      </c>
      <c r="G286" t="s">
        <v>4389</v>
      </c>
      <c r="H286" s="16">
        <v>45037</v>
      </c>
    </row>
    <row r="287" spans="1:8" x14ac:dyDescent="0.25">
      <c r="A287" t="s">
        <v>3899</v>
      </c>
      <c r="B287" t="s">
        <v>4390</v>
      </c>
      <c r="C287" t="s">
        <v>4029</v>
      </c>
      <c r="D287">
        <v>62</v>
      </c>
      <c r="E287" t="s">
        <v>4052</v>
      </c>
      <c r="F287" t="s">
        <v>4044</v>
      </c>
      <c r="G287" t="s">
        <v>4036</v>
      </c>
      <c r="H287" s="16">
        <v>45918</v>
      </c>
    </row>
    <row r="288" spans="1:8" x14ac:dyDescent="0.25">
      <c r="A288" t="s">
        <v>184</v>
      </c>
      <c r="B288" t="s">
        <v>4391</v>
      </c>
      <c r="C288" t="s">
        <v>4024</v>
      </c>
      <c r="D288">
        <v>68</v>
      </c>
      <c r="E288" t="s">
        <v>4114</v>
      </c>
      <c r="F288" t="s">
        <v>4070</v>
      </c>
      <c r="G288" t="s">
        <v>4071</v>
      </c>
      <c r="H288" s="16">
        <v>45145</v>
      </c>
    </row>
    <row r="289" spans="1:8" x14ac:dyDescent="0.25">
      <c r="A289" t="s">
        <v>1829</v>
      </c>
      <c r="B289" t="s">
        <v>4392</v>
      </c>
      <c r="C289" t="s">
        <v>4029</v>
      </c>
      <c r="D289">
        <v>26</v>
      </c>
      <c r="E289" t="s">
        <v>4025</v>
      </c>
      <c r="F289" t="s">
        <v>4026</v>
      </c>
      <c r="G289" t="s">
        <v>4027</v>
      </c>
      <c r="H289" s="16">
        <v>45013</v>
      </c>
    </row>
    <row r="290" spans="1:8" x14ac:dyDescent="0.25">
      <c r="A290" t="s">
        <v>2139</v>
      </c>
      <c r="B290" t="s">
        <v>4393</v>
      </c>
      <c r="C290" t="s">
        <v>4024</v>
      </c>
      <c r="D290">
        <v>55</v>
      </c>
      <c r="E290" t="s">
        <v>4025</v>
      </c>
      <c r="F290" t="s">
        <v>4394</v>
      </c>
      <c r="G290" t="s">
        <v>4068</v>
      </c>
      <c r="H290" s="16">
        <v>45016</v>
      </c>
    </row>
    <row r="291" spans="1:8" x14ac:dyDescent="0.25">
      <c r="A291" t="s">
        <v>222</v>
      </c>
      <c r="B291" t="s">
        <v>4395</v>
      </c>
      <c r="C291" t="s">
        <v>4029</v>
      </c>
      <c r="D291">
        <v>56</v>
      </c>
      <c r="E291" t="s">
        <v>4025</v>
      </c>
      <c r="F291" t="s">
        <v>4085</v>
      </c>
      <c r="G291" t="s">
        <v>4036</v>
      </c>
      <c r="H291" s="16">
        <v>45039</v>
      </c>
    </row>
    <row r="292" spans="1:8" x14ac:dyDescent="0.25">
      <c r="A292" t="s">
        <v>1768</v>
      </c>
      <c r="B292" t="s">
        <v>4396</v>
      </c>
      <c r="C292" t="s">
        <v>4029</v>
      </c>
      <c r="D292">
        <v>54</v>
      </c>
      <c r="E292" t="s">
        <v>4025</v>
      </c>
      <c r="F292" t="s">
        <v>4053</v>
      </c>
      <c r="G292" t="s">
        <v>4027</v>
      </c>
      <c r="H292" s="16">
        <v>45349</v>
      </c>
    </row>
    <row r="293" spans="1:8" x14ac:dyDescent="0.25">
      <c r="A293" t="s">
        <v>37</v>
      </c>
      <c r="B293" t="s">
        <v>4397</v>
      </c>
      <c r="C293" t="s">
        <v>4029</v>
      </c>
      <c r="D293">
        <v>69</v>
      </c>
      <c r="E293" t="s">
        <v>4025</v>
      </c>
      <c r="F293" t="s">
        <v>4085</v>
      </c>
      <c r="G293" t="s">
        <v>4036</v>
      </c>
      <c r="H293" s="16" t="s">
        <v>4398</v>
      </c>
    </row>
    <row r="294" spans="1:8" x14ac:dyDescent="0.25">
      <c r="A294" t="s">
        <v>2356</v>
      </c>
      <c r="B294" t="s">
        <v>4399</v>
      </c>
      <c r="C294" t="s">
        <v>4029</v>
      </c>
      <c r="D294">
        <v>35</v>
      </c>
      <c r="E294" t="s">
        <v>4025</v>
      </c>
      <c r="F294" t="s">
        <v>4031</v>
      </c>
      <c r="G294" t="s">
        <v>4032</v>
      </c>
      <c r="H294" s="16">
        <v>46153</v>
      </c>
    </row>
    <row r="295" spans="1:8" x14ac:dyDescent="0.25">
      <c r="A295" t="s">
        <v>618</v>
      </c>
      <c r="B295" t="s">
        <v>4400</v>
      </c>
      <c r="C295" t="s">
        <v>4024</v>
      </c>
      <c r="D295">
        <v>36</v>
      </c>
      <c r="E295" t="s">
        <v>4048</v>
      </c>
      <c r="F295" t="s">
        <v>4053</v>
      </c>
      <c r="G295" t="s">
        <v>4027</v>
      </c>
      <c r="H295" s="16">
        <v>45337</v>
      </c>
    </row>
    <row r="296" spans="1:8" x14ac:dyDescent="0.25">
      <c r="A296" t="s">
        <v>1297</v>
      </c>
      <c r="B296" t="s">
        <v>4401</v>
      </c>
      <c r="C296" t="s">
        <v>4024</v>
      </c>
      <c r="D296">
        <v>50</v>
      </c>
      <c r="E296" t="s">
        <v>4025</v>
      </c>
      <c r="F296" t="s">
        <v>4060</v>
      </c>
      <c r="G296" t="s">
        <v>4032</v>
      </c>
      <c r="H296" s="16">
        <v>45209</v>
      </c>
    </row>
    <row r="297" spans="1:8" x14ac:dyDescent="0.25">
      <c r="A297" t="s">
        <v>1561</v>
      </c>
      <c r="B297" t="s">
        <v>4402</v>
      </c>
      <c r="C297" t="s">
        <v>4029</v>
      </c>
      <c r="D297">
        <v>32</v>
      </c>
      <c r="E297" t="s">
        <v>4048</v>
      </c>
      <c r="F297" t="s">
        <v>4070</v>
      </c>
      <c r="G297" t="s">
        <v>4071</v>
      </c>
      <c r="H297" s="16" t="s">
        <v>4403</v>
      </c>
    </row>
    <row r="298" spans="1:8" x14ac:dyDescent="0.25">
      <c r="A298" t="s">
        <v>389</v>
      </c>
      <c r="B298" t="s">
        <v>4404</v>
      </c>
      <c r="C298" t="s">
        <v>4024</v>
      </c>
      <c r="D298">
        <v>57</v>
      </c>
      <c r="E298" t="s">
        <v>4030</v>
      </c>
      <c r="F298" t="s">
        <v>4060</v>
      </c>
      <c r="G298" t="s">
        <v>4032</v>
      </c>
      <c r="H298" s="16">
        <v>45306</v>
      </c>
    </row>
    <row r="299" spans="1:8" x14ac:dyDescent="0.25">
      <c r="A299" t="s">
        <v>571</v>
      </c>
      <c r="B299" t="s">
        <v>4405</v>
      </c>
      <c r="C299" t="s">
        <v>4024</v>
      </c>
      <c r="D299">
        <v>27</v>
      </c>
      <c r="E299" t="s">
        <v>4025</v>
      </c>
      <c r="F299" t="s">
        <v>4092</v>
      </c>
      <c r="G299" t="s">
        <v>4071</v>
      </c>
      <c r="H299" s="16">
        <v>45996</v>
      </c>
    </row>
    <row r="300" spans="1:8" x14ac:dyDescent="0.25">
      <c r="A300" t="s">
        <v>698</v>
      </c>
      <c r="B300" t="s">
        <v>4406</v>
      </c>
      <c r="C300" t="s">
        <v>4029</v>
      </c>
      <c r="D300">
        <v>52</v>
      </c>
      <c r="E300" t="s">
        <v>4025</v>
      </c>
      <c r="F300" t="s">
        <v>4035</v>
      </c>
      <c r="G300" t="s">
        <v>4036</v>
      </c>
      <c r="H300" s="16">
        <v>45552</v>
      </c>
    </row>
    <row r="301" spans="1:8" x14ac:dyDescent="0.25">
      <c r="A301" t="s">
        <v>2384</v>
      </c>
      <c r="B301" t="s">
        <v>4407</v>
      </c>
      <c r="C301" t="s">
        <v>4024</v>
      </c>
      <c r="D301">
        <v>52</v>
      </c>
      <c r="E301" t="s">
        <v>4025</v>
      </c>
      <c r="F301" t="s">
        <v>4089</v>
      </c>
      <c r="G301" t="s">
        <v>4068</v>
      </c>
      <c r="H301" s="16">
        <v>45685</v>
      </c>
    </row>
    <row r="302" spans="1:8" x14ac:dyDescent="0.25">
      <c r="A302" t="s">
        <v>2970</v>
      </c>
      <c r="B302" t="s">
        <v>4408</v>
      </c>
      <c r="C302" t="s">
        <v>4029</v>
      </c>
      <c r="D302">
        <v>22</v>
      </c>
      <c r="E302" t="s">
        <v>4030</v>
      </c>
      <c r="F302" t="s">
        <v>4046</v>
      </c>
      <c r="G302" t="s">
        <v>4032</v>
      </c>
      <c r="H302" s="16">
        <v>45936</v>
      </c>
    </row>
    <row r="303" spans="1:8" x14ac:dyDescent="0.25">
      <c r="A303" t="s">
        <v>1435</v>
      </c>
      <c r="B303" t="s">
        <v>4409</v>
      </c>
      <c r="C303" t="s">
        <v>4024</v>
      </c>
      <c r="D303">
        <v>28</v>
      </c>
      <c r="E303" t="s">
        <v>4025</v>
      </c>
      <c r="F303" t="s">
        <v>4053</v>
      </c>
      <c r="G303" t="s">
        <v>4027</v>
      </c>
      <c r="H303" s="16">
        <v>46038</v>
      </c>
    </row>
    <row r="304" spans="1:8" x14ac:dyDescent="0.25">
      <c r="A304" t="s">
        <v>727</v>
      </c>
      <c r="B304" t="s">
        <v>4410</v>
      </c>
      <c r="D304">
        <v>70</v>
      </c>
      <c r="E304" t="s">
        <v>4030</v>
      </c>
      <c r="F304" t="s">
        <v>4035</v>
      </c>
      <c r="G304" t="s">
        <v>4036</v>
      </c>
      <c r="H304" s="16">
        <v>45029</v>
      </c>
    </row>
    <row r="305" spans="1:8" x14ac:dyDescent="0.25">
      <c r="A305" t="s">
        <v>2112</v>
      </c>
      <c r="B305" t="s">
        <v>4411</v>
      </c>
      <c r="C305" t="s">
        <v>4024</v>
      </c>
      <c r="D305">
        <v>60</v>
      </c>
      <c r="E305" t="s">
        <v>4030</v>
      </c>
      <c r="F305" t="s">
        <v>4057</v>
      </c>
      <c r="G305" t="s">
        <v>4058</v>
      </c>
      <c r="H305" s="16" t="s">
        <v>4412</v>
      </c>
    </row>
    <row r="306" spans="1:8" x14ac:dyDescent="0.25">
      <c r="A306" t="s">
        <v>3135</v>
      </c>
      <c r="B306" t="s">
        <v>4413</v>
      </c>
      <c r="C306" t="s">
        <v>4024</v>
      </c>
      <c r="D306">
        <v>41</v>
      </c>
      <c r="E306" t="s">
        <v>4025</v>
      </c>
      <c r="F306" t="s">
        <v>4044</v>
      </c>
      <c r="G306" t="s">
        <v>4036</v>
      </c>
      <c r="H306" s="16" t="s">
        <v>3147</v>
      </c>
    </row>
    <row r="307" spans="1:8" x14ac:dyDescent="0.25">
      <c r="A307" t="s">
        <v>624</v>
      </c>
      <c r="B307" t="s">
        <v>4414</v>
      </c>
      <c r="C307" t="s">
        <v>4110</v>
      </c>
      <c r="D307">
        <v>19</v>
      </c>
      <c r="E307" t="s">
        <v>4025</v>
      </c>
      <c r="F307" t="s">
        <v>4070</v>
      </c>
      <c r="G307" t="s">
        <v>4071</v>
      </c>
      <c r="H307" s="16">
        <v>45046</v>
      </c>
    </row>
    <row r="308" spans="1:8" x14ac:dyDescent="0.25">
      <c r="A308" t="s">
        <v>1220</v>
      </c>
      <c r="B308" t="s">
        <v>4415</v>
      </c>
      <c r="C308" t="s">
        <v>4024</v>
      </c>
      <c r="D308">
        <v>47</v>
      </c>
      <c r="E308" t="s">
        <v>4025</v>
      </c>
      <c r="F308" t="s">
        <v>4097</v>
      </c>
      <c r="G308" t="s">
        <v>4071</v>
      </c>
      <c r="H308" s="16">
        <v>46056</v>
      </c>
    </row>
    <row r="309" spans="1:8" x14ac:dyDescent="0.25">
      <c r="A309" t="s">
        <v>640</v>
      </c>
      <c r="B309" t="s">
        <v>4416</v>
      </c>
      <c r="C309" t="s">
        <v>4024</v>
      </c>
      <c r="D309">
        <v>58</v>
      </c>
      <c r="E309" t="s">
        <v>4030</v>
      </c>
      <c r="F309" t="s">
        <v>4044</v>
      </c>
      <c r="G309" t="s">
        <v>4036</v>
      </c>
      <c r="H309" s="16">
        <v>45751</v>
      </c>
    </row>
    <row r="310" spans="1:8" x14ac:dyDescent="0.25">
      <c r="A310" t="s">
        <v>1594</v>
      </c>
      <c r="B310" t="s">
        <v>4417</v>
      </c>
      <c r="C310" t="s">
        <v>4024</v>
      </c>
      <c r="D310">
        <v>42</v>
      </c>
      <c r="E310" t="s">
        <v>4025</v>
      </c>
      <c r="F310" t="s">
        <v>4141</v>
      </c>
      <c r="G310" t="s">
        <v>4068</v>
      </c>
      <c r="H310" s="16" t="s">
        <v>4418</v>
      </c>
    </row>
    <row r="311" spans="1:8" x14ac:dyDescent="0.25">
      <c r="A311" t="s">
        <v>1307</v>
      </c>
      <c r="B311" t="s">
        <v>4419</v>
      </c>
      <c r="C311" t="s">
        <v>4029</v>
      </c>
      <c r="D311">
        <v>40</v>
      </c>
      <c r="E311" t="s">
        <v>4114</v>
      </c>
      <c r="F311" t="s">
        <v>4060</v>
      </c>
      <c r="G311" t="s">
        <v>4032</v>
      </c>
      <c r="H311" s="16">
        <v>45101</v>
      </c>
    </row>
    <row r="312" spans="1:8" x14ac:dyDescent="0.25">
      <c r="A312" t="s">
        <v>1563</v>
      </c>
      <c r="B312" t="s">
        <v>4420</v>
      </c>
      <c r="C312" t="s">
        <v>4029</v>
      </c>
      <c r="D312">
        <v>41</v>
      </c>
      <c r="E312" t="s">
        <v>4025</v>
      </c>
      <c r="F312" t="s">
        <v>4057</v>
      </c>
      <c r="G312" t="s">
        <v>4058</v>
      </c>
      <c r="H312" s="16">
        <v>45104</v>
      </c>
    </row>
    <row r="313" spans="1:8" x14ac:dyDescent="0.25">
      <c r="A313" t="s">
        <v>1569</v>
      </c>
      <c r="B313" t="s">
        <v>4421</v>
      </c>
      <c r="C313" t="s">
        <v>4024</v>
      </c>
      <c r="E313" t="s">
        <v>4025</v>
      </c>
      <c r="F313" t="s">
        <v>4070</v>
      </c>
      <c r="G313" t="s">
        <v>4071</v>
      </c>
      <c r="H313" s="16">
        <v>45600</v>
      </c>
    </row>
    <row r="314" spans="1:8" x14ac:dyDescent="0.25">
      <c r="A314" t="s">
        <v>1785</v>
      </c>
      <c r="B314" t="s">
        <v>4422</v>
      </c>
      <c r="C314" t="s">
        <v>4024</v>
      </c>
      <c r="D314">
        <v>37</v>
      </c>
      <c r="E314" t="s">
        <v>4025</v>
      </c>
      <c r="F314" t="s">
        <v>4070</v>
      </c>
      <c r="G314" t="s">
        <v>4071</v>
      </c>
      <c r="H314" s="16">
        <v>45762</v>
      </c>
    </row>
    <row r="315" spans="1:8" x14ac:dyDescent="0.25">
      <c r="A315" t="s">
        <v>1085</v>
      </c>
      <c r="B315" t="s">
        <v>4423</v>
      </c>
      <c r="C315" t="s">
        <v>4029</v>
      </c>
      <c r="D315">
        <v>43</v>
      </c>
      <c r="E315" t="s">
        <v>4052</v>
      </c>
      <c r="F315" t="s">
        <v>4092</v>
      </c>
      <c r="G315" t="s">
        <v>4424</v>
      </c>
      <c r="H315" s="16">
        <v>44942</v>
      </c>
    </row>
    <row r="316" spans="1:8" x14ac:dyDescent="0.25">
      <c r="A316" t="s">
        <v>2546</v>
      </c>
      <c r="B316" t="s">
        <v>4425</v>
      </c>
      <c r="C316" t="s">
        <v>4024</v>
      </c>
      <c r="D316">
        <v>62</v>
      </c>
      <c r="E316" t="s">
        <v>4030</v>
      </c>
      <c r="F316" t="s">
        <v>4026</v>
      </c>
      <c r="G316" t="s">
        <v>4027</v>
      </c>
      <c r="H316" s="16">
        <v>45144</v>
      </c>
    </row>
    <row r="317" spans="1:8" x14ac:dyDescent="0.25">
      <c r="A317" t="s">
        <v>1339</v>
      </c>
      <c r="B317" t="s">
        <v>4426</v>
      </c>
      <c r="C317" t="s">
        <v>4024</v>
      </c>
      <c r="D317">
        <v>49</v>
      </c>
      <c r="E317" t="s">
        <v>4025</v>
      </c>
      <c r="F317" t="s">
        <v>4055</v>
      </c>
      <c r="G317" t="s">
        <v>4032</v>
      </c>
      <c r="H317" s="16">
        <v>45048</v>
      </c>
    </row>
    <row r="318" spans="1:8" x14ac:dyDescent="0.25">
      <c r="A318" t="s">
        <v>94</v>
      </c>
      <c r="B318" t="s">
        <v>4427</v>
      </c>
      <c r="C318" t="s">
        <v>4029</v>
      </c>
      <c r="D318">
        <v>18</v>
      </c>
      <c r="E318" t="s">
        <v>4025</v>
      </c>
      <c r="F318" t="s">
        <v>4141</v>
      </c>
      <c r="G318" t="s">
        <v>4068</v>
      </c>
      <c r="H318" s="16">
        <v>45641</v>
      </c>
    </row>
    <row r="319" spans="1:8" x14ac:dyDescent="0.25">
      <c r="A319" t="s">
        <v>3509</v>
      </c>
      <c r="B319" t="s">
        <v>4428</v>
      </c>
      <c r="C319" t="s">
        <v>4024</v>
      </c>
      <c r="D319">
        <v>27</v>
      </c>
      <c r="E319" t="s">
        <v>4048</v>
      </c>
      <c r="F319" t="s">
        <v>4035</v>
      </c>
      <c r="G319" t="s">
        <v>4036</v>
      </c>
      <c r="H319" s="16">
        <v>45769</v>
      </c>
    </row>
    <row r="320" spans="1:8" x14ac:dyDescent="0.25">
      <c r="A320" t="s">
        <v>4429</v>
      </c>
      <c r="B320" t="s">
        <v>4430</v>
      </c>
      <c r="C320" t="s">
        <v>4024</v>
      </c>
      <c r="D320">
        <v>67</v>
      </c>
      <c r="E320" t="s">
        <v>4025</v>
      </c>
      <c r="F320" t="s">
        <v>4135</v>
      </c>
      <c r="G320" t="s">
        <v>4058</v>
      </c>
      <c r="H320" s="16">
        <v>45271</v>
      </c>
    </row>
    <row r="321" spans="1:8" x14ac:dyDescent="0.25">
      <c r="A321" t="s">
        <v>3124</v>
      </c>
      <c r="B321" t="s">
        <v>4431</v>
      </c>
      <c r="C321" t="s">
        <v>4024</v>
      </c>
      <c r="D321">
        <v>41</v>
      </c>
      <c r="E321" t="s">
        <v>4030</v>
      </c>
      <c r="F321" t="s">
        <v>4097</v>
      </c>
      <c r="G321" t="s">
        <v>4071</v>
      </c>
      <c r="H321" s="16">
        <v>45547</v>
      </c>
    </row>
    <row r="322" spans="1:8" x14ac:dyDescent="0.25">
      <c r="A322" t="s">
        <v>3884</v>
      </c>
      <c r="B322" t="s">
        <v>4432</v>
      </c>
      <c r="C322" t="s">
        <v>4029</v>
      </c>
      <c r="D322">
        <v>59</v>
      </c>
      <c r="E322" t="s">
        <v>4025</v>
      </c>
      <c r="F322" t="s">
        <v>4044</v>
      </c>
      <c r="G322" t="s">
        <v>4036</v>
      </c>
      <c r="H322" s="16">
        <v>45166</v>
      </c>
    </row>
    <row r="323" spans="1:8" x14ac:dyDescent="0.25">
      <c r="A323" t="s">
        <v>845</v>
      </c>
      <c r="B323" t="s">
        <v>4433</v>
      </c>
      <c r="C323" t="s">
        <v>4029</v>
      </c>
      <c r="D323">
        <v>26</v>
      </c>
      <c r="E323" t="s">
        <v>4030</v>
      </c>
      <c r="F323" t="s">
        <v>4026</v>
      </c>
      <c r="G323" t="s">
        <v>4027</v>
      </c>
      <c r="H323" s="16">
        <v>45876</v>
      </c>
    </row>
    <row r="324" spans="1:8" x14ac:dyDescent="0.25">
      <c r="A324" t="s">
        <v>2672</v>
      </c>
      <c r="B324" t="s">
        <v>4434</v>
      </c>
      <c r="C324" t="s">
        <v>4029</v>
      </c>
      <c r="D324">
        <v>63</v>
      </c>
      <c r="E324" t="s">
        <v>4025</v>
      </c>
      <c r="F324" t="s">
        <v>4067</v>
      </c>
      <c r="G324" t="s">
        <v>4068</v>
      </c>
      <c r="H324" s="16">
        <v>45178</v>
      </c>
    </row>
    <row r="325" spans="1:8" x14ac:dyDescent="0.25">
      <c r="A325" t="s">
        <v>28</v>
      </c>
      <c r="B325" t="s">
        <v>4435</v>
      </c>
      <c r="C325" t="s">
        <v>4024</v>
      </c>
      <c r="D325">
        <v>54</v>
      </c>
      <c r="E325" t="s">
        <v>4052</v>
      </c>
      <c r="F325" t="s">
        <v>4067</v>
      </c>
      <c r="G325" t="s">
        <v>4068</v>
      </c>
      <c r="H325" s="16">
        <v>46036</v>
      </c>
    </row>
    <row r="326" spans="1:8" x14ac:dyDescent="0.25">
      <c r="A326" t="s">
        <v>281</v>
      </c>
      <c r="B326" t="s">
        <v>4436</v>
      </c>
      <c r="C326" t="s">
        <v>4207</v>
      </c>
      <c r="D326">
        <v>31</v>
      </c>
      <c r="E326" t="s">
        <v>4025</v>
      </c>
      <c r="F326" t="s">
        <v>4039</v>
      </c>
      <c r="G326" t="s">
        <v>4032</v>
      </c>
      <c r="H326" s="16">
        <v>45606</v>
      </c>
    </row>
    <row r="327" spans="1:8" x14ac:dyDescent="0.25">
      <c r="A327" t="s">
        <v>1056</v>
      </c>
      <c r="B327" t="s">
        <v>4437</v>
      </c>
      <c r="C327" t="s">
        <v>4024</v>
      </c>
      <c r="D327">
        <v>49</v>
      </c>
      <c r="E327" t="s">
        <v>4025</v>
      </c>
      <c r="F327" t="s">
        <v>4044</v>
      </c>
      <c r="G327" t="s">
        <v>4036</v>
      </c>
      <c r="H327" s="16">
        <v>45356</v>
      </c>
    </row>
    <row r="328" spans="1:8" x14ac:dyDescent="0.25">
      <c r="A328" t="s">
        <v>451</v>
      </c>
      <c r="B328" t="s">
        <v>4438</v>
      </c>
      <c r="C328" t="s">
        <v>4024</v>
      </c>
      <c r="D328">
        <v>67</v>
      </c>
      <c r="E328" t="s">
        <v>4025</v>
      </c>
      <c r="F328" t="s">
        <v>4135</v>
      </c>
      <c r="G328" t="s">
        <v>4058</v>
      </c>
      <c r="H328" s="16">
        <v>46046</v>
      </c>
    </row>
    <row r="329" spans="1:8" x14ac:dyDescent="0.25">
      <c r="A329" t="s">
        <v>500</v>
      </c>
      <c r="B329" t="s">
        <v>4439</v>
      </c>
      <c r="C329" t="s">
        <v>4024</v>
      </c>
      <c r="D329">
        <v>54</v>
      </c>
      <c r="E329" t="s">
        <v>4025</v>
      </c>
      <c r="F329" t="s">
        <v>4089</v>
      </c>
      <c r="G329" t="s">
        <v>4068</v>
      </c>
      <c r="H329" s="16">
        <v>46208</v>
      </c>
    </row>
    <row r="330" spans="1:8" x14ac:dyDescent="0.25">
      <c r="A330" t="s">
        <v>479</v>
      </c>
      <c r="B330" t="s">
        <v>4440</v>
      </c>
      <c r="C330" t="s">
        <v>4029</v>
      </c>
      <c r="D330">
        <v>37</v>
      </c>
      <c r="E330" t="s">
        <v>4114</v>
      </c>
      <c r="F330" t="s">
        <v>4089</v>
      </c>
      <c r="G330" t="s">
        <v>4068</v>
      </c>
      <c r="H330" s="16">
        <v>45798</v>
      </c>
    </row>
    <row r="331" spans="1:8" x14ac:dyDescent="0.25">
      <c r="A331" t="s">
        <v>352</v>
      </c>
      <c r="B331" t="s">
        <v>4441</v>
      </c>
      <c r="C331" t="s">
        <v>4029</v>
      </c>
      <c r="D331">
        <v>70</v>
      </c>
      <c r="E331" t="s">
        <v>4025</v>
      </c>
      <c r="F331" t="s">
        <v>4067</v>
      </c>
      <c r="G331" t="s">
        <v>4068</v>
      </c>
      <c r="H331" s="16">
        <v>45621</v>
      </c>
    </row>
    <row r="332" spans="1:8" x14ac:dyDescent="0.25">
      <c r="A332" t="s">
        <v>513</v>
      </c>
      <c r="B332" t="s">
        <v>4442</v>
      </c>
      <c r="C332" t="s">
        <v>4029</v>
      </c>
      <c r="D332">
        <v>54</v>
      </c>
      <c r="E332" t="s">
        <v>4048</v>
      </c>
      <c r="F332" t="s">
        <v>4077</v>
      </c>
      <c r="G332" t="s">
        <v>4071</v>
      </c>
      <c r="H332" s="16">
        <v>45012</v>
      </c>
    </row>
    <row r="333" spans="1:8" x14ac:dyDescent="0.25">
      <c r="A333" t="s">
        <v>3353</v>
      </c>
      <c r="B333" t="s">
        <v>4443</v>
      </c>
      <c r="C333" t="s">
        <v>4024</v>
      </c>
      <c r="D333">
        <v>26</v>
      </c>
      <c r="E333" t="s">
        <v>4030</v>
      </c>
      <c r="F333" t="s">
        <v>4070</v>
      </c>
      <c r="G333" t="s">
        <v>4071</v>
      </c>
      <c r="H333" s="16">
        <v>46098</v>
      </c>
    </row>
    <row r="334" spans="1:8" x14ac:dyDescent="0.25">
      <c r="A334" t="s">
        <v>2117</v>
      </c>
      <c r="B334" t="s">
        <v>4444</v>
      </c>
      <c r="C334" t="s">
        <v>4024</v>
      </c>
      <c r="D334">
        <v>19</v>
      </c>
      <c r="E334" t="s">
        <v>4030</v>
      </c>
      <c r="F334" t="s">
        <v>4060</v>
      </c>
      <c r="G334" t="s">
        <v>4032</v>
      </c>
      <c r="H334" s="16">
        <v>45037</v>
      </c>
    </row>
    <row r="335" spans="1:8" x14ac:dyDescent="0.25">
      <c r="A335" t="s">
        <v>711</v>
      </c>
      <c r="B335" t="s">
        <v>4445</v>
      </c>
      <c r="C335" t="s">
        <v>4024</v>
      </c>
      <c r="D335">
        <v>68</v>
      </c>
      <c r="E335" t="s">
        <v>4025</v>
      </c>
      <c r="F335" t="s">
        <v>4067</v>
      </c>
      <c r="G335" t="s">
        <v>4068</v>
      </c>
      <c r="H335" s="16">
        <v>45429</v>
      </c>
    </row>
    <row r="336" spans="1:8" x14ac:dyDescent="0.25">
      <c r="A336" t="s">
        <v>2888</v>
      </c>
      <c r="B336" t="s">
        <v>4446</v>
      </c>
      <c r="C336" t="s">
        <v>4024</v>
      </c>
      <c r="D336">
        <v>64</v>
      </c>
      <c r="E336" t="s">
        <v>4025</v>
      </c>
      <c r="F336" t="s">
        <v>4031</v>
      </c>
      <c r="G336" t="s">
        <v>4032</v>
      </c>
      <c r="H336" s="16">
        <v>45307</v>
      </c>
    </row>
    <row r="337" spans="1:8" x14ac:dyDescent="0.25">
      <c r="A337" t="s">
        <v>531</v>
      </c>
      <c r="B337" t="s">
        <v>4447</v>
      </c>
      <c r="C337" t="s">
        <v>4029</v>
      </c>
      <c r="D337">
        <v>66</v>
      </c>
      <c r="E337" t="s">
        <v>4025</v>
      </c>
      <c r="F337" t="s">
        <v>4031</v>
      </c>
      <c r="G337" t="s">
        <v>4032</v>
      </c>
      <c r="H337" s="16">
        <v>45397</v>
      </c>
    </row>
    <row r="338" spans="1:8" x14ac:dyDescent="0.25">
      <c r="A338" t="s">
        <v>2743</v>
      </c>
      <c r="B338" t="s">
        <v>4448</v>
      </c>
      <c r="C338" t="s">
        <v>4029</v>
      </c>
      <c r="D338">
        <v>26</v>
      </c>
      <c r="E338" t="s">
        <v>4030</v>
      </c>
      <c r="F338" t="s">
        <v>4067</v>
      </c>
      <c r="G338" t="s">
        <v>4068</v>
      </c>
      <c r="H338" s="16">
        <v>45425</v>
      </c>
    </row>
    <row r="339" spans="1:8" x14ac:dyDescent="0.25">
      <c r="A339" t="s">
        <v>1464</v>
      </c>
      <c r="B339" t="s">
        <v>4449</v>
      </c>
      <c r="C339" t="s">
        <v>4029</v>
      </c>
      <c r="D339">
        <v>65</v>
      </c>
      <c r="E339" t="s">
        <v>4025</v>
      </c>
      <c r="F339" t="s">
        <v>4057</v>
      </c>
      <c r="G339" t="s">
        <v>4058</v>
      </c>
      <c r="H339" s="16">
        <v>45223</v>
      </c>
    </row>
    <row r="340" spans="1:8" x14ac:dyDescent="0.25">
      <c r="A340" t="s">
        <v>1902</v>
      </c>
      <c r="B340" t="s">
        <v>4450</v>
      </c>
      <c r="C340" t="s">
        <v>4110</v>
      </c>
      <c r="D340">
        <v>29</v>
      </c>
      <c r="E340" t="s">
        <v>4025</v>
      </c>
      <c r="F340" t="s">
        <v>4077</v>
      </c>
      <c r="G340" t="s">
        <v>4071</v>
      </c>
      <c r="H340" s="16">
        <v>45484</v>
      </c>
    </row>
    <row r="341" spans="1:8" x14ac:dyDescent="0.25">
      <c r="A341" t="s">
        <v>925</v>
      </c>
      <c r="B341" t="s">
        <v>4451</v>
      </c>
      <c r="C341" t="s">
        <v>4024</v>
      </c>
      <c r="D341">
        <v>67</v>
      </c>
      <c r="E341" t="s">
        <v>4048</v>
      </c>
      <c r="F341" t="s">
        <v>4046</v>
      </c>
      <c r="G341" t="s">
        <v>4032</v>
      </c>
      <c r="H341" s="16">
        <v>45758</v>
      </c>
    </row>
    <row r="342" spans="1:8" x14ac:dyDescent="0.25">
      <c r="A342" t="s">
        <v>645</v>
      </c>
      <c r="B342" t="s">
        <v>4452</v>
      </c>
      <c r="C342" t="s">
        <v>4024</v>
      </c>
      <c r="D342">
        <v>37</v>
      </c>
      <c r="E342" t="s">
        <v>4025</v>
      </c>
      <c r="F342" t="s">
        <v>4035</v>
      </c>
      <c r="G342" t="s">
        <v>4036</v>
      </c>
      <c r="H342" s="16">
        <v>46066</v>
      </c>
    </row>
    <row r="343" spans="1:8" x14ac:dyDescent="0.25">
      <c r="A343" t="s">
        <v>1365</v>
      </c>
      <c r="B343" t="s">
        <v>4453</v>
      </c>
      <c r="C343" t="s">
        <v>4024</v>
      </c>
      <c r="D343">
        <v>33</v>
      </c>
      <c r="E343" t="s">
        <v>4048</v>
      </c>
      <c r="F343" t="s">
        <v>4044</v>
      </c>
      <c r="G343" t="s">
        <v>4036</v>
      </c>
      <c r="H343" s="16">
        <v>45353</v>
      </c>
    </row>
    <row r="344" spans="1:8" x14ac:dyDescent="0.25">
      <c r="A344" t="s">
        <v>707</v>
      </c>
      <c r="B344" t="s">
        <v>4454</v>
      </c>
      <c r="C344" t="s">
        <v>4024</v>
      </c>
      <c r="D344">
        <v>39</v>
      </c>
      <c r="E344" t="s">
        <v>4048</v>
      </c>
      <c r="F344" t="s">
        <v>4041</v>
      </c>
      <c r="G344" t="s">
        <v>4036</v>
      </c>
      <c r="H344" s="16">
        <v>46178</v>
      </c>
    </row>
    <row r="345" spans="1:8" x14ac:dyDescent="0.25">
      <c r="A345" t="s">
        <v>817</v>
      </c>
      <c r="B345" t="s">
        <v>4455</v>
      </c>
      <c r="C345" t="s">
        <v>4024</v>
      </c>
      <c r="D345">
        <v>64</v>
      </c>
      <c r="E345" t="s">
        <v>4048</v>
      </c>
      <c r="F345" t="s">
        <v>4050</v>
      </c>
      <c r="G345" t="s">
        <v>4036</v>
      </c>
      <c r="H345" s="16">
        <v>46049</v>
      </c>
    </row>
    <row r="346" spans="1:8" x14ac:dyDescent="0.25">
      <c r="A346" t="s">
        <v>948</v>
      </c>
      <c r="B346" t="s">
        <v>4456</v>
      </c>
      <c r="C346" t="s">
        <v>4029</v>
      </c>
      <c r="D346">
        <v>56</v>
      </c>
      <c r="E346" t="s">
        <v>4114</v>
      </c>
      <c r="F346" t="s">
        <v>4044</v>
      </c>
      <c r="G346" t="s">
        <v>4036</v>
      </c>
      <c r="H346" s="16">
        <v>45421</v>
      </c>
    </row>
    <row r="347" spans="1:8" x14ac:dyDescent="0.25">
      <c r="A347" t="s">
        <v>927</v>
      </c>
      <c r="B347" t="s">
        <v>4457</v>
      </c>
      <c r="C347" t="s">
        <v>4029</v>
      </c>
      <c r="D347">
        <v>44</v>
      </c>
      <c r="E347" t="s">
        <v>4025</v>
      </c>
      <c r="F347" t="s">
        <v>4067</v>
      </c>
      <c r="G347" t="s">
        <v>4068</v>
      </c>
      <c r="H347" s="16">
        <v>46085</v>
      </c>
    </row>
    <row r="348" spans="1:8" x14ac:dyDescent="0.25">
      <c r="A348" t="s">
        <v>1551</v>
      </c>
      <c r="B348" t="s">
        <v>4458</v>
      </c>
      <c r="C348" t="s">
        <v>4029</v>
      </c>
      <c r="D348">
        <v>48</v>
      </c>
      <c r="E348" t="s">
        <v>4048</v>
      </c>
      <c r="F348" t="s">
        <v>4041</v>
      </c>
      <c r="G348" t="s">
        <v>4036</v>
      </c>
      <c r="H348" s="16">
        <v>45882</v>
      </c>
    </row>
    <row r="349" spans="1:8" x14ac:dyDescent="0.25">
      <c r="A349" t="s">
        <v>546</v>
      </c>
      <c r="B349" t="s">
        <v>4459</v>
      </c>
      <c r="C349" t="s">
        <v>4024</v>
      </c>
      <c r="D349">
        <v>43</v>
      </c>
      <c r="E349" t="s">
        <v>4052</v>
      </c>
      <c r="F349" t="s">
        <v>4050</v>
      </c>
      <c r="G349" t="s">
        <v>4036</v>
      </c>
      <c r="H349" s="16">
        <v>46174</v>
      </c>
    </row>
    <row r="350" spans="1:8" x14ac:dyDescent="0.25">
      <c r="A350" t="s">
        <v>1800</v>
      </c>
      <c r="B350" t="s">
        <v>4460</v>
      </c>
      <c r="C350" t="s">
        <v>4024</v>
      </c>
      <c r="D350">
        <v>47</v>
      </c>
      <c r="E350" t="s">
        <v>4048</v>
      </c>
      <c r="F350" t="s">
        <v>4026</v>
      </c>
      <c r="G350" t="s">
        <v>4027</v>
      </c>
      <c r="H350" s="16">
        <v>45941</v>
      </c>
    </row>
    <row r="351" spans="1:8" x14ac:dyDescent="0.25">
      <c r="A351" t="s">
        <v>1718</v>
      </c>
      <c r="B351" t="s">
        <v>4461</v>
      </c>
      <c r="C351" t="s">
        <v>4024</v>
      </c>
      <c r="D351">
        <v>51</v>
      </c>
      <c r="E351" t="s">
        <v>4025</v>
      </c>
      <c r="F351" t="s">
        <v>4057</v>
      </c>
      <c r="G351" t="s">
        <v>4058</v>
      </c>
      <c r="H351" s="16">
        <v>45750</v>
      </c>
    </row>
    <row r="352" spans="1:8" x14ac:dyDescent="0.25">
      <c r="A352" t="s">
        <v>963</v>
      </c>
      <c r="B352" t="s">
        <v>4462</v>
      </c>
      <c r="C352" t="s">
        <v>4024</v>
      </c>
      <c r="D352">
        <v>64</v>
      </c>
      <c r="E352" t="s">
        <v>4025</v>
      </c>
      <c r="F352" t="s">
        <v>4053</v>
      </c>
      <c r="G352" t="s">
        <v>4027</v>
      </c>
      <c r="H352" s="16">
        <v>45585</v>
      </c>
    </row>
    <row r="353" spans="1:8" x14ac:dyDescent="0.25">
      <c r="A353" t="s">
        <v>418</v>
      </c>
      <c r="B353" t="s">
        <v>4463</v>
      </c>
      <c r="C353" t="s">
        <v>4024</v>
      </c>
      <c r="D353">
        <v>24</v>
      </c>
      <c r="E353" t="s">
        <v>4048</v>
      </c>
      <c r="F353" t="s">
        <v>4057</v>
      </c>
      <c r="G353" t="s">
        <v>4058</v>
      </c>
      <c r="H353" s="16">
        <v>45227</v>
      </c>
    </row>
    <row r="354" spans="1:8" x14ac:dyDescent="0.25">
      <c r="A354" t="s">
        <v>908</v>
      </c>
      <c r="B354" t="s">
        <v>4464</v>
      </c>
      <c r="C354" t="s">
        <v>4024</v>
      </c>
      <c r="D354">
        <v>70</v>
      </c>
      <c r="E354" t="s">
        <v>4025</v>
      </c>
      <c r="F354" t="s">
        <v>4074</v>
      </c>
      <c r="G354" t="s">
        <v>4071</v>
      </c>
      <c r="H354" s="16">
        <v>45448</v>
      </c>
    </row>
    <row r="355" spans="1:8" x14ac:dyDescent="0.25">
      <c r="A355" t="s">
        <v>265</v>
      </c>
      <c r="B355" t="s">
        <v>4465</v>
      </c>
      <c r="C355" t="s">
        <v>4029</v>
      </c>
      <c r="D355">
        <v>41</v>
      </c>
      <c r="E355" t="s">
        <v>4025</v>
      </c>
      <c r="F355" t="s">
        <v>4165</v>
      </c>
      <c r="G355" t="s">
        <v>4071</v>
      </c>
      <c r="H355" s="16">
        <v>45051</v>
      </c>
    </row>
    <row r="356" spans="1:8" x14ac:dyDescent="0.25">
      <c r="A356" t="s">
        <v>626</v>
      </c>
      <c r="B356" t="s">
        <v>4466</v>
      </c>
      <c r="C356" t="s">
        <v>4029</v>
      </c>
      <c r="D356">
        <v>48</v>
      </c>
      <c r="E356" t="s">
        <v>4025</v>
      </c>
      <c r="F356" t="s">
        <v>4055</v>
      </c>
      <c r="G356" t="s">
        <v>4032</v>
      </c>
      <c r="H356" s="16">
        <v>45876</v>
      </c>
    </row>
    <row r="357" spans="1:8" x14ac:dyDescent="0.25">
      <c r="A357" t="s">
        <v>2740</v>
      </c>
      <c r="B357" t="s">
        <v>4467</v>
      </c>
      <c r="C357" t="s">
        <v>4024</v>
      </c>
      <c r="D357">
        <v>55</v>
      </c>
      <c r="E357" t="s">
        <v>4468</v>
      </c>
      <c r="F357" t="s">
        <v>4077</v>
      </c>
      <c r="G357" t="s">
        <v>4071</v>
      </c>
      <c r="H357" s="16">
        <v>45652</v>
      </c>
    </row>
    <row r="358" spans="1:8" x14ac:dyDescent="0.25">
      <c r="A358" t="s">
        <v>1292</v>
      </c>
      <c r="B358" t="s">
        <v>4469</v>
      </c>
      <c r="C358" t="s">
        <v>4029</v>
      </c>
      <c r="D358">
        <v>22</v>
      </c>
      <c r="E358" t="s">
        <v>4025</v>
      </c>
      <c r="F358" t="s">
        <v>4070</v>
      </c>
      <c r="G358" t="s">
        <v>4071</v>
      </c>
      <c r="H358" s="16" t="s">
        <v>4470</v>
      </c>
    </row>
    <row r="359" spans="1:8" x14ac:dyDescent="0.25">
      <c r="A359" t="s">
        <v>1632</v>
      </c>
      <c r="B359" t="s">
        <v>4471</v>
      </c>
      <c r="C359" t="s">
        <v>4024</v>
      </c>
      <c r="D359">
        <v>35</v>
      </c>
      <c r="E359" t="s">
        <v>4048</v>
      </c>
      <c r="F359" t="s">
        <v>4035</v>
      </c>
      <c r="G359" t="s">
        <v>4036</v>
      </c>
      <c r="H359" s="16">
        <v>46175</v>
      </c>
    </row>
    <row r="360" spans="1:8" x14ac:dyDescent="0.25">
      <c r="A360" t="s">
        <v>76</v>
      </c>
      <c r="B360" t="s">
        <v>4472</v>
      </c>
      <c r="C360" t="s">
        <v>4024</v>
      </c>
      <c r="D360">
        <v>70</v>
      </c>
      <c r="E360" t="s">
        <v>4030</v>
      </c>
      <c r="F360" t="s">
        <v>4039</v>
      </c>
      <c r="G360" t="s">
        <v>4032</v>
      </c>
      <c r="H360" s="16">
        <v>46054</v>
      </c>
    </row>
    <row r="361" spans="1:8" x14ac:dyDescent="0.25">
      <c r="A361" t="s">
        <v>765</v>
      </c>
      <c r="B361" t="s">
        <v>4473</v>
      </c>
      <c r="C361" t="s">
        <v>4029</v>
      </c>
      <c r="D361">
        <v>21</v>
      </c>
      <c r="E361" t="s">
        <v>4025</v>
      </c>
      <c r="F361" t="s">
        <v>4165</v>
      </c>
      <c r="G361" t="s">
        <v>4071</v>
      </c>
      <c r="H361" s="16">
        <v>45694</v>
      </c>
    </row>
    <row r="362" spans="1:8" x14ac:dyDescent="0.25">
      <c r="A362" t="s">
        <v>1598</v>
      </c>
      <c r="B362" t="s">
        <v>4474</v>
      </c>
      <c r="C362" t="s">
        <v>4029</v>
      </c>
      <c r="D362">
        <v>34</v>
      </c>
      <c r="E362" t="s">
        <v>4048</v>
      </c>
      <c r="F362" t="s">
        <v>4031</v>
      </c>
      <c r="G362" t="s">
        <v>4032</v>
      </c>
      <c r="H362" s="16">
        <v>45902</v>
      </c>
    </row>
    <row r="363" spans="1:8" x14ac:dyDescent="0.25">
      <c r="A363" t="s">
        <v>1166</v>
      </c>
      <c r="B363" t="s">
        <v>4475</v>
      </c>
      <c r="C363" t="s">
        <v>4024</v>
      </c>
      <c r="D363">
        <v>72</v>
      </c>
      <c r="E363" t="s">
        <v>4025</v>
      </c>
      <c r="F363" t="s">
        <v>4067</v>
      </c>
      <c r="G363" t="s">
        <v>4068</v>
      </c>
      <c r="H363" s="16">
        <v>45402</v>
      </c>
    </row>
    <row r="364" spans="1:8" x14ac:dyDescent="0.25">
      <c r="A364" t="s">
        <v>365</v>
      </c>
      <c r="B364" t="s">
        <v>4476</v>
      </c>
      <c r="C364" t="s">
        <v>4029</v>
      </c>
      <c r="D364" t="s">
        <v>4477</v>
      </c>
      <c r="E364" t="s">
        <v>4025</v>
      </c>
      <c r="F364" t="s">
        <v>4046</v>
      </c>
      <c r="G364" t="s">
        <v>4032</v>
      </c>
      <c r="H364" s="16">
        <v>45178</v>
      </c>
    </row>
    <row r="365" spans="1:8" x14ac:dyDescent="0.25">
      <c r="A365" t="s">
        <v>874</v>
      </c>
      <c r="B365" t="s">
        <v>4478</v>
      </c>
      <c r="C365" t="s">
        <v>4029</v>
      </c>
      <c r="D365">
        <v>23</v>
      </c>
      <c r="E365" t="s">
        <v>4025</v>
      </c>
      <c r="F365" t="s">
        <v>4135</v>
      </c>
      <c r="G365" t="s">
        <v>4058</v>
      </c>
      <c r="H365" s="16">
        <v>46053</v>
      </c>
    </row>
    <row r="366" spans="1:8" x14ac:dyDescent="0.25">
      <c r="A366" t="s">
        <v>3447</v>
      </c>
      <c r="B366" t="s">
        <v>4479</v>
      </c>
      <c r="C366" t="s">
        <v>4029</v>
      </c>
      <c r="D366">
        <v>20</v>
      </c>
      <c r="E366" t="s">
        <v>4030</v>
      </c>
      <c r="F366" t="s">
        <v>4060</v>
      </c>
      <c r="G366" t="s">
        <v>4032</v>
      </c>
      <c r="H366" s="16">
        <v>45993</v>
      </c>
    </row>
    <row r="367" spans="1:8" x14ac:dyDescent="0.25">
      <c r="A367" t="s">
        <v>2570</v>
      </c>
      <c r="B367" t="s">
        <v>4480</v>
      </c>
      <c r="C367" t="s">
        <v>4024</v>
      </c>
      <c r="D367">
        <v>32</v>
      </c>
      <c r="E367" t="s">
        <v>4025</v>
      </c>
      <c r="F367" t="s">
        <v>4070</v>
      </c>
      <c r="G367" t="s">
        <v>4071</v>
      </c>
      <c r="H367" s="16">
        <v>45743</v>
      </c>
    </row>
    <row r="368" spans="1:8" x14ac:dyDescent="0.25">
      <c r="A368" t="s">
        <v>2679</v>
      </c>
      <c r="B368" t="s">
        <v>4481</v>
      </c>
      <c r="C368" t="s">
        <v>4024</v>
      </c>
      <c r="D368">
        <v>29</v>
      </c>
      <c r="E368" t="s">
        <v>4094</v>
      </c>
      <c r="F368" t="s">
        <v>4089</v>
      </c>
      <c r="G368" t="s">
        <v>4068</v>
      </c>
      <c r="H368" s="16">
        <v>45115</v>
      </c>
    </row>
    <row r="369" spans="1:8" x14ac:dyDescent="0.25">
      <c r="A369" t="s">
        <v>975</v>
      </c>
      <c r="B369" t="s">
        <v>4482</v>
      </c>
      <c r="C369" t="s">
        <v>4029</v>
      </c>
      <c r="D369">
        <v>44</v>
      </c>
      <c r="E369" t="s">
        <v>4025</v>
      </c>
      <c r="F369" t="s">
        <v>4089</v>
      </c>
      <c r="G369" t="s">
        <v>4068</v>
      </c>
      <c r="H369" s="16">
        <v>45315</v>
      </c>
    </row>
    <row r="370" spans="1:8" x14ac:dyDescent="0.25">
      <c r="A370" t="s">
        <v>1353</v>
      </c>
      <c r="B370" t="s">
        <v>4483</v>
      </c>
      <c r="C370" t="s">
        <v>4029</v>
      </c>
      <c r="D370">
        <v>45</v>
      </c>
      <c r="E370" t="s">
        <v>4052</v>
      </c>
      <c r="F370" t="s">
        <v>4103</v>
      </c>
      <c r="G370" t="s">
        <v>4032</v>
      </c>
      <c r="H370" s="16">
        <v>45659</v>
      </c>
    </row>
    <row r="371" spans="1:8" x14ac:dyDescent="0.25">
      <c r="A371" t="s">
        <v>201</v>
      </c>
      <c r="B371" t="s">
        <v>4484</v>
      </c>
      <c r="C371" t="s">
        <v>4024</v>
      </c>
      <c r="D371">
        <v>65</v>
      </c>
      <c r="E371" t="s">
        <v>4048</v>
      </c>
      <c r="F371" t="s">
        <v>4087</v>
      </c>
      <c r="G371" t="s">
        <v>4036</v>
      </c>
      <c r="H371" s="16">
        <v>46167</v>
      </c>
    </row>
    <row r="372" spans="1:8" x14ac:dyDescent="0.25">
      <c r="A372" t="s">
        <v>1134</v>
      </c>
      <c r="B372" t="s">
        <v>4485</v>
      </c>
      <c r="C372" t="s">
        <v>4024</v>
      </c>
      <c r="D372">
        <v>68</v>
      </c>
      <c r="E372" t="s">
        <v>4025</v>
      </c>
      <c r="F372" t="s">
        <v>4060</v>
      </c>
      <c r="G372" t="s">
        <v>4032</v>
      </c>
      <c r="H372" s="16">
        <v>45838</v>
      </c>
    </row>
    <row r="373" spans="1:8" x14ac:dyDescent="0.25">
      <c r="A373" t="s">
        <v>2152</v>
      </c>
      <c r="B373" t="s">
        <v>4486</v>
      </c>
      <c r="C373" t="s">
        <v>4024</v>
      </c>
      <c r="D373">
        <v>34</v>
      </c>
      <c r="E373" t="s">
        <v>4052</v>
      </c>
      <c r="F373" t="s">
        <v>4165</v>
      </c>
      <c r="G373" t="s">
        <v>4071</v>
      </c>
      <c r="H373" s="16" t="s">
        <v>4487</v>
      </c>
    </row>
    <row r="374" spans="1:8" x14ac:dyDescent="0.25">
      <c r="A374" t="s">
        <v>1019</v>
      </c>
      <c r="B374" t="s">
        <v>4488</v>
      </c>
      <c r="C374" t="s">
        <v>4024</v>
      </c>
      <c r="D374">
        <v>70</v>
      </c>
      <c r="E374" t="s">
        <v>4025</v>
      </c>
      <c r="F374" t="s">
        <v>4067</v>
      </c>
      <c r="G374" t="s">
        <v>4068</v>
      </c>
      <c r="H374" s="16">
        <v>45135</v>
      </c>
    </row>
    <row r="375" spans="1:8" x14ac:dyDescent="0.25">
      <c r="A375" t="s">
        <v>881</v>
      </c>
      <c r="B375" t="s">
        <v>4489</v>
      </c>
      <c r="C375" t="s">
        <v>4024</v>
      </c>
      <c r="D375">
        <v>20</v>
      </c>
      <c r="E375" t="s">
        <v>4025</v>
      </c>
      <c r="F375" t="s">
        <v>4046</v>
      </c>
      <c r="G375" t="s">
        <v>4032</v>
      </c>
      <c r="H375" s="16">
        <v>45880</v>
      </c>
    </row>
    <row r="376" spans="1:8" x14ac:dyDescent="0.25">
      <c r="A376" t="s">
        <v>1527</v>
      </c>
      <c r="B376" t="s">
        <v>4490</v>
      </c>
      <c r="C376" t="s">
        <v>4024</v>
      </c>
      <c r="D376">
        <v>55</v>
      </c>
      <c r="E376" t="s">
        <v>4025</v>
      </c>
      <c r="F376" t="s">
        <v>4060</v>
      </c>
      <c r="G376" t="s">
        <v>4032</v>
      </c>
      <c r="H376" s="16">
        <v>45376</v>
      </c>
    </row>
    <row r="377" spans="1:8" x14ac:dyDescent="0.25">
      <c r="A377" t="s">
        <v>3358</v>
      </c>
      <c r="B377" t="s">
        <v>4491</v>
      </c>
      <c r="C377" t="s">
        <v>4029</v>
      </c>
      <c r="D377">
        <v>44</v>
      </c>
      <c r="E377" t="s">
        <v>4025</v>
      </c>
      <c r="F377" t="s">
        <v>4103</v>
      </c>
      <c r="G377" t="s">
        <v>4032</v>
      </c>
      <c r="H377" s="16">
        <v>45864</v>
      </c>
    </row>
    <row r="378" spans="1:8" x14ac:dyDescent="0.25">
      <c r="A378" t="s">
        <v>334</v>
      </c>
      <c r="B378" t="s">
        <v>4492</v>
      </c>
      <c r="C378" t="s">
        <v>4029</v>
      </c>
      <c r="D378">
        <v>23</v>
      </c>
      <c r="E378" t="s">
        <v>4048</v>
      </c>
      <c r="F378" t="s">
        <v>4165</v>
      </c>
      <c r="G378" t="s">
        <v>4071</v>
      </c>
      <c r="H378" s="16">
        <v>45683</v>
      </c>
    </row>
    <row r="379" spans="1:8" x14ac:dyDescent="0.25">
      <c r="A379" t="s">
        <v>554</v>
      </c>
      <c r="B379" t="s">
        <v>4493</v>
      </c>
      <c r="C379" t="s">
        <v>4024</v>
      </c>
      <c r="D379">
        <v>26</v>
      </c>
      <c r="E379" t="s">
        <v>4052</v>
      </c>
      <c r="F379" t="s">
        <v>4067</v>
      </c>
      <c r="G379" t="s">
        <v>4068</v>
      </c>
      <c r="H379" s="16">
        <v>46036</v>
      </c>
    </row>
    <row r="380" spans="1:8" x14ac:dyDescent="0.25">
      <c r="A380" t="s">
        <v>60</v>
      </c>
      <c r="B380" t="s">
        <v>4494</v>
      </c>
      <c r="C380" t="s">
        <v>4024</v>
      </c>
      <c r="D380">
        <v>59</v>
      </c>
      <c r="E380" t="s">
        <v>4025</v>
      </c>
      <c r="F380" t="s">
        <v>4141</v>
      </c>
      <c r="G380" t="s">
        <v>4068</v>
      </c>
      <c r="H380" s="16">
        <v>45975</v>
      </c>
    </row>
    <row r="381" spans="1:8" x14ac:dyDescent="0.25">
      <c r="A381" t="s">
        <v>327</v>
      </c>
      <c r="B381" t="s">
        <v>4495</v>
      </c>
      <c r="C381" t="s">
        <v>4207</v>
      </c>
      <c r="D381">
        <v>53</v>
      </c>
      <c r="E381" t="s">
        <v>4048</v>
      </c>
      <c r="F381" t="s">
        <v>4103</v>
      </c>
      <c r="G381" t="s">
        <v>4032</v>
      </c>
      <c r="H381" s="16">
        <v>45390</v>
      </c>
    </row>
    <row r="382" spans="1:8" x14ac:dyDescent="0.25">
      <c r="A382" t="s">
        <v>1270</v>
      </c>
      <c r="B382" t="s">
        <v>4496</v>
      </c>
      <c r="C382" t="s">
        <v>4029</v>
      </c>
      <c r="D382">
        <v>0</v>
      </c>
      <c r="E382" t="s">
        <v>4025</v>
      </c>
      <c r="F382" t="s">
        <v>4060</v>
      </c>
      <c r="G382" t="s">
        <v>4032</v>
      </c>
      <c r="H382" s="16">
        <v>45711</v>
      </c>
    </row>
    <row r="383" spans="1:8" x14ac:dyDescent="0.25">
      <c r="A383" t="s">
        <v>1757</v>
      </c>
      <c r="B383" t="s">
        <v>4497</v>
      </c>
      <c r="C383" t="s">
        <v>4498</v>
      </c>
      <c r="D383">
        <v>57</v>
      </c>
      <c r="E383" t="s">
        <v>4030</v>
      </c>
      <c r="F383" t="s">
        <v>4070</v>
      </c>
      <c r="G383" t="s">
        <v>4071</v>
      </c>
      <c r="H383" s="16">
        <v>45045</v>
      </c>
    </row>
    <row r="384" spans="1:8" x14ac:dyDescent="0.25">
      <c r="A384" t="s">
        <v>671</v>
      </c>
      <c r="B384" t="s">
        <v>4499</v>
      </c>
      <c r="C384" t="s">
        <v>4029</v>
      </c>
      <c r="D384">
        <v>27</v>
      </c>
      <c r="E384" t="s">
        <v>4025</v>
      </c>
      <c r="F384" t="s">
        <v>4092</v>
      </c>
      <c r="G384" t="s">
        <v>4071</v>
      </c>
      <c r="H384" s="16"/>
    </row>
    <row r="385" spans="1:8" x14ac:dyDescent="0.25">
      <c r="A385" t="s">
        <v>290</v>
      </c>
      <c r="B385" t="s">
        <v>4500</v>
      </c>
      <c r="C385" t="s">
        <v>4024</v>
      </c>
      <c r="D385">
        <v>68</v>
      </c>
      <c r="E385" t="s">
        <v>4052</v>
      </c>
      <c r="F385" t="s">
        <v>4060</v>
      </c>
      <c r="G385" t="s">
        <v>4032</v>
      </c>
      <c r="H385" s="16">
        <v>46008</v>
      </c>
    </row>
    <row r="386" spans="1:8" x14ac:dyDescent="0.25">
      <c r="A386" t="s">
        <v>895</v>
      </c>
      <c r="B386" t="s">
        <v>4501</v>
      </c>
      <c r="C386" t="s">
        <v>4029</v>
      </c>
      <c r="D386">
        <v>37</v>
      </c>
      <c r="E386" t="s">
        <v>4025</v>
      </c>
      <c r="F386" t="s">
        <v>4135</v>
      </c>
      <c r="G386" t="s">
        <v>4058</v>
      </c>
      <c r="H386" s="16" t="s">
        <v>4502</v>
      </c>
    </row>
    <row r="387" spans="1:8" x14ac:dyDescent="0.25">
      <c r="A387" t="s">
        <v>943</v>
      </c>
      <c r="B387" t="s">
        <v>4503</v>
      </c>
      <c r="C387" t="s">
        <v>4024</v>
      </c>
      <c r="D387">
        <v>71</v>
      </c>
      <c r="E387" t="s">
        <v>4025</v>
      </c>
      <c r="F387" t="s">
        <v>4053</v>
      </c>
      <c r="G387" t="s">
        <v>4027</v>
      </c>
      <c r="H387" s="16">
        <v>45281</v>
      </c>
    </row>
    <row r="388" spans="1:8" x14ac:dyDescent="0.25">
      <c r="A388" t="s">
        <v>1846</v>
      </c>
      <c r="B388" t="s">
        <v>4504</v>
      </c>
      <c r="C388" t="s">
        <v>4024</v>
      </c>
      <c r="D388">
        <v>32</v>
      </c>
      <c r="E388" t="s">
        <v>4114</v>
      </c>
      <c r="F388" t="s">
        <v>4074</v>
      </c>
      <c r="G388" t="s">
        <v>4071</v>
      </c>
      <c r="H388" s="16">
        <v>45753</v>
      </c>
    </row>
    <row r="389" spans="1:8" x14ac:dyDescent="0.25">
      <c r="A389" t="s">
        <v>1105</v>
      </c>
      <c r="B389" t="s">
        <v>4505</v>
      </c>
      <c r="C389" t="s">
        <v>4029</v>
      </c>
      <c r="D389">
        <v>21</v>
      </c>
      <c r="E389" t="s">
        <v>4052</v>
      </c>
      <c r="G389" t="s">
        <v>4032</v>
      </c>
      <c r="H389" s="16">
        <v>45304</v>
      </c>
    </row>
    <row r="390" spans="1:8" x14ac:dyDescent="0.25">
      <c r="A390" t="s">
        <v>2067</v>
      </c>
      <c r="B390" t="s">
        <v>4506</v>
      </c>
      <c r="C390" t="s">
        <v>4029</v>
      </c>
      <c r="D390" t="s">
        <v>4507</v>
      </c>
      <c r="E390" t="s">
        <v>4025</v>
      </c>
      <c r="F390" t="s">
        <v>4077</v>
      </c>
      <c r="G390" t="s">
        <v>4071</v>
      </c>
      <c r="H390" s="16">
        <v>45699</v>
      </c>
    </row>
    <row r="391" spans="1:8" x14ac:dyDescent="0.25">
      <c r="A391" t="s">
        <v>392</v>
      </c>
      <c r="B391" t="s">
        <v>4508</v>
      </c>
      <c r="C391" t="s">
        <v>4029</v>
      </c>
      <c r="D391">
        <v>61</v>
      </c>
      <c r="E391" t="s">
        <v>4048</v>
      </c>
      <c r="F391" t="s">
        <v>4085</v>
      </c>
      <c r="G391" t="s">
        <v>4036</v>
      </c>
      <c r="H391" s="16">
        <v>45598</v>
      </c>
    </row>
    <row r="392" spans="1:8" x14ac:dyDescent="0.25">
      <c r="A392" t="s">
        <v>300</v>
      </c>
      <c r="B392" t="s">
        <v>4509</v>
      </c>
      <c r="C392" t="s">
        <v>4029</v>
      </c>
      <c r="D392">
        <v>47</v>
      </c>
      <c r="E392" t="s">
        <v>4030</v>
      </c>
      <c r="F392" t="s">
        <v>4057</v>
      </c>
      <c r="G392" t="s">
        <v>4058</v>
      </c>
      <c r="H392" s="16">
        <v>45564</v>
      </c>
    </row>
    <row r="393" spans="1:8" x14ac:dyDescent="0.25">
      <c r="A393" t="s">
        <v>862</v>
      </c>
      <c r="B393" t="s">
        <v>4510</v>
      </c>
      <c r="C393" t="s">
        <v>4029</v>
      </c>
      <c r="D393">
        <v>36</v>
      </c>
      <c r="E393" t="s">
        <v>4048</v>
      </c>
      <c r="F393" t="s">
        <v>4057</v>
      </c>
      <c r="G393" t="s">
        <v>4058</v>
      </c>
      <c r="H393" s="16" t="s">
        <v>4511</v>
      </c>
    </row>
    <row r="394" spans="1:8" x14ac:dyDescent="0.25">
      <c r="A394" t="s">
        <v>598</v>
      </c>
      <c r="B394" t="s">
        <v>4512</v>
      </c>
      <c r="C394" t="s">
        <v>4029</v>
      </c>
      <c r="D394">
        <v>53</v>
      </c>
      <c r="E394" t="s">
        <v>4048</v>
      </c>
      <c r="F394" t="s">
        <v>4087</v>
      </c>
      <c r="G394" t="s">
        <v>4036</v>
      </c>
      <c r="H394" s="16">
        <v>45594</v>
      </c>
    </row>
    <row r="395" spans="1:8" x14ac:dyDescent="0.25">
      <c r="A395" t="s">
        <v>751</v>
      </c>
      <c r="B395" t="s">
        <v>4513</v>
      </c>
      <c r="C395" t="s">
        <v>4029</v>
      </c>
      <c r="D395">
        <v>25</v>
      </c>
      <c r="E395" t="s">
        <v>4025</v>
      </c>
      <c r="F395" t="s">
        <v>4060</v>
      </c>
      <c r="G395" t="s">
        <v>4032</v>
      </c>
      <c r="H395" s="16">
        <v>45113</v>
      </c>
    </row>
    <row r="396" spans="1:8" x14ac:dyDescent="0.25">
      <c r="A396" t="s">
        <v>1122</v>
      </c>
      <c r="B396" t="s">
        <v>4514</v>
      </c>
      <c r="C396" t="s">
        <v>4024</v>
      </c>
      <c r="D396">
        <v>24</v>
      </c>
      <c r="E396" t="s">
        <v>4025</v>
      </c>
      <c r="F396" t="s">
        <v>4060</v>
      </c>
      <c r="G396" t="s">
        <v>4032</v>
      </c>
      <c r="H396" s="16">
        <v>45168</v>
      </c>
    </row>
    <row r="397" spans="1:8" x14ac:dyDescent="0.25">
      <c r="A397" t="s">
        <v>1061</v>
      </c>
      <c r="B397" t="s">
        <v>4515</v>
      </c>
      <c r="C397" t="s">
        <v>4024</v>
      </c>
      <c r="D397">
        <v>28</v>
      </c>
      <c r="E397" t="s">
        <v>4025</v>
      </c>
      <c r="F397" t="s">
        <v>4050</v>
      </c>
      <c r="G397" t="s">
        <v>4036</v>
      </c>
      <c r="H397" s="16"/>
    </row>
    <row r="398" spans="1:8" x14ac:dyDescent="0.25">
      <c r="A398" t="s">
        <v>910</v>
      </c>
      <c r="B398" t="s">
        <v>4516</v>
      </c>
      <c r="C398" t="s">
        <v>4024</v>
      </c>
      <c r="D398">
        <v>37</v>
      </c>
      <c r="E398" t="s">
        <v>4052</v>
      </c>
      <c r="F398" t="s">
        <v>4165</v>
      </c>
      <c r="G398" t="s">
        <v>4071</v>
      </c>
      <c r="H398" s="16">
        <v>45919</v>
      </c>
    </row>
    <row r="399" spans="1:8" x14ac:dyDescent="0.25">
      <c r="A399" t="s">
        <v>953</v>
      </c>
      <c r="B399" t="s">
        <v>4517</v>
      </c>
      <c r="C399" t="s">
        <v>4029</v>
      </c>
      <c r="D399">
        <v>45</v>
      </c>
      <c r="E399" t="s">
        <v>4025</v>
      </c>
      <c r="F399" t="s">
        <v>4070</v>
      </c>
      <c r="G399" t="s">
        <v>4071</v>
      </c>
      <c r="H399" s="16">
        <v>45173</v>
      </c>
    </row>
    <row r="400" spans="1:8" x14ac:dyDescent="0.25">
      <c r="A400" t="s">
        <v>1375</v>
      </c>
      <c r="B400" t="s">
        <v>4518</v>
      </c>
      <c r="C400" t="s">
        <v>4024</v>
      </c>
      <c r="D400">
        <v>56</v>
      </c>
      <c r="E400" t="s">
        <v>4025</v>
      </c>
      <c r="G400" t="s">
        <v>4068</v>
      </c>
      <c r="H400" s="16">
        <v>46039</v>
      </c>
    </row>
    <row r="401" spans="1:8" x14ac:dyDescent="0.25">
      <c r="A401" t="s">
        <v>1473</v>
      </c>
      <c r="B401" t="s">
        <v>4519</v>
      </c>
      <c r="C401" t="s">
        <v>4024</v>
      </c>
      <c r="D401">
        <v>36</v>
      </c>
      <c r="E401" t="s">
        <v>4048</v>
      </c>
      <c r="F401" t="s">
        <v>4055</v>
      </c>
      <c r="G401" t="s">
        <v>4032</v>
      </c>
      <c r="H401" s="16">
        <v>45103</v>
      </c>
    </row>
    <row r="402" spans="1:8" x14ac:dyDescent="0.25">
      <c r="A402" t="s">
        <v>725</v>
      </c>
      <c r="B402" t="s">
        <v>4520</v>
      </c>
      <c r="C402" t="s">
        <v>4024</v>
      </c>
      <c r="D402">
        <v>52</v>
      </c>
      <c r="E402" t="s">
        <v>4025</v>
      </c>
      <c r="F402" t="s">
        <v>4050</v>
      </c>
      <c r="G402" t="s">
        <v>4036</v>
      </c>
      <c r="H402" s="16">
        <v>45371</v>
      </c>
    </row>
    <row r="403" spans="1:8" x14ac:dyDescent="0.25">
      <c r="A403" t="s">
        <v>4521</v>
      </c>
      <c r="B403" t="s">
        <v>4522</v>
      </c>
      <c r="C403" t="s">
        <v>4024</v>
      </c>
      <c r="E403" t="s">
        <v>4025</v>
      </c>
      <c r="F403" t="s">
        <v>4050</v>
      </c>
      <c r="G403" t="s">
        <v>4036</v>
      </c>
      <c r="H403" s="16">
        <v>45327</v>
      </c>
    </row>
    <row r="404" spans="1:8" x14ac:dyDescent="0.25">
      <c r="A404" t="s">
        <v>771</v>
      </c>
      <c r="B404" t="s">
        <v>4523</v>
      </c>
      <c r="C404" t="s">
        <v>4029</v>
      </c>
      <c r="D404">
        <v>49</v>
      </c>
      <c r="E404" t="s">
        <v>4030</v>
      </c>
      <c r="F404" t="s">
        <v>4057</v>
      </c>
      <c r="G404" t="s">
        <v>4058</v>
      </c>
      <c r="H404" s="16">
        <v>45684</v>
      </c>
    </row>
    <row r="405" spans="1:8" x14ac:dyDescent="0.25">
      <c r="A405" t="s">
        <v>3879</v>
      </c>
      <c r="B405" t="s">
        <v>4524</v>
      </c>
      <c r="C405" t="s">
        <v>4029</v>
      </c>
      <c r="D405">
        <v>45</v>
      </c>
      <c r="E405" t="s">
        <v>4030</v>
      </c>
      <c r="F405" t="s">
        <v>4100</v>
      </c>
      <c r="G405" t="s">
        <v>4027</v>
      </c>
      <c r="H405" s="16" t="s">
        <v>4525</v>
      </c>
    </row>
    <row r="406" spans="1:8" x14ac:dyDescent="0.25">
      <c r="A406" t="s">
        <v>387</v>
      </c>
      <c r="B406" t="s">
        <v>4526</v>
      </c>
      <c r="C406" t="s">
        <v>4029</v>
      </c>
      <c r="D406">
        <v>25</v>
      </c>
      <c r="E406" t="s">
        <v>4025</v>
      </c>
      <c r="F406" t="s">
        <v>4035</v>
      </c>
      <c r="G406" t="s">
        <v>4036</v>
      </c>
      <c r="H406" s="16">
        <v>45908</v>
      </c>
    </row>
    <row r="407" spans="1:8" x14ac:dyDescent="0.25">
      <c r="A407" t="s">
        <v>302</v>
      </c>
      <c r="B407" t="s">
        <v>4527</v>
      </c>
      <c r="C407" t="s">
        <v>4024</v>
      </c>
      <c r="D407">
        <v>48</v>
      </c>
      <c r="E407" t="s">
        <v>4025</v>
      </c>
      <c r="F407" t="s">
        <v>4057</v>
      </c>
      <c r="G407" t="s">
        <v>4058</v>
      </c>
      <c r="H407" s="16">
        <v>45667</v>
      </c>
    </row>
    <row r="408" spans="1:8" x14ac:dyDescent="0.25">
      <c r="A408" t="s">
        <v>2921</v>
      </c>
      <c r="B408" t="s">
        <v>4528</v>
      </c>
      <c r="C408" t="s">
        <v>4024</v>
      </c>
      <c r="D408">
        <v>36</v>
      </c>
      <c r="E408" t="s">
        <v>4052</v>
      </c>
      <c r="F408" t="s">
        <v>4055</v>
      </c>
      <c r="G408" t="s">
        <v>4032</v>
      </c>
      <c r="H408" s="16" t="s">
        <v>4529</v>
      </c>
    </row>
    <row r="409" spans="1:8" x14ac:dyDescent="0.25">
      <c r="A409" t="s">
        <v>1964</v>
      </c>
      <c r="B409" t="s">
        <v>4530</v>
      </c>
      <c r="C409" t="s">
        <v>4029</v>
      </c>
      <c r="D409">
        <v>53</v>
      </c>
      <c r="E409" t="s">
        <v>4030</v>
      </c>
      <c r="F409" t="s">
        <v>4085</v>
      </c>
      <c r="G409" t="s">
        <v>4036</v>
      </c>
      <c r="H409" s="16">
        <v>45119</v>
      </c>
    </row>
    <row r="410" spans="1:8" x14ac:dyDescent="0.25">
      <c r="A410" t="s">
        <v>3445</v>
      </c>
      <c r="B410" t="s">
        <v>4531</v>
      </c>
      <c r="D410">
        <v>56</v>
      </c>
      <c r="E410" t="s">
        <v>4025</v>
      </c>
      <c r="F410" t="s">
        <v>4103</v>
      </c>
      <c r="G410" t="s">
        <v>4032</v>
      </c>
      <c r="H410" s="16">
        <v>45309</v>
      </c>
    </row>
    <row r="411" spans="1:8" x14ac:dyDescent="0.25">
      <c r="A411" t="s">
        <v>1278</v>
      </c>
      <c r="B411" t="s">
        <v>4532</v>
      </c>
      <c r="C411" t="s">
        <v>4024</v>
      </c>
      <c r="D411">
        <v>53</v>
      </c>
      <c r="E411" t="s">
        <v>4025</v>
      </c>
      <c r="F411" t="s">
        <v>4103</v>
      </c>
      <c r="G411" t="s">
        <v>4161</v>
      </c>
      <c r="H411" s="16">
        <v>46009</v>
      </c>
    </row>
    <row r="412" spans="1:8" x14ac:dyDescent="0.25">
      <c r="A412" t="s">
        <v>242</v>
      </c>
      <c r="B412" t="s">
        <v>4533</v>
      </c>
      <c r="C412" t="s">
        <v>4029</v>
      </c>
      <c r="D412">
        <v>50</v>
      </c>
      <c r="E412" t="s">
        <v>4030</v>
      </c>
      <c r="F412" t="s">
        <v>4044</v>
      </c>
      <c r="G412" t="s">
        <v>4036</v>
      </c>
      <c r="H412" s="16">
        <v>45608</v>
      </c>
    </row>
    <row r="413" spans="1:8" x14ac:dyDescent="0.25">
      <c r="A413" t="s">
        <v>350</v>
      </c>
      <c r="B413" t="s">
        <v>4534</v>
      </c>
      <c r="C413" t="s">
        <v>4029</v>
      </c>
      <c r="D413">
        <v>56</v>
      </c>
      <c r="E413" t="s">
        <v>4048</v>
      </c>
      <c r="F413" t="s">
        <v>4041</v>
      </c>
      <c r="G413" t="s">
        <v>4036</v>
      </c>
      <c r="H413" s="16">
        <v>45017</v>
      </c>
    </row>
    <row r="414" spans="1:8" x14ac:dyDescent="0.25">
      <c r="A414" t="s">
        <v>2584</v>
      </c>
      <c r="B414" t="s">
        <v>4535</v>
      </c>
      <c r="C414" t="s">
        <v>4024</v>
      </c>
      <c r="D414">
        <v>37</v>
      </c>
      <c r="E414" t="s">
        <v>4025</v>
      </c>
      <c r="F414" t="s">
        <v>4092</v>
      </c>
      <c r="G414" t="s">
        <v>4071</v>
      </c>
      <c r="H414" s="16">
        <v>45309</v>
      </c>
    </row>
    <row r="415" spans="1:8" x14ac:dyDescent="0.25">
      <c r="A415" t="s">
        <v>1419</v>
      </c>
      <c r="B415" t="s">
        <v>4536</v>
      </c>
      <c r="C415" t="s">
        <v>4029</v>
      </c>
      <c r="D415">
        <v>21</v>
      </c>
      <c r="E415" t="s">
        <v>4025</v>
      </c>
      <c r="F415" t="s">
        <v>4143</v>
      </c>
      <c r="G415" t="s">
        <v>4027</v>
      </c>
      <c r="H415" s="16">
        <v>45619</v>
      </c>
    </row>
    <row r="416" spans="1:8" x14ac:dyDescent="0.25">
      <c r="A416" t="s">
        <v>1092</v>
      </c>
      <c r="B416" t="s">
        <v>4537</v>
      </c>
      <c r="C416" t="s">
        <v>4024</v>
      </c>
      <c r="D416">
        <v>51</v>
      </c>
      <c r="E416" t="s">
        <v>4030</v>
      </c>
      <c r="F416" t="s">
        <v>4044</v>
      </c>
      <c r="G416" t="s">
        <v>4036</v>
      </c>
      <c r="H416" s="16">
        <v>45305</v>
      </c>
    </row>
    <row r="417" spans="1:8" x14ac:dyDescent="0.25">
      <c r="A417" t="s">
        <v>1107</v>
      </c>
      <c r="B417" t="s">
        <v>4538</v>
      </c>
      <c r="C417" t="s">
        <v>4024</v>
      </c>
      <c r="D417">
        <v>23</v>
      </c>
      <c r="E417" t="s">
        <v>4048</v>
      </c>
      <c r="F417" t="s">
        <v>4046</v>
      </c>
      <c r="G417" t="s">
        <v>4032</v>
      </c>
      <c r="H417" s="16">
        <v>45466</v>
      </c>
    </row>
    <row r="418" spans="1:8" x14ac:dyDescent="0.25">
      <c r="A418" t="s">
        <v>67</v>
      </c>
      <c r="B418" t="s">
        <v>4539</v>
      </c>
      <c r="C418" t="s">
        <v>4029</v>
      </c>
      <c r="D418">
        <v>46</v>
      </c>
      <c r="E418" t="s">
        <v>4025</v>
      </c>
      <c r="F418" t="s">
        <v>4165</v>
      </c>
      <c r="G418" t="s">
        <v>4071</v>
      </c>
      <c r="H418" s="16">
        <v>45794</v>
      </c>
    </row>
    <row r="419" spans="1:8" x14ac:dyDescent="0.25">
      <c r="A419" t="s">
        <v>2692</v>
      </c>
      <c r="B419" t="s">
        <v>4540</v>
      </c>
      <c r="C419" t="s">
        <v>4029</v>
      </c>
      <c r="D419">
        <v>26</v>
      </c>
      <c r="E419" t="s">
        <v>4048</v>
      </c>
      <c r="F419" t="s">
        <v>4087</v>
      </c>
      <c r="G419" t="s">
        <v>4036</v>
      </c>
      <c r="H419" s="16">
        <v>45168</v>
      </c>
    </row>
    <row r="420" spans="1:8" x14ac:dyDescent="0.25">
      <c r="A420" t="s">
        <v>219</v>
      </c>
      <c r="B420" t="s">
        <v>4541</v>
      </c>
      <c r="C420" t="s">
        <v>4024</v>
      </c>
      <c r="D420">
        <v>57</v>
      </c>
      <c r="E420" t="s">
        <v>4052</v>
      </c>
      <c r="F420" t="s">
        <v>4165</v>
      </c>
      <c r="G420" t="s">
        <v>4424</v>
      </c>
      <c r="H420" s="16">
        <v>45723</v>
      </c>
    </row>
    <row r="421" spans="1:8" x14ac:dyDescent="0.25">
      <c r="A421" t="s">
        <v>1565</v>
      </c>
      <c r="B421" t="s">
        <v>4542</v>
      </c>
      <c r="C421" t="s">
        <v>4024</v>
      </c>
      <c r="D421">
        <v>45</v>
      </c>
      <c r="E421" t="s">
        <v>4025</v>
      </c>
      <c r="F421" t="s">
        <v>4100</v>
      </c>
      <c r="G421" t="s">
        <v>4027</v>
      </c>
      <c r="H421" s="16" t="s">
        <v>4543</v>
      </c>
    </row>
    <row r="422" spans="1:8" x14ac:dyDescent="0.25">
      <c r="A422" t="s">
        <v>2320</v>
      </c>
      <c r="B422" t="s">
        <v>4544</v>
      </c>
      <c r="C422" t="s">
        <v>4029</v>
      </c>
      <c r="D422">
        <v>26</v>
      </c>
      <c r="E422" t="s">
        <v>4025</v>
      </c>
      <c r="F422" t="s">
        <v>4067</v>
      </c>
      <c r="G422" t="s">
        <v>4068</v>
      </c>
      <c r="H422" s="16">
        <v>45028</v>
      </c>
    </row>
    <row r="423" spans="1:8" x14ac:dyDescent="0.25">
      <c r="A423" t="s">
        <v>866</v>
      </c>
      <c r="B423" t="s">
        <v>4545</v>
      </c>
      <c r="C423" t="s">
        <v>4024</v>
      </c>
      <c r="D423">
        <v>72</v>
      </c>
      <c r="E423" t="s">
        <v>4025</v>
      </c>
      <c r="F423" t="s">
        <v>4053</v>
      </c>
      <c r="G423" t="s">
        <v>4027</v>
      </c>
      <c r="H423" s="16">
        <v>45866</v>
      </c>
    </row>
    <row r="424" spans="1:8" x14ac:dyDescent="0.25">
      <c r="A424" t="s">
        <v>662</v>
      </c>
      <c r="B424" t="s">
        <v>4546</v>
      </c>
      <c r="C424" t="s">
        <v>4024</v>
      </c>
      <c r="D424">
        <v>64</v>
      </c>
      <c r="E424" t="s">
        <v>4030</v>
      </c>
      <c r="F424" t="s">
        <v>4092</v>
      </c>
      <c r="G424" t="s">
        <v>4071</v>
      </c>
      <c r="H424" s="16">
        <v>45116</v>
      </c>
    </row>
    <row r="425" spans="1:8" x14ac:dyDescent="0.25">
      <c r="A425" t="s">
        <v>634</v>
      </c>
      <c r="B425" t="s">
        <v>4547</v>
      </c>
      <c r="C425" t="s">
        <v>4029</v>
      </c>
      <c r="D425">
        <v>39</v>
      </c>
      <c r="E425" t="s">
        <v>4114</v>
      </c>
      <c r="F425" t="s">
        <v>4070</v>
      </c>
      <c r="G425" t="s">
        <v>4071</v>
      </c>
      <c r="H425" s="16">
        <v>45027</v>
      </c>
    </row>
    <row r="426" spans="1:8" x14ac:dyDescent="0.25">
      <c r="A426" t="s">
        <v>2223</v>
      </c>
      <c r="B426" t="s">
        <v>4548</v>
      </c>
      <c r="C426" t="s">
        <v>4029</v>
      </c>
      <c r="D426">
        <v>21</v>
      </c>
      <c r="E426" t="s">
        <v>4025</v>
      </c>
      <c r="F426" t="s">
        <v>4031</v>
      </c>
      <c r="G426" t="s">
        <v>4032</v>
      </c>
      <c r="H426" s="16">
        <v>45353</v>
      </c>
    </row>
    <row r="427" spans="1:8" x14ac:dyDescent="0.25">
      <c r="A427" t="s">
        <v>524</v>
      </c>
      <c r="B427" t="s">
        <v>4549</v>
      </c>
      <c r="C427" t="s">
        <v>4024</v>
      </c>
      <c r="D427">
        <v>44</v>
      </c>
      <c r="E427" t="s">
        <v>4025</v>
      </c>
      <c r="F427" t="s">
        <v>4035</v>
      </c>
      <c r="G427" t="s">
        <v>4036</v>
      </c>
      <c r="H427" s="16">
        <v>45134</v>
      </c>
    </row>
    <row r="428" spans="1:8" x14ac:dyDescent="0.25">
      <c r="A428" t="s">
        <v>1351</v>
      </c>
      <c r="B428" t="s">
        <v>4550</v>
      </c>
      <c r="C428" t="s">
        <v>4024</v>
      </c>
      <c r="D428">
        <v>62</v>
      </c>
      <c r="E428" t="s">
        <v>4052</v>
      </c>
      <c r="F428" t="s">
        <v>4141</v>
      </c>
      <c r="G428" t="s">
        <v>4068</v>
      </c>
      <c r="H428" s="16">
        <v>45668</v>
      </c>
    </row>
    <row r="429" spans="1:8" x14ac:dyDescent="0.25">
      <c r="A429" t="s">
        <v>2568</v>
      </c>
      <c r="B429" t="s">
        <v>4551</v>
      </c>
      <c r="C429" t="s">
        <v>4262</v>
      </c>
      <c r="D429">
        <v>54</v>
      </c>
      <c r="E429" t="s">
        <v>4025</v>
      </c>
      <c r="F429" t="s">
        <v>4046</v>
      </c>
      <c r="G429" t="s">
        <v>4032</v>
      </c>
      <c r="H429" s="16">
        <v>45659</v>
      </c>
    </row>
    <row r="430" spans="1:8" x14ac:dyDescent="0.25">
      <c r="A430" t="s">
        <v>745</v>
      </c>
      <c r="B430" t="s">
        <v>4552</v>
      </c>
      <c r="C430" t="s">
        <v>4024</v>
      </c>
      <c r="D430">
        <v>37</v>
      </c>
      <c r="E430" t="s">
        <v>4030</v>
      </c>
      <c r="F430" t="s">
        <v>4070</v>
      </c>
      <c r="G430" t="s">
        <v>4071</v>
      </c>
      <c r="H430" s="16">
        <v>45710</v>
      </c>
    </row>
    <row r="431" spans="1:8" x14ac:dyDescent="0.25">
      <c r="A431" t="s">
        <v>139</v>
      </c>
      <c r="B431" t="s">
        <v>4553</v>
      </c>
      <c r="C431" t="s">
        <v>4029</v>
      </c>
      <c r="D431">
        <v>34</v>
      </c>
      <c r="E431" t="s">
        <v>4052</v>
      </c>
      <c r="F431" t="s">
        <v>4057</v>
      </c>
      <c r="G431" t="s">
        <v>4058</v>
      </c>
      <c r="H431" s="16">
        <v>46143</v>
      </c>
    </row>
    <row r="432" spans="1:8" x14ac:dyDescent="0.25">
      <c r="A432" t="s">
        <v>2682</v>
      </c>
      <c r="B432" t="s">
        <v>4554</v>
      </c>
      <c r="C432" t="s">
        <v>4029</v>
      </c>
      <c r="D432">
        <v>54</v>
      </c>
      <c r="E432" t="s">
        <v>4025</v>
      </c>
      <c r="F432" t="s">
        <v>4046</v>
      </c>
      <c r="G432" t="s">
        <v>4032</v>
      </c>
      <c r="H432" s="16">
        <v>45344</v>
      </c>
    </row>
    <row r="433" spans="1:8" x14ac:dyDescent="0.25">
      <c r="A433" t="s">
        <v>1637</v>
      </c>
      <c r="B433" t="s">
        <v>4555</v>
      </c>
      <c r="C433" t="s">
        <v>4024</v>
      </c>
      <c r="D433">
        <v>27</v>
      </c>
      <c r="E433" t="s">
        <v>4052</v>
      </c>
      <c r="F433" t="s">
        <v>4074</v>
      </c>
      <c r="G433" t="s">
        <v>4071</v>
      </c>
      <c r="H433" s="16">
        <v>46130</v>
      </c>
    </row>
    <row r="434" spans="1:8" x14ac:dyDescent="0.25">
      <c r="A434" t="s">
        <v>1738</v>
      </c>
      <c r="B434" t="s">
        <v>4556</v>
      </c>
      <c r="C434" t="s">
        <v>4029</v>
      </c>
      <c r="D434">
        <v>33</v>
      </c>
      <c r="E434" t="s">
        <v>4025</v>
      </c>
      <c r="F434" t="s">
        <v>4141</v>
      </c>
      <c r="G434" t="s">
        <v>4068</v>
      </c>
      <c r="H434" s="16">
        <v>45653</v>
      </c>
    </row>
    <row r="435" spans="1:8" x14ac:dyDescent="0.25">
      <c r="A435" t="s">
        <v>1137</v>
      </c>
      <c r="B435" t="s">
        <v>4557</v>
      </c>
      <c r="C435" t="s">
        <v>4024</v>
      </c>
      <c r="D435">
        <v>49</v>
      </c>
      <c r="E435" t="s">
        <v>4025</v>
      </c>
      <c r="F435" t="s">
        <v>4026</v>
      </c>
      <c r="G435" t="s">
        <v>4027</v>
      </c>
      <c r="H435" s="16">
        <v>45867</v>
      </c>
    </row>
    <row r="436" spans="1:8" x14ac:dyDescent="0.25">
      <c r="A436" t="s">
        <v>1065</v>
      </c>
      <c r="B436" t="s">
        <v>4558</v>
      </c>
      <c r="C436" t="s">
        <v>4024</v>
      </c>
      <c r="D436">
        <v>32</v>
      </c>
      <c r="E436" t="s">
        <v>4025</v>
      </c>
      <c r="F436" t="s">
        <v>4060</v>
      </c>
      <c r="G436" t="s">
        <v>4032</v>
      </c>
      <c r="H436" s="16"/>
    </row>
    <row r="437" spans="1:8" x14ac:dyDescent="0.25">
      <c r="A437" t="s">
        <v>1591</v>
      </c>
      <c r="B437" t="s">
        <v>4559</v>
      </c>
      <c r="C437" t="s">
        <v>4560</v>
      </c>
      <c r="D437">
        <v>28</v>
      </c>
      <c r="E437" t="s">
        <v>4030</v>
      </c>
      <c r="F437" t="s">
        <v>4141</v>
      </c>
      <c r="G437" t="s">
        <v>4068</v>
      </c>
      <c r="H437" s="16">
        <v>45225</v>
      </c>
    </row>
    <row r="438" spans="1:8" x14ac:dyDescent="0.25">
      <c r="A438" t="s">
        <v>122</v>
      </c>
      <c r="B438" t="s">
        <v>4561</v>
      </c>
      <c r="C438" t="s">
        <v>4024</v>
      </c>
      <c r="D438">
        <v>45</v>
      </c>
      <c r="E438" t="s">
        <v>4030</v>
      </c>
      <c r="F438" t="s">
        <v>4097</v>
      </c>
      <c r="G438" t="s">
        <v>4071</v>
      </c>
      <c r="H438" s="16">
        <v>45878</v>
      </c>
    </row>
    <row r="439" spans="1:8" x14ac:dyDescent="0.25">
      <c r="A439" t="s">
        <v>56</v>
      </c>
      <c r="B439" t="s">
        <v>4562</v>
      </c>
      <c r="C439" t="s">
        <v>4110</v>
      </c>
      <c r="D439">
        <v>53</v>
      </c>
      <c r="E439" t="s">
        <v>4025</v>
      </c>
      <c r="F439" t="s">
        <v>4089</v>
      </c>
      <c r="G439" t="s">
        <v>4068</v>
      </c>
      <c r="H439" s="16">
        <v>45136</v>
      </c>
    </row>
    <row r="440" spans="1:8" x14ac:dyDescent="0.25">
      <c r="A440" t="s">
        <v>763</v>
      </c>
      <c r="B440" t="s">
        <v>4563</v>
      </c>
      <c r="C440" t="s">
        <v>4024</v>
      </c>
      <c r="D440">
        <v>25</v>
      </c>
      <c r="E440" t="s">
        <v>4048</v>
      </c>
      <c r="F440" t="s">
        <v>4089</v>
      </c>
      <c r="G440" t="s">
        <v>4068</v>
      </c>
      <c r="H440" s="16">
        <v>45173</v>
      </c>
    </row>
    <row r="441" spans="1:8" x14ac:dyDescent="0.25">
      <c r="A441" t="s">
        <v>215</v>
      </c>
      <c r="B441" t="s">
        <v>4564</v>
      </c>
      <c r="C441" t="s">
        <v>4029</v>
      </c>
      <c r="D441">
        <v>35</v>
      </c>
      <c r="E441" t="s">
        <v>4025</v>
      </c>
      <c r="F441" t="s">
        <v>4039</v>
      </c>
      <c r="G441" t="s">
        <v>4032</v>
      </c>
      <c r="H441" s="16">
        <v>45858</v>
      </c>
    </row>
    <row r="442" spans="1:8" x14ac:dyDescent="0.25">
      <c r="A442" t="s">
        <v>357</v>
      </c>
      <c r="B442" t="s">
        <v>4565</v>
      </c>
      <c r="C442" t="s">
        <v>4029</v>
      </c>
      <c r="D442">
        <v>49</v>
      </c>
      <c r="E442" t="s">
        <v>4030</v>
      </c>
      <c r="F442" t="s">
        <v>4097</v>
      </c>
      <c r="G442" t="s">
        <v>4071</v>
      </c>
      <c r="H442" s="16">
        <v>45125</v>
      </c>
    </row>
    <row r="443" spans="1:8" x14ac:dyDescent="0.25">
      <c r="A443" t="s">
        <v>2097</v>
      </c>
      <c r="B443" t="s">
        <v>4566</v>
      </c>
      <c r="C443" t="s">
        <v>4024</v>
      </c>
      <c r="D443">
        <v>65</v>
      </c>
      <c r="E443" t="s">
        <v>4025</v>
      </c>
      <c r="F443" t="s">
        <v>4092</v>
      </c>
      <c r="G443" t="s">
        <v>4071</v>
      </c>
      <c r="H443" s="16">
        <v>45547</v>
      </c>
    </row>
    <row r="444" spans="1:8" x14ac:dyDescent="0.25">
      <c r="A444" t="s">
        <v>1842</v>
      </c>
      <c r="B444" t="s">
        <v>4567</v>
      </c>
      <c r="C444" t="s">
        <v>4024</v>
      </c>
      <c r="D444">
        <v>19</v>
      </c>
      <c r="E444" t="s">
        <v>4025</v>
      </c>
      <c r="F444" t="s">
        <v>4067</v>
      </c>
      <c r="G444" t="s">
        <v>4068</v>
      </c>
      <c r="H444" s="16">
        <v>45500</v>
      </c>
    </row>
    <row r="445" spans="1:8" x14ac:dyDescent="0.25">
      <c r="A445" t="s">
        <v>4568</v>
      </c>
      <c r="B445" t="s">
        <v>4569</v>
      </c>
      <c r="C445" t="s">
        <v>4024</v>
      </c>
      <c r="D445">
        <v>37</v>
      </c>
      <c r="E445" t="s">
        <v>4025</v>
      </c>
      <c r="F445" t="s">
        <v>4031</v>
      </c>
      <c r="G445" t="s">
        <v>4032</v>
      </c>
      <c r="H445" s="16">
        <v>45193</v>
      </c>
    </row>
    <row r="446" spans="1:8" x14ac:dyDescent="0.25">
      <c r="A446" t="s">
        <v>968</v>
      </c>
      <c r="B446" t="s">
        <v>4570</v>
      </c>
      <c r="C446" t="s">
        <v>4029</v>
      </c>
      <c r="D446">
        <v>43</v>
      </c>
      <c r="E446" t="s">
        <v>4048</v>
      </c>
      <c r="F446" t="s">
        <v>4097</v>
      </c>
      <c r="G446" t="s">
        <v>4071</v>
      </c>
      <c r="H446" s="16">
        <v>46208</v>
      </c>
    </row>
    <row r="447" spans="1:8" x14ac:dyDescent="0.25">
      <c r="A447" t="s">
        <v>483</v>
      </c>
      <c r="B447" t="s">
        <v>4571</v>
      </c>
      <c r="C447" t="s">
        <v>4024</v>
      </c>
      <c r="D447">
        <v>53</v>
      </c>
      <c r="E447" t="s">
        <v>4025</v>
      </c>
      <c r="F447" t="s">
        <v>4092</v>
      </c>
      <c r="G447" t="s">
        <v>4424</v>
      </c>
      <c r="H447" s="16">
        <v>46172</v>
      </c>
    </row>
    <row r="448" spans="1:8" x14ac:dyDescent="0.25">
      <c r="A448" t="s">
        <v>3464</v>
      </c>
      <c r="B448" t="s">
        <v>4572</v>
      </c>
      <c r="C448" t="s">
        <v>4029</v>
      </c>
      <c r="D448">
        <v>55</v>
      </c>
      <c r="E448" t="s">
        <v>4025</v>
      </c>
      <c r="F448" t="s">
        <v>4092</v>
      </c>
      <c r="G448" t="s">
        <v>4071</v>
      </c>
      <c r="H448" s="16">
        <v>45104</v>
      </c>
    </row>
    <row r="449" spans="1:8" x14ac:dyDescent="0.25">
      <c r="A449" t="s">
        <v>399</v>
      </c>
      <c r="B449" t="s">
        <v>4573</v>
      </c>
      <c r="C449" t="s">
        <v>4262</v>
      </c>
      <c r="D449">
        <v>62</v>
      </c>
      <c r="E449" t="s">
        <v>4025</v>
      </c>
      <c r="F449" t="s">
        <v>4100</v>
      </c>
      <c r="G449" t="s">
        <v>4027</v>
      </c>
      <c r="H449" s="16">
        <v>44980</v>
      </c>
    </row>
    <row r="450" spans="1:8" x14ac:dyDescent="0.25">
      <c r="A450" t="s">
        <v>998</v>
      </c>
      <c r="B450" t="s">
        <v>4574</v>
      </c>
      <c r="C450" t="s">
        <v>4024</v>
      </c>
      <c r="D450">
        <v>25</v>
      </c>
      <c r="E450" t="s">
        <v>4025</v>
      </c>
      <c r="F450" t="s">
        <v>4085</v>
      </c>
      <c r="G450" t="s">
        <v>4036</v>
      </c>
      <c r="H450" s="16">
        <v>44930</v>
      </c>
    </row>
    <row r="451" spans="1:8" x14ac:dyDescent="0.25">
      <c r="A451" t="s">
        <v>3046</v>
      </c>
      <c r="B451" t="s">
        <v>4575</v>
      </c>
      <c r="C451" t="s">
        <v>4024</v>
      </c>
      <c r="D451">
        <v>22</v>
      </c>
      <c r="E451" t="s">
        <v>4114</v>
      </c>
      <c r="F451" t="s">
        <v>4035</v>
      </c>
      <c r="G451" t="s">
        <v>4036</v>
      </c>
      <c r="H451" s="16">
        <v>45974</v>
      </c>
    </row>
    <row r="452" spans="1:8" x14ac:dyDescent="0.25">
      <c r="A452" t="s">
        <v>1109</v>
      </c>
      <c r="B452" t="s">
        <v>4576</v>
      </c>
      <c r="C452" t="s">
        <v>4577</v>
      </c>
      <c r="D452">
        <v>39</v>
      </c>
      <c r="E452" t="s">
        <v>4052</v>
      </c>
      <c r="F452" t="s">
        <v>4031</v>
      </c>
      <c r="G452" t="s">
        <v>4032</v>
      </c>
      <c r="H452" s="16">
        <v>45634</v>
      </c>
    </row>
    <row r="453" spans="1:8" x14ac:dyDescent="0.25">
      <c r="A453" t="s">
        <v>1986</v>
      </c>
      <c r="B453" t="s">
        <v>4578</v>
      </c>
      <c r="C453" t="s">
        <v>4024</v>
      </c>
      <c r="D453">
        <v>57</v>
      </c>
      <c r="E453" t="s">
        <v>4114</v>
      </c>
      <c r="F453" t="s">
        <v>4087</v>
      </c>
      <c r="G453" t="s">
        <v>4036</v>
      </c>
      <c r="H453" s="16">
        <v>46041</v>
      </c>
    </row>
    <row r="454" spans="1:8" x14ac:dyDescent="0.25">
      <c r="A454" t="s">
        <v>103</v>
      </c>
      <c r="B454" t="s">
        <v>4579</v>
      </c>
      <c r="C454" t="s">
        <v>4024</v>
      </c>
      <c r="D454">
        <v>67</v>
      </c>
      <c r="E454" t="s">
        <v>4025</v>
      </c>
      <c r="F454" t="s">
        <v>4097</v>
      </c>
      <c r="G454" t="s">
        <v>4071</v>
      </c>
      <c r="H454" s="16">
        <v>45923</v>
      </c>
    </row>
    <row r="455" spans="1:8" x14ac:dyDescent="0.25">
      <c r="A455" t="s">
        <v>1316</v>
      </c>
      <c r="B455" t="s">
        <v>4580</v>
      </c>
      <c r="C455" t="s">
        <v>4029</v>
      </c>
      <c r="D455">
        <v>46</v>
      </c>
      <c r="E455" t="s">
        <v>4025</v>
      </c>
      <c r="F455" t="s">
        <v>4070</v>
      </c>
      <c r="G455" t="s">
        <v>4071</v>
      </c>
      <c r="H455" s="16">
        <v>45498</v>
      </c>
    </row>
    <row r="456" spans="1:8" x14ac:dyDescent="0.25">
      <c r="A456" t="s">
        <v>753</v>
      </c>
      <c r="B456" t="s">
        <v>4581</v>
      </c>
      <c r="C456" t="s">
        <v>4029</v>
      </c>
      <c r="D456">
        <v>66</v>
      </c>
      <c r="E456" t="s">
        <v>4052</v>
      </c>
      <c r="F456" t="s">
        <v>4053</v>
      </c>
      <c r="G456" t="s">
        <v>4027</v>
      </c>
      <c r="H456" s="16">
        <v>46075</v>
      </c>
    </row>
    <row r="457" spans="1:8" x14ac:dyDescent="0.25">
      <c r="A457" t="s">
        <v>2782</v>
      </c>
      <c r="B457" t="s">
        <v>4582</v>
      </c>
      <c r="C457" t="s">
        <v>4024</v>
      </c>
      <c r="D457">
        <v>61</v>
      </c>
      <c r="E457" t="s">
        <v>4583</v>
      </c>
      <c r="F457" t="s">
        <v>4057</v>
      </c>
      <c r="G457" t="s">
        <v>4058</v>
      </c>
      <c r="H457" s="16">
        <v>45012</v>
      </c>
    </row>
    <row r="458" spans="1:8" x14ac:dyDescent="0.25">
      <c r="A458" t="s">
        <v>864</v>
      </c>
      <c r="B458" t="s">
        <v>4584</v>
      </c>
      <c r="C458" t="s">
        <v>4029</v>
      </c>
      <c r="D458">
        <v>65</v>
      </c>
      <c r="E458" t="s">
        <v>4030</v>
      </c>
      <c r="F458" t="s">
        <v>4087</v>
      </c>
      <c r="G458" t="s">
        <v>4036</v>
      </c>
      <c r="H458" s="16">
        <v>44938</v>
      </c>
    </row>
    <row r="459" spans="1:8" x14ac:dyDescent="0.25">
      <c r="A459" t="s">
        <v>629</v>
      </c>
      <c r="B459" t="s">
        <v>4585</v>
      </c>
      <c r="C459" t="s">
        <v>4024</v>
      </c>
      <c r="D459">
        <v>43</v>
      </c>
      <c r="E459" t="s">
        <v>4025</v>
      </c>
      <c r="F459" t="s">
        <v>4087</v>
      </c>
      <c r="G459" t="s">
        <v>4036</v>
      </c>
      <c r="H459" s="16">
        <v>45455</v>
      </c>
    </row>
    <row r="460" spans="1:8" x14ac:dyDescent="0.25">
      <c r="A460" t="s">
        <v>3588</v>
      </c>
      <c r="B460" t="s">
        <v>4586</v>
      </c>
      <c r="C460" t="s">
        <v>4024</v>
      </c>
      <c r="D460">
        <v>28</v>
      </c>
      <c r="E460" t="s">
        <v>4025</v>
      </c>
      <c r="F460" t="s">
        <v>4046</v>
      </c>
      <c r="G460" t="s">
        <v>4032</v>
      </c>
      <c r="H460" s="16">
        <v>45726</v>
      </c>
    </row>
    <row r="461" spans="1:8" x14ac:dyDescent="0.25">
      <c r="A461" t="s">
        <v>620</v>
      </c>
      <c r="B461" t="s">
        <v>4587</v>
      </c>
      <c r="C461" t="s">
        <v>4029</v>
      </c>
      <c r="D461">
        <v>25</v>
      </c>
      <c r="E461" t="s">
        <v>4030</v>
      </c>
      <c r="F461" t="s">
        <v>4053</v>
      </c>
      <c r="G461" t="s">
        <v>4027</v>
      </c>
      <c r="H461" s="16">
        <v>45708</v>
      </c>
    </row>
    <row r="462" spans="1:8" x14ac:dyDescent="0.25">
      <c r="A462" t="s">
        <v>4588</v>
      </c>
      <c r="B462" t="s">
        <v>4589</v>
      </c>
      <c r="C462" t="s">
        <v>4024</v>
      </c>
      <c r="D462">
        <v>67</v>
      </c>
      <c r="E462" t="s">
        <v>4025</v>
      </c>
      <c r="F462" t="s">
        <v>4135</v>
      </c>
      <c r="G462" t="s">
        <v>4058</v>
      </c>
      <c r="H462" s="16">
        <v>45948</v>
      </c>
    </row>
    <row r="463" spans="1:8" x14ac:dyDescent="0.25">
      <c r="A463" t="s">
        <v>749</v>
      </c>
      <c r="B463" t="s">
        <v>4590</v>
      </c>
      <c r="C463" t="s">
        <v>4029</v>
      </c>
      <c r="D463">
        <v>67</v>
      </c>
      <c r="E463" t="s">
        <v>4025</v>
      </c>
      <c r="F463" t="s">
        <v>4103</v>
      </c>
      <c r="G463" t="s">
        <v>4032</v>
      </c>
      <c r="H463" s="16">
        <v>46221</v>
      </c>
    </row>
    <row r="464" spans="1:8" x14ac:dyDescent="0.25">
      <c r="A464" t="s">
        <v>2775</v>
      </c>
      <c r="B464" t="s">
        <v>4591</v>
      </c>
      <c r="C464" t="s">
        <v>4029</v>
      </c>
      <c r="D464">
        <v>25</v>
      </c>
      <c r="E464" t="s">
        <v>4025</v>
      </c>
      <c r="F464" t="s">
        <v>4092</v>
      </c>
      <c r="G464" t="s">
        <v>4071</v>
      </c>
      <c r="H464" s="16">
        <v>45138</v>
      </c>
    </row>
    <row r="465" spans="1:8" x14ac:dyDescent="0.25">
      <c r="A465" t="s">
        <v>730</v>
      </c>
      <c r="B465" t="s">
        <v>4592</v>
      </c>
      <c r="C465" t="s">
        <v>4024</v>
      </c>
      <c r="D465">
        <v>65</v>
      </c>
      <c r="E465" t="s">
        <v>4025</v>
      </c>
      <c r="F465" t="s">
        <v>4141</v>
      </c>
      <c r="G465" t="s">
        <v>4068</v>
      </c>
      <c r="H465" s="16">
        <v>45719</v>
      </c>
    </row>
    <row r="466" spans="1:8" x14ac:dyDescent="0.25">
      <c r="A466" t="s">
        <v>193</v>
      </c>
      <c r="B466" t="s">
        <v>4593</v>
      </c>
      <c r="C466" t="s">
        <v>4029</v>
      </c>
      <c r="D466">
        <v>56</v>
      </c>
      <c r="E466" t="s">
        <v>4025</v>
      </c>
      <c r="F466" t="s">
        <v>4055</v>
      </c>
      <c r="G466" t="s">
        <v>4032</v>
      </c>
      <c r="H466" s="16">
        <v>45106</v>
      </c>
    </row>
    <row r="467" spans="1:8" x14ac:dyDescent="0.25">
      <c r="A467" t="s">
        <v>1908</v>
      </c>
      <c r="B467" t="s">
        <v>4594</v>
      </c>
      <c r="C467" t="s">
        <v>4029</v>
      </c>
      <c r="D467">
        <v>40</v>
      </c>
      <c r="E467" t="s">
        <v>4030</v>
      </c>
      <c r="F467" t="s">
        <v>4055</v>
      </c>
      <c r="G467" t="s">
        <v>4032</v>
      </c>
      <c r="H467" s="16">
        <v>46090</v>
      </c>
    </row>
    <row r="468" spans="1:8" x14ac:dyDescent="0.25">
      <c r="A468" t="s">
        <v>111</v>
      </c>
      <c r="B468" t="s">
        <v>4595</v>
      </c>
      <c r="C468" t="s">
        <v>4024</v>
      </c>
      <c r="D468">
        <v>72</v>
      </c>
      <c r="E468" t="s">
        <v>4030</v>
      </c>
      <c r="F468" t="s">
        <v>4143</v>
      </c>
      <c r="G468" t="s">
        <v>4027</v>
      </c>
      <c r="H468" s="16">
        <v>45370</v>
      </c>
    </row>
    <row r="469" spans="1:8" x14ac:dyDescent="0.25">
      <c r="A469" t="s">
        <v>276</v>
      </c>
      <c r="B469" t="s">
        <v>4596</v>
      </c>
      <c r="C469" t="s">
        <v>4029</v>
      </c>
      <c r="D469">
        <v>69</v>
      </c>
      <c r="E469" t="s">
        <v>4052</v>
      </c>
      <c r="F469" t="s">
        <v>4046</v>
      </c>
      <c r="G469" t="s">
        <v>4032</v>
      </c>
      <c r="H469" s="16">
        <v>45582</v>
      </c>
    </row>
    <row r="470" spans="1:8" x14ac:dyDescent="0.25">
      <c r="A470" t="s">
        <v>740</v>
      </c>
      <c r="B470" t="s">
        <v>4597</v>
      </c>
      <c r="C470" t="s">
        <v>4029</v>
      </c>
      <c r="D470">
        <v>22</v>
      </c>
      <c r="E470" t="s">
        <v>4025</v>
      </c>
      <c r="F470" t="s">
        <v>4039</v>
      </c>
      <c r="G470" t="s">
        <v>4032</v>
      </c>
      <c r="H470" s="16" t="s">
        <v>4598</v>
      </c>
    </row>
    <row r="471" spans="1:8" x14ac:dyDescent="0.25">
      <c r="A471" t="s">
        <v>2206</v>
      </c>
      <c r="B471" t="s">
        <v>4599</v>
      </c>
      <c r="C471" t="s">
        <v>4029</v>
      </c>
      <c r="D471">
        <v>62</v>
      </c>
      <c r="E471" t="s">
        <v>4030</v>
      </c>
      <c r="F471" t="s">
        <v>4077</v>
      </c>
      <c r="G471" t="s">
        <v>4071</v>
      </c>
      <c r="H471" s="16">
        <v>45408</v>
      </c>
    </row>
    <row r="472" spans="1:8" x14ac:dyDescent="0.25">
      <c r="A472" t="s">
        <v>394</v>
      </c>
      <c r="B472" t="s">
        <v>4600</v>
      </c>
      <c r="C472" t="s">
        <v>4029</v>
      </c>
      <c r="D472">
        <v>58</v>
      </c>
      <c r="E472" t="s">
        <v>4052</v>
      </c>
      <c r="F472" t="s">
        <v>4085</v>
      </c>
      <c r="G472" t="s">
        <v>4036</v>
      </c>
      <c r="H472" s="16">
        <v>45853</v>
      </c>
    </row>
    <row r="473" spans="1:8" x14ac:dyDescent="0.25">
      <c r="A473" t="s">
        <v>1371</v>
      </c>
      <c r="B473" t="s">
        <v>4601</v>
      </c>
      <c r="C473" t="s">
        <v>4029</v>
      </c>
      <c r="D473">
        <v>56</v>
      </c>
      <c r="E473" t="s">
        <v>4025</v>
      </c>
      <c r="F473" t="s">
        <v>4097</v>
      </c>
      <c r="G473" t="s">
        <v>4071</v>
      </c>
      <c r="H473" s="16">
        <v>45629</v>
      </c>
    </row>
    <row r="474" spans="1:8" x14ac:dyDescent="0.25">
      <c r="A474" t="s">
        <v>1331</v>
      </c>
      <c r="B474" t="s">
        <v>4602</v>
      </c>
      <c r="C474" t="s">
        <v>4024</v>
      </c>
      <c r="D474">
        <v>72</v>
      </c>
      <c r="E474" t="s">
        <v>4048</v>
      </c>
      <c r="F474" t="s">
        <v>4070</v>
      </c>
      <c r="G474" t="s">
        <v>4071</v>
      </c>
      <c r="H474" s="16">
        <v>46083</v>
      </c>
    </row>
    <row r="475" spans="1:8" x14ac:dyDescent="0.25">
      <c r="A475" t="s">
        <v>2701</v>
      </c>
      <c r="B475" t="s">
        <v>4603</v>
      </c>
      <c r="C475" t="s">
        <v>4024</v>
      </c>
      <c r="D475">
        <v>60</v>
      </c>
      <c r="E475" t="s">
        <v>4025</v>
      </c>
      <c r="F475" t="s">
        <v>4039</v>
      </c>
      <c r="G475" t="s">
        <v>4032</v>
      </c>
      <c r="H475" s="16">
        <v>44989</v>
      </c>
    </row>
    <row r="476" spans="1:8" x14ac:dyDescent="0.25">
      <c r="A476" t="s">
        <v>847</v>
      </c>
      <c r="B476" t="s">
        <v>4604</v>
      </c>
      <c r="C476" t="s">
        <v>4024</v>
      </c>
      <c r="D476">
        <v>36</v>
      </c>
      <c r="E476" t="s">
        <v>4048</v>
      </c>
      <c r="F476" t="s">
        <v>4039</v>
      </c>
      <c r="G476" t="s">
        <v>4032</v>
      </c>
      <c r="H476" s="16">
        <v>46032</v>
      </c>
    </row>
    <row r="477" spans="1:8" x14ac:dyDescent="0.25">
      <c r="A477" t="s">
        <v>119</v>
      </c>
      <c r="B477" t="s">
        <v>4605</v>
      </c>
      <c r="C477" t="s">
        <v>4262</v>
      </c>
      <c r="D477">
        <v>43</v>
      </c>
      <c r="E477" t="s">
        <v>4030</v>
      </c>
      <c r="F477" t="s">
        <v>4044</v>
      </c>
      <c r="G477" t="s">
        <v>4036</v>
      </c>
      <c r="H477" s="16">
        <v>45996</v>
      </c>
    </row>
    <row r="478" spans="1:8" x14ac:dyDescent="0.25">
      <c r="A478" t="s">
        <v>2558</v>
      </c>
      <c r="B478" t="s">
        <v>4606</v>
      </c>
      <c r="C478" t="s">
        <v>4029</v>
      </c>
      <c r="D478">
        <v>28</v>
      </c>
      <c r="E478" t="s">
        <v>4025</v>
      </c>
      <c r="F478" t="s">
        <v>4070</v>
      </c>
      <c r="G478" t="s">
        <v>4071</v>
      </c>
      <c r="H478" s="16">
        <v>45477</v>
      </c>
    </row>
    <row r="479" spans="1:8" x14ac:dyDescent="0.25">
      <c r="A479" t="s">
        <v>134</v>
      </c>
      <c r="B479" t="s">
        <v>4607</v>
      </c>
      <c r="C479" t="s">
        <v>4029</v>
      </c>
      <c r="D479">
        <v>67</v>
      </c>
      <c r="E479" t="s">
        <v>4048</v>
      </c>
      <c r="F479" t="s">
        <v>4067</v>
      </c>
      <c r="G479" t="s">
        <v>4068</v>
      </c>
      <c r="H479" s="16">
        <v>44986</v>
      </c>
    </row>
    <row r="480" spans="1:8" x14ac:dyDescent="0.25">
      <c r="A480" t="s">
        <v>533</v>
      </c>
      <c r="B480" t="s">
        <v>4608</v>
      </c>
      <c r="C480" t="s">
        <v>4024</v>
      </c>
      <c r="D480">
        <v>19</v>
      </c>
      <c r="E480" t="s">
        <v>4052</v>
      </c>
      <c r="F480" t="s">
        <v>4103</v>
      </c>
      <c r="G480" t="s">
        <v>4032</v>
      </c>
      <c r="H480" s="16">
        <v>45848</v>
      </c>
    </row>
    <row r="481" spans="1:8" x14ac:dyDescent="0.25">
      <c r="A481" t="s">
        <v>3580</v>
      </c>
      <c r="B481" t="s">
        <v>4609</v>
      </c>
      <c r="C481" t="s">
        <v>4024</v>
      </c>
      <c r="D481">
        <v>41</v>
      </c>
      <c r="E481" t="s">
        <v>4025</v>
      </c>
      <c r="F481" t="s">
        <v>4057</v>
      </c>
      <c r="G481" t="s">
        <v>4058</v>
      </c>
      <c r="H481" s="16">
        <v>45240</v>
      </c>
    </row>
    <row r="482" spans="1:8" x14ac:dyDescent="0.25">
      <c r="A482" t="s">
        <v>1433</v>
      </c>
      <c r="B482" t="s">
        <v>4610</v>
      </c>
      <c r="C482" t="s">
        <v>4029</v>
      </c>
      <c r="D482">
        <v>46</v>
      </c>
      <c r="E482" t="s">
        <v>4025</v>
      </c>
      <c r="F482" t="s">
        <v>4044</v>
      </c>
      <c r="G482" t="s">
        <v>4036</v>
      </c>
      <c r="H482" s="16">
        <v>45008</v>
      </c>
    </row>
    <row r="483" spans="1:8" x14ac:dyDescent="0.25">
      <c r="A483" t="s">
        <v>155</v>
      </c>
      <c r="B483" t="s">
        <v>4611</v>
      </c>
      <c r="C483" t="s">
        <v>4024</v>
      </c>
      <c r="D483" t="s">
        <v>4612</v>
      </c>
      <c r="E483" t="s">
        <v>4030</v>
      </c>
      <c r="F483" t="s">
        <v>4103</v>
      </c>
      <c r="G483" t="s">
        <v>4032</v>
      </c>
      <c r="H483" s="16">
        <v>45525</v>
      </c>
    </row>
    <row r="484" spans="1:8" x14ac:dyDescent="0.25">
      <c r="A484" t="s">
        <v>956</v>
      </c>
      <c r="B484" t="s">
        <v>4613</v>
      </c>
      <c r="C484" t="s">
        <v>4029</v>
      </c>
      <c r="D484">
        <v>67</v>
      </c>
      <c r="E484" t="s">
        <v>4025</v>
      </c>
      <c r="F484" t="s">
        <v>4165</v>
      </c>
      <c r="G484" t="s">
        <v>4071</v>
      </c>
      <c r="H484" s="16">
        <v>45884</v>
      </c>
    </row>
    <row r="485" spans="1:8" x14ac:dyDescent="0.25">
      <c r="A485" t="s">
        <v>453</v>
      </c>
      <c r="B485" t="s">
        <v>4614</v>
      </c>
      <c r="C485" t="s">
        <v>4024</v>
      </c>
      <c r="D485" t="s">
        <v>4307</v>
      </c>
      <c r="E485" t="s">
        <v>4025</v>
      </c>
      <c r="F485" t="s">
        <v>4085</v>
      </c>
      <c r="G485" t="s">
        <v>4036</v>
      </c>
      <c r="H485" s="16">
        <v>45430</v>
      </c>
    </row>
    <row r="486" spans="1:8" x14ac:dyDescent="0.25">
      <c r="A486" t="s">
        <v>191</v>
      </c>
      <c r="B486" t="s">
        <v>4615</v>
      </c>
      <c r="C486" t="s">
        <v>4024</v>
      </c>
      <c r="D486">
        <v>69</v>
      </c>
      <c r="F486" t="s">
        <v>4085</v>
      </c>
      <c r="G486" t="s">
        <v>4036</v>
      </c>
      <c r="H486" s="16">
        <v>45335</v>
      </c>
    </row>
    <row r="487" spans="1:8" x14ac:dyDescent="0.25">
      <c r="A487" t="s">
        <v>4616</v>
      </c>
      <c r="B487" t="s">
        <v>4617</v>
      </c>
      <c r="C487" t="s">
        <v>4029</v>
      </c>
      <c r="D487">
        <v>19</v>
      </c>
      <c r="F487" t="s">
        <v>4165</v>
      </c>
      <c r="G487" t="s">
        <v>4071</v>
      </c>
      <c r="H487" s="16">
        <v>45853</v>
      </c>
    </row>
    <row r="488" spans="1:8" x14ac:dyDescent="0.25">
      <c r="A488" t="s">
        <v>2499</v>
      </c>
      <c r="B488" t="s">
        <v>4618</v>
      </c>
      <c r="C488" t="s">
        <v>4029</v>
      </c>
      <c r="D488">
        <v>21</v>
      </c>
      <c r="E488" t="s">
        <v>4025</v>
      </c>
      <c r="F488" t="s">
        <v>4041</v>
      </c>
      <c r="G488" t="s">
        <v>4036</v>
      </c>
      <c r="H488" s="16">
        <v>45035</v>
      </c>
    </row>
    <row r="489" spans="1:8" x14ac:dyDescent="0.25">
      <c r="A489" t="s">
        <v>912</v>
      </c>
      <c r="B489" t="s">
        <v>4619</v>
      </c>
      <c r="C489" t="s">
        <v>4024</v>
      </c>
      <c r="D489">
        <v>72</v>
      </c>
      <c r="E489" t="s">
        <v>4030</v>
      </c>
      <c r="F489" t="s">
        <v>4087</v>
      </c>
      <c r="G489" t="s">
        <v>4036</v>
      </c>
      <c r="H489" s="16">
        <v>45579</v>
      </c>
    </row>
    <row r="490" spans="1:8" x14ac:dyDescent="0.25">
      <c r="A490" t="s">
        <v>787</v>
      </c>
      <c r="B490" t="s">
        <v>4620</v>
      </c>
      <c r="C490" t="s">
        <v>4024</v>
      </c>
      <c r="D490">
        <v>45</v>
      </c>
      <c r="E490" t="s">
        <v>4025</v>
      </c>
      <c r="F490" t="s">
        <v>4039</v>
      </c>
      <c r="G490" t="s">
        <v>4032</v>
      </c>
      <c r="H490" s="16">
        <v>45167</v>
      </c>
    </row>
    <row r="491" spans="1:8" x14ac:dyDescent="0.25">
      <c r="A491" t="s">
        <v>208</v>
      </c>
      <c r="B491" t="s">
        <v>4621</v>
      </c>
      <c r="C491" t="s">
        <v>4029</v>
      </c>
      <c r="D491">
        <v>121</v>
      </c>
      <c r="E491" t="s">
        <v>4025</v>
      </c>
      <c r="F491" t="s">
        <v>4031</v>
      </c>
      <c r="G491" t="s">
        <v>4032</v>
      </c>
      <c r="H491" s="16">
        <v>45821</v>
      </c>
    </row>
    <row r="492" spans="1:8" x14ac:dyDescent="0.25">
      <c r="A492" t="s">
        <v>718</v>
      </c>
      <c r="B492" t="s">
        <v>4622</v>
      </c>
      <c r="C492" t="s">
        <v>4029</v>
      </c>
      <c r="D492">
        <v>66</v>
      </c>
      <c r="E492" t="s">
        <v>4030</v>
      </c>
      <c r="F492" t="s">
        <v>4041</v>
      </c>
      <c r="G492" t="s">
        <v>4036</v>
      </c>
      <c r="H492" s="16">
        <v>46099</v>
      </c>
    </row>
    <row r="493" spans="1:8" x14ac:dyDescent="0.25">
      <c r="A493" t="s">
        <v>869</v>
      </c>
      <c r="B493" t="s">
        <v>4623</v>
      </c>
      <c r="C493" t="s">
        <v>4024</v>
      </c>
      <c r="D493">
        <v>24</v>
      </c>
      <c r="E493" t="s">
        <v>4025</v>
      </c>
      <c r="F493" t="s">
        <v>4057</v>
      </c>
      <c r="G493" t="s">
        <v>4058</v>
      </c>
      <c r="H493" s="16">
        <v>45012</v>
      </c>
    </row>
    <row r="494" spans="1:8" x14ac:dyDescent="0.25">
      <c r="A494" t="s">
        <v>991</v>
      </c>
      <c r="B494" t="s">
        <v>4624</v>
      </c>
      <c r="C494" t="s">
        <v>4029</v>
      </c>
      <c r="D494">
        <v>67</v>
      </c>
      <c r="E494" t="s">
        <v>4025</v>
      </c>
      <c r="F494" t="s">
        <v>4100</v>
      </c>
      <c r="G494" t="s">
        <v>4027</v>
      </c>
      <c r="H494" s="16">
        <v>45178</v>
      </c>
    </row>
    <row r="495" spans="1:8" x14ac:dyDescent="0.25">
      <c r="A495" t="s">
        <v>314</v>
      </c>
      <c r="B495" t="s">
        <v>4625</v>
      </c>
      <c r="C495" t="s">
        <v>4024</v>
      </c>
      <c r="D495">
        <v>41</v>
      </c>
      <c r="E495" t="s">
        <v>4025</v>
      </c>
      <c r="F495" t="s">
        <v>4055</v>
      </c>
      <c r="G495" t="s">
        <v>4032</v>
      </c>
      <c r="H495" s="16">
        <v>45683</v>
      </c>
    </row>
    <row r="496" spans="1:8" x14ac:dyDescent="0.25">
      <c r="A496" t="s">
        <v>2758</v>
      </c>
      <c r="B496" t="s">
        <v>4626</v>
      </c>
      <c r="C496" t="s">
        <v>4029</v>
      </c>
      <c r="D496">
        <v>59</v>
      </c>
      <c r="E496" t="s">
        <v>4025</v>
      </c>
      <c r="F496" t="s">
        <v>4055</v>
      </c>
      <c r="G496" t="s">
        <v>4032</v>
      </c>
      <c r="H496" s="16">
        <v>45390</v>
      </c>
    </row>
    <row r="497" spans="1:8" x14ac:dyDescent="0.25">
      <c r="A497" t="s">
        <v>1383</v>
      </c>
      <c r="B497" t="s">
        <v>4627</v>
      </c>
      <c r="C497" t="s">
        <v>4024</v>
      </c>
      <c r="D497">
        <v>40</v>
      </c>
      <c r="E497" t="s">
        <v>4030</v>
      </c>
      <c r="F497" t="s">
        <v>4055</v>
      </c>
      <c r="G497" t="s">
        <v>4032</v>
      </c>
      <c r="H497" s="16"/>
    </row>
    <row r="498" spans="1:8" x14ac:dyDescent="0.25">
      <c r="A498" t="s">
        <v>2446</v>
      </c>
      <c r="B498" t="s">
        <v>4628</v>
      </c>
      <c r="C498" t="s">
        <v>4024</v>
      </c>
      <c r="D498">
        <v>39</v>
      </c>
      <c r="E498" t="s">
        <v>4140</v>
      </c>
      <c r="F498" t="s">
        <v>4031</v>
      </c>
      <c r="G498" t="s">
        <v>4032</v>
      </c>
      <c r="H498" s="16">
        <v>46032</v>
      </c>
    </row>
    <row r="499" spans="1:8" x14ac:dyDescent="0.25">
      <c r="A499" t="s">
        <v>2195</v>
      </c>
      <c r="B499" t="s">
        <v>4629</v>
      </c>
      <c r="C499" t="s">
        <v>4029</v>
      </c>
      <c r="D499">
        <v>42</v>
      </c>
      <c r="E499" t="s">
        <v>4025</v>
      </c>
      <c r="F499" t="s">
        <v>4050</v>
      </c>
      <c r="G499" t="s">
        <v>4036</v>
      </c>
      <c r="H499" s="16">
        <v>45755</v>
      </c>
    </row>
    <row r="500" spans="1:8" x14ac:dyDescent="0.25">
      <c r="A500" t="s">
        <v>1749</v>
      </c>
      <c r="B500" t="s">
        <v>4630</v>
      </c>
      <c r="C500" t="s">
        <v>4024</v>
      </c>
      <c r="D500">
        <v>43</v>
      </c>
      <c r="E500" t="s">
        <v>4030</v>
      </c>
      <c r="F500" t="s">
        <v>4135</v>
      </c>
      <c r="G500" t="s">
        <v>4058</v>
      </c>
      <c r="H500" s="16">
        <v>44970</v>
      </c>
    </row>
    <row r="501" spans="1:8" x14ac:dyDescent="0.25">
      <c r="A501" t="s">
        <v>774</v>
      </c>
      <c r="B501" t="s">
        <v>4631</v>
      </c>
      <c r="C501" t="s">
        <v>4029</v>
      </c>
      <c r="D501">
        <v>25</v>
      </c>
      <c r="F501" t="s">
        <v>4097</v>
      </c>
      <c r="G501" t="s">
        <v>4071</v>
      </c>
      <c r="H501" s="16">
        <v>46158</v>
      </c>
    </row>
    <row r="502" spans="1:8" x14ac:dyDescent="0.25">
      <c r="A502" t="s">
        <v>50</v>
      </c>
      <c r="B502" t="s">
        <v>4632</v>
      </c>
      <c r="C502" t="s">
        <v>4024</v>
      </c>
      <c r="D502">
        <v>44</v>
      </c>
      <c r="E502" t="s">
        <v>4094</v>
      </c>
      <c r="F502" t="s">
        <v>4057</v>
      </c>
      <c r="G502" t="s">
        <v>4058</v>
      </c>
      <c r="H502" s="16">
        <v>46196</v>
      </c>
    </row>
    <row r="503" spans="1:8" x14ac:dyDescent="0.25">
      <c r="A503" t="s">
        <v>738</v>
      </c>
      <c r="B503" t="s">
        <v>4633</v>
      </c>
      <c r="C503" t="s">
        <v>4024</v>
      </c>
      <c r="D503">
        <v>51</v>
      </c>
      <c r="E503" t="s">
        <v>4025</v>
      </c>
      <c r="F503" t="s">
        <v>4026</v>
      </c>
      <c r="G503" t="s">
        <v>4027</v>
      </c>
      <c r="H503" s="16">
        <v>45372</v>
      </c>
    </row>
    <row r="504" spans="1:8" x14ac:dyDescent="0.25">
      <c r="A504" t="s">
        <v>2127</v>
      </c>
      <c r="B504" t="s">
        <v>4634</v>
      </c>
      <c r="C504" t="s">
        <v>4024</v>
      </c>
      <c r="D504">
        <v>27</v>
      </c>
      <c r="E504" t="s">
        <v>4025</v>
      </c>
      <c r="F504" t="s">
        <v>4077</v>
      </c>
      <c r="G504" t="s">
        <v>4424</v>
      </c>
      <c r="H504" s="16">
        <v>45727</v>
      </c>
    </row>
    <row r="505" spans="1:8" x14ac:dyDescent="0.25">
      <c r="A505" t="s">
        <v>1573</v>
      </c>
      <c r="B505" t="s">
        <v>4635</v>
      </c>
      <c r="C505" t="s">
        <v>4024</v>
      </c>
      <c r="D505">
        <v>65</v>
      </c>
      <c r="E505" t="s">
        <v>4030</v>
      </c>
      <c r="F505" t="s">
        <v>4077</v>
      </c>
      <c r="G505" t="s">
        <v>4071</v>
      </c>
      <c r="H505" s="16">
        <v>46156</v>
      </c>
    </row>
    <row r="506" spans="1:8" x14ac:dyDescent="0.25">
      <c r="A506" t="s">
        <v>1176</v>
      </c>
      <c r="B506" t="s">
        <v>4636</v>
      </c>
      <c r="C506" t="s">
        <v>4024</v>
      </c>
      <c r="D506">
        <v>34</v>
      </c>
      <c r="E506" t="s">
        <v>4025</v>
      </c>
      <c r="F506" t="s">
        <v>4041</v>
      </c>
      <c r="G506" t="s">
        <v>4036</v>
      </c>
      <c r="H506" s="16">
        <v>45908</v>
      </c>
    </row>
    <row r="507" spans="1:8" x14ac:dyDescent="0.25">
      <c r="A507" t="s">
        <v>4637</v>
      </c>
      <c r="B507" t="s">
        <v>4638</v>
      </c>
      <c r="C507" t="s">
        <v>4024</v>
      </c>
      <c r="D507">
        <v>36</v>
      </c>
      <c r="E507" t="s">
        <v>4030</v>
      </c>
      <c r="F507" t="s">
        <v>4100</v>
      </c>
      <c r="G507" t="s">
        <v>4027</v>
      </c>
      <c r="H507" s="16">
        <v>45098</v>
      </c>
    </row>
    <row r="508" spans="1:8" x14ac:dyDescent="0.25">
      <c r="A508" t="s">
        <v>182</v>
      </c>
      <c r="B508" t="s">
        <v>4639</v>
      </c>
      <c r="C508" t="s">
        <v>4029</v>
      </c>
      <c r="D508">
        <v>68</v>
      </c>
      <c r="E508" t="s">
        <v>4025</v>
      </c>
      <c r="F508" t="s">
        <v>4165</v>
      </c>
      <c r="G508" t="s">
        <v>4071</v>
      </c>
      <c r="H508" s="16">
        <v>44982</v>
      </c>
    </row>
    <row r="509" spans="1:8" x14ac:dyDescent="0.25">
      <c r="A509" t="s">
        <v>636</v>
      </c>
      <c r="B509" t="s">
        <v>4640</v>
      </c>
      <c r="C509" t="s">
        <v>4029</v>
      </c>
      <c r="D509">
        <v>37</v>
      </c>
      <c r="E509" t="s">
        <v>4052</v>
      </c>
      <c r="F509" t="s">
        <v>4039</v>
      </c>
      <c r="G509" t="s">
        <v>4032</v>
      </c>
      <c r="H509" s="16">
        <v>45158</v>
      </c>
    </row>
    <row r="510" spans="1:8" x14ac:dyDescent="0.25">
      <c r="A510" t="s">
        <v>888</v>
      </c>
      <c r="B510" t="s">
        <v>4641</v>
      </c>
      <c r="C510" t="s">
        <v>4024</v>
      </c>
      <c r="D510">
        <v>44</v>
      </c>
      <c r="E510" t="s">
        <v>4048</v>
      </c>
      <c r="F510" t="s">
        <v>4067</v>
      </c>
      <c r="G510" t="s">
        <v>4068</v>
      </c>
      <c r="H510" s="16" t="s">
        <v>4642</v>
      </c>
    </row>
    <row r="511" spans="1:8" x14ac:dyDescent="0.25">
      <c r="A511" t="s">
        <v>1361</v>
      </c>
      <c r="B511" t="s">
        <v>4643</v>
      </c>
      <c r="C511" t="s">
        <v>4024</v>
      </c>
      <c r="D511">
        <v>53</v>
      </c>
      <c r="E511" t="s">
        <v>4114</v>
      </c>
      <c r="F511" t="s">
        <v>4060</v>
      </c>
      <c r="G511" t="s">
        <v>4032</v>
      </c>
      <c r="H511" s="16">
        <v>45224</v>
      </c>
    </row>
    <row r="512" spans="1:8" x14ac:dyDescent="0.25">
      <c r="A512" t="s">
        <v>1185</v>
      </c>
      <c r="B512" t="s">
        <v>4644</v>
      </c>
      <c r="C512" t="s">
        <v>4029</v>
      </c>
      <c r="D512">
        <v>23</v>
      </c>
      <c r="E512" t="s">
        <v>4025</v>
      </c>
      <c r="F512" t="s">
        <v>4074</v>
      </c>
      <c r="G512" t="s">
        <v>4071</v>
      </c>
      <c r="H512" s="16">
        <v>45815</v>
      </c>
    </row>
    <row r="513" spans="1:8" x14ac:dyDescent="0.25">
      <c r="A513" t="s">
        <v>459</v>
      </c>
      <c r="B513" t="s">
        <v>4645</v>
      </c>
      <c r="C513" t="s">
        <v>4024</v>
      </c>
      <c r="D513">
        <v>22</v>
      </c>
      <c r="E513" t="s">
        <v>4030</v>
      </c>
      <c r="F513" t="s">
        <v>4044</v>
      </c>
      <c r="G513" t="s">
        <v>4036</v>
      </c>
      <c r="H513" s="16">
        <v>45415</v>
      </c>
    </row>
    <row r="514" spans="1:8" x14ac:dyDescent="0.25">
      <c r="A514" t="s">
        <v>961</v>
      </c>
      <c r="B514" t="s">
        <v>4646</v>
      </c>
      <c r="C514" t="s">
        <v>4029</v>
      </c>
      <c r="D514">
        <v>57</v>
      </c>
      <c r="E514" t="s">
        <v>4114</v>
      </c>
      <c r="F514" t="s">
        <v>4141</v>
      </c>
      <c r="G514" t="s">
        <v>4068</v>
      </c>
      <c r="H514" s="16">
        <v>45801</v>
      </c>
    </row>
    <row r="515" spans="1:8" x14ac:dyDescent="0.25">
      <c r="A515" t="s">
        <v>1095</v>
      </c>
      <c r="B515" t="s">
        <v>4647</v>
      </c>
      <c r="C515" t="s">
        <v>4029</v>
      </c>
      <c r="D515">
        <v>38</v>
      </c>
      <c r="E515" t="s">
        <v>4025</v>
      </c>
      <c r="F515" t="s">
        <v>4031</v>
      </c>
      <c r="G515" t="s">
        <v>4032</v>
      </c>
      <c r="H515" s="16">
        <v>46050</v>
      </c>
    </row>
    <row r="516" spans="1:8" x14ac:dyDescent="0.25">
      <c r="A516" t="s">
        <v>449</v>
      </c>
      <c r="B516" t="s">
        <v>4648</v>
      </c>
      <c r="C516" t="s">
        <v>4024</v>
      </c>
      <c r="D516">
        <v>66</v>
      </c>
      <c r="E516" t="s">
        <v>4052</v>
      </c>
      <c r="G516" t="s">
        <v>4071</v>
      </c>
      <c r="H516" s="16">
        <v>45737</v>
      </c>
    </row>
    <row r="517" spans="1:8" x14ac:dyDescent="0.25">
      <c r="A517" t="s">
        <v>2293</v>
      </c>
      <c r="B517" t="s">
        <v>4649</v>
      </c>
      <c r="C517" t="s">
        <v>4029</v>
      </c>
      <c r="D517">
        <v>36</v>
      </c>
      <c r="E517" t="s">
        <v>4052</v>
      </c>
      <c r="F517" t="s">
        <v>4050</v>
      </c>
      <c r="G517" t="s">
        <v>4036</v>
      </c>
      <c r="H517" s="16" t="s">
        <v>4650</v>
      </c>
    </row>
    <row r="518" spans="1:8" x14ac:dyDescent="0.25">
      <c r="A518" t="s">
        <v>3989</v>
      </c>
      <c r="B518" t="s">
        <v>4651</v>
      </c>
      <c r="C518" t="s">
        <v>4029</v>
      </c>
      <c r="D518">
        <v>22</v>
      </c>
      <c r="E518" t="s">
        <v>4025</v>
      </c>
      <c r="F518" t="s">
        <v>4055</v>
      </c>
      <c r="G518" t="s">
        <v>4032</v>
      </c>
      <c r="H518" s="16">
        <v>45014</v>
      </c>
    </row>
    <row r="519" spans="1:8" x14ac:dyDescent="0.25">
      <c r="A519" t="s">
        <v>609</v>
      </c>
      <c r="B519" t="s">
        <v>4652</v>
      </c>
      <c r="C519" t="s">
        <v>4029</v>
      </c>
      <c r="D519">
        <v>56</v>
      </c>
      <c r="E519" t="s">
        <v>4025</v>
      </c>
      <c r="F519" t="s">
        <v>4035</v>
      </c>
      <c r="G519" t="s">
        <v>4389</v>
      </c>
      <c r="H519" s="16">
        <v>45421</v>
      </c>
    </row>
    <row r="520" spans="1:8" x14ac:dyDescent="0.25">
      <c r="A520" t="s">
        <v>2404</v>
      </c>
      <c r="B520" t="s">
        <v>4653</v>
      </c>
      <c r="C520" t="s">
        <v>4029</v>
      </c>
      <c r="D520">
        <v>46</v>
      </c>
      <c r="E520" t="s">
        <v>4025</v>
      </c>
      <c r="F520" t="s">
        <v>4031</v>
      </c>
      <c r="G520" t="s">
        <v>4032</v>
      </c>
      <c r="H520" s="16">
        <v>45781</v>
      </c>
    </row>
    <row r="521" spans="1:8" x14ac:dyDescent="0.25">
      <c r="A521" t="s">
        <v>552</v>
      </c>
      <c r="B521" t="s">
        <v>4654</v>
      </c>
      <c r="C521" t="s">
        <v>4029</v>
      </c>
      <c r="D521">
        <v>18</v>
      </c>
      <c r="E521" t="s">
        <v>4030</v>
      </c>
      <c r="F521" t="s">
        <v>4035</v>
      </c>
      <c r="G521" t="s">
        <v>4036</v>
      </c>
      <c r="H521" s="16">
        <v>45262</v>
      </c>
    </row>
    <row r="522" spans="1:8" x14ac:dyDescent="0.25">
      <c r="A522" t="s">
        <v>1303</v>
      </c>
      <c r="B522" t="s">
        <v>4655</v>
      </c>
      <c r="C522" t="s">
        <v>4029</v>
      </c>
      <c r="D522">
        <v>21</v>
      </c>
      <c r="E522" t="s">
        <v>4025</v>
      </c>
      <c r="F522" t="s">
        <v>4074</v>
      </c>
      <c r="G522" t="s">
        <v>4071</v>
      </c>
      <c r="H522" s="16">
        <v>46182</v>
      </c>
    </row>
    <row r="523" spans="1:8" x14ac:dyDescent="0.25">
      <c r="A523" t="s">
        <v>257</v>
      </c>
      <c r="B523" t="s">
        <v>4656</v>
      </c>
      <c r="C523" t="s">
        <v>4024</v>
      </c>
      <c r="D523">
        <v>66</v>
      </c>
      <c r="E523" t="s">
        <v>4052</v>
      </c>
      <c r="F523" t="s">
        <v>4143</v>
      </c>
      <c r="G523" t="s">
        <v>4027</v>
      </c>
      <c r="H523" s="16">
        <v>45967</v>
      </c>
    </row>
    <row r="524" spans="1:8" x14ac:dyDescent="0.25">
      <c r="A524" t="s">
        <v>1722</v>
      </c>
      <c r="B524" t="s">
        <v>4657</v>
      </c>
      <c r="C524" t="s">
        <v>4024</v>
      </c>
      <c r="D524">
        <v>68</v>
      </c>
      <c r="E524" t="s">
        <v>4030</v>
      </c>
      <c r="F524" t="s">
        <v>4060</v>
      </c>
      <c r="G524" t="s">
        <v>4032</v>
      </c>
      <c r="H524" s="16">
        <v>46022</v>
      </c>
    </row>
    <row r="525" spans="1:8" x14ac:dyDescent="0.25">
      <c r="A525" t="s">
        <v>1120</v>
      </c>
      <c r="B525" t="s">
        <v>4658</v>
      </c>
      <c r="C525" t="s">
        <v>4024</v>
      </c>
      <c r="D525">
        <v>52</v>
      </c>
      <c r="E525" t="s">
        <v>4030</v>
      </c>
      <c r="F525" t="s">
        <v>4041</v>
      </c>
      <c r="G525" t="s">
        <v>4036</v>
      </c>
      <c r="H525" s="16">
        <v>46204</v>
      </c>
    </row>
    <row r="526" spans="1:8" x14ac:dyDescent="0.25">
      <c r="A526" t="s">
        <v>4659</v>
      </c>
      <c r="B526" t="s">
        <v>4660</v>
      </c>
      <c r="C526" t="s">
        <v>4024</v>
      </c>
      <c r="D526">
        <v>56</v>
      </c>
      <c r="E526" t="s">
        <v>4025</v>
      </c>
      <c r="F526" t="s">
        <v>4067</v>
      </c>
      <c r="G526" t="s">
        <v>4068</v>
      </c>
      <c r="H526" s="16">
        <v>45989</v>
      </c>
    </row>
    <row r="527" spans="1:8" x14ac:dyDescent="0.25">
      <c r="A527" t="s">
        <v>850</v>
      </c>
      <c r="B527" t="s">
        <v>4661</v>
      </c>
      <c r="C527" t="s">
        <v>4029</v>
      </c>
      <c r="D527">
        <v>28</v>
      </c>
      <c r="E527" t="s">
        <v>4025</v>
      </c>
      <c r="F527" t="s">
        <v>4135</v>
      </c>
      <c r="G527" t="s">
        <v>4058</v>
      </c>
      <c r="H527" s="16">
        <v>45646</v>
      </c>
    </row>
    <row r="528" spans="1:8" x14ac:dyDescent="0.25">
      <c r="A528" t="s">
        <v>3384</v>
      </c>
      <c r="B528" t="s">
        <v>4662</v>
      </c>
      <c r="C528" t="s">
        <v>4560</v>
      </c>
      <c r="D528">
        <v>24</v>
      </c>
      <c r="E528" t="s">
        <v>4025</v>
      </c>
      <c r="F528" t="s">
        <v>4060</v>
      </c>
      <c r="G528" t="s">
        <v>4032</v>
      </c>
      <c r="H528" s="16">
        <v>45483</v>
      </c>
    </row>
    <row r="529" spans="1:8" x14ac:dyDescent="0.25">
      <c r="A529" t="s">
        <v>106</v>
      </c>
      <c r="B529" t="s">
        <v>4663</v>
      </c>
      <c r="C529" t="s">
        <v>4029</v>
      </c>
      <c r="D529">
        <v>28</v>
      </c>
      <c r="E529" t="s">
        <v>4025</v>
      </c>
      <c r="F529" t="s">
        <v>4087</v>
      </c>
      <c r="G529" t="s">
        <v>4036</v>
      </c>
      <c r="H529" s="16">
        <v>45939</v>
      </c>
    </row>
    <row r="530" spans="1:8" x14ac:dyDescent="0.25">
      <c r="A530" t="s">
        <v>828</v>
      </c>
      <c r="B530" t="s">
        <v>4664</v>
      </c>
      <c r="C530" t="s">
        <v>4024</v>
      </c>
      <c r="D530">
        <v>45</v>
      </c>
      <c r="E530" t="s">
        <v>4025</v>
      </c>
      <c r="F530" t="s">
        <v>4050</v>
      </c>
      <c r="G530" t="s">
        <v>4036</v>
      </c>
      <c r="H530" s="16">
        <v>45685</v>
      </c>
    </row>
    <row r="531" spans="1:8" x14ac:dyDescent="0.25">
      <c r="A531" t="s">
        <v>914</v>
      </c>
      <c r="B531" t="s">
        <v>4665</v>
      </c>
      <c r="C531" t="s">
        <v>4024</v>
      </c>
      <c r="D531">
        <v>22</v>
      </c>
      <c r="E531" t="s">
        <v>4025</v>
      </c>
      <c r="F531" t="s">
        <v>4092</v>
      </c>
      <c r="G531" t="s">
        <v>4071</v>
      </c>
      <c r="H531" s="16">
        <v>45484</v>
      </c>
    </row>
    <row r="532" spans="1:8" x14ac:dyDescent="0.25">
      <c r="A532" t="s">
        <v>116</v>
      </c>
      <c r="B532" t="s">
        <v>4666</v>
      </c>
      <c r="C532" t="s">
        <v>4024</v>
      </c>
      <c r="D532">
        <v>21</v>
      </c>
      <c r="E532" t="s">
        <v>4048</v>
      </c>
      <c r="F532" t="s">
        <v>4035</v>
      </c>
      <c r="G532" t="s">
        <v>4036</v>
      </c>
      <c r="H532" s="16">
        <v>45964</v>
      </c>
    </row>
    <row r="533" spans="1:8" x14ac:dyDescent="0.25">
      <c r="A533" t="s">
        <v>477</v>
      </c>
      <c r="B533" t="s">
        <v>4667</v>
      </c>
      <c r="C533" t="s">
        <v>4029</v>
      </c>
      <c r="D533">
        <v>20</v>
      </c>
      <c r="E533" t="s">
        <v>4030</v>
      </c>
      <c r="F533" t="s">
        <v>4165</v>
      </c>
      <c r="G533" t="s">
        <v>4071</v>
      </c>
      <c r="H533" s="16">
        <v>45692</v>
      </c>
    </row>
    <row r="534" spans="1:8" x14ac:dyDescent="0.25">
      <c r="A534" t="s">
        <v>2788</v>
      </c>
      <c r="B534" t="s">
        <v>4668</v>
      </c>
      <c r="C534" t="s">
        <v>4029</v>
      </c>
      <c r="D534">
        <v>18</v>
      </c>
      <c r="E534" t="s">
        <v>4030</v>
      </c>
      <c r="F534" t="s">
        <v>4141</v>
      </c>
      <c r="G534" t="s">
        <v>4068</v>
      </c>
      <c r="H534" s="16">
        <v>45722</v>
      </c>
    </row>
    <row r="535" spans="1:8" x14ac:dyDescent="0.25">
      <c r="A535" t="s">
        <v>945</v>
      </c>
      <c r="B535" t="s">
        <v>4669</v>
      </c>
      <c r="C535" t="s">
        <v>4029</v>
      </c>
      <c r="D535">
        <v>68</v>
      </c>
      <c r="E535" t="s">
        <v>4048</v>
      </c>
      <c r="F535" t="s">
        <v>4087</v>
      </c>
      <c r="G535" t="s">
        <v>4036</v>
      </c>
      <c r="H535" s="16" t="s">
        <v>4670</v>
      </c>
    </row>
    <row r="536" spans="1:8" x14ac:dyDescent="0.25">
      <c r="A536" t="s">
        <v>1513</v>
      </c>
      <c r="B536" t="s">
        <v>4671</v>
      </c>
      <c r="C536" t="s">
        <v>4029</v>
      </c>
      <c r="D536">
        <v>65</v>
      </c>
      <c r="E536" t="s">
        <v>4025</v>
      </c>
      <c r="F536" t="s">
        <v>4100</v>
      </c>
      <c r="G536" t="s">
        <v>4027</v>
      </c>
      <c r="H536" s="16">
        <v>45077</v>
      </c>
    </row>
    <row r="537" spans="1:8" x14ac:dyDescent="0.25">
      <c r="A537" t="s">
        <v>420</v>
      </c>
      <c r="B537" t="s">
        <v>4672</v>
      </c>
      <c r="C537" t="s">
        <v>4029</v>
      </c>
      <c r="D537">
        <v>44</v>
      </c>
      <c r="E537" t="s">
        <v>4052</v>
      </c>
      <c r="F537" t="s">
        <v>4050</v>
      </c>
      <c r="G537" t="s">
        <v>4036</v>
      </c>
      <c r="H537" s="16">
        <v>45707</v>
      </c>
    </row>
    <row r="538" spans="1:8" x14ac:dyDescent="0.25">
      <c r="A538" t="s">
        <v>1215</v>
      </c>
      <c r="B538" t="s">
        <v>4673</v>
      </c>
      <c r="C538" t="s">
        <v>4029</v>
      </c>
      <c r="D538">
        <v>25</v>
      </c>
      <c r="E538" t="s">
        <v>4025</v>
      </c>
      <c r="F538" t="s">
        <v>4046</v>
      </c>
      <c r="G538" t="s">
        <v>4032</v>
      </c>
      <c r="H538" s="16">
        <v>45277</v>
      </c>
    </row>
    <row r="539" spans="1:8" x14ac:dyDescent="0.25">
      <c r="A539" t="s">
        <v>3029</v>
      </c>
      <c r="B539" t="s">
        <v>4674</v>
      </c>
      <c r="C539" t="s">
        <v>4029</v>
      </c>
      <c r="D539">
        <v>26</v>
      </c>
      <c r="E539" t="s">
        <v>4030</v>
      </c>
      <c r="F539" t="s">
        <v>4085</v>
      </c>
      <c r="G539" t="s">
        <v>4036</v>
      </c>
      <c r="H539" s="16">
        <v>45201</v>
      </c>
    </row>
    <row r="540" spans="1:8" x14ac:dyDescent="0.25">
      <c r="A540" t="s">
        <v>3212</v>
      </c>
      <c r="B540" t="s">
        <v>4675</v>
      </c>
      <c r="C540" t="s">
        <v>4029</v>
      </c>
      <c r="D540">
        <v>34</v>
      </c>
      <c r="E540" t="s">
        <v>4052</v>
      </c>
      <c r="F540" t="s">
        <v>4044</v>
      </c>
      <c r="G540" t="s">
        <v>4036</v>
      </c>
      <c r="H540" s="16" t="s">
        <v>4676</v>
      </c>
    </row>
    <row r="541" spans="1:8" x14ac:dyDescent="0.25">
      <c r="A541" t="s">
        <v>2318</v>
      </c>
      <c r="B541" t="s">
        <v>4677</v>
      </c>
      <c r="C541" t="s">
        <v>4029</v>
      </c>
      <c r="D541">
        <v>20</v>
      </c>
      <c r="E541" t="s">
        <v>4052</v>
      </c>
      <c r="F541" t="s">
        <v>4074</v>
      </c>
      <c r="G541" t="s">
        <v>4071</v>
      </c>
      <c r="H541" s="16">
        <v>45538</v>
      </c>
    </row>
    <row r="542" spans="1:8" x14ac:dyDescent="0.25">
      <c r="A542" t="s">
        <v>606</v>
      </c>
      <c r="B542" t="s">
        <v>4678</v>
      </c>
      <c r="C542" t="s">
        <v>4029</v>
      </c>
      <c r="D542">
        <v>21</v>
      </c>
      <c r="E542" t="s">
        <v>4025</v>
      </c>
      <c r="F542" t="s">
        <v>4141</v>
      </c>
      <c r="G542" t="s">
        <v>4068</v>
      </c>
      <c r="H542" s="16">
        <v>45250</v>
      </c>
    </row>
    <row r="543" spans="1:8" x14ac:dyDescent="0.25">
      <c r="A543" t="s">
        <v>1262</v>
      </c>
      <c r="B543" t="s">
        <v>4679</v>
      </c>
      <c r="C543" t="s">
        <v>4024</v>
      </c>
      <c r="D543">
        <v>54</v>
      </c>
      <c r="E543" t="s">
        <v>4025</v>
      </c>
      <c r="F543" t="s">
        <v>4085</v>
      </c>
      <c r="G543" t="s">
        <v>4036</v>
      </c>
      <c r="H543" s="16">
        <v>45481</v>
      </c>
    </row>
    <row r="544" spans="1:8" x14ac:dyDescent="0.25">
      <c r="A544" t="s">
        <v>492</v>
      </c>
      <c r="B544" t="s">
        <v>4680</v>
      </c>
      <c r="C544" t="s">
        <v>4029</v>
      </c>
      <c r="D544">
        <v>44</v>
      </c>
      <c r="E544" t="s">
        <v>4030</v>
      </c>
      <c r="F544" t="s">
        <v>4074</v>
      </c>
      <c r="G544" t="s">
        <v>4071</v>
      </c>
      <c r="H544" s="16">
        <v>45335</v>
      </c>
    </row>
    <row r="545" spans="1:8" x14ac:dyDescent="0.25">
      <c r="A545" t="s">
        <v>354</v>
      </c>
      <c r="B545" t="s">
        <v>4681</v>
      </c>
      <c r="C545" t="s">
        <v>4024</v>
      </c>
      <c r="D545">
        <v>50</v>
      </c>
      <c r="E545" t="s">
        <v>4048</v>
      </c>
      <c r="F545" t="s">
        <v>4035</v>
      </c>
      <c r="G545" t="s">
        <v>4036</v>
      </c>
      <c r="H545" s="16">
        <v>45650</v>
      </c>
    </row>
    <row r="546" spans="1:8" x14ac:dyDescent="0.25">
      <c r="A546" t="s">
        <v>1797</v>
      </c>
      <c r="B546" t="s">
        <v>4682</v>
      </c>
      <c r="C546" t="s">
        <v>4029</v>
      </c>
      <c r="D546">
        <v>40</v>
      </c>
      <c r="E546" t="s">
        <v>4114</v>
      </c>
      <c r="F546" t="s">
        <v>4053</v>
      </c>
      <c r="G546" t="s">
        <v>4027</v>
      </c>
      <c r="H546" s="16">
        <v>45537</v>
      </c>
    </row>
    <row r="547" spans="1:8" x14ac:dyDescent="0.25">
      <c r="A547" t="s">
        <v>566</v>
      </c>
      <c r="B547" t="s">
        <v>4683</v>
      </c>
      <c r="C547" t="s">
        <v>4024</v>
      </c>
      <c r="D547">
        <v>53</v>
      </c>
      <c r="E547" t="s">
        <v>4025</v>
      </c>
      <c r="F547" t="s">
        <v>4077</v>
      </c>
      <c r="G547" t="s">
        <v>4071</v>
      </c>
      <c r="H547" s="16">
        <v>45744</v>
      </c>
    </row>
    <row r="548" spans="1:8" x14ac:dyDescent="0.25">
      <c r="A548" t="s">
        <v>146</v>
      </c>
      <c r="B548" t="s">
        <v>4684</v>
      </c>
      <c r="C548" t="s">
        <v>4024</v>
      </c>
      <c r="D548">
        <v>46</v>
      </c>
      <c r="E548" t="s">
        <v>4025</v>
      </c>
      <c r="F548" t="s">
        <v>4074</v>
      </c>
      <c r="G548" t="s">
        <v>4071</v>
      </c>
      <c r="H548" s="16">
        <v>45373</v>
      </c>
    </row>
    <row r="549" spans="1:8" x14ac:dyDescent="0.25">
      <c r="A549" t="s">
        <v>1904</v>
      </c>
      <c r="B549" t="s">
        <v>4685</v>
      </c>
      <c r="C549" t="s">
        <v>4029</v>
      </c>
      <c r="D549">
        <v>25</v>
      </c>
      <c r="E549" t="s">
        <v>4038</v>
      </c>
      <c r="F549" t="s">
        <v>4077</v>
      </c>
      <c r="G549" t="s">
        <v>4071</v>
      </c>
      <c r="H549" s="16">
        <v>46005</v>
      </c>
    </row>
    <row r="550" spans="1:8" x14ac:dyDescent="0.25">
      <c r="A550" t="s">
        <v>1467</v>
      </c>
      <c r="B550" t="s">
        <v>4686</v>
      </c>
      <c r="C550" t="s">
        <v>4024</v>
      </c>
      <c r="D550">
        <v>62</v>
      </c>
      <c r="E550" t="s">
        <v>4048</v>
      </c>
      <c r="F550" t="s">
        <v>4044</v>
      </c>
      <c r="G550" t="s">
        <v>4036</v>
      </c>
      <c r="H550" s="16">
        <v>45174</v>
      </c>
    </row>
    <row r="551" spans="1:8" x14ac:dyDescent="0.25">
      <c r="A551" t="s">
        <v>319</v>
      </c>
      <c r="B551" t="s">
        <v>4687</v>
      </c>
      <c r="C551" t="s">
        <v>4029</v>
      </c>
      <c r="D551">
        <v>56</v>
      </c>
      <c r="E551" t="s">
        <v>4048</v>
      </c>
      <c r="F551" t="s">
        <v>4394</v>
      </c>
      <c r="G551" t="s">
        <v>4068</v>
      </c>
      <c r="H551" s="16">
        <v>45532</v>
      </c>
    </row>
    <row r="552" spans="1:8" x14ac:dyDescent="0.25">
      <c r="A552" t="s">
        <v>1900</v>
      </c>
      <c r="B552" t="s">
        <v>4688</v>
      </c>
      <c r="C552" t="s">
        <v>4024</v>
      </c>
      <c r="D552">
        <v>63</v>
      </c>
      <c r="E552" t="s">
        <v>4048</v>
      </c>
      <c r="F552" t="s">
        <v>4085</v>
      </c>
      <c r="G552" t="s">
        <v>4689</v>
      </c>
      <c r="H552" s="16">
        <v>45015</v>
      </c>
    </row>
    <row r="553" spans="1:8" x14ac:dyDescent="0.25">
      <c r="A553" t="s">
        <v>2748</v>
      </c>
      <c r="B553" t="s">
        <v>4690</v>
      </c>
      <c r="C553" t="s">
        <v>4029</v>
      </c>
      <c r="D553">
        <v>55</v>
      </c>
      <c r="E553" t="s">
        <v>4025</v>
      </c>
      <c r="F553" t="s">
        <v>4165</v>
      </c>
      <c r="G553" t="s">
        <v>4071</v>
      </c>
      <c r="H553" s="16">
        <v>45646</v>
      </c>
    </row>
    <row r="554" spans="1:8" x14ac:dyDescent="0.25">
      <c r="A554" t="s">
        <v>631</v>
      </c>
      <c r="B554" t="s">
        <v>4691</v>
      </c>
      <c r="C554" t="s">
        <v>4024</v>
      </c>
      <c r="D554">
        <v>60</v>
      </c>
      <c r="E554" t="s">
        <v>4025</v>
      </c>
      <c r="F554" t="s">
        <v>4070</v>
      </c>
      <c r="G554" t="s">
        <v>4071</v>
      </c>
      <c r="H554" s="16">
        <v>45667</v>
      </c>
    </row>
    <row r="555" spans="1:8" x14ac:dyDescent="0.25">
      <c r="A555" t="s">
        <v>1460</v>
      </c>
      <c r="B555" t="s">
        <v>4692</v>
      </c>
      <c r="C555" t="s">
        <v>4024</v>
      </c>
      <c r="D555">
        <v>62</v>
      </c>
      <c r="E555" t="s">
        <v>4025</v>
      </c>
      <c r="F555" t="s">
        <v>4057</v>
      </c>
      <c r="G555" t="s">
        <v>4058</v>
      </c>
      <c r="H555" s="16">
        <v>45858</v>
      </c>
    </row>
    <row r="556" spans="1:8" x14ac:dyDescent="0.25">
      <c r="A556" t="s">
        <v>834</v>
      </c>
      <c r="B556" t="s">
        <v>4693</v>
      </c>
      <c r="C556" t="s">
        <v>4024</v>
      </c>
      <c r="D556">
        <v>62</v>
      </c>
      <c r="E556" t="s">
        <v>4025</v>
      </c>
      <c r="F556" t="s">
        <v>4046</v>
      </c>
      <c r="G556" t="s">
        <v>4032</v>
      </c>
      <c r="H556" s="16">
        <v>45346</v>
      </c>
    </row>
    <row r="557" spans="1:8" x14ac:dyDescent="0.25">
      <c r="A557" t="s">
        <v>1037</v>
      </c>
      <c r="B557" t="s">
        <v>4694</v>
      </c>
      <c r="C557" t="s">
        <v>4029</v>
      </c>
      <c r="D557">
        <v>54</v>
      </c>
      <c r="E557" t="s">
        <v>4025</v>
      </c>
      <c r="F557" t="s">
        <v>4031</v>
      </c>
      <c r="G557" t="s">
        <v>4032</v>
      </c>
      <c r="H557" s="16">
        <v>45045</v>
      </c>
    </row>
    <row r="558" spans="1:8" x14ac:dyDescent="0.25">
      <c r="A558" t="s">
        <v>2324</v>
      </c>
      <c r="B558" t="s">
        <v>4695</v>
      </c>
      <c r="C558" t="s">
        <v>4024</v>
      </c>
      <c r="D558">
        <v>30</v>
      </c>
      <c r="E558" t="s">
        <v>4025</v>
      </c>
      <c r="F558" t="s">
        <v>4039</v>
      </c>
      <c r="G558" t="s">
        <v>4032</v>
      </c>
      <c r="H558" s="16">
        <v>45055</v>
      </c>
    </row>
    <row r="559" spans="1:8" x14ac:dyDescent="0.25">
      <c r="A559" t="s">
        <v>4696</v>
      </c>
      <c r="B559" t="s">
        <v>4697</v>
      </c>
      <c r="C559" t="s">
        <v>4029</v>
      </c>
      <c r="D559">
        <v>51</v>
      </c>
      <c r="E559" t="s">
        <v>4048</v>
      </c>
      <c r="F559" t="s">
        <v>4035</v>
      </c>
      <c r="G559" t="s">
        <v>4389</v>
      </c>
      <c r="H559" s="16">
        <v>45190</v>
      </c>
    </row>
    <row r="560" spans="1:8" x14ac:dyDescent="0.25">
      <c r="A560" t="s">
        <v>1074</v>
      </c>
      <c r="B560" t="s">
        <v>4698</v>
      </c>
      <c r="D560">
        <v>22</v>
      </c>
      <c r="E560" t="s">
        <v>4025</v>
      </c>
      <c r="F560" t="s">
        <v>4026</v>
      </c>
      <c r="G560" t="s">
        <v>4027</v>
      </c>
      <c r="H560" s="16">
        <v>45606</v>
      </c>
    </row>
    <row r="561" spans="1:8" x14ac:dyDescent="0.25">
      <c r="A561" t="s">
        <v>296</v>
      </c>
      <c r="B561" t="s">
        <v>4699</v>
      </c>
      <c r="C561" t="s">
        <v>4029</v>
      </c>
      <c r="D561">
        <v>53</v>
      </c>
      <c r="E561" t="s">
        <v>4700</v>
      </c>
      <c r="F561" t="s">
        <v>4085</v>
      </c>
      <c r="G561" t="s">
        <v>4036</v>
      </c>
      <c r="H561" s="16">
        <v>45792</v>
      </c>
    </row>
    <row r="562" spans="1:8" x14ac:dyDescent="0.25">
      <c r="A562" t="s">
        <v>1788</v>
      </c>
      <c r="B562" t="s">
        <v>4701</v>
      </c>
      <c r="C562" t="s">
        <v>4029</v>
      </c>
      <c r="D562">
        <v>59</v>
      </c>
      <c r="E562" t="s">
        <v>4702</v>
      </c>
      <c r="F562" t="s">
        <v>4089</v>
      </c>
      <c r="G562" t="s">
        <v>4068</v>
      </c>
      <c r="H562" s="16">
        <v>45355</v>
      </c>
    </row>
    <row r="563" spans="1:8" x14ac:dyDescent="0.25">
      <c r="A563" t="s">
        <v>1213</v>
      </c>
      <c r="B563" t="s">
        <v>4703</v>
      </c>
      <c r="C563" t="s">
        <v>4029</v>
      </c>
      <c r="D563">
        <v>41</v>
      </c>
      <c r="E563" t="s">
        <v>4025</v>
      </c>
      <c r="F563" t="s">
        <v>4097</v>
      </c>
      <c r="G563" t="s">
        <v>4071</v>
      </c>
      <c r="H563" s="16">
        <v>45762</v>
      </c>
    </row>
    <row r="564" spans="1:8" x14ac:dyDescent="0.25">
      <c r="A564" t="s">
        <v>250</v>
      </c>
      <c r="B564" t="s">
        <v>4704</v>
      </c>
      <c r="C564" t="s">
        <v>4024</v>
      </c>
      <c r="D564">
        <v>69</v>
      </c>
      <c r="E564" t="s">
        <v>4025</v>
      </c>
      <c r="F564" t="s">
        <v>4057</v>
      </c>
      <c r="G564" t="s">
        <v>4058</v>
      </c>
      <c r="H564" s="16">
        <v>45438</v>
      </c>
    </row>
    <row r="565" spans="1:8" x14ac:dyDescent="0.25">
      <c r="A565" t="s">
        <v>1655</v>
      </c>
      <c r="B565" t="s">
        <v>4705</v>
      </c>
      <c r="C565" t="s">
        <v>4024</v>
      </c>
      <c r="D565">
        <v>0</v>
      </c>
      <c r="E565" t="s">
        <v>4030</v>
      </c>
      <c r="F565" t="s">
        <v>4085</v>
      </c>
      <c r="G565" t="s">
        <v>4036</v>
      </c>
      <c r="H565" s="16">
        <v>45530</v>
      </c>
    </row>
    <row r="566" spans="1:8" x14ac:dyDescent="0.25">
      <c r="A566" t="s">
        <v>259</v>
      </c>
      <c r="B566" t="s">
        <v>4706</v>
      </c>
      <c r="C566" t="s">
        <v>4029</v>
      </c>
      <c r="D566">
        <v>33</v>
      </c>
      <c r="E566" t="s">
        <v>4025</v>
      </c>
      <c r="F566" t="s">
        <v>4089</v>
      </c>
      <c r="G566" t="s">
        <v>4202</v>
      </c>
      <c r="H566" s="16">
        <v>45804</v>
      </c>
    </row>
    <row r="567" spans="1:8" x14ac:dyDescent="0.25">
      <c r="A567" t="s">
        <v>1139</v>
      </c>
      <c r="B567" t="s">
        <v>4707</v>
      </c>
      <c r="C567" t="s">
        <v>4029</v>
      </c>
      <c r="D567">
        <v>44</v>
      </c>
      <c r="E567" t="s">
        <v>4025</v>
      </c>
      <c r="F567" t="s">
        <v>4041</v>
      </c>
      <c r="G567" t="s">
        <v>4036</v>
      </c>
      <c r="H567" s="16">
        <v>45663</v>
      </c>
    </row>
    <row r="568" spans="1:8" x14ac:dyDescent="0.25">
      <c r="A568" t="s">
        <v>824</v>
      </c>
      <c r="B568" t="s">
        <v>4708</v>
      </c>
      <c r="C568" t="s">
        <v>4024</v>
      </c>
      <c r="D568">
        <v>37</v>
      </c>
      <c r="E568" t="s">
        <v>4052</v>
      </c>
      <c r="F568" t="s">
        <v>4143</v>
      </c>
      <c r="G568" t="s">
        <v>4027</v>
      </c>
      <c r="H568" s="16">
        <v>45205</v>
      </c>
    </row>
    <row r="569" spans="1:8" x14ac:dyDescent="0.25">
      <c r="A569" t="s">
        <v>1810</v>
      </c>
      <c r="B569" t="s">
        <v>4709</v>
      </c>
      <c r="C569" t="s">
        <v>4024</v>
      </c>
      <c r="D569">
        <v>62</v>
      </c>
      <c r="E569" t="s">
        <v>4025</v>
      </c>
      <c r="F569" t="s">
        <v>4087</v>
      </c>
      <c r="G569" t="s">
        <v>4036</v>
      </c>
      <c r="H569" s="16">
        <v>45530</v>
      </c>
    </row>
    <row r="570" spans="1:8" x14ac:dyDescent="0.25">
      <c r="A570" t="s">
        <v>1076</v>
      </c>
      <c r="B570" t="s">
        <v>4710</v>
      </c>
      <c r="C570" t="s">
        <v>4024</v>
      </c>
      <c r="D570">
        <v>65</v>
      </c>
      <c r="E570" t="s">
        <v>4025</v>
      </c>
      <c r="F570" t="s">
        <v>4711</v>
      </c>
      <c r="G570" t="s">
        <v>4071</v>
      </c>
      <c r="H570" s="16">
        <v>45849</v>
      </c>
    </row>
    <row r="571" spans="1:8" x14ac:dyDescent="0.25">
      <c r="A571" t="s">
        <v>369</v>
      </c>
      <c r="B571" t="s">
        <v>4712</v>
      </c>
      <c r="C571" t="s">
        <v>4024</v>
      </c>
      <c r="D571">
        <v>20</v>
      </c>
      <c r="E571" t="s">
        <v>4030</v>
      </c>
      <c r="F571" t="s">
        <v>4087</v>
      </c>
      <c r="G571" t="s">
        <v>4036</v>
      </c>
      <c r="H571" s="16">
        <v>45698</v>
      </c>
    </row>
    <row r="572" spans="1:8" x14ac:dyDescent="0.25">
      <c r="A572" t="s">
        <v>1347</v>
      </c>
      <c r="B572" t="s">
        <v>4713</v>
      </c>
      <c r="C572" t="s">
        <v>4024</v>
      </c>
      <c r="D572">
        <v>52</v>
      </c>
      <c r="E572" t="s">
        <v>4030</v>
      </c>
      <c r="F572" t="s">
        <v>4141</v>
      </c>
      <c r="G572" t="s">
        <v>4068</v>
      </c>
      <c r="H572" s="16">
        <v>45793</v>
      </c>
    </row>
    <row r="573" spans="1:8" x14ac:dyDescent="0.25">
      <c r="A573" t="s">
        <v>3380</v>
      </c>
      <c r="B573" t="s">
        <v>4714</v>
      </c>
      <c r="C573" t="s">
        <v>4029</v>
      </c>
      <c r="D573">
        <v>29</v>
      </c>
      <c r="E573" t="s">
        <v>4030</v>
      </c>
      <c r="F573" t="s">
        <v>4100</v>
      </c>
      <c r="G573" t="s">
        <v>4027</v>
      </c>
      <c r="H573" s="16">
        <v>46095</v>
      </c>
    </row>
    <row r="574" spans="1:8" x14ac:dyDescent="0.25">
      <c r="A574" t="s">
        <v>2491</v>
      </c>
      <c r="B574" t="s">
        <v>4715</v>
      </c>
      <c r="C574" t="s">
        <v>4029</v>
      </c>
      <c r="D574">
        <v>49</v>
      </c>
      <c r="E574" t="s">
        <v>4025</v>
      </c>
      <c r="F574" t="s">
        <v>4089</v>
      </c>
      <c r="G574" t="s">
        <v>4068</v>
      </c>
      <c r="H574" s="16">
        <v>46072</v>
      </c>
    </row>
    <row r="575" spans="1:8" x14ac:dyDescent="0.25">
      <c r="A575" t="s">
        <v>1194</v>
      </c>
      <c r="B575" t="s">
        <v>4716</v>
      </c>
      <c r="C575" t="s">
        <v>4029</v>
      </c>
      <c r="D575">
        <v>47</v>
      </c>
      <c r="E575" t="s">
        <v>4025</v>
      </c>
      <c r="F575" t="s">
        <v>4026</v>
      </c>
      <c r="G575" t="s">
        <v>4027</v>
      </c>
      <c r="H575" s="16">
        <v>45751</v>
      </c>
    </row>
    <row r="576" spans="1:8" x14ac:dyDescent="0.25">
      <c r="A576" t="s">
        <v>3140</v>
      </c>
      <c r="B576" t="s">
        <v>4717</v>
      </c>
      <c r="C576" t="s">
        <v>4029</v>
      </c>
      <c r="D576">
        <v>52</v>
      </c>
      <c r="E576" t="s">
        <v>4048</v>
      </c>
      <c r="F576" t="s">
        <v>4077</v>
      </c>
      <c r="G576" t="s">
        <v>4071</v>
      </c>
      <c r="H576" s="16">
        <v>45179</v>
      </c>
    </row>
    <row r="577" spans="1:8" x14ac:dyDescent="0.25">
      <c r="A577" t="s">
        <v>541</v>
      </c>
      <c r="B577" t="s">
        <v>4718</v>
      </c>
      <c r="C577" t="s">
        <v>4029</v>
      </c>
      <c r="D577">
        <v>25</v>
      </c>
      <c r="E577" t="s">
        <v>4025</v>
      </c>
      <c r="F577" t="s">
        <v>4135</v>
      </c>
      <c r="G577" t="s">
        <v>4058</v>
      </c>
      <c r="H577" s="16">
        <v>46024</v>
      </c>
    </row>
    <row r="578" spans="1:8" x14ac:dyDescent="0.25">
      <c r="A578" t="s">
        <v>210</v>
      </c>
      <c r="B578" t="s">
        <v>4719</v>
      </c>
      <c r="C578" t="s">
        <v>4024</v>
      </c>
      <c r="D578">
        <v>40</v>
      </c>
      <c r="E578" t="s">
        <v>4025</v>
      </c>
      <c r="F578" t="s">
        <v>4050</v>
      </c>
      <c r="G578" t="s">
        <v>4036</v>
      </c>
      <c r="H578" s="16">
        <v>44949</v>
      </c>
    </row>
    <row r="579" spans="1:8" x14ac:dyDescent="0.25">
      <c r="A579" t="s">
        <v>3670</v>
      </c>
      <c r="B579" t="s">
        <v>4720</v>
      </c>
      <c r="C579" t="s">
        <v>4024</v>
      </c>
      <c r="D579">
        <v>34</v>
      </c>
      <c r="E579" t="s">
        <v>4030</v>
      </c>
      <c r="F579" t="s">
        <v>4055</v>
      </c>
      <c r="G579" t="s">
        <v>4032</v>
      </c>
      <c r="H579" s="16">
        <v>45931</v>
      </c>
    </row>
    <row r="580" spans="1:8" x14ac:dyDescent="0.25">
      <c r="A580" t="s">
        <v>338</v>
      </c>
      <c r="B580" t="s">
        <v>4721</v>
      </c>
      <c r="C580" t="s">
        <v>4029</v>
      </c>
      <c r="D580">
        <v>39</v>
      </c>
      <c r="E580" t="s">
        <v>4052</v>
      </c>
      <c r="F580" t="s">
        <v>4050</v>
      </c>
      <c r="G580" t="s">
        <v>4036</v>
      </c>
      <c r="H580" s="16">
        <v>45720</v>
      </c>
    </row>
    <row r="581" spans="1:8" x14ac:dyDescent="0.25">
      <c r="A581" t="s">
        <v>167</v>
      </c>
      <c r="B581" t="s">
        <v>4722</v>
      </c>
      <c r="C581" t="s">
        <v>4029</v>
      </c>
      <c r="D581">
        <v>51</v>
      </c>
      <c r="E581" t="s">
        <v>4030</v>
      </c>
      <c r="F581" t="s">
        <v>4070</v>
      </c>
      <c r="G581" t="s">
        <v>4071</v>
      </c>
      <c r="H581" s="16">
        <v>45096</v>
      </c>
    </row>
    <row r="582" spans="1:8" x14ac:dyDescent="0.25">
      <c r="A582" t="s">
        <v>2303</v>
      </c>
      <c r="B582" t="s">
        <v>4723</v>
      </c>
      <c r="C582" t="s">
        <v>4024</v>
      </c>
      <c r="D582">
        <v>65</v>
      </c>
      <c r="E582" t="s">
        <v>4724</v>
      </c>
      <c r="F582" t="s">
        <v>4055</v>
      </c>
      <c r="G582" t="s">
        <v>4032</v>
      </c>
      <c r="H582" s="16">
        <v>45728</v>
      </c>
    </row>
    <row r="583" spans="1:8" x14ac:dyDescent="0.25">
      <c r="A583" t="s">
        <v>840</v>
      </c>
      <c r="B583" t="s">
        <v>4725</v>
      </c>
      <c r="C583" t="s">
        <v>4029</v>
      </c>
      <c r="D583">
        <v>54</v>
      </c>
      <c r="E583" t="s">
        <v>4052</v>
      </c>
      <c r="F583" t="s">
        <v>4046</v>
      </c>
      <c r="G583" t="s">
        <v>4032</v>
      </c>
      <c r="H583" s="16">
        <v>45742</v>
      </c>
    </row>
    <row r="584" spans="1:8" x14ac:dyDescent="0.25">
      <c r="A584" t="s">
        <v>934</v>
      </c>
      <c r="B584" t="s">
        <v>4726</v>
      </c>
      <c r="C584" t="s">
        <v>4024</v>
      </c>
      <c r="D584">
        <v>39</v>
      </c>
      <c r="E584" t="s">
        <v>4030</v>
      </c>
      <c r="F584" t="s">
        <v>4044</v>
      </c>
      <c r="G584" t="s">
        <v>4036</v>
      </c>
      <c r="H584" s="16">
        <v>45600</v>
      </c>
    </row>
    <row r="585" spans="1:8" x14ac:dyDescent="0.25">
      <c r="A585" t="s">
        <v>4727</v>
      </c>
      <c r="B585" t="s">
        <v>4728</v>
      </c>
      <c r="C585" t="s">
        <v>4029</v>
      </c>
      <c r="D585">
        <v>60</v>
      </c>
      <c r="E585" t="s">
        <v>4030</v>
      </c>
      <c r="F585" t="s">
        <v>4067</v>
      </c>
      <c r="G585" t="s">
        <v>4068</v>
      </c>
      <c r="H585" s="16">
        <v>45238</v>
      </c>
    </row>
    <row r="586" spans="1:8" x14ac:dyDescent="0.25">
      <c r="A586" t="s">
        <v>2360</v>
      </c>
      <c r="B586" t="s">
        <v>4729</v>
      </c>
      <c r="C586" t="s">
        <v>4029</v>
      </c>
      <c r="D586">
        <v>0</v>
      </c>
      <c r="E586" t="s">
        <v>4025</v>
      </c>
      <c r="F586" t="s">
        <v>4031</v>
      </c>
      <c r="G586" t="s">
        <v>4032</v>
      </c>
      <c r="H586" s="16">
        <v>46134</v>
      </c>
    </row>
    <row r="587" spans="1:8" x14ac:dyDescent="0.25">
      <c r="A587" t="s">
        <v>2001</v>
      </c>
      <c r="B587" t="s">
        <v>4730</v>
      </c>
      <c r="C587" t="s">
        <v>4029</v>
      </c>
      <c r="D587">
        <v>30</v>
      </c>
      <c r="E587" t="s">
        <v>4025</v>
      </c>
      <c r="F587" t="s">
        <v>4046</v>
      </c>
      <c r="G587" t="s">
        <v>4032</v>
      </c>
      <c r="H587" s="16" t="s">
        <v>4731</v>
      </c>
    </row>
    <row r="588" spans="1:8" x14ac:dyDescent="0.25">
      <c r="A588" t="s">
        <v>2656</v>
      </c>
      <c r="B588" t="s">
        <v>4732</v>
      </c>
      <c r="C588" t="s">
        <v>4024</v>
      </c>
      <c r="D588">
        <v>60</v>
      </c>
      <c r="E588" t="s">
        <v>4025</v>
      </c>
      <c r="F588" t="s">
        <v>4089</v>
      </c>
      <c r="G588" t="s">
        <v>4068</v>
      </c>
      <c r="H588" s="16">
        <v>45291</v>
      </c>
    </row>
    <row r="589" spans="1:8" x14ac:dyDescent="0.25">
      <c r="A589" t="s">
        <v>206</v>
      </c>
      <c r="B589" t="s">
        <v>4733</v>
      </c>
      <c r="C589" t="s">
        <v>4029</v>
      </c>
      <c r="D589">
        <v>67</v>
      </c>
      <c r="E589" t="s">
        <v>4030</v>
      </c>
      <c r="F589" t="s">
        <v>4141</v>
      </c>
      <c r="G589" t="s">
        <v>4068</v>
      </c>
      <c r="H589" s="16">
        <v>45073</v>
      </c>
    </row>
    <row r="590" spans="1:8" x14ac:dyDescent="0.25">
      <c r="A590" t="s">
        <v>1913</v>
      </c>
      <c r="B590" t="s">
        <v>4734</v>
      </c>
      <c r="C590" t="s">
        <v>4029</v>
      </c>
      <c r="D590">
        <v>31</v>
      </c>
      <c r="E590" t="s">
        <v>4025</v>
      </c>
      <c r="F590" t="s">
        <v>4092</v>
      </c>
      <c r="G590" t="s">
        <v>4071</v>
      </c>
      <c r="H590" s="16">
        <v>44967</v>
      </c>
    </row>
    <row r="591" spans="1:8" x14ac:dyDescent="0.25">
      <c r="A591" t="s">
        <v>1524</v>
      </c>
      <c r="B591" t="s">
        <v>4735</v>
      </c>
      <c r="C591" t="s">
        <v>4024</v>
      </c>
      <c r="D591">
        <v>45</v>
      </c>
      <c r="E591" t="s">
        <v>4025</v>
      </c>
      <c r="F591" t="s">
        <v>4044</v>
      </c>
      <c r="G591" t="s">
        <v>4036</v>
      </c>
      <c r="H591" s="16">
        <v>46066</v>
      </c>
    </row>
    <row r="592" spans="1:8" x14ac:dyDescent="0.25">
      <c r="A592" t="s">
        <v>1962</v>
      </c>
      <c r="B592" t="s">
        <v>4736</v>
      </c>
      <c r="C592" t="s">
        <v>4262</v>
      </c>
      <c r="D592">
        <v>47</v>
      </c>
      <c r="E592" t="s">
        <v>4025</v>
      </c>
      <c r="F592" t="s">
        <v>4074</v>
      </c>
      <c r="G592" t="s">
        <v>4071</v>
      </c>
      <c r="H592" s="16">
        <v>45999</v>
      </c>
    </row>
    <row r="593" spans="1:8" x14ac:dyDescent="0.25">
      <c r="A593" t="s">
        <v>367</v>
      </c>
      <c r="B593" t="s">
        <v>4737</v>
      </c>
      <c r="C593" t="s">
        <v>4024</v>
      </c>
      <c r="D593">
        <v>46</v>
      </c>
      <c r="E593" t="s">
        <v>4052</v>
      </c>
      <c r="F593" t="s">
        <v>4165</v>
      </c>
      <c r="G593" t="s">
        <v>4071</v>
      </c>
      <c r="H593" s="16">
        <v>45426</v>
      </c>
    </row>
    <row r="594" spans="1:8" x14ac:dyDescent="0.25">
      <c r="A594" t="s">
        <v>2204</v>
      </c>
      <c r="B594" t="s">
        <v>4738</v>
      </c>
      <c r="C594" t="s">
        <v>4024</v>
      </c>
      <c r="D594">
        <v>72</v>
      </c>
      <c r="E594" t="s">
        <v>4030</v>
      </c>
      <c r="F594" t="s">
        <v>4050</v>
      </c>
      <c r="G594" t="s">
        <v>4036</v>
      </c>
      <c r="H594" s="16">
        <v>45708</v>
      </c>
    </row>
    <row r="595" spans="1:8" x14ac:dyDescent="0.25">
      <c r="A595" t="s">
        <v>1583</v>
      </c>
      <c r="B595" t="s">
        <v>4739</v>
      </c>
      <c r="C595" t="s">
        <v>4024</v>
      </c>
      <c r="D595">
        <v>29</v>
      </c>
      <c r="E595" t="s">
        <v>4025</v>
      </c>
      <c r="F595" t="s">
        <v>4026</v>
      </c>
      <c r="G595" t="s">
        <v>4027</v>
      </c>
      <c r="H595" s="16">
        <v>45383</v>
      </c>
    </row>
    <row r="596" spans="1:8" x14ac:dyDescent="0.25">
      <c r="A596" t="s">
        <v>1182</v>
      </c>
      <c r="B596" t="s">
        <v>4740</v>
      </c>
      <c r="C596" t="s">
        <v>4029</v>
      </c>
      <c r="D596">
        <v>18</v>
      </c>
      <c r="E596" t="s">
        <v>4025</v>
      </c>
      <c r="F596" t="s">
        <v>4060</v>
      </c>
      <c r="G596" t="s">
        <v>4032</v>
      </c>
      <c r="H596" s="16">
        <v>45556</v>
      </c>
    </row>
    <row r="597" spans="1:8" x14ac:dyDescent="0.25">
      <c r="A597" t="s">
        <v>1242</v>
      </c>
      <c r="B597" t="s">
        <v>4741</v>
      </c>
      <c r="D597">
        <v>68</v>
      </c>
      <c r="E597" t="s">
        <v>4025</v>
      </c>
      <c r="F597" t="s">
        <v>4087</v>
      </c>
      <c r="G597" t="s">
        <v>4036</v>
      </c>
      <c r="H597" s="16">
        <v>45658</v>
      </c>
    </row>
    <row r="598" spans="1:8" x14ac:dyDescent="0.25">
      <c r="A598" t="s">
        <v>425</v>
      </c>
      <c r="B598" t="s">
        <v>4742</v>
      </c>
      <c r="C598" t="s">
        <v>4024</v>
      </c>
      <c r="D598">
        <v>20</v>
      </c>
      <c r="E598" t="s">
        <v>4048</v>
      </c>
      <c r="F598" t="s">
        <v>4039</v>
      </c>
      <c r="G598" t="s">
        <v>4032</v>
      </c>
      <c r="H598" s="16">
        <v>45770</v>
      </c>
    </row>
    <row r="599" spans="1:8" x14ac:dyDescent="0.25">
      <c r="A599" t="s">
        <v>2245</v>
      </c>
      <c r="B599" t="s">
        <v>4743</v>
      </c>
      <c r="C599" t="s">
        <v>4029</v>
      </c>
      <c r="D599">
        <v>42</v>
      </c>
      <c r="E599" t="s">
        <v>4025</v>
      </c>
      <c r="F599" t="s">
        <v>4085</v>
      </c>
      <c r="G599" t="s">
        <v>4036</v>
      </c>
      <c r="H599" s="16">
        <v>45877</v>
      </c>
    </row>
    <row r="600" spans="1:8" x14ac:dyDescent="0.25">
      <c r="A600" t="s">
        <v>1449</v>
      </c>
      <c r="B600" t="s">
        <v>4744</v>
      </c>
      <c r="C600" t="s">
        <v>4024</v>
      </c>
      <c r="D600">
        <v>43</v>
      </c>
      <c r="E600" t="s">
        <v>4030</v>
      </c>
      <c r="F600" t="s">
        <v>4135</v>
      </c>
      <c r="G600" t="s">
        <v>4058</v>
      </c>
      <c r="H600" s="16">
        <v>45691</v>
      </c>
    </row>
    <row r="601" spans="1:8" x14ac:dyDescent="0.25">
      <c r="A601" t="s">
        <v>237</v>
      </c>
      <c r="B601" t="s">
        <v>4745</v>
      </c>
      <c r="C601" t="s">
        <v>4029</v>
      </c>
      <c r="D601">
        <v>43</v>
      </c>
      <c r="E601" t="s">
        <v>4052</v>
      </c>
      <c r="F601" t="s">
        <v>4067</v>
      </c>
      <c r="G601" t="s">
        <v>4068</v>
      </c>
      <c r="H601" s="16">
        <v>45417</v>
      </c>
    </row>
    <row r="602" spans="1:8" x14ac:dyDescent="0.25">
      <c r="A602" t="s">
        <v>3467</v>
      </c>
      <c r="B602" t="s">
        <v>4746</v>
      </c>
      <c r="C602" t="s">
        <v>4029</v>
      </c>
      <c r="D602">
        <v>37</v>
      </c>
      <c r="E602" t="s">
        <v>4030</v>
      </c>
      <c r="F602" t="s">
        <v>4074</v>
      </c>
      <c r="G602" t="s">
        <v>4071</v>
      </c>
      <c r="H602" s="16">
        <v>45168</v>
      </c>
    </row>
    <row r="603" spans="1:8" x14ac:dyDescent="0.25">
      <c r="A603" t="s">
        <v>681</v>
      </c>
      <c r="B603" t="s">
        <v>4747</v>
      </c>
      <c r="C603" t="s">
        <v>4029</v>
      </c>
      <c r="D603">
        <v>67</v>
      </c>
      <c r="E603" t="s">
        <v>4048</v>
      </c>
      <c r="F603" t="s">
        <v>4089</v>
      </c>
      <c r="G603" t="s">
        <v>4068</v>
      </c>
      <c r="H603" s="16">
        <v>45226</v>
      </c>
    </row>
    <row r="604" spans="1:8" x14ac:dyDescent="0.25">
      <c r="A604" t="s">
        <v>921</v>
      </c>
      <c r="B604" t="s">
        <v>4748</v>
      </c>
      <c r="C604" t="s">
        <v>4024</v>
      </c>
      <c r="D604">
        <v>32</v>
      </c>
      <c r="E604" t="s">
        <v>4048</v>
      </c>
      <c r="F604" t="s">
        <v>4039</v>
      </c>
      <c r="G604" t="s">
        <v>4032</v>
      </c>
      <c r="H604" s="16" t="s">
        <v>4749</v>
      </c>
    </row>
    <row r="605" spans="1:8" x14ac:dyDescent="0.25">
      <c r="A605" t="s">
        <v>1027</v>
      </c>
      <c r="B605" t="s">
        <v>4750</v>
      </c>
      <c r="C605" t="s">
        <v>4024</v>
      </c>
      <c r="D605">
        <v>43</v>
      </c>
      <c r="E605" t="s">
        <v>4025</v>
      </c>
      <c r="F605" t="s">
        <v>4141</v>
      </c>
      <c r="G605" t="s">
        <v>4068</v>
      </c>
      <c r="H605" s="16">
        <v>46163</v>
      </c>
    </row>
    <row r="606" spans="1:8" x14ac:dyDescent="0.25">
      <c r="A606" t="s">
        <v>1003</v>
      </c>
      <c r="B606" t="s">
        <v>4751</v>
      </c>
      <c r="C606" t="s">
        <v>4029</v>
      </c>
      <c r="D606">
        <v>65</v>
      </c>
      <c r="E606" t="s">
        <v>4025</v>
      </c>
      <c r="F606" t="s">
        <v>4070</v>
      </c>
      <c r="G606" t="s">
        <v>4071</v>
      </c>
      <c r="H606" s="16">
        <v>44970</v>
      </c>
    </row>
    <row r="607" spans="1:8" x14ac:dyDescent="0.25">
      <c r="A607" t="s">
        <v>1409</v>
      </c>
      <c r="B607" t="s">
        <v>4752</v>
      </c>
      <c r="C607" t="s">
        <v>4029</v>
      </c>
      <c r="D607">
        <v>37</v>
      </c>
      <c r="E607" t="s">
        <v>4025</v>
      </c>
      <c r="F607" t="s">
        <v>4067</v>
      </c>
      <c r="G607" t="s">
        <v>4068</v>
      </c>
      <c r="H607" s="16">
        <v>45317</v>
      </c>
    </row>
    <row r="608" spans="1:8" x14ac:dyDescent="0.25">
      <c r="A608" t="s">
        <v>1504</v>
      </c>
      <c r="C608" t="s">
        <v>4024</v>
      </c>
      <c r="D608">
        <v>65</v>
      </c>
      <c r="E608" t="s">
        <v>4030</v>
      </c>
      <c r="F608" t="s">
        <v>4085</v>
      </c>
      <c r="G608" t="s">
        <v>4036</v>
      </c>
      <c r="H608" s="16">
        <v>46096</v>
      </c>
    </row>
    <row r="609" spans="1:8" x14ac:dyDescent="0.25">
      <c r="A609" t="s">
        <v>2537</v>
      </c>
      <c r="B609" t="s">
        <v>4753</v>
      </c>
      <c r="C609" t="s">
        <v>4024</v>
      </c>
      <c r="D609">
        <v>40</v>
      </c>
      <c r="E609" t="s">
        <v>4052</v>
      </c>
      <c r="F609" t="s">
        <v>4141</v>
      </c>
      <c r="G609" t="s">
        <v>4068</v>
      </c>
      <c r="H609" s="16">
        <v>46139</v>
      </c>
    </row>
    <row r="610" spans="1:8" x14ac:dyDescent="0.25">
      <c r="A610" t="s">
        <v>2282</v>
      </c>
      <c r="B610" t="s">
        <v>4754</v>
      </c>
      <c r="C610" t="s">
        <v>4029</v>
      </c>
      <c r="D610">
        <v>39</v>
      </c>
      <c r="E610" t="s">
        <v>4025</v>
      </c>
      <c r="F610" t="s">
        <v>4039</v>
      </c>
      <c r="G610" t="s">
        <v>4032</v>
      </c>
      <c r="H610" s="16">
        <v>45236</v>
      </c>
    </row>
    <row r="611" spans="1:8" x14ac:dyDescent="0.25">
      <c r="A611" t="s">
        <v>1614</v>
      </c>
      <c r="B611" t="s">
        <v>4755</v>
      </c>
      <c r="C611" t="s">
        <v>4029</v>
      </c>
      <c r="D611">
        <v>47</v>
      </c>
      <c r="E611" t="s">
        <v>4025</v>
      </c>
      <c r="F611" t="s">
        <v>4100</v>
      </c>
      <c r="G611" t="s">
        <v>4027</v>
      </c>
      <c r="H611" s="16">
        <v>45339</v>
      </c>
    </row>
    <row r="612" spans="1:8" x14ac:dyDescent="0.25">
      <c r="A612" t="s">
        <v>86</v>
      </c>
      <c r="B612" t="s">
        <v>4756</v>
      </c>
      <c r="C612" t="s">
        <v>4024</v>
      </c>
      <c r="D612">
        <v>60</v>
      </c>
      <c r="E612" t="s">
        <v>4025</v>
      </c>
      <c r="F612" t="s">
        <v>4067</v>
      </c>
      <c r="G612" t="s">
        <v>4068</v>
      </c>
      <c r="H612" s="16">
        <v>44988</v>
      </c>
    </row>
    <row r="613" spans="1:8" x14ac:dyDescent="0.25">
      <c r="A613" t="s">
        <v>3235</v>
      </c>
      <c r="B613" t="s">
        <v>4757</v>
      </c>
      <c r="C613" t="s">
        <v>4029</v>
      </c>
      <c r="D613">
        <v>26</v>
      </c>
      <c r="E613" t="s">
        <v>4025</v>
      </c>
      <c r="F613" t="s">
        <v>4087</v>
      </c>
      <c r="G613" t="s">
        <v>4036</v>
      </c>
      <c r="H613" s="16">
        <v>45951</v>
      </c>
    </row>
    <row r="614" spans="1:8" x14ac:dyDescent="0.25">
      <c r="A614" t="s">
        <v>2998</v>
      </c>
      <c r="B614" t="s">
        <v>4758</v>
      </c>
      <c r="C614" t="s">
        <v>4024</v>
      </c>
      <c r="D614">
        <v>31</v>
      </c>
      <c r="E614" t="s">
        <v>4052</v>
      </c>
      <c r="F614" t="s">
        <v>4057</v>
      </c>
      <c r="G614" t="s">
        <v>4058</v>
      </c>
      <c r="H614" s="16">
        <v>46218</v>
      </c>
    </row>
    <row r="615" spans="1:8" x14ac:dyDescent="0.25">
      <c r="A615" t="s">
        <v>1575</v>
      </c>
      <c r="B615" t="s">
        <v>4759</v>
      </c>
      <c r="C615" t="s">
        <v>4024</v>
      </c>
      <c r="D615">
        <v>44</v>
      </c>
      <c r="E615" t="s">
        <v>4025</v>
      </c>
      <c r="F615" t="s">
        <v>4097</v>
      </c>
      <c r="G615" t="s">
        <v>4071</v>
      </c>
      <c r="H615" s="16">
        <v>46219</v>
      </c>
    </row>
    <row r="616" spans="1:8" x14ac:dyDescent="0.25">
      <c r="A616" t="s">
        <v>1021</v>
      </c>
      <c r="B616" t="s">
        <v>4760</v>
      </c>
      <c r="C616" t="s">
        <v>4029</v>
      </c>
      <c r="D616">
        <v>19</v>
      </c>
      <c r="E616" t="s">
        <v>4025</v>
      </c>
      <c r="F616" t="s">
        <v>4050</v>
      </c>
      <c r="G616" t="s">
        <v>4036</v>
      </c>
      <c r="H616" s="16">
        <v>44946</v>
      </c>
    </row>
    <row r="617" spans="1:8" x14ac:dyDescent="0.25">
      <c r="A617" t="s">
        <v>2539</v>
      </c>
      <c r="B617" t="s">
        <v>4761</v>
      </c>
      <c r="C617" t="s">
        <v>4024</v>
      </c>
      <c r="D617">
        <v>28</v>
      </c>
      <c r="E617" t="s">
        <v>4025</v>
      </c>
      <c r="F617" t="s">
        <v>4035</v>
      </c>
      <c r="G617" t="s">
        <v>4036</v>
      </c>
      <c r="H617" s="16">
        <v>45644</v>
      </c>
    </row>
    <row r="618" spans="1:8" x14ac:dyDescent="0.25">
      <c r="A618" t="s">
        <v>1657</v>
      </c>
      <c r="B618" t="s">
        <v>4762</v>
      </c>
      <c r="C618" t="s">
        <v>4024</v>
      </c>
      <c r="D618">
        <v>22</v>
      </c>
      <c r="E618" t="s">
        <v>4030</v>
      </c>
      <c r="F618" t="s">
        <v>4085</v>
      </c>
      <c r="G618" t="s">
        <v>4036</v>
      </c>
      <c r="H618" s="16">
        <v>45776</v>
      </c>
    </row>
    <row r="619" spans="1:8" x14ac:dyDescent="0.25">
      <c r="A619" t="s">
        <v>3526</v>
      </c>
      <c r="B619" t="s">
        <v>4763</v>
      </c>
      <c r="C619" t="s">
        <v>4207</v>
      </c>
      <c r="D619">
        <v>32</v>
      </c>
      <c r="E619" t="s">
        <v>4030</v>
      </c>
      <c r="F619" t="s">
        <v>4087</v>
      </c>
      <c r="G619" t="s">
        <v>4036</v>
      </c>
      <c r="H619" s="16">
        <v>44995</v>
      </c>
    </row>
    <row r="620" spans="1:8" x14ac:dyDescent="0.25">
      <c r="A620" t="s">
        <v>232</v>
      </c>
      <c r="B620" t="s">
        <v>4764</v>
      </c>
      <c r="C620" t="s">
        <v>4029</v>
      </c>
      <c r="D620">
        <v>52</v>
      </c>
      <c r="E620" t="s">
        <v>4025</v>
      </c>
      <c r="F620" t="s">
        <v>4050</v>
      </c>
      <c r="G620" t="s">
        <v>4036</v>
      </c>
      <c r="H620" s="16">
        <v>46032</v>
      </c>
    </row>
    <row r="621" spans="1:8" x14ac:dyDescent="0.25">
      <c r="A621" t="s">
        <v>1311</v>
      </c>
      <c r="B621" t="s">
        <v>4765</v>
      </c>
      <c r="C621" t="s">
        <v>4024</v>
      </c>
      <c r="D621">
        <v>39</v>
      </c>
      <c r="E621" t="s">
        <v>4025</v>
      </c>
      <c r="F621" t="s">
        <v>4097</v>
      </c>
      <c r="G621" t="s">
        <v>4071</v>
      </c>
      <c r="H621" s="16">
        <v>45886</v>
      </c>
    </row>
    <row r="622" spans="1:8" x14ac:dyDescent="0.25">
      <c r="A622" t="s">
        <v>1196</v>
      </c>
      <c r="B622" t="s">
        <v>4766</v>
      </c>
      <c r="C622" t="s">
        <v>4024</v>
      </c>
      <c r="D622">
        <v>69</v>
      </c>
      <c r="E622" t="s">
        <v>4030</v>
      </c>
      <c r="F622" t="s">
        <v>4077</v>
      </c>
      <c r="G622" t="s">
        <v>4071</v>
      </c>
      <c r="H622" s="16">
        <v>46039</v>
      </c>
    </row>
    <row r="623" spans="1:8" x14ac:dyDescent="0.25">
      <c r="A623" t="s">
        <v>304</v>
      </c>
      <c r="B623" t="s">
        <v>4767</v>
      </c>
      <c r="C623" t="s">
        <v>4024</v>
      </c>
      <c r="D623">
        <v>50</v>
      </c>
      <c r="E623" t="s">
        <v>4025</v>
      </c>
      <c r="F623" t="s">
        <v>4057</v>
      </c>
      <c r="G623" t="s">
        <v>4058</v>
      </c>
      <c r="H623" s="16">
        <v>45788</v>
      </c>
    </row>
    <row r="624" spans="1:8" x14ac:dyDescent="0.25">
      <c r="A624" t="s">
        <v>1343</v>
      </c>
      <c r="B624" t="s">
        <v>4768</v>
      </c>
      <c r="C624" t="s">
        <v>4029</v>
      </c>
      <c r="D624">
        <v>62</v>
      </c>
      <c r="E624" t="s">
        <v>4025</v>
      </c>
      <c r="F624" t="s">
        <v>4097</v>
      </c>
      <c r="G624" t="s">
        <v>4071</v>
      </c>
      <c r="H624" s="16">
        <v>46079</v>
      </c>
    </row>
    <row r="625" spans="1:8" x14ac:dyDescent="0.25">
      <c r="A625" t="s">
        <v>3519</v>
      </c>
      <c r="B625" t="s">
        <v>4769</v>
      </c>
      <c r="C625" t="s">
        <v>4029</v>
      </c>
      <c r="D625">
        <v>23</v>
      </c>
      <c r="E625" t="s">
        <v>4030</v>
      </c>
      <c r="F625" t="s">
        <v>4057</v>
      </c>
      <c r="G625" t="s">
        <v>4058</v>
      </c>
      <c r="H625" s="16">
        <v>46169</v>
      </c>
    </row>
    <row r="626" spans="1:8" x14ac:dyDescent="0.25">
      <c r="A626" t="s">
        <v>1508</v>
      </c>
      <c r="B626" t="s">
        <v>4770</v>
      </c>
      <c r="C626" t="s">
        <v>4024</v>
      </c>
      <c r="D626">
        <v>57</v>
      </c>
      <c r="E626" t="s">
        <v>4025</v>
      </c>
      <c r="F626" t="s">
        <v>4135</v>
      </c>
      <c r="G626" t="s">
        <v>4058</v>
      </c>
      <c r="H626" s="16">
        <v>46205</v>
      </c>
    </row>
    <row r="627" spans="1:8" x14ac:dyDescent="0.25">
      <c r="A627" t="s">
        <v>1818</v>
      </c>
      <c r="B627" t="s">
        <v>4771</v>
      </c>
      <c r="C627" t="s">
        <v>4024</v>
      </c>
      <c r="D627">
        <v>71</v>
      </c>
      <c r="E627" t="s">
        <v>4048</v>
      </c>
      <c r="F627" t="s">
        <v>4046</v>
      </c>
      <c r="G627" t="s">
        <v>4161</v>
      </c>
      <c r="H627" s="16">
        <v>45109</v>
      </c>
    </row>
    <row r="628" spans="1:8" x14ac:dyDescent="0.25">
      <c r="A628" t="s">
        <v>811</v>
      </c>
      <c r="B628" t="s">
        <v>4772</v>
      </c>
      <c r="C628" t="s">
        <v>4024</v>
      </c>
      <c r="D628">
        <v>50</v>
      </c>
      <c r="E628" t="s">
        <v>4048</v>
      </c>
      <c r="F628" t="s">
        <v>4060</v>
      </c>
      <c r="G628" t="s">
        <v>4032</v>
      </c>
      <c r="H628" s="16">
        <v>45587</v>
      </c>
    </row>
    <row r="629" spans="1:8" x14ac:dyDescent="0.25">
      <c r="A629" t="s">
        <v>721</v>
      </c>
      <c r="B629" t="s">
        <v>4773</v>
      </c>
      <c r="C629" t="s">
        <v>4024</v>
      </c>
      <c r="D629">
        <v>19</v>
      </c>
      <c r="E629" t="s">
        <v>4114</v>
      </c>
      <c r="F629" t="s">
        <v>4074</v>
      </c>
      <c r="G629" t="s">
        <v>4071</v>
      </c>
      <c r="H629" s="16">
        <v>45732</v>
      </c>
    </row>
    <row r="630" spans="1:8" x14ac:dyDescent="0.25">
      <c r="A630" t="s">
        <v>371</v>
      </c>
      <c r="B630" t="s">
        <v>4774</v>
      </c>
      <c r="C630" t="s">
        <v>4029</v>
      </c>
      <c r="D630">
        <v>51</v>
      </c>
      <c r="E630" t="s">
        <v>4025</v>
      </c>
      <c r="F630" t="s">
        <v>4089</v>
      </c>
      <c r="G630" t="s">
        <v>4068</v>
      </c>
      <c r="H630" s="16">
        <v>45819</v>
      </c>
    </row>
    <row r="631" spans="1:8" x14ac:dyDescent="0.25">
      <c r="A631" t="s">
        <v>2322</v>
      </c>
      <c r="B631" t="s">
        <v>4775</v>
      </c>
      <c r="C631" t="s">
        <v>4024</v>
      </c>
      <c r="D631">
        <v>49</v>
      </c>
      <c r="E631" t="s">
        <v>4052</v>
      </c>
      <c r="F631" t="s">
        <v>4141</v>
      </c>
      <c r="G631" t="s">
        <v>4068</v>
      </c>
      <c r="H631" s="16">
        <v>46040</v>
      </c>
    </row>
    <row r="632" spans="1:8" x14ac:dyDescent="0.25">
      <c r="A632" t="s">
        <v>575</v>
      </c>
      <c r="B632" t="s">
        <v>4776</v>
      </c>
      <c r="C632" t="s">
        <v>4029</v>
      </c>
      <c r="D632">
        <v>48</v>
      </c>
      <c r="E632" t="s">
        <v>4025</v>
      </c>
      <c r="F632" t="s">
        <v>4046</v>
      </c>
      <c r="G632" t="s">
        <v>4777</v>
      </c>
      <c r="H632" s="16">
        <v>45861</v>
      </c>
    </row>
    <row r="633" spans="1:8" x14ac:dyDescent="0.25">
      <c r="A633" t="s">
        <v>2063</v>
      </c>
      <c r="B633" t="s">
        <v>4778</v>
      </c>
      <c r="C633" t="s">
        <v>4024</v>
      </c>
      <c r="D633">
        <v>23</v>
      </c>
      <c r="E633" t="s">
        <v>4025</v>
      </c>
      <c r="F633" t="s">
        <v>4070</v>
      </c>
      <c r="G633" t="s">
        <v>4071</v>
      </c>
      <c r="H633" s="16">
        <v>45574</v>
      </c>
    </row>
    <row r="634" spans="1:8" x14ac:dyDescent="0.25">
      <c r="A634" t="s">
        <v>2860</v>
      </c>
      <c r="B634" t="s">
        <v>4779</v>
      </c>
      <c r="C634" t="s">
        <v>4024</v>
      </c>
      <c r="D634">
        <v>34</v>
      </c>
      <c r="E634" t="s">
        <v>4025</v>
      </c>
      <c r="F634" t="s">
        <v>4060</v>
      </c>
      <c r="G634" t="s">
        <v>4032</v>
      </c>
      <c r="H634" s="16">
        <v>45869</v>
      </c>
    </row>
    <row r="635" spans="1:8" x14ac:dyDescent="0.25">
      <c r="A635" t="s">
        <v>212</v>
      </c>
      <c r="B635" t="s">
        <v>4780</v>
      </c>
      <c r="C635" t="s">
        <v>4024</v>
      </c>
      <c r="D635">
        <v>35</v>
      </c>
      <c r="E635" t="s">
        <v>4025</v>
      </c>
      <c r="F635" t="s">
        <v>4060</v>
      </c>
      <c r="G635" t="s">
        <v>4032</v>
      </c>
      <c r="H635" s="16">
        <v>45019</v>
      </c>
    </row>
    <row r="636" spans="1:8" x14ac:dyDescent="0.25">
      <c r="A636" t="s">
        <v>1083</v>
      </c>
      <c r="B636" t="s">
        <v>4781</v>
      </c>
      <c r="C636" t="s">
        <v>4029</v>
      </c>
      <c r="D636">
        <v>69</v>
      </c>
      <c r="E636" t="s">
        <v>4030</v>
      </c>
      <c r="F636" t="s">
        <v>4031</v>
      </c>
      <c r="G636" t="s">
        <v>4032</v>
      </c>
      <c r="H636" s="16">
        <v>44999</v>
      </c>
    </row>
    <row r="637" spans="1:8" x14ac:dyDescent="0.25">
      <c r="A637" t="s">
        <v>2779</v>
      </c>
      <c r="B637" t="s">
        <v>4782</v>
      </c>
      <c r="C637" t="s">
        <v>4560</v>
      </c>
      <c r="D637">
        <v>64</v>
      </c>
      <c r="E637" t="s">
        <v>4025</v>
      </c>
      <c r="F637" t="s">
        <v>4100</v>
      </c>
      <c r="G637" t="s">
        <v>4027</v>
      </c>
      <c r="H637" s="16">
        <v>46021</v>
      </c>
    </row>
    <row r="638" spans="1:8" x14ac:dyDescent="0.25">
      <c r="A638" t="s">
        <v>2410</v>
      </c>
      <c r="B638" t="s">
        <v>4783</v>
      </c>
      <c r="C638" t="s">
        <v>4029</v>
      </c>
      <c r="D638">
        <v>45</v>
      </c>
      <c r="E638" t="s">
        <v>4048</v>
      </c>
      <c r="F638" t="s">
        <v>4135</v>
      </c>
      <c r="G638" t="s">
        <v>4058</v>
      </c>
      <c r="H638" s="16">
        <v>45001</v>
      </c>
    </row>
    <row r="639" spans="1:8" x14ac:dyDescent="0.25">
      <c r="A639" t="s">
        <v>985</v>
      </c>
      <c r="B639" t="s">
        <v>4784</v>
      </c>
      <c r="C639" t="s">
        <v>4024</v>
      </c>
      <c r="D639">
        <v>66</v>
      </c>
      <c r="E639" t="s">
        <v>4052</v>
      </c>
      <c r="F639" t="s">
        <v>4050</v>
      </c>
      <c r="G639" t="s">
        <v>4036</v>
      </c>
      <c r="H639" s="16">
        <v>45417</v>
      </c>
    </row>
    <row r="640" spans="1:8" x14ac:dyDescent="0.25">
      <c r="A640" t="s">
        <v>544</v>
      </c>
      <c r="B640" t="s">
        <v>4785</v>
      </c>
      <c r="C640" t="s">
        <v>4560</v>
      </c>
      <c r="D640">
        <v>39</v>
      </c>
      <c r="E640" t="s">
        <v>4025</v>
      </c>
      <c r="F640" t="s">
        <v>4057</v>
      </c>
      <c r="G640" t="s">
        <v>4058</v>
      </c>
      <c r="H640" s="16">
        <v>45293</v>
      </c>
    </row>
    <row r="641" spans="1:8" x14ac:dyDescent="0.25">
      <c r="A641" t="s">
        <v>1765</v>
      </c>
      <c r="C641" t="s">
        <v>4029</v>
      </c>
      <c r="D641">
        <v>31</v>
      </c>
      <c r="E641" t="s">
        <v>4114</v>
      </c>
      <c r="F641" t="s">
        <v>4135</v>
      </c>
      <c r="G641" t="s">
        <v>4058</v>
      </c>
      <c r="H641" s="16">
        <v>44965</v>
      </c>
    </row>
    <row r="642" spans="1:8" x14ac:dyDescent="0.25">
      <c r="A642" t="s">
        <v>785</v>
      </c>
      <c r="B642" t="s">
        <v>4786</v>
      </c>
      <c r="C642" t="s">
        <v>4498</v>
      </c>
      <c r="D642">
        <v>41</v>
      </c>
      <c r="E642" t="s">
        <v>4114</v>
      </c>
      <c r="F642" t="s">
        <v>4050</v>
      </c>
      <c r="G642" t="s">
        <v>4036</v>
      </c>
      <c r="H642" s="16">
        <v>46107</v>
      </c>
    </row>
    <row r="643" spans="1:8" x14ac:dyDescent="0.25">
      <c r="A643" t="s">
        <v>781</v>
      </c>
      <c r="B643" t="s">
        <v>4787</v>
      </c>
      <c r="C643" t="s">
        <v>4024</v>
      </c>
      <c r="D643">
        <v>47</v>
      </c>
      <c r="E643" t="s">
        <v>4052</v>
      </c>
      <c r="F643" t="s">
        <v>4057</v>
      </c>
      <c r="G643" t="s">
        <v>4058</v>
      </c>
      <c r="H643" s="16">
        <v>45620</v>
      </c>
    </row>
    <row r="644" spans="1:8" x14ac:dyDescent="0.25">
      <c r="A644" t="s">
        <v>917</v>
      </c>
      <c r="B644" t="s">
        <v>4788</v>
      </c>
      <c r="C644" t="s">
        <v>4024</v>
      </c>
      <c r="D644">
        <v>53</v>
      </c>
      <c r="E644" t="s">
        <v>4025</v>
      </c>
      <c r="F644" t="s">
        <v>4041</v>
      </c>
      <c r="G644" t="s">
        <v>4036</v>
      </c>
      <c r="H644" s="16"/>
    </row>
    <row r="645" spans="1:8" x14ac:dyDescent="0.25">
      <c r="A645" t="s">
        <v>2906</v>
      </c>
      <c r="B645" t="s">
        <v>4789</v>
      </c>
      <c r="C645" t="s">
        <v>4024</v>
      </c>
      <c r="D645">
        <v>69</v>
      </c>
      <c r="E645" t="s">
        <v>4025</v>
      </c>
      <c r="F645" t="s">
        <v>4050</v>
      </c>
      <c r="G645" t="s">
        <v>4036</v>
      </c>
      <c r="H645" s="16">
        <v>45666</v>
      </c>
    </row>
    <row r="646" spans="1:8" x14ac:dyDescent="0.25">
      <c r="A646" t="s">
        <v>558</v>
      </c>
      <c r="B646" t="s">
        <v>4790</v>
      </c>
      <c r="C646" t="s">
        <v>4024</v>
      </c>
      <c r="D646">
        <v>70</v>
      </c>
      <c r="E646" t="s">
        <v>4030</v>
      </c>
      <c r="F646" t="s">
        <v>4143</v>
      </c>
      <c r="G646" t="s">
        <v>4027</v>
      </c>
      <c r="H646" s="16">
        <v>45262</v>
      </c>
    </row>
    <row r="647" spans="1:8" x14ac:dyDescent="0.25">
      <c r="A647" t="s">
        <v>253</v>
      </c>
      <c r="B647" t="s">
        <v>4791</v>
      </c>
      <c r="C647" t="s">
        <v>4029</v>
      </c>
      <c r="D647">
        <v>26</v>
      </c>
      <c r="E647" t="s">
        <v>4025</v>
      </c>
      <c r="F647" t="s">
        <v>4060</v>
      </c>
      <c r="G647" t="s">
        <v>4032</v>
      </c>
      <c r="H647" s="16"/>
    </row>
    <row r="648" spans="1:8" x14ac:dyDescent="0.25">
      <c r="A648" t="s">
        <v>2228</v>
      </c>
      <c r="B648" t="s">
        <v>4792</v>
      </c>
      <c r="C648" t="s">
        <v>4024</v>
      </c>
      <c r="D648">
        <v>37</v>
      </c>
      <c r="E648" t="s">
        <v>4048</v>
      </c>
      <c r="F648" t="s">
        <v>4077</v>
      </c>
      <c r="G648" t="s">
        <v>4071</v>
      </c>
      <c r="H648" s="16">
        <v>45109</v>
      </c>
    </row>
    <row r="649" spans="1:8" x14ac:dyDescent="0.25">
      <c r="A649" t="s">
        <v>1483</v>
      </c>
      <c r="B649" t="s">
        <v>4793</v>
      </c>
      <c r="C649" t="s">
        <v>4029</v>
      </c>
      <c r="D649">
        <v>37</v>
      </c>
      <c r="E649" t="s">
        <v>4030</v>
      </c>
      <c r="F649" t="s">
        <v>4046</v>
      </c>
      <c r="G649" t="s">
        <v>4032</v>
      </c>
      <c r="H649" s="16">
        <v>45254</v>
      </c>
    </row>
    <row r="650" spans="1:8" x14ac:dyDescent="0.25">
      <c r="A650" t="s">
        <v>403</v>
      </c>
      <c r="B650" t="s">
        <v>4794</v>
      </c>
      <c r="C650" t="s">
        <v>4024</v>
      </c>
      <c r="D650">
        <v>39</v>
      </c>
      <c r="E650" t="s">
        <v>4030</v>
      </c>
      <c r="F650" t="s">
        <v>4067</v>
      </c>
      <c r="G650" t="s">
        <v>4068</v>
      </c>
      <c r="H650" s="16">
        <v>44990</v>
      </c>
    </row>
    <row r="651" spans="1:8" x14ac:dyDescent="0.25">
      <c r="A651" t="s">
        <v>2121</v>
      </c>
      <c r="B651" t="s">
        <v>4795</v>
      </c>
      <c r="C651" t="s">
        <v>4024</v>
      </c>
      <c r="D651">
        <v>121</v>
      </c>
      <c r="E651" t="s">
        <v>4025</v>
      </c>
      <c r="F651" t="s">
        <v>4141</v>
      </c>
      <c r="G651" t="s">
        <v>4068</v>
      </c>
      <c r="H651" s="16">
        <v>45228</v>
      </c>
    </row>
    <row r="652" spans="1:8" x14ac:dyDescent="0.25">
      <c r="A652" t="s">
        <v>173</v>
      </c>
      <c r="B652" t="s">
        <v>4796</v>
      </c>
      <c r="C652" t="s">
        <v>4029</v>
      </c>
      <c r="D652">
        <v>57</v>
      </c>
      <c r="E652" t="s">
        <v>4030</v>
      </c>
      <c r="F652" t="s">
        <v>4100</v>
      </c>
      <c r="G652" t="s">
        <v>4027</v>
      </c>
      <c r="H652" s="16">
        <v>46039</v>
      </c>
    </row>
    <row r="653" spans="1:8" x14ac:dyDescent="0.25">
      <c r="A653" t="s">
        <v>1791</v>
      </c>
      <c r="B653" t="s">
        <v>4797</v>
      </c>
      <c r="C653" t="s">
        <v>4029</v>
      </c>
      <c r="D653">
        <v>38</v>
      </c>
      <c r="E653" t="s">
        <v>4025</v>
      </c>
      <c r="F653" t="s">
        <v>4044</v>
      </c>
      <c r="G653" t="s">
        <v>4036</v>
      </c>
      <c r="H653" s="16">
        <v>45563</v>
      </c>
    </row>
    <row r="654" spans="1:8" x14ac:dyDescent="0.25">
      <c r="A654" t="s">
        <v>1116</v>
      </c>
      <c r="B654" t="s">
        <v>4798</v>
      </c>
      <c r="C654" t="s">
        <v>4029</v>
      </c>
      <c r="D654">
        <v>32</v>
      </c>
      <c r="E654" t="s">
        <v>4048</v>
      </c>
      <c r="F654" t="s">
        <v>4135</v>
      </c>
      <c r="G654" t="s">
        <v>4058</v>
      </c>
      <c r="H654" s="16">
        <v>45410</v>
      </c>
    </row>
    <row r="655" spans="1:8" x14ac:dyDescent="0.25">
      <c r="A655" t="s">
        <v>294</v>
      </c>
      <c r="B655" t="s">
        <v>4799</v>
      </c>
      <c r="C655" t="s">
        <v>4029</v>
      </c>
      <c r="D655">
        <v>26</v>
      </c>
      <c r="E655" t="s">
        <v>4025</v>
      </c>
      <c r="F655" t="s">
        <v>4060</v>
      </c>
      <c r="G655" t="s">
        <v>4032</v>
      </c>
      <c r="H655" s="16">
        <v>45982</v>
      </c>
    </row>
    <row r="656" spans="1:8" x14ac:dyDescent="0.25">
      <c r="A656" t="s">
        <v>594</v>
      </c>
      <c r="B656" t="s">
        <v>4800</v>
      </c>
      <c r="C656" t="s">
        <v>4024</v>
      </c>
      <c r="D656">
        <v>64</v>
      </c>
      <c r="E656" t="s">
        <v>4052</v>
      </c>
      <c r="F656" t="s">
        <v>4067</v>
      </c>
      <c r="G656" t="s">
        <v>4068</v>
      </c>
      <c r="H656" s="16">
        <v>45231</v>
      </c>
    </row>
    <row r="657" spans="1:8" x14ac:dyDescent="0.25">
      <c r="A657" t="s">
        <v>2955</v>
      </c>
      <c r="B657" t="s">
        <v>4801</v>
      </c>
      <c r="C657" t="s">
        <v>4029</v>
      </c>
      <c r="D657">
        <v>66</v>
      </c>
      <c r="E657" t="s">
        <v>4048</v>
      </c>
      <c r="F657" t="s">
        <v>4089</v>
      </c>
      <c r="G657" t="s">
        <v>4068</v>
      </c>
      <c r="H657" s="16">
        <v>45183</v>
      </c>
    </row>
    <row r="658" spans="1:8" x14ac:dyDescent="0.25">
      <c r="A658" t="s">
        <v>587</v>
      </c>
      <c r="B658" t="s">
        <v>4802</v>
      </c>
      <c r="C658" t="s">
        <v>4024</v>
      </c>
      <c r="D658">
        <v>69</v>
      </c>
      <c r="E658" t="s">
        <v>4052</v>
      </c>
      <c r="F658" t="s">
        <v>4026</v>
      </c>
      <c r="G658" t="s">
        <v>4027</v>
      </c>
      <c r="H658" s="16">
        <v>45343</v>
      </c>
    </row>
    <row r="659" spans="1:8" x14ac:dyDescent="0.25">
      <c r="A659" t="s">
        <v>660</v>
      </c>
      <c r="B659" t="s">
        <v>4803</v>
      </c>
      <c r="C659" t="s">
        <v>4029</v>
      </c>
      <c r="D659">
        <v>29</v>
      </c>
      <c r="E659" t="s">
        <v>4025</v>
      </c>
      <c r="F659" t="s">
        <v>4070</v>
      </c>
      <c r="G659" t="s">
        <v>4071</v>
      </c>
      <c r="H659" s="16">
        <v>45935</v>
      </c>
    </row>
    <row r="660" spans="1:8" x14ac:dyDescent="0.25">
      <c r="A660" t="s">
        <v>467</v>
      </c>
      <c r="B660" t="s">
        <v>4804</v>
      </c>
      <c r="C660" t="s">
        <v>4024</v>
      </c>
      <c r="D660">
        <v>63</v>
      </c>
      <c r="E660" t="s">
        <v>4025</v>
      </c>
      <c r="F660" t="s">
        <v>4103</v>
      </c>
      <c r="G660" t="s">
        <v>4777</v>
      </c>
      <c r="H660" s="16">
        <v>45382</v>
      </c>
    </row>
    <row r="661" spans="1:8" x14ac:dyDescent="0.25">
      <c r="A661" t="s">
        <v>994</v>
      </c>
      <c r="B661" t="s">
        <v>4805</v>
      </c>
      <c r="C661" t="s">
        <v>4024</v>
      </c>
      <c r="D661">
        <v>46</v>
      </c>
      <c r="E661" t="s">
        <v>4052</v>
      </c>
      <c r="F661" t="s">
        <v>4031</v>
      </c>
      <c r="G661" t="s">
        <v>4032</v>
      </c>
      <c r="H661" s="16">
        <v>45413</v>
      </c>
    </row>
    <row r="662" spans="1:8" x14ac:dyDescent="0.25">
      <c r="A662" t="s">
        <v>413</v>
      </c>
      <c r="B662" t="s">
        <v>4806</v>
      </c>
      <c r="C662" t="s">
        <v>4024</v>
      </c>
      <c r="D662">
        <v>45</v>
      </c>
      <c r="E662" t="s">
        <v>4052</v>
      </c>
      <c r="F662" t="s">
        <v>4135</v>
      </c>
      <c r="G662" t="s">
        <v>4058</v>
      </c>
      <c r="H662" s="16">
        <v>45895</v>
      </c>
    </row>
    <row r="663" spans="1:8" x14ac:dyDescent="0.25">
      <c r="A663" t="s">
        <v>581</v>
      </c>
      <c r="B663" t="s">
        <v>4807</v>
      </c>
      <c r="C663" t="s">
        <v>4024</v>
      </c>
      <c r="D663">
        <v>54</v>
      </c>
      <c r="E663" t="s">
        <v>4052</v>
      </c>
      <c r="F663" t="s">
        <v>4074</v>
      </c>
      <c r="G663" t="s">
        <v>4071</v>
      </c>
      <c r="H663" s="16">
        <v>45768</v>
      </c>
    </row>
    <row r="664" spans="1:8" x14ac:dyDescent="0.25">
      <c r="A664" t="s">
        <v>1469</v>
      </c>
      <c r="B664" t="s">
        <v>4808</v>
      </c>
      <c r="C664" t="s">
        <v>4024</v>
      </c>
      <c r="E664" t="s">
        <v>4052</v>
      </c>
      <c r="F664" t="s">
        <v>4070</v>
      </c>
      <c r="G664" t="s">
        <v>4071</v>
      </c>
      <c r="H664" s="16">
        <v>45310</v>
      </c>
    </row>
    <row r="665" spans="1:8" x14ac:dyDescent="0.25">
      <c r="A665" t="s">
        <v>170</v>
      </c>
      <c r="B665" t="s">
        <v>4809</v>
      </c>
      <c r="C665" t="s">
        <v>4024</v>
      </c>
      <c r="D665" t="s">
        <v>4810</v>
      </c>
      <c r="E665" t="s">
        <v>4048</v>
      </c>
      <c r="F665" t="s">
        <v>4039</v>
      </c>
      <c r="G665" t="s">
        <v>4032</v>
      </c>
      <c r="H665" s="16">
        <v>45472</v>
      </c>
    </row>
    <row r="666" spans="1:8" x14ac:dyDescent="0.25">
      <c r="A666" t="s">
        <v>4811</v>
      </c>
      <c r="B666" t="s">
        <v>4812</v>
      </c>
      <c r="C666" t="s">
        <v>4498</v>
      </c>
      <c r="D666">
        <v>67</v>
      </c>
      <c r="E666" t="s">
        <v>4025</v>
      </c>
      <c r="F666" t="s">
        <v>4035</v>
      </c>
      <c r="G666" t="s">
        <v>4036</v>
      </c>
      <c r="H666" s="16">
        <v>45514</v>
      </c>
    </row>
    <row r="667" spans="1:8" x14ac:dyDescent="0.25">
      <c r="A667" t="s">
        <v>1406</v>
      </c>
      <c r="B667" t="s">
        <v>4813</v>
      </c>
      <c r="C667" t="s">
        <v>4029</v>
      </c>
      <c r="D667">
        <v>15</v>
      </c>
      <c r="E667" t="s">
        <v>4025</v>
      </c>
      <c r="F667" t="s">
        <v>4077</v>
      </c>
      <c r="G667" t="s">
        <v>4071</v>
      </c>
      <c r="H667" s="16">
        <v>45595</v>
      </c>
    </row>
    <row r="668" spans="1:8" x14ac:dyDescent="0.25">
      <c r="A668" t="s">
        <v>2340</v>
      </c>
      <c r="B668" t="s">
        <v>4814</v>
      </c>
      <c r="C668" t="s">
        <v>4029</v>
      </c>
      <c r="D668">
        <v>38</v>
      </c>
      <c r="E668" t="s">
        <v>4030</v>
      </c>
      <c r="F668" t="s">
        <v>4070</v>
      </c>
      <c r="G668" t="s">
        <v>4071</v>
      </c>
      <c r="H668" s="16">
        <v>45193</v>
      </c>
    </row>
    <row r="669" spans="1:8" x14ac:dyDescent="0.25">
      <c r="A669" t="s">
        <v>415</v>
      </c>
      <c r="B669" t="s">
        <v>4815</v>
      </c>
      <c r="C669" t="s">
        <v>4029</v>
      </c>
      <c r="D669">
        <v>57</v>
      </c>
      <c r="E669" t="s">
        <v>4025</v>
      </c>
      <c r="F669" t="s">
        <v>4135</v>
      </c>
      <c r="G669" t="s">
        <v>4058</v>
      </c>
      <c r="H669" s="16" t="s">
        <v>4816</v>
      </c>
    </row>
    <row r="670" spans="1:8" x14ac:dyDescent="0.25">
      <c r="A670" t="s">
        <v>2032</v>
      </c>
      <c r="B670" t="s">
        <v>4817</v>
      </c>
      <c r="C670" t="s">
        <v>4029</v>
      </c>
      <c r="D670">
        <v>68</v>
      </c>
      <c r="E670" t="s">
        <v>4048</v>
      </c>
      <c r="F670" t="s">
        <v>4035</v>
      </c>
      <c r="G670" t="s">
        <v>4036</v>
      </c>
      <c r="H670" s="16">
        <v>45240</v>
      </c>
    </row>
    <row r="671" spans="1:8" x14ac:dyDescent="0.25">
      <c r="A671" t="s">
        <v>537</v>
      </c>
      <c r="B671" t="s">
        <v>4818</v>
      </c>
      <c r="C671" t="s">
        <v>4024</v>
      </c>
      <c r="D671">
        <v>30</v>
      </c>
      <c r="E671" t="s">
        <v>4025</v>
      </c>
      <c r="F671" t="s">
        <v>4055</v>
      </c>
      <c r="G671" t="s">
        <v>4032</v>
      </c>
      <c r="H671" s="16" t="s">
        <v>4819</v>
      </c>
    </row>
    <row r="672" spans="1:8" x14ac:dyDescent="0.25">
      <c r="A672" t="s">
        <v>656</v>
      </c>
      <c r="B672" t="s">
        <v>4820</v>
      </c>
      <c r="C672" t="s">
        <v>4029</v>
      </c>
      <c r="D672">
        <v>47</v>
      </c>
      <c r="E672" t="s">
        <v>4025</v>
      </c>
      <c r="F672" t="s">
        <v>4074</v>
      </c>
      <c r="G672" t="s">
        <v>4071</v>
      </c>
      <c r="H672" s="16">
        <v>45584</v>
      </c>
    </row>
    <row r="673" spans="1:8" x14ac:dyDescent="0.25">
      <c r="A673" t="s">
        <v>769</v>
      </c>
      <c r="B673" t="s">
        <v>4821</v>
      </c>
      <c r="C673" t="s">
        <v>4024</v>
      </c>
      <c r="D673">
        <v>59</v>
      </c>
      <c r="E673" t="s">
        <v>4052</v>
      </c>
      <c r="F673" t="s">
        <v>4031</v>
      </c>
      <c r="G673" t="s">
        <v>4032</v>
      </c>
      <c r="H673" s="16">
        <v>44955</v>
      </c>
    </row>
    <row r="674" spans="1:8" x14ac:dyDescent="0.25">
      <c r="A674" t="s">
        <v>2941</v>
      </c>
      <c r="B674" t="s">
        <v>4822</v>
      </c>
      <c r="C674" t="s">
        <v>4029</v>
      </c>
      <c r="D674">
        <v>18</v>
      </c>
      <c r="E674" t="s">
        <v>4030</v>
      </c>
      <c r="F674" t="s">
        <v>4050</v>
      </c>
      <c r="G674" t="s">
        <v>4036</v>
      </c>
      <c r="H674" s="16">
        <v>45594</v>
      </c>
    </row>
    <row r="675" spans="1:8" x14ac:dyDescent="0.25">
      <c r="A675" t="s">
        <v>375</v>
      </c>
      <c r="B675" t="s">
        <v>4823</v>
      </c>
      <c r="C675" t="s">
        <v>4029</v>
      </c>
      <c r="D675">
        <v>19</v>
      </c>
      <c r="E675" t="s">
        <v>4030</v>
      </c>
      <c r="F675" t="s">
        <v>4074</v>
      </c>
      <c r="G675" t="s">
        <v>4071</v>
      </c>
      <c r="H675" s="16">
        <v>46182</v>
      </c>
    </row>
    <row r="676" spans="1:8" x14ac:dyDescent="0.25">
      <c r="A676" t="s">
        <v>1921</v>
      </c>
      <c r="B676" t="s">
        <v>4824</v>
      </c>
      <c r="C676" t="s">
        <v>4024</v>
      </c>
      <c r="D676">
        <v>33</v>
      </c>
      <c r="E676" t="s">
        <v>4048</v>
      </c>
      <c r="G676" t="s">
        <v>4071</v>
      </c>
      <c r="H676" s="16">
        <v>45329</v>
      </c>
    </row>
    <row r="677" spans="1:8" x14ac:dyDescent="0.25">
      <c r="A677" t="s">
        <v>1099</v>
      </c>
      <c r="B677" t="s">
        <v>4825</v>
      </c>
      <c r="C677" t="s">
        <v>4207</v>
      </c>
      <c r="D677">
        <v>72</v>
      </c>
      <c r="E677" t="s">
        <v>4048</v>
      </c>
      <c r="F677" t="s">
        <v>4046</v>
      </c>
      <c r="G677" t="s">
        <v>4032</v>
      </c>
      <c r="H677" s="16">
        <v>45805</v>
      </c>
    </row>
    <row r="678" spans="1:8" x14ac:dyDescent="0.25">
      <c r="A678" t="s">
        <v>342</v>
      </c>
      <c r="B678" t="s">
        <v>4826</v>
      </c>
      <c r="C678" t="s">
        <v>4024</v>
      </c>
      <c r="D678">
        <v>39</v>
      </c>
      <c r="E678" t="s">
        <v>4048</v>
      </c>
      <c r="F678" t="s">
        <v>4044</v>
      </c>
      <c r="G678" t="s">
        <v>4036</v>
      </c>
      <c r="H678" s="16">
        <v>45159</v>
      </c>
    </row>
    <row r="679" spans="1:8" x14ac:dyDescent="0.25">
      <c r="A679" t="s">
        <v>2144</v>
      </c>
      <c r="B679" t="s">
        <v>4827</v>
      </c>
      <c r="C679" t="s">
        <v>4029</v>
      </c>
      <c r="D679">
        <v>41</v>
      </c>
      <c r="E679" t="s">
        <v>4030</v>
      </c>
      <c r="F679" t="s">
        <v>4085</v>
      </c>
      <c r="G679" t="s">
        <v>4036</v>
      </c>
      <c r="H679" s="16">
        <v>45959</v>
      </c>
    </row>
    <row r="680" spans="1:8" x14ac:dyDescent="0.25">
      <c r="A680" t="s">
        <v>1820</v>
      </c>
      <c r="B680" t="s">
        <v>4828</v>
      </c>
      <c r="C680" t="s">
        <v>4024</v>
      </c>
      <c r="D680">
        <v>52</v>
      </c>
      <c r="E680" t="s">
        <v>4025</v>
      </c>
      <c r="F680" t="s">
        <v>4074</v>
      </c>
      <c r="G680" t="s">
        <v>4071</v>
      </c>
      <c r="H680" s="16">
        <v>46188</v>
      </c>
    </row>
    <row r="681" spans="1:8" x14ac:dyDescent="0.25">
      <c r="A681" t="s">
        <v>42</v>
      </c>
      <c r="B681" t="s">
        <v>4829</v>
      </c>
      <c r="C681" t="s">
        <v>4024</v>
      </c>
      <c r="D681">
        <v>71</v>
      </c>
      <c r="E681" t="s">
        <v>4025</v>
      </c>
      <c r="F681" t="s">
        <v>4103</v>
      </c>
      <c r="G681" t="s">
        <v>4032</v>
      </c>
      <c r="H681" s="16">
        <v>45738</v>
      </c>
    </row>
    <row r="682" spans="1:8" x14ac:dyDescent="0.25">
      <c r="A682" t="s">
        <v>776</v>
      </c>
      <c r="B682" t="s">
        <v>4830</v>
      </c>
      <c r="C682" t="s">
        <v>4024</v>
      </c>
      <c r="D682">
        <v>24</v>
      </c>
      <c r="E682" t="s">
        <v>4025</v>
      </c>
      <c r="F682" t="s">
        <v>4089</v>
      </c>
      <c r="G682" t="s">
        <v>4068</v>
      </c>
      <c r="H682" s="16">
        <v>45760</v>
      </c>
    </row>
    <row r="683" spans="1:8" x14ac:dyDescent="0.25">
      <c r="A683" t="s">
        <v>1267</v>
      </c>
      <c r="B683" t="s">
        <v>4831</v>
      </c>
      <c r="C683" t="s">
        <v>4029</v>
      </c>
      <c r="D683" t="s">
        <v>4832</v>
      </c>
      <c r="E683" t="s">
        <v>4030</v>
      </c>
      <c r="F683" t="s">
        <v>4053</v>
      </c>
      <c r="G683" t="s">
        <v>4027</v>
      </c>
      <c r="H683" s="16">
        <v>45792</v>
      </c>
    </row>
    <row r="684" spans="1:8" x14ac:dyDescent="0.25">
      <c r="A684" t="s">
        <v>1618</v>
      </c>
      <c r="B684" t="s">
        <v>4833</v>
      </c>
      <c r="C684" t="s">
        <v>4024</v>
      </c>
      <c r="D684">
        <v>51</v>
      </c>
      <c r="E684" t="s">
        <v>4468</v>
      </c>
      <c r="F684" t="s">
        <v>4103</v>
      </c>
      <c r="G684" t="s">
        <v>4032</v>
      </c>
      <c r="H684" s="16">
        <v>44949</v>
      </c>
    </row>
    <row r="685" spans="1:8" x14ac:dyDescent="0.25">
      <c r="A685" t="s">
        <v>1039</v>
      </c>
      <c r="B685" t="s">
        <v>4834</v>
      </c>
      <c r="C685" t="s">
        <v>4024</v>
      </c>
      <c r="D685">
        <v>33</v>
      </c>
      <c r="E685" t="s">
        <v>4030</v>
      </c>
      <c r="F685" t="s">
        <v>4041</v>
      </c>
      <c r="G685" t="s">
        <v>4036</v>
      </c>
      <c r="H685" s="16">
        <v>45263</v>
      </c>
    </row>
    <row r="686" spans="1:8" x14ac:dyDescent="0.25">
      <c r="A686" t="s">
        <v>462</v>
      </c>
      <c r="B686" t="s">
        <v>4835</v>
      </c>
      <c r="C686" t="s">
        <v>4024</v>
      </c>
      <c r="D686">
        <v>26</v>
      </c>
      <c r="E686" t="s">
        <v>4025</v>
      </c>
      <c r="F686" t="s">
        <v>4085</v>
      </c>
      <c r="G686" t="s">
        <v>4036</v>
      </c>
      <c r="H686" s="16">
        <v>45762</v>
      </c>
    </row>
    <row r="687" spans="1:8" x14ac:dyDescent="0.25">
      <c r="A687" t="s">
        <v>22</v>
      </c>
      <c r="B687" t="s">
        <v>4836</v>
      </c>
      <c r="C687" t="s">
        <v>4029</v>
      </c>
      <c r="D687" t="s">
        <v>4837</v>
      </c>
      <c r="E687" t="s">
        <v>4030</v>
      </c>
      <c r="F687" t="s">
        <v>4077</v>
      </c>
      <c r="G687" t="s">
        <v>4071</v>
      </c>
      <c r="H687" s="16">
        <v>44977</v>
      </c>
    </row>
    <row r="688" spans="1:8" x14ac:dyDescent="0.25">
      <c r="A688" t="s">
        <v>240</v>
      </c>
      <c r="B688" t="s">
        <v>4838</v>
      </c>
      <c r="C688" t="s">
        <v>4029</v>
      </c>
      <c r="D688">
        <v>21</v>
      </c>
      <c r="E688" t="s">
        <v>4030</v>
      </c>
      <c r="F688" t="s">
        <v>4103</v>
      </c>
      <c r="G688" t="s">
        <v>4032</v>
      </c>
      <c r="H688" s="16">
        <v>45542</v>
      </c>
    </row>
    <row r="689" spans="1:8" x14ac:dyDescent="0.25">
      <c r="A689" t="s">
        <v>1667</v>
      </c>
      <c r="B689" t="s">
        <v>4839</v>
      </c>
      <c r="C689" t="s">
        <v>4024</v>
      </c>
      <c r="D689">
        <v>70</v>
      </c>
      <c r="E689" t="s">
        <v>4030</v>
      </c>
      <c r="F689" t="s">
        <v>4057</v>
      </c>
      <c r="G689" t="s">
        <v>4058</v>
      </c>
      <c r="H689" s="16">
        <v>46049</v>
      </c>
    </row>
    <row r="690" spans="1:8" x14ac:dyDescent="0.25">
      <c r="A690" t="s">
        <v>1369</v>
      </c>
      <c r="B690" t="s">
        <v>4840</v>
      </c>
      <c r="C690" t="s">
        <v>4024</v>
      </c>
      <c r="D690">
        <v>57</v>
      </c>
      <c r="E690" t="s">
        <v>4052</v>
      </c>
      <c r="F690" t="s">
        <v>4057</v>
      </c>
      <c r="G690" t="s">
        <v>4058</v>
      </c>
      <c r="H690" s="16">
        <v>45397</v>
      </c>
    </row>
    <row r="691" spans="1:8" x14ac:dyDescent="0.25">
      <c r="A691" t="s">
        <v>1198</v>
      </c>
      <c r="B691" t="s">
        <v>4841</v>
      </c>
      <c r="C691" t="s">
        <v>4029</v>
      </c>
      <c r="D691">
        <v>56</v>
      </c>
      <c r="E691" t="s">
        <v>4025</v>
      </c>
      <c r="F691" t="s">
        <v>4143</v>
      </c>
      <c r="G691" t="s">
        <v>4027</v>
      </c>
      <c r="H691" s="16">
        <v>45003</v>
      </c>
    </row>
    <row r="692" spans="1:8" x14ac:dyDescent="0.25">
      <c r="A692" t="s">
        <v>1151</v>
      </c>
      <c r="B692" t="s">
        <v>4842</v>
      </c>
      <c r="C692" t="s">
        <v>4024</v>
      </c>
      <c r="D692">
        <v>49</v>
      </c>
      <c r="E692" t="s">
        <v>4052</v>
      </c>
      <c r="F692" t="s">
        <v>4165</v>
      </c>
      <c r="G692" t="s">
        <v>4071</v>
      </c>
      <c r="H692" s="16">
        <v>46190</v>
      </c>
    </row>
    <row r="693" spans="1:8" x14ac:dyDescent="0.25">
      <c r="A693" t="s">
        <v>1046</v>
      </c>
      <c r="B693" t="s">
        <v>4843</v>
      </c>
      <c r="C693" t="s">
        <v>4024</v>
      </c>
      <c r="D693">
        <v>33</v>
      </c>
      <c r="E693" t="s">
        <v>4025</v>
      </c>
      <c r="F693" t="s">
        <v>4035</v>
      </c>
      <c r="G693" t="s">
        <v>4036</v>
      </c>
      <c r="H693" s="16">
        <v>45790</v>
      </c>
    </row>
    <row r="694" spans="1:8" x14ac:dyDescent="0.25">
      <c r="A694" t="s">
        <v>439</v>
      </c>
      <c r="B694" t="s">
        <v>4844</v>
      </c>
      <c r="C694" t="s">
        <v>4024</v>
      </c>
      <c r="D694">
        <v>18</v>
      </c>
      <c r="E694" t="s">
        <v>4030</v>
      </c>
      <c r="F694" t="s">
        <v>4143</v>
      </c>
      <c r="G694" t="s">
        <v>4027</v>
      </c>
      <c r="H694" s="16">
        <v>45132</v>
      </c>
    </row>
    <row r="695" spans="1:8" x14ac:dyDescent="0.25">
      <c r="A695" t="s">
        <v>683</v>
      </c>
      <c r="B695" t="s">
        <v>4845</v>
      </c>
      <c r="C695" t="s">
        <v>4024</v>
      </c>
      <c r="D695">
        <v>72</v>
      </c>
      <c r="E695" t="s">
        <v>4052</v>
      </c>
      <c r="F695" t="s">
        <v>4053</v>
      </c>
      <c r="G695" t="s">
        <v>4027</v>
      </c>
      <c r="H695" s="16">
        <v>45597</v>
      </c>
    </row>
    <row r="696" spans="1:8" x14ac:dyDescent="0.25">
      <c r="A696" t="s">
        <v>1997</v>
      </c>
      <c r="B696" t="s">
        <v>4846</v>
      </c>
      <c r="C696" t="s">
        <v>4024</v>
      </c>
      <c r="D696">
        <v>69</v>
      </c>
      <c r="E696" t="s">
        <v>4025</v>
      </c>
      <c r="F696" t="s">
        <v>4055</v>
      </c>
      <c r="G696" t="s">
        <v>4032</v>
      </c>
      <c r="H696" s="16">
        <v>45465</v>
      </c>
    </row>
    <row r="697" spans="1:8" x14ac:dyDescent="0.25">
      <c r="A697" t="s">
        <v>490</v>
      </c>
      <c r="B697" t="s">
        <v>4847</v>
      </c>
      <c r="C697" t="s">
        <v>4029</v>
      </c>
      <c r="D697">
        <v>71</v>
      </c>
      <c r="E697" t="s">
        <v>4048</v>
      </c>
      <c r="F697" t="s">
        <v>4103</v>
      </c>
      <c r="G697" t="s">
        <v>4032</v>
      </c>
      <c r="H697" s="16">
        <v>45950</v>
      </c>
    </row>
    <row r="698" spans="1:8" x14ac:dyDescent="0.25">
      <c r="A698" t="s">
        <v>689</v>
      </c>
      <c r="B698" t="s">
        <v>4848</v>
      </c>
      <c r="C698" t="s">
        <v>4024</v>
      </c>
      <c r="D698">
        <v>51</v>
      </c>
      <c r="E698" t="s">
        <v>4025</v>
      </c>
      <c r="F698" t="s">
        <v>4039</v>
      </c>
      <c r="G698" t="s">
        <v>4032</v>
      </c>
      <c r="H698" s="16">
        <v>45301</v>
      </c>
    </row>
    <row r="699" spans="1:8" x14ac:dyDescent="0.25">
      <c r="A699" t="s">
        <v>2177</v>
      </c>
      <c r="B699" t="s">
        <v>4849</v>
      </c>
      <c r="C699" t="s">
        <v>4029</v>
      </c>
      <c r="D699">
        <v>44</v>
      </c>
      <c r="E699" t="s">
        <v>4025</v>
      </c>
      <c r="F699" t="s">
        <v>4074</v>
      </c>
      <c r="G699" t="s">
        <v>4259</v>
      </c>
      <c r="H699" s="16">
        <v>45342</v>
      </c>
    </row>
    <row r="700" spans="1:8" x14ac:dyDescent="0.25">
      <c r="A700" t="s">
        <v>2081</v>
      </c>
      <c r="B700" t="s">
        <v>4850</v>
      </c>
      <c r="C700" t="s">
        <v>4029</v>
      </c>
      <c r="D700">
        <v>34</v>
      </c>
      <c r="E700" t="s">
        <v>4025</v>
      </c>
      <c r="F700" t="s">
        <v>4041</v>
      </c>
      <c r="G700" t="s">
        <v>4036</v>
      </c>
      <c r="H700" s="16">
        <v>45433</v>
      </c>
    </row>
    <row r="701" spans="1:8" x14ac:dyDescent="0.25">
      <c r="A701" t="s">
        <v>803</v>
      </c>
      <c r="B701" t="s">
        <v>4851</v>
      </c>
      <c r="C701" t="s">
        <v>4024</v>
      </c>
      <c r="D701">
        <v>42</v>
      </c>
      <c r="E701" t="s">
        <v>4025</v>
      </c>
      <c r="F701" t="s">
        <v>4074</v>
      </c>
      <c r="G701" t="s">
        <v>4071</v>
      </c>
      <c r="H701" s="16">
        <v>45004</v>
      </c>
    </row>
    <row r="702" spans="1:8" x14ac:dyDescent="0.25">
      <c r="A702" t="s">
        <v>1097</v>
      </c>
      <c r="B702" t="s">
        <v>4852</v>
      </c>
      <c r="C702" t="s">
        <v>4029</v>
      </c>
      <c r="D702">
        <v>22</v>
      </c>
      <c r="E702" t="s">
        <v>4030</v>
      </c>
      <c r="F702" t="s">
        <v>4026</v>
      </c>
      <c r="G702" t="s">
        <v>4027</v>
      </c>
      <c r="H702" s="16">
        <v>45187</v>
      </c>
    </row>
    <row r="703" spans="1:8" x14ac:dyDescent="0.25">
      <c r="A703" t="s">
        <v>522</v>
      </c>
      <c r="B703" t="s">
        <v>4853</v>
      </c>
      <c r="C703" t="s">
        <v>4024</v>
      </c>
      <c r="D703">
        <v>68</v>
      </c>
      <c r="E703" t="s">
        <v>4052</v>
      </c>
      <c r="F703" t="s">
        <v>4165</v>
      </c>
      <c r="G703" t="s">
        <v>4071</v>
      </c>
      <c r="H703" s="16">
        <v>45640</v>
      </c>
    </row>
    <row r="704" spans="1:8" x14ac:dyDescent="0.25">
      <c r="A704" t="s">
        <v>2297</v>
      </c>
      <c r="B704" t="s">
        <v>4854</v>
      </c>
      <c r="C704" t="s">
        <v>4029</v>
      </c>
      <c r="D704">
        <v>35</v>
      </c>
      <c r="E704" t="s">
        <v>4025</v>
      </c>
      <c r="F704" t="s">
        <v>4060</v>
      </c>
      <c r="G704" t="s">
        <v>4032</v>
      </c>
      <c r="H704" s="16">
        <v>45100</v>
      </c>
    </row>
    <row r="705" spans="1:8" x14ac:dyDescent="0.25">
      <c r="A705" t="s">
        <v>361</v>
      </c>
      <c r="B705" t="s">
        <v>4855</v>
      </c>
      <c r="C705" t="s">
        <v>4029</v>
      </c>
      <c r="D705">
        <v>28</v>
      </c>
      <c r="E705" t="s">
        <v>4025</v>
      </c>
      <c r="F705" t="s">
        <v>4092</v>
      </c>
      <c r="G705" t="s">
        <v>4071</v>
      </c>
      <c r="H705" s="16">
        <v>45675</v>
      </c>
    </row>
    <row r="706" spans="1:8" x14ac:dyDescent="0.25">
      <c r="A706" t="s">
        <v>1325</v>
      </c>
      <c r="B706" t="s">
        <v>4856</v>
      </c>
      <c r="C706" t="s">
        <v>4029</v>
      </c>
      <c r="D706">
        <v>22</v>
      </c>
      <c r="F706" t="s">
        <v>4031</v>
      </c>
      <c r="G706" t="s">
        <v>4032</v>
      </c>
      <c r="H706" s="16">
        <v>45063</v>
      </c>
    </row>
    <row r="707" spans="1:8" x14ac:dyDescent="0.25">
      <c r="A707" t="s">
        <v>2215</v>
      </c>
      <c r="B707" t="s">
        <v>4857</v>
      </c>
      <c r="C707" t="s">
        <v>4029</v>
      </c>
      <c r="D707">
        <v>65</v>
      </c>
      <c r="E707" t="s">
        <v>4858</v>
      </c>
      <c r="F707" t="s">
        <v>4092</v>
      </c>
      <c r="G707" t="s">
        <v>4071</v>
      </c>
      <c r="H707" s="16">
        <v>45110</v>
      </c>
    </row>
    <row r="708" spans="1:8" x14ac:dyDescent="0.25">
      <c r="A708" t="s">
        <v>1280</v>
      </c>
      <c r="B708" t="s">
        <v>4859</v>
      </c>
      <c r="C708" t="s">
        <v>4029</v>
      </c>
      <c r="D708">
        <v>18</v>
      </c>
      <c r="E708" t="s">
        <v>4025</v>
      </c>
      <c r="F708" t="s">
        <v>4103</v>
      </c>
      <c r="G708" t="s">
        <v>4032</v>
      </c>
      <c r="H708" s="16">
        <v>46128</v>
      </c>
    </row>
    <row r="709" spans="1:8" x14ac:dyDescent="0.25">
      <c r="A709" t="s">
        <v>562</v>
      </c>
      <c r="B709" t="s">
        <v>4860</v>
      </c>
      <c r="C709" t="s">
        <v>4029</v>
      </c>
      <c r="D709">
        <v>71</v>
      </c>
      <c r="E709" t="s">
        <v>4030</v>
      </c>
      <c r="F709" t="s">
        <v>4143</v>
      </c>
      <c r="G709" t="s">
        <v>4027</v>
      </c>
      <c r="H709" s="16">
        <v>45086</v>
      </c>
    </row>
    <row r="710" spans="1:8" x14ac:dyDescent="0.25">
      <c r="A710" t="s">
        <v>3110</v>
      </c>
      <c r="B710" t="s">
        <v>4861</v>
      </c>
      <c r="C710" t="s">
        <v>4029</v>
      </c>
      <c r="D710">
        <v>61</v>
      </c>
      <c r="E710" t="s">
        <v>4025</v>
      </c>
      <c r="F710" t="s">
        <v>4046</v>
      </c>
      <c r="G710" t="s">
        <v>4032</v>
      </c>
      <c r="H710" s="16">
        <v>45422</v>
      </c>
    </row>
    <row r="711" spans="1:8" x14ac:dyDescent="0.25">
      <c r="A711" t="s">
        <v>1031</v>
      </c>
      <c r="B711" t="s">
        <v>4862</v>
      </c>
      <c r="C711" t="s">
        <v>4029</v>
      </c>
      <c r="D711">
        <v>27</v>
      </c>
      <c r="E711" t="s">
        <v>4052</v>
      </c>
      <c r="F711" t="s">
        <v>4060</v>
      </c>
      <c r="G711" t="s">
        <v>4032</v>
      </c>
      <c r="H711" s="16">
        <v>45199</v>
      </c>
    </row>
    <row r="712" spans="1:8" x14ac:dyDescent="0.25">
      <c r="A712" t="s">
        <v>288</v>
      </c>
      <c r="B712" t="s">
        <v>4863</v>
      </c>
      <c r="C712" t="s">
        <v>4029</v>
      </c>
      <c r="D712">
        <v>37</v>
      </c>
      <c r="E712" t="s">
        <v>4030</v>
      </c>
      <c r="F712" t="s">
        <v>4035</v>
      </c>
      <c r="G712" t="s">
        <v>4036</v>
      </c>
      <c r="H712" s="16">
        <v>45014</v>
      </c>
    </row>
    <row r="713" spans="1:8" x14ac:dyDescent="0.25">
      <c r="A713" t="s">
        <v>3842</v>
      </c>
      <c r="B713" t="s">
        <v>4864</v>
      </c>
      <c r="C713" t="s">
        <v>4024</v>
      </c>
      <c r="D713">
        <v>19</v>
      </c>
      <c r="E713" t="s">
        <v>4025</v>
      </c>
      <c r="F713" t="s">
        <v>4044</v>
      </c>
      <c r="G713" t="s">
        <v>4036</v>
      </c>
      <c r="H713" s="16" t="s">
        <v>4865</v>
      </c>
    </row>
    <row r="714" spans="1:8" x14ac:dyDescent="0.25">
      <c r="A714" t="s">
        <v>647</v>
      </c>
      <c r="B714" t="s">
        <v>4866</v>
      </c>
      <c r="C714" t="s">
        <v>4029</v>
      </c>
      <c r="D714">
        <v>31</v>
      </c>
      <c r="E714" t="s">
        <v>4094</v>
      </c>
      <c r="F714" t="s">
        <v>4055</v>
      </c>
      <c r="G714" t="s">
        <v>4032</v>
      </c>
      <c r="H714" s="16">
        <v>45889</v>
      </c>
    </row>
    <row r="715" spans="1:8" x14ac:dyDescent="0.25">
      <c r="A715" t="s">
        <v>1144</v>
      </c>
      <c r="B715" t="s">
        <v>4867</v>
      </c>
      <c r="C715" t="s">
        <v>4024</v>
      </c>
      <c r="D715">
        <v>33</v>
      </c>
      <c r="E715" t="s">
        <v>4025</v>
      </c>
      <c r="F715" t="s">
        <v>4077</v>
      </c>
      <c r="G715" t="s">
        <v>4424</v>
      </c>
      <c r="H715" s="16">
        <v>45209</v>
      </c>
    </row>
    <row r="716" spans="1:8" x14ac:dyDescent="0.25">
      <c r="A716" t="s">
        <v>2337</v>
      </c>
      <c r="B716" t="s">
        <v>4868</v>
      </c>
      <c r="C716" t="s">
        <v>4029</v>
      </c>
      <c r="D716">
        <v>25</v>
      </c>
      <c r="E716" t="s">
        <v>4025</v>
      </c>
      <c r="F716" t="s">
        <v>4074</v>
      </c>
      <c r="G716" t="s">
        <v>4071</v>
      </c>
      <c r="H716" s="16">
        <v>46008</v>
      </c>
    </row>
    <row r="717" spans="1:8" x14ac:dyDescent="0.25">
      <c r="A717" t="s">
        <v>1180</v>
      </c>
      <c r="B717" t="s">
        <v>4869</v>
      </c>
      <c r="C717" t="s">
        <v>4024</v>
      </c>
      <c r="D717">
        <v>18</v>
      </c>
      <c r="E717" t="s">
        <v>4025</v>
      </c>
      <c r="F717" t="s">
        <v>4067</v>
      </c>
      <c r="G717" t="s">
        <v>4068</v>
      </c>
      <c r="H717" s="16">
        <v>46216</v>
      </c>
    </row>
    <row r="718" spans="1:8" x14ac:dyDescent="0.25">
      <c r="A718" t="s">
        <v>1994</v>
      </c>
      <c r="B718" t="s">
        <v>4870</v>
      </c>
      <c r="C718" t="s">
        <v>4029</v>
      </c>
      <c r="D718">
        <v>69</v>
      </c>
      <c r="E718" t="s">
        <v>4025</v>
      </c>
      <c r="F718" t="s">
        <v>4141</v>
      </c>
      <c r="G718" t="s">
        <v>4068</v>
      </c>
      <c r="H718" s="16">
        <v>44951</v>
      </c>
    </row>
    <row r="719" spans="1:8" x14ac:dyDescent="0.25">
      <c r="A719" t="s">
        <v>560</v>
      </c>
      <c r="B719" t="s">
        <v>4871</v>
      </c>
      <c r="C719" t="s">
        <v>4029</v>
      </c>
      <c r="D719">
        <v>58</v>
      </c>
      <c r="E719" t="s">
        <v>4025</v>
      </c>
      <c r="F719" t="s">
        <v>4872</v>
      </c>
      <c r="G719" t="s">
        <v>4032</v>
      </c>
      <c r="H719" s="16">
        <v>44945</v>
      </c>
    </row>
    <row r="720" spans="1:8" x14ac:dyDescent="0.25">
      <c r="A720" t="s">
        <v>73</v>
      </c>
      <c r="B720" t="s">
        <v>4873</v>
      </c>
      <c r="C720" t="s">
        <v>4029</v>
      </c>
      <c r="D720">
        <v>24</v>
      </c>
      <c r="E720" t="s">
        <v>4025</v>
      </c>
      <c r="F720" t="s">
        <v>4165</v>
      </c>
      <c r="G720" t="s">
        <v>4071</v>
      </c>
      <c r="H720" s="16">
        <v>45410</v>
      </c>
    </row>
    <row r="721" spans="1:8" x14ac:dyDescent="0.25">
      <c r="A721" t="s">
        <v>429</v>
      </c>
      <c r="B721" t="s">
        <v>4874</v>
      </c>
      <c r="C721" t="s">
        <v>4029</v>
      </c>
      <c r="D721">
        <v>28</v>
      </c>
      <c r="E721" t="s">
        <v>4030</v>
      </c>
      <c r="F721" t="s">
        <v>4046</v>
      </c>
      <c r="G721" t="s">
        <v>4032</v>
      </c>
      <c r="H721" s="16" t="s">
        <v>4875</v>
      </c>
    </row>
    <row r="722" spans="1:8" x14ac:dyDescent="0.25">
      <c r="A722" t="s">
        <v>496</v>
      </c>
      <c r="B722" t="s">
        <v>4876</v>
      </c>
      <c r="C722" t="s">
        <v>4029</v>
      </c>
      <c r="D722">
        <v>38</v>
      </c>
      <c r="E722" t="s">
        <v>4025</v>
      </c>
      <c r="F722" t="s">
        <v>4089</v>
      </c>
      <c r="G722" t="s">
        <v>4068</v>
      </c>
      <c r="H722" s="16">
        <v>45459</v>
      </c>
    </row>
    <row r="723" spans="1:8" x14ac:dyDescent="0.25">
      <c r="A723" t="s">
        <v>735</v>
      </c>
      <c r="B723" t="s">
        <v>4877</v>
      </c>
      <c r="C723" t="s">
        <v>4029</v>
      </c>
      <c r="D723">
        <v>56</v>
      </c>
      <c r="E723" t="s">
        <v>4025</v>
      </c>
      <c r="F723" t="s">
        <v>4060</v>
      </c>
      <c r="G723" t="s">
        <v>4032</v>
      </c>
      <c r="H723" s="16">
        <v>44927</v>
      </c>
    </row>
    <row r="724" spans="1:8" x14ac:dyDescent="0.25">
      <c r="A724" t="s">
        <v>1445</v>
      </c>
      <c r="B724" t="s">
        <v>4878</v>
      </c>
      <c r="C724" t="s">
        <v>4029</v>
      </c>
      <c r="D724">
        <v>38</v>
      </c>
      <c r="E724" t="s">
        <v>4025</v>
      </c>
      <c r="F724" t="s">
        <v>4087</v>
      </c>
      <c r="G724" t="s">
        <v>4036</v>
      </c>
      <c r="H724" s="16">
        <v>45610</v>
      </c>
    </row>
    <row r="725" spans="1:8" x14ac:dyDescent="0.25">
      <c r="A725" t="s">
        <v>2057</v>
      </c>
      <c r="B725" t="s">
        <v>4879</v>
      </c>
      <c r="C725" t="s">
        <v>4024</v>
      </c>
      <c r="D725">
        <v>36</v>
      </c>
      <c r="E725" t="s">
        <v>4025</v>
      </c>
      <c r="F725" t="s">
        <v>4085</v>
      </c>
      <c r="G725" t="s">
        <v>4036</v>
      </c>
      <c r="H725" s="16">
        <v>45084</v>
      </c>
    </row>
    <row r="726" spans="1:8" x14ac:dyDescent="0.25">
      <c r="A726" t="s">
        <v>813</v>
      </c>
      <c r="B726" t="s">
        <v>4880</v>
      </c>
      <c r="C726" t="s">
        <v>4029</v>
      </c>
      <c r="D726">
        <v>24</v>
      </c>
      <c r="E726" t="s">
        <v>4052</v>
      </c>
      <c r="F726" t="s">
        <v>4070</v>
      </c>
      <c r="G726" t="s">
        <v>4071</v>
      </c>
      <c r="H726" s="16">
        <v>45718</v>
      </c>
    </row>
    <row r="727" spans="1:8" x14ac:dyDescent="0.25">
      <c r="A727" t="s">
        <v>427</v>
      </c>
      <c r="B727" t="s">
        <v>4881</v>
      </c>
      <c r="C727" t="s">
        <v>4024</v>
      </c>
      <c r="D727">
        <v>44</v>
      </c>
      <c r="E727" t="s">
        <v>4114</v>
      </c>
      <c r="F727" t="s">
        <v>4143</v>
      </c>
      <c r="G727" t="s">
        <v>4027</v>
      </c>
      <c r="H727" s="16">
        <v>45918</v>
      </c>
    </row>
    <row r="728" spans="1:8" x14ac:dyDescent="0.25">
      <c r="A728" t="s">
        <v>2024</v>
      </c>
      <c r="B728" t="s">
        <v>4882</v>
      </c>
      <c r="C728" t="s">
        <v>4029</v>
      </c>
      <c r="D728">
        <v>70</v>
      </c>
      <c r="E728" t="s">
        <v>4025</v>
      </c>
      <c r="F728" t="s">
        <v>4089</v>
      </c>
      <c r="G728" t="s">
        <v>4068</v>
      </c>
      <c r="H728" s="16">
        <v>45521</v>
      </c>
    </row>
    <row r="729" spans="1:8" x14ac:dyDescent="0.25">
      <c r="A729" t="s">
        <v>3643</v>
      </c>
      <c r="B729" t="s">
        <v>4883</v>
      </c>
      <c r="C729" t="s">
        <v>4029</v>
      </c>
      <c r="D729">
        <v>33</v>
      </c>
      <c r="E729" t="s">
        <v>4025</v>
      </c>
      <c r="F729" t="s">
        <v>4089</v>
      </c>
      <c r="G729" t="s">
        <v>4068</v>
      </c>
      <c r="H729" s="16">
        <v>45847</v>
      </c>
    </row>
    <row r="730" spans="1:8" x14ac:dyDescent="0.25">
      <c r="A730" t="s">
        <v>502</v>
      </c>
      <c r="B730" t="s">
        <v>4884</v>
      </c>
      <c r="C730" t="s">
        <v>4024</v>
      </c>
      <c r="D730">
        <v>42</v>
      </c>
      <c r="E730" t="s">
        <v>4094</v>
      </c>
      <c r="F730" t="s">
        <v>4089</v>
      </c>
      <c r="G730" t="s">
        <v>4068</v>
      </c>
      <c r="H730" s="16">
        <v>45619</v>
      </c>
    </row>
    <row r="731" spans="1:8" x14ac:dyDescent="0.25">
      <c r="A731" t="s">
        <v>1879</v>
      </c>
      <c r="B731" t="s">
        <v>4885</v>
      </c>
      <c r="C731" t="s">
        <v>4029</v>
      </c>
      <c r="D731">
        <v>61</v>
      </c>
      <c r="E731" t="s">
        <v>4048</v>
      </c>
      <c r="F731" t="s">
        <v>4057</v>
      </c>
      <c r="G731" t="s">
        <v>4058</v>
      </c>
      <c r="H731" s="16">
        <v>45510</v>
      </c>
    </row>
    <row r="732" spans="1:8" x14ac:dyDescent="0.25">
      <c r="A732" t="s">
        <v>129</v>
      </c>
      <c r="B732" t="s">
        <v>4886</v>
      </c>
      <c r="C732" t="s">
        <v>4024</v>
      </c>
      <c r="D732">
        <v>19</v>
      </c>
      <c r="E732" t="s">
        <v>4030</v>
      </c>
      <c r="F732" t="s">
        <v>4141</v>
      </c>
      <c r="G732" t="s">
        <v>4068</v>
      </c>
      <c r="H732" s="16">
        <v>45531</v>
      </c>
    </row>
    <row r="733" spans="1:8" x14ac:dyDescent="0.25">
      <c r="A733" t="s">
        <v>1934</v>
      </c>
      <c r="B733" t="s">
        <v>4887</v>
      </c>
      <c r="C733" t="s">
        <v>4024</v>
      </c>
      <c r="D733">
        <v>61</v>
      </c>
      <c r="E733" t="s">
        <v>4030</v>
      </c>
      <c r="F733" t="s">
        <v>4039</v>
      </c>
      <c r="G733" t="s">
        <v>4032</v>
      </c>
      <c r="H733" s="16">
        <v>45964</v>
      </c>
    </row>
    <row r="734" spans="1:8" x14ac:dyDescent="0.25">
      <c r="A734" t="s">
        <v>2005</v>
      </c>
      <c r="B734" t="s">
        <v>4888</v>
      </c>
      <c r="C734" t="s">
        <v>4029</v>
      </c>
      <c r="D734">
        <v>46</v>
      </c>
      <c r="E734" t="s">
        <v>4030</v>
      </c>
      <c r="F734" t="s">
        <v>4165</v>
      </c>
      <c r="G734" t="s">
        <v>4071</v>
      </c>
      <c r="H734" s="16">
        <v>45998</v>
      </c>
    </row>
    <row r="735" spans="1:8" x14ac:dyDescent="0.25">
      <c r="A735" t="s">
        <v>1558</v>
      </c>
      <c r="B735" t="s">
        <v>4889</v>
      </c>
      <c r="C735" t="s">
        <v>4024</v>
      </c>
      <c r="D735">
        <v>72</v>
      </c>
      <c r="E735" t="s">
        <v>4030</v>
      </c>
      <c r="F735" t="s">
        <v>4057</v>
      </c>
      <c r="G735" t="s">
        <v>4058</v>
      </c>
      <c r="H735" s="16">
        <v>45806</v>
      </c>
    </row>
    <row r="736" spans="1:8" x14ac:dyDescent="0.25">
      <c r="A736" t="s">
        <v>481</v>
      </c>
      <c r="B736" t="s">
        <v>4890</v>
      </c>
      <c r="C736" t="s">
        <v>4024</v>
      </c>
      <c r="D736">
        <v>23</v>
      </c>
      <c r="E736" t="s">
        <v>4030</v>
      </c>
      <c r="F736" t="s">
        <v>4103</v>
      </c>
      <c r="G736" t="s">
        <v>4032</v>
      </c>
      <c r="H736" s="16" t="s">
        <v>4891</v>
      </c>
    </row>
    <row r="737" spans="1:8" x14ac:dyDescent="0.25">
      <c r="A737" t="s">
        <v>2863</v>
      </c>
      <c r="B737" t="s">
        <v>4892</v>
      </c>
      <c r="C737" t="s">
        <v>4024</v>
      </c>
      <c r="D737">
        <v>63</v>
      </c>
      <c r="E737" t="s">
        <v>4052</v>
      </c>
      <c r="F737" t="s">
        <v>4089</v>
      </c>
      <c r="G737" t="s">
        <v>4068</v>
      </c>
      <c r="H737" s="16">
        <v>45984</v>
      </c>
    </row>
    <row r="738" spans="1:8" x14ac:dyDescent="0.25">
      <c r="A738" t="s">
        <v>3310</v>
      </c>
      <c r="B738" t="s">
        <v>4893</v>
      </c>
      <c r="C738" t="s">
        <v>4024</v>
      </c>
      <c r="D738">
        <v>63</v>
      </c>
      <c r="E738" t="s">
        <v>4025</v>
      </c>
      <c r="F738" t="s">
        <v>4067</v>
      </c>
      <c r="G738" t="s">
        <v>4068</v>
      </c>
      <c r="H738" s="16">
        <v>45326</v>
      </c>
    </row>
    <row r="739" spans="1:8" x14ac:dyDescent="0.25">
      <c r="A739" t="s">
        <v>186</v>
      </c>
      <c r="B739" t="s">
        <v>4894</v>
      </c>
      <c r="C739" t="s">
        <v>4029</v>
      </c>
      <c r="D739">
        <v>50</v>
      </c>
      <c r="E739" t="s">
        <v>4030</v>
      </c>
      <c r="F739" t="s">
        <v>4044</v>
      </c>
      <c r="G739" t="s">
        <v>4036</v>
      </c>
      <c r="H739" s="16">
        <v>45308</v>
      </c>
    </row>
    <row r="740" spans="1:8" x14ac:dyDescent="0.25">
      <c r="A740" t="s">
        <v>815</v>
      </c>
      <c r="B740" t="s">
        <v>4895</v>
      </c>
      <c r="C740" t="s">
        <v>4029</v>
      </c>
      <c r="D740">
        <v>68</v>
      </c>
      <c r="E740" t="s">
        <v>4025</v>
      </c>
      <c r="F740" t="s">
        <v>4085</v>
      </c>
      <c r="G740" t="s">
        <v>4036</v>
      </c>
      <c r="H740" s="16">
        <v>45750</v>
      </c>
    </row>
    <row r="741" spans="1:8" x14ac:dyDescent="0.25">
      <c r="A741" t="s">
        <v>650</v>
      </c>
      <c r="B741" t="s">
        <v>4896</v>
      </c>
      <c r="C741" t="s">
        <v>4024</v>
      </c>
      <c r="D741">
        <v>0</v>
      </c>
      <c r="E741" t="s">
        <v>4052</v>
      </c>
      <c r="F741" t="s">
        <v>4077</v>
      </c>
      <c r="G741" t="s">
        <v>4071</v>
      </c>
      <c r="H741" s="16">
        <v>46021</v>
      </c>
    </row>
    <row r="742" spans="1:8" x14ac:dyDescent="0.25">
      <c r="A742" t="s">
        <v>2342</v>
      </c>
      <c r="B742" t="s">
        <v>4897</v>
      </c>
      <c r="C742" t="s">
        <v>4024</v>
      </c>
      <c r="D742">
        <v>42</v>
      </c>
      <c r="E742" t="s">
        <v>4025</v>
      </c>
      <c r="F742" t="s">
        <v>4100</v>
      </c>
      <c r="G742" t="s">
        <v>4027</v>
      </c>
      <c r="H742" s="16">
        <v>45295</v>
      </c>
    </row>
    <row r="743" spans="1:8" x14ac:dyDescent="0.25">
      <c r="A743" t="s">
        <v>1247</v>
      </c>
      <c r="B743" t="s">
        <v>4898</v>
      </c>
      <c r="C743" t="s">
        <v>4029</v>
      </c>
      <c r="D743">
        <v>47</v>
      </c>
      <c r="E743" t="s">
        <v>4052</v>
      </c>
      <c r="F743" t="s">
        <v>4057</v>
      </c>
      <c r="G743" t="s">
        <v>4058</v>
      </c>
      <c r="H743" s="16" t="s">
        <v>4899</v>
      </c>
    </row>
    <row r="744" spans="1:8" x14ac:dyDescent="0.25">
      <c r="A744" t="s">
        <v>2605</v>
      </c>
      <c r="B744" t="s">
        <v>4900</v>
      </c>
      <c r="C744" t="s">
        <v>4029</v>
      </c>
      <c r="D744">
        <v>34</v>
      </c>
      <c r="E744" t="s">
        <v>4025</v>
      </c>
      <c r="F744" t="s">
        <v>4074</v>
      </c>
      <c r="G744" t="s">
        <v>4071</v>
      </c>
      <c r="H744" s="16">
        <v>44948</v>
      </c>
    </row>
    <row r="745" spans="1:8" x14ac:dyDescent="0.25">
      <c r="A745" t="s">
        <v>263</v>
      </c>
      <c r="B745" t="s">
        <v>4901</v>
      </c>
      <c r="C745" t="s">
        <v>4029</v>
      </c>
      <c r="D745">
        <v>51</v>
      </c>
      <c r="E745" t="s">
        <v>4030</v>
      </c>
      <c r="F745" t="s">
        <v>4141</v>
      </c>
      <c r="G745" t="s">
        <v>4068</v>
      </c>
      <c r="H745" s="16">
        <v>46104</v>
      </c>
    </row>
    <row r="746" spans="1:8" x14ac:dyDescent="0.25">
      <c r="A746" t="s">
        <v>2019</v>
      </c>
      <c r="B746" t="s">
        <v>4902</v>
      </c>
      <c r="C746" t="s">
        <v>4024</v>
      </c>
      <c r="D746">
        <v>42</v>
      </c>
      <c r="E746" t="s">
        <v>4030</v>
      </c>
      <c r="F746" t="s">
        <v>4050</v>
      </c>
      <c r="G746" t="s">
        <v>4036</v>
      </c>
      <c r="H746" s="16">
        <v>45415</v>
      </c>
    </row>
    <row r="747" spans="1:8" x14ac:dyDescent="0.25">
      <c r="A747" t="s">
        <v>1204</v>
      </c>
      <c r="B747" t="s">
        <v>4903</v>
      </c>
      <c r="C747" t="s">
        <v>4029</v>
      </c>
      <c r="D747">
        <v>55</v>
      </c>
      <c r="E747" t="s">
        <v>4030</v>
      </c>
      <c r="F747" t="s">
        <v>4050</v>
      </c>
      <c r="G747" t="s">
        <v>4036</v>
      </c>
      <c r="H747" s="16">
        <v>45269</v>
      </c>
    </row>
    <row r="748" spans="1:8" x14ac:dyDescent="0.25">
      <c r="A748" t="s">
        <v>3475</v>
      </c>
      <c r="B748" t="s">
        <v>4904</v>
      </c>
      <c r="C748" t="s">
        <v>4029</v>
      </c>
      <c r="D748">
        <v>38</v>
      </c>
      <c r="E748" t="s">
        <v>4025</v>
      </c>
      <c r="F748" t="s">
        <v>4035</v>
      </c>
      <c r="G748" t="s">
        <v>4036</v>
      </c>
      <c r="H748" s="16">
        <v>45842</v>
      </c>
    </row>
    <row r="749" spans="1:8" x14ac:dyDescent="0.25">
      <c r="A749" t="s">
        <v>359</v>
      </c>
      <c r="B749" t="s">
        <v>4905</v>
      </c>
      <c r="C749" t="s">
        <v>4029</v>
      </c>
      <c r="D749">
        <v>21</v>
      </c>
      <c r="E749" t="s">
        <v>4048</v>
      </c>
      <c r="F749" t="s">
        <v>4100</v>
      </c>
      <c r="G749" t="s">
        <v>4027</v>
      </c>
      <c r="H749" s="16">
        <v>45379</v>
      </c>
    </row>
    <row r="750" spans="1:8" x14ac:dyDescent="0.25">
      <c r="A750" t="s">
        <v>1428</v>
      </c>
      <c r="B750" t="s">
        <v>4906</v>
      </c>
      <c r="C750" t="s">
        <v>4498</v>
      </c>
      <c r="D750">
        <v>47</v>
      </c>
      <c r="E750" t="s">
        <v>4025</v>
      </c>
      <c r="F750" t="s">
        <v>4046</v>
      </c>
      <c r="G750" t="s">
        <v>4032</v>
      </c>
      <c r="H750" s="16">
        <v>45095</v>
      </c>
    </row>
    <row r="751" spans="1:8" x14ac:dyDescent="0.25">
      <c r="A751" t="s">
        <v>310</v>
      </c>
      <c r="B751" t="s">
        <v>4907</v>
      </c>
      <c r="C751" t="s">
        <v>4029</v>
      </c>
      <c r="D751">
        <v>60</v>
      </c>
      <c r="E751" t="s">
        <v>4025</v>
      </c>
      <c r="F751" t="s">
        <v>4092</v>
      </c>
      <c r="G751" t="s">
        <v>4071</v>
      </c>
      <c r="H751" s="16">
        <v>46185</v>
      </c>
    </row>
    <row r="752" spans="1:8" x14ac:dyDescent="0.25">
      <c r="A752" t="s">
        <v>893</v>
      </c>
      <c r="B752" t="s">
        <v>4908</v>
      </c>
      <c r="C752" t="s">
        <v>4029</v>
      </c>
      <c r="D752">
        <v>21</v>
      </c>
      <c r="E752" t="s">
        <v>4030</v>
      </c>
      <c r="F752" t="s">
        <v>4077</v>
      </c>
      <c r="G752" t="s">
        <v>4071</v>
      </c>
      <c r="H752" s="16">
        <v>45610</v>
      </c>
    </row>
    <row r="753" spans="1:8" x14ac:dyDescent="0.25">
      <c r="A753" t="s">
        <v>526</v>
      </c>
      <c r="B753" t="s">
        <v>4909</v>
      </c>
      <c r="C753" t="s">
        <v>4029</v>
      </c>
      <c r="D753">
        <v>45</v>
      </c>
      <c r="E753" t="s">
        <v>4030</v>
      </c>
      <c r="F753" t="s">
        <v>4044</v>
      </c>
      <c r="G753" t="s">
        <v>4036</v>
      </c>
      <c r="H753" s="16">
        <v>46013</v>
      </c>
    </row>
    <row r="754" spans="1:8" x14ac:dyDescent="0.25">
      <c r="A754" t="s">
        <v>1678</v>
      </c>
      <c r="B754" t="s">
        <v>4910</v>
      </c>
      <c r="C754" t="s">
        <v>4029</v>
      </c>
      <c r="D754">
        <v>51</v>
      </c>
      <c r="E754" t="s">
        <v>4025</v>
      </c>
      <c r="F754" t="s">
        <v>4031</v>
      </c>
      <c r="G754" t="s">
        <v>4032</v>
      </c>
      <c r="H754" s="16">
        <v>45810</v>
      </c>
    </row>
    <row r="755" spans="1:8" x14ac:dyDescent="0.25">
      <c r="A755" t="s">
        <v>494</v>
      </c>
      <c r="B755" t="s">
        <v>4911</v>
      </c>
      <c r="C755" t="s">
        <v>4029</v>
      </c>
      <c r="D755">
        <v>27</v>
      </c>
      <c r="E755" t="s">
        <v>4025</v>
      </c>
      <c r="F755" t="s">
        <v>4087</v>
      </c>
      <c r="G755" t="s">
        <v>4389</v>
      </c>
      <c r="H755" s="16">
        <v>45040</v>
      </c>
    </row>
    <row r="756" spans="1:8" x14ac:dyDescent="0.25">
      <c r="A756" t="s">
        <v>1156</v>
      </c>
      <c r="B756" t="s">
        <v>4912</v>
      </c>
      <c r="C756" t="s">
        <v>4024</v>
      </c>
      <c r="D756">
        <v>0</v>
      </c>
      <c r="E756" t="s">
        <v>4052</v>
      </c>
      <c r="F756" t="s">
        <v>4060</v>
      </c>
      <c r="G756" t="s">
        <v>4032</v>
      </c>
      <c r="H756" s="16">
        <v>44971</v>
      </c>
    </row>
    <row r="757" spans="1:8" x14ac:dyDescent="0.25">
      <c r="A757" t="s">
        <v>1486</v>
      </c>
      <c r="B757" t="s">
        <v>4913</v>
      </c>
      <c r="C757" t="s">
        <v>4024</v>
      </c>
      <c r="D757">
        <v>61</v>
      </c>
      <c r="E757" t="s">
        <v>4114</v>
      </c>
      <c r="F757" t="s">
        <v>4092</v>
      </c>
      <c r="G757" t="s">
        <v>4071</v>
      </c>
      <c r="H757" s="16">
        <v>44928</v>
      </c>
    </row>
    <row r="758" spans="1:8" x14ac:dyDescent="0.25">
      <c r="A758" t="s">
        <v>435</v>
      </c>
      <c r="B758" t="s">
        <v>4914</v>
      </c>
      <c r="C758" t="s">
        <v>4029</v>
      </c>
      <c r="D758">
        <v>50</v>
      </c>
      <c r="E758" t="s">
        <v>4048</v>
      </c>
      <c r="F758" t="s">
        <v>4035</v>
      </c>
      <c r="G758" t="s">
        <v>4036</v>
      </c>
      <c r="H758" s="16">
        <v>46053</v>
      </c>
    </row>
    <row r="759" spans="1:8" x14ac:dyDescent="0.25">
      <c r="A759" t="s">
        <v>831</v>
      </c>
      <c r="B759" t="s">
        <v>4915</v>
      </c>
      <c r="C759" t="s">
        <v>4024</v>
      </c>
      <c r="D759">
        <v>25</v>
      </c>
      <c r="E759" t="s">
        <v>4025</v>
      </c>
      <c r="F759" t="s">
        <v>4085</v>
      </c>
      <c r="G759" t="s">
        <v>4036</v>
      </c>
      <c r="H759" s="16">
        <v>45493</v>
      </c>
    </row>
    <row r="760" spans="1:8" x14ac:dyDescent="0.25">
      <c r="A760" t="s">
        <v>1480</v>
      </c>
      <c r="B760" t="s">
        <v>4916</v>
      </c>
      <c r="C760" t="s">
        <v>4029</v>
      </c>
      <c r="D760">
        <v>46</v>
      </c>
      <c r="E760" t="s">
        <v>4052</v>
      </c>
      <c r="F760" t="s">
        <v>4046</v>
      </c>
      <c r="G760" t="s">
        <v>4032</v>
      </c>
      <c r="H760" s="16">
        <v>46234</v>
      </c>
    </row>
    <row r="761" spans="1:8" x14ac:dyDescent="0.25">
      <c r="A761" t="s">
        <v>1612</v>
      </c>
      <c r="B761" t="s">
        <v>4917</v>
      </c>
      <c r="C761" t="s">
        <v>4029</v>
      </c>
      <c r="D761">
        <v>48</v>
      </c>
      <c r="E761" t="s">
        <v>4025</v>
      </c>
      <c r="F761" t="s">
        <v>4085</v>
      </c>
      <c r="G761" t="s">
        <v>4036</v>
      </c>
      <c r="H761" s="16">
        <v>46060</v>
      </c>
    </row>
    <row r="762" spans="1:8" x14ac:dyDescent="0.25">
      <c r="A762" t="s">
        <v>195</v>
      </c>
      <c r="B762" t="s">
        <v>4918</v>
      </c>
      <c r="C762" t="s">
        <v>4024</v>
      </c>
      <c r="D762">
        <v>35</v>
      </c>
      <c r="E762" t="s">
        <v>4048</v>
      </c>
      <c r="F762" t="s">
        <v>4050</v>
      </c>
      <c r="G762" t="s">
        <v>4036</v>
      </c>
      <c r="H762" s="16">
        <v>45410</v>
      </c>
    </row>
    <row r="763" spans="1:8" x14ac:dyDescent="0.25">
      <c r="A763" t="s">
        <v>475</v>
      </c>
      <c r="B763" t="s">
        <v>4919</v>
      </c>
      <c r="C763" t="s">
        <v>4029</v>
      </c>
      <c r="D763">
        <v>27</v>
      </c>
      <c r="E763" t="s">
        <v>4025</v>
      </c>
      <c r="F763" t="s">
        <v>4070</v>
      </c>
      <c r="G763" t="s">
        <v>4071</v>
      </c>
      <c r="H763" s="16">
        <v>46151</v>
      </c>
    </row>
    <row r="764" spans="1:8" x14ac:dyDescent="0.25">
      <c r="A764" t="s">
        <v>270</v>
      </c>
      <c r="B764" t="s">
        <v>4920</v>
      </c>
      <c r="C764" t="s">
        <v>4024</v>
      </c>
      <c r="D764">
        <v>66</v>
      </c>
      <c r="E764" t="s">
        <v>4025</v>
      </c>
      <c r="F764" t="s">
        <v>4089</v>
      </c>
      <c r="G764" t="s">
        <v>4068</v>
      </c>
      <c r="H764" s="16">
        <v>45490</v>
      </c>
    </row>
    <row r="765" spans="1:8" x14ac:dyDescent="0.25">
      <c r="A765" t="s">
        <v>346</v>
      </c>
      <c r="B765" t="s">
        <v>4921</v>
      </c>
      <c r="C765" t="s">
        <v>4029</v>
      </c>
      <c r="D765">
        <v>19</v>
      </c>
      <c r="E765" t="s">
        <v>4030</v>
      </c>
      <c r="F765" t="s">
        <v>4097</v>
      </c>
      <c r="G765" t="s">
        <v>4424</v>
      </c>
      <c r="H765" s="16">
        <v>45437</v>
      </c>
    </row>
    <row r="766" spans="1:8" x14ac:dyDescent="0.25">
      <c r="A766" t="s">
        <v>285</v>
      </c>
      <c r="B766" t="s">
        <v>4922</v>
      </c>
      <c r="C766" t="s">
        <v>4029</v>
      </c>
      <c r="D766">
        <v>51</v>
      </c>
      <c r="E766" t="s">
        <v>4025</v>
      </c>
      <c r="F766" t="s">
        <v>4050</v>
      </c>
      <c r="G766" t="s">
        <v>4036</v>
      </c>
      <c r="H766" s="16">
        <v>46021</v>
      </c>
    </row>
    <row r="767" spans="1:8" x14ac:dyDescent="0.25">
      <c r="A767" t="s">
        <v>838</v>
      </c>
      <c r="B767" t="s">
        <v>4923</v>
      </c>
      <c r="C767" t="s">
        <v>4029</v>
      </c>
      <c r="D767">
        <v>19</v>
      </c>
      <c r="E767" t="s">
        <v>4030</v>
      </c>
      <c r="F767" t="s">
        <v>4103</v>
      </c>
      <c r="G767" t="s">
        <v>4032</v>
      </c>
      <c r="H767" s="16" t="s">
        <v>4924</v>
      </c>
    </row>
    <row r="768" spans="1:8" x14ac:dyDescent="0.25">
      <c r="A768" t="s">
        <v>1981</v>
      </c>
      <c r="B768" t="s">
        <v>4925</v>
      </c>
      <c r="C768" t="s">
        <v>4029</v>
      </c>
      <c r="D768">
        <v>45</v>
      </c>
      <c r="E768" t="s">
        <v>4025</v>
      </c>
      <c r="F768" t="s">
        <v>4050</v>
      </c>
      <c r="G768" t="s">
        <v>4036</v>
      </c>
      <c r="H768" s="16">
        <v>45048</v>
      </c>
    </row>
    <row r="769" spans="1:8" x14ac:dyDescent="0.25">
      <c r="A769" t="s">
        <v>486</v>
      </c>
      <c r="B769" t="s">
        <v>4926</v>
      </c>
      <c r="C769" t="s">
        <v>4024</v>
      </c>
      <c r="D769">
        <v>36</v>
      </c>
      <c r="E769" t="s">
        <v>4114</v>
      </c>
      <c r="F769" t="s">
        <v>4089</v>
      </c>
      <c r="G769" t="s">
        <v>4068</v>
      </c>
      <c r="H769" s="16">
        <v>45965</v>
      </c>
    </row>
    <row r="770" spans="1:8" x14ac:dyDescent="0.25">
      <c r="A770" t="s">
        <v>1043</v>
      </c>
      <c r="B770" t="s">
        <v>4927</v>
      </c>
      <c r="C770" t="s">
        <v>4024</v>
      </c>
      <c r="D770">
        <v>61</v>
      </c>
      <c r="E770" t="s">
        <v>4030</v>
      </c>
      <c r="F770" t="s">
        <v>4039</v>
      </c>
      <c r="G770" t="s">
        <v>4032</v>
      </c>
      <c r="H770" s="16">
        <v>45542</v>
      </c>
    </row>
    <row r="771" spans="1:8" x14ac:dyDescent="0.25">
      <c r="A771" t="s">
        <v>125</v>
      </c>
      <c r="B771" t="s">
        <v>4928</v>
      </c>
      <c r="C771" t="s">
        <v>4024</v>
      </c>
      <c r="D771">
        <v>40</v>
      </c>
      <c r="E771" t="s">
        <v>4052</v>
      </c>
      <c r="F771" t="s">
        <v>4046</v>
      </c>
      <c r="G771" t="s">
        <v>4032</v>
      </c>
      <c r="H771" s="16">
        <v>45211</v>
      </c>
    </row>
    <row r="772" spans="1:8" x14ac:dyDescent="0.25">
      <c r="A772" t="s">
        <v>4929</v>
      </c>
      <c r="B772" t="s">
        <v>4930</v>
      </c>
      <c r="C772" t="s">
        <v>4024</v>
      </c>
      <c r="D772">
        <v>29</v>
      </c>
      <c r="E772" t="s">
        <v>4025</v>
      </c>
      <c r="F772" t="s">
        <v>4050</v>
      </c>
      <c r="G772" t="s">
        <v>4036</v>
      </c>
      <c r="H772" s="16">
        <v>46128</v>
      </c>
    </row>
    <row r="773" spans="1:8" x14ac:dyDescent="0.25">
      <c r="A773" t="s">
        <v>2040</v>
      </c>
      <c r="B773" t="s">
        <v>4931</v>
      </c>
      <c r="C773" t="s">
        <v>4029</v>
      </c>
      <c r="D773">
        <v>34</v>
      </c>
      <c r="E773" t="s">
        <v>4025</v>
      </c>
      <c r="F773" t="s">
        <v>4053</v>
      </c>
      <c r="G773" t="s">
        <v>4027</v>
      </c>
      <c r="H773" s="16">
        <v>45663</v>
      </c>
    </row>
    <row r="774" spans="1:8" x14ac:dyDescent="0.25">
      <c r="A774" t="s">
        <v>316</v>
      </c>
      <c r="B774" t="s">
        <v>4932</v>
      </c>
      <c r="C774" t="s">
        <v>4029</v>
      </c>
      <c r="D774">
        <v>59</v>
      </c>
      <c r="E774" t="s">
        <v>4025</v>
      </c>
      <c r="F774" t="s">
        <v>4055</v>
      </c>
      <c r="G774" t="s">
        <v>4032</v>
      </c>
      <c r="H774" s="16">
        <v>46140</v>
      </c>
    </row>
    <row r="775" spans="1:8" x14ac:dyDescent="0.25">
      <c r="A775" t="s">
        <v>4933</v>
      </c>
      <c r="B775" t="s">
        <v>4934</v>
      </c>
      <c r="C775" t="s">
        <v>4029</v>
      </c>
      <c r="D775">
        <v>37</v>
      </c>
      <c r="E775" t="s">
        <v>4030</v>
      </c>
      <c r="F775" t="s">
        <v>4872</v>
      </c>
      <c r="G775" t="s">
        <v>4032</v>
      </c>
      <c r="H775" s="16">
        <v>45923</v>
      </c>
    </row>
    <row r="776" spans="1:8" x14ac:dyDescent="0.25">
      <c r="A776" t="s">
        <v>1772</v>
      </c>
      <c r="B776" t="s">
        <v>4935</v>
      </c>
      <c r="C776" t="s">
        <v>4029</v>
      </c>
      <c r="D776">
        <v>66</v>
      </c>
      <c r="E776" t="s">
        <v>4025</v>
      </c>
      <c r="F776" t="s">
        <v>4074</v>
      </c>
      <c r="G776" t="s">
        <v>4071</v>
      </c>
      <c r="H776" s="16">
        <v>45889</v>
      </c>
    </row>
    <row r="777" spans="1:8" x14ac:dyDescent="0.25">
      <c r="A777" t="s">
        <v>1489</v>
      </c>
      <c r="B777" t="s">
        <v>4936</v>
      </c>
      <c r="C777" t="s">
        <v>4024</v>
      </c>
      <c r="D777" t="s">
        <v>4937</v>
      </c>
      <c r="E777" t="s">
        <v>4025</v>
      </c>
      <c r="F777" t="s">
        <v>4026</v>
      </c>
      <c r="G777" t="s">
        <v>4027</v>
      </c>
      <c r="H777" s="16">
        <v>44992</v>
      </c>
    </row>
    <row r="778" spans="1:8" x14ac:dyDescent="0.25">
      <c r="A778" t="s">
        <v>2902</v>
      </c>
      <c r="B778" t="s">
        <v>4938</v>
      </c>
      <c r="C778" t="s">
        <v>4024</v>
      </c>
      <c r="D778">
        <v>61</v>
      </c>
      <c r="E778" t="s">
        <v>4025</v>
      </c>
      <c r="F778" t="s">
        <v>4100</v>
      </c>
      <c r="G778" t="s">
        <v>4027</v>
      </c>
      <c r="H778" s="16">
        <v>45306</v>
      </c>
    </row>
    <row r="779" spans="1:8" x14ac:dyDescent="0.25">
      <c r="A779" t="s">
        <v>4939</v>
      </c>
      <c r="B779" t="s">
        <v>4940</v>
      </c>
      <c r="C779" t="s">
        <v>4029</v>
      </c>
      <c r="D779">
        <v>55</v>
      </c>
      <c r="E779" t="s">
        <v>4030</v>
      </c>
      <c r="F779" t="s">
        <v>4057</v>
      </c>
      <c r="G779" t="s">
        <v>4941</v>
      </c>
      <c r="H779" s="16">
        <v>46144</v>
      </c>
    </row>
    <row r="780" spans="1:8" x14ac:dyDescent="0.25">
      <c r="A780" t="s">
        <v>198</v>
      </c>
      <c r="B780" t="s">
        <v>4942</v>
      </c>
      <c r="C780" t="s">
        <v>4029</v>
      </c>
      <c r="D780">
        <v>66</v>
      </c>
      <c r="E780" t="s">
        <v>4030</v>
      </c>
      <c r="F780" t="s">
        <v>4141</v>
      </c>
      <c r="G780" t="s">
        <v>4068</v>
      </c>
      <c r="H780" s="16">
        <v>45126</v>
      </c>
    </row>
    <row r="781" spans="1:8" x14ac:dyDescent="0.25">
      <c r="A781" t="s">
        <v>152</v>
      </c>
      <c r="B781" t="s">
        <v>4943</v>
      </c>
      <c r="C781" t="s">
        <v>4024</v>
      </c>
      <c r="D781">
        <v>35</v>
      </c>
      <c r="E781" t="s">
        <v>4944</v>
      </c>
      <c r="F781" t="s">
        <v>4053</v>
      </c>
      <c r="G781" t="s">
        <v>4027</v>
      </c>
      <c r="H781" s="16">
        <v>44990</v>
      </c>
    </row>
    <row r="782" spans="1:8" x14ac:dyDescent="0.25">
      <c r="A782" t="s">
        <v>3709</v>
      </c>
      <c r="B782" t="s">
        <v>4945</v>
      </c>
      <c r="C782" t="s">
        <v>4024</v>
      </c>
      <c r="D782">
        <v>72</v>
      </c>
      <c r="E782" t="s">
        <v>4048</v>
      </c>
      <c r="F782" t="s">
        <v>4077</v>
      </c>
      <c r="G782" t="s">
        <v>4259</v>
      </c>
      <c r="H782" s="16">
        <v>45910</v>
      </c>
    </row>
    <row r="783" spans="1:8" x14ac:dyDescent="0.25">
      <c r="A783" t="s">
        <v>1600</v>
      </c>
      <c r="B783" t="s">
        <v>4946</v>
      </c>
      <c r="C783" t="s">
        <v>4024</v>
      </c>
      <c r="D783">
        <v>70</v>
      </c>
      <c r="E783" t="s">
        <v>4030</v>
      </c>
      <c r="F783" t="s">
        <v>4044</v>
      </c>
      <c r="G783" t="s">
        <v>4036</v>
      </c>
      <c r="H783" s="16">
        <v>45081</v>
      </c>
    </row>
    <row r="784" spans="1:8" x14ac:dyDescent="0.25">
      <c r="A784" t="s">
        <v>1174</v>
      </c>
      <c r="B784" t="s">
        <v>4947</v>
      </c>
      <c r="C784" t="s">
        <v>4029</v>
      </c>
      <c r="D784">
        <v>65</v>
      </c>
      <c r="E784" t="s">
        <v>4030</v>
      </c>
      <c r="F784" t="s">
        <v>4089</v>
      </c>
      <c r="G784" t="s">
        <v>4068</v>
      </c>
      <c r="H784" s="16">
        <v>45728</v>
      </c>
    </row>
    <row r="785" spans="1:8" x14ac:dyDescent="0.25">
      <c r="A785" t="s">
        <v>1616</v>
      </c>
      <c r="B785" t="s">
        <v>4948</v>
      </c>
      <c r="C785" t="s">
        <v>4029</v>
      </c>
      <c r="D785">
        <v>55</v>
      </c>
      <c r="E785" t="s">
        <v>4025</v>
      </c>
      <c r="F785" t="s">
        <v>4041</v>
      </c>
      <c r="G785" t="s">
        <v>4036</v>
      </c>
      <c r="H785" s="16">
        <v>45479</v>
      </c>
    </row>
    <row r="786" spans="1:8" x14ac:dyDescent="0.25">
      <c r="A786" t="s">
        <v>1388</v>
      </c>
      <c r="B786" t="s">
        <v>4949</v>
      </c>
      <c r="C786" t="s">
        <v>4029</v>
      </c>
      <c r="D786">
        <v>20</v>
      </c>
      <c r="E786" t="s">
        <v>4052</v>
      </c>
      <c r="F786" t="s">
        <v>4085</v>
      </c>
      <c r="G786" t="s">
        <v>4036</v>
      </c>
      <c r="H786" s="16">
        <v>45183</v>
      </c>
    </row>
    <row r="787" spans="1:8" x14ac:dyDescent="0.25">
      <c r="A787" t="s">
        <v>1946</v>
      </c>
      <c r="B787" t="s">
        <v>4950</v>
      </c>
      <c r="C787" t="s">
        <v>4029</v>
      </c>
      <c r="D787">
        <v>33</v>
      </c>
      <c r="E787" t="s">
        <v>4025</v>
      </c>
      <c r="F787" t="s">
        <v>4092</v>
      </c>
      <c r="G787" t="s">
        <v>4071</v>
      </c>
      <c r="H787" s="16">
        <v>45462</v>
      </c>
    </row>
    <row r="788" spans="1:8" x14ac:dyDescent="0.25">
      <c r="A788" t="s">
        <v>2193</v>
      </c>
      <c r="B788" t="s">
        <v>4951</v>
      </c>
      <c r="C788" t="s">
        <v>4024</v>
      </c>
      <c r="D788">
        <v>32</v>
      </c>
      <c r="E788" t="s">
        <v>4025</v>
      </c>
      <c r="F788" t="s">
        <v>4067</v>
      </c>
      <c r="G788" t="s">
        <v>4068</v>
      </c>
      <c r="H788" s="16">
        <v>45918</v>
      </c>
    </row>
    <row r="789" spans="1:8" x14ac:dyDescent="0.25">
      <c r="A789" t="s">
        <v>508</v>
      </c>
      <c r="B789" t="s">
        <v>4952</v>
      </c>
      <c r="C789" t="s">
        <v>4029</v>
      </c>
      <c r="D789">
        <v>20</v>
      </c>
      <c r="E789" t="s">
        <v>4038</v>
      </c>
      <c r="F789" t="s">
        <v>4055</v>
      </c>
      <c r="G789" t="s">
        <v>4032</v>
      </c>
      <c r="H789" s="16">
        <v>45599</v>
      </c>
    </row>
    <row r="790" spans="1:8" x14ac:dyDescent="0.25">
      <c r="A790" t="s">
        <v>1283</v>
      </c>
      <c r="B790" t="s">
        <v>4953</v>
      </c>
      <c r="C790" t="s">
        <v>4029</v>
      </c>
      <c r="D790">
        <v>20</v>
      </c>
      <c r="E790" t="s">
        <v>4052</v>
      </c>
      <c r="F790" t="s">
        <v>4097</v>
      </c>
      <c r="G790" t="s">
        <v>4071</v>
      </c>
      <c r="H790" s="16">
        <v>46084</v>
      </c>
    </row>
    <row r="791" spans="1:8" x14ac:dyDescent="0.25">
      <c r="A791" t="s">
        <v>886</v>
      </c>
      <c r="B791" t="s">
        <v>4954</v>
      </c>
      <c r="C791" t="s">
        <v>4024</v>
      </c>
      <c r="D791">
        <v>62</v>
      </c>
      <c r="E791" t="s">
        <v>4025</v>
      </c>
      <c r="F791" t="s">
        <v>4035</v>
      </c>
      <c r="G791" t="s">
        <v>4036</v>
      </c>
      <c r="H791" s="16">
        <v>46138</v>
      </c>
    </row>
    <row r="792" spans="1:8" x14ac:dyDescent="0.25">
      <c r="A792" t="s">
        <v>2351</v>
      </c>
      <c r="B792" t="s">
        <v>4955</v>
      </c>
      <c r="C792" t="s">
        <v>4029</v>
      </c>
      <c r="D792" t="s">
        <v>4956</v>
      </c>
      <c r="E792" t="s">
        <v>4048</v>
      </c>
      <c r="F792" t="s">
        <v>4060</v>
      </c>
      <c r="G792" t="s">
        <v>4032</v>
      </c>
      <c r="H792" s="16">
        <v>45324</v>
      </c>
    </row>
    <row r="793" spans="1:8" x14ac:dyDescent="0.25">
      <c r="A793" t="s">
        <v>261</v>
      </c>
      <c r="B793" t="s">
        <v>4957</v>
      </c>
      <c r="C793" t="s">
        <v>4024</v>
      </c>
      <c r="D793">
        <v>50</v>
      </c>
      <c r="E793" t="s">
        <v>4025</v>
      </c>
      <c r="F793" t="s">
        <v>4141</v>
      </c>
      <c r="G793" t="s">
        <v>4068</v>
      </c>
      <c r="H793" s="16">
        <v>45827</v>
      </c>
    </row>
    <row r="794" spans="1:8" x14ac:dyDescent="0.25">
      <c r="A794" t="s">
        <v>791</v>
      </c>
      <c r="B794" t="s">
        <v>4958</v>
      </c>
      <c r="C794" t="s">
        <v>4029</v>
      </c>
      <c r="D794">
        <v>23</v>
      </c>
      <c r="E794" t="s">
        <v>4025</v>
      </c>
      <c r="F794" t="s">
        <v>4074</v>
      </c>
      <c r="G794" t="s">
        <v>4259</v>
      </c>
      <c r="H794" s="16">
        <v>45363</v>
      </c>
    </row>
    <row r="795" spans="1:8" x14ac:dyDescent="0.25">
      <c r="A795" t="s">
        <v>176</v>
      </c>
      <c r="B795" t="s">
        <v>4959</v>
      </c>
      <c r="C795" t="s">
        <v>4024</v>
      </c>
      <c r="D795">
        <v>46</v>
      </c>
      <c r="E795" t="s">
        <v>4030</v>
      </c>
      <c r="F795" t="s">
        <v>4087</v>
      </c>
      <c r="G795" t="s">
        <v>4036</v>
      </c>
      <c r="H795" s="16">
        <v>45051</v>
      </c>
    </row>
    <row r="796" spans="1:8" x14ac:dyDescent="0.25">
      <c r="A796" t="s">
        <v>761</v>
      </c>
      <c r="B796" t="s">
        <v>4960</v>
      </c>
      <c r="C796" t="s">
        <v>4029</v>
      </c>
      <c r="D796">
        <v>35</v>
      </c>
      <c r="E796" t="s">
        <v>4048</v>
      </c>
      <c r="F796" t="s">
        <v>4143</v>
      </c>
      <c r="G796" t="s">
        <v>4027</v>
      </c>
      <c r="H796" s="16" t="s">
        <v>4961</v>
      </c>
    </row>
    <row r="797" spans="1:8" x14ac:dyDescent="0.25">
      <c r="A797" t="s">
        <v>380</v>
      </c>
      <c r="B797" t="s">
        <v>4962</v>
      </c>
      <c r="D797">
        <v>22</v>
      </c>
      <c r="E797" t="s">
        <v>4025</v>
      </c>
      <c r="F797" t="s">
        <v>4044</v>
      </c>
      <c r="G797" t="s">
        <v>4036</v>
      </c>
      <c r="H797" s="16">
        <v>45925</v>
      </c>
    </row>
    <row r="798" spans="1:8" x14ac:dyDescent="0.25">
      <c r="A798" t="s">
        <v>443</v>
      </c>
      <c r="B798" t="s">
        <v>4963</v>
      </c>
      <c r="C798" t="s">
        <v>4024</v>
      </c>
      <c r="D798">
        <v>72</v>
      </c>
      <c r="E798" t="s">
        <v>4025</v>
      </c>
      <c r="F798" t="s">
        <v>4067</v>
      </c>
      <c r="G798" t="s">
        <v>4068</v>
      </c>
      <c r="H798" s="16">
        <v>45575</v>
      </c>
    </row>
    <row r="799" spans="1:8" x14ac:dyDescent="0.25">
      <c r="A799" t="s">
        <v>2154</v>
      </c>
      <c r="B799" t="s">
        <v>4964</v>
      </c>
      <c r="C799" t="s">
        <v>4029</v>
      </c>
      <c r="D799">
        <v>67</v>
      </c>
      <c r="E799" t="s">
        <v>4025</v>
      </c>
      <c r="F799" t="s">
        <v>4085</v>
      </c>
      <c r="G799" t="s">
        <v>4036</v>
      </c>
      <c r="H799" s="16">
        <v>45171</v>
      </c>
    </row>
    <row r="800" spans="1:8" x14ac:dyDescent="0.25">
      <c r="A800" t="s">
        <v>1154</v>
      </c>
      <c r="B800" t="s">
        <v>4965</v>
      </c>
      <c r="C800" t="s">
        <v>4024</v>
      </c>
      <c r="D800">
        <v>47</v>
      </c>
      <c r="E800" t="s">
        <v>4025</v>
      </c>
      <c r="F800" t="s">
        <v>4035</v>
      </c>
      <c r="G800" t="s">
        <v>4036</v>
      </c>
      <c r="H800" s="16">
        <v>46089</v>
      </c>
    </row>
    <row r="801" spans="1:8" x14ac:dyDescent="0.25">
      <c r="A801" t="s">
        <v>473</v>
      </c>
      <c r="B801" t="s">
        <v>4966</v>
      </c>
      <c r="C801" t="s">
        <v>4024</v>
      </c>
      <c r="D801">
        <v>25</v>
      </c>
      <c r="E801" t="s">
        <v>4025</v>
      </c>
      <c r="F801" t="s">
        <v>4165</v>
      </c>
      <c r="G801" t="s">
        <v>4071</v>
      </c>
      <c r="H801" s="16">
        <v>44997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A5DED-659D-4D17-BE86-8FF2021A6FA4}">
  <dimension ref="A1:F61"/>
  <sheetViews>
    <sheetView workbookViewId="0">
      <selection activeCell="K7" sqref="K7"/>
    </sheetView>
  </sheetViews>
  <sheetFormatPr defaultRowHeight="15" x14ac:dyDescent="0.25"/>
  <cols>
    <col min="1" max="1" width="15.28515625" bestFit="1" customWidth="1"/>
    <col min="2" max="2" width="25" bestFit="1" customWidth="1"/>
    <col min="3" max="3" width="13.42578125" bestFit="1" customWidth="1"/>
    <col min="4" max="4" width="17.85546875" bestFit="1" customWidth="1"/>
    <col min="5" max="5" width="14.85546875" bestFit="1" customWidth="1"/>
    <col min="6" max="6" width="20.42578125" bestFit="1" customWidth="1"/>
  </cols>
  <sheetData>
    <row r="1" spans="1:6" x14ac:dyDescent="0.25">
      <c r="A1" s="8" t="s">
        <v>3</v>
      </c>
      <c r="B1" s="8" t="s">
        <v>4967</v>
      </c>
      <c r="C1" s="8" t="s">
        <v>4968</v>
      </c>
      <c r="D1" s="8" t="s">
        <v>4969</v>
      </c>
      <c r="E1" s="8" t="s">
        <v>4970</v>
      </c>
      <c r="F1" s="8" t="s">
        <v>4971</v>
      </c>
    </row>
    <row r="2" spans="1:6" x14ac:dyDescent="0.25">
      <c r="A2" t="s">
        <v>277</v>
      </c>
      <c r="B2" t="s">
        <v>4972</v>
      </c>
      <c r="C2" t="s">
        <v>4973</v>
      </c>
      <c r="D2" t="s">
        <v>4974</v>
      </c>
      <c r="E2">
        <v>433.38</v>
      </c>
      <c r="F2" t="s">
        <v>4975</v>
      </c>
    </row>
    <row r="3" spans="1:6" x14ac:dyDescent="0.25">
      <c r="A3" t="s">
        <v>147</v>
      </c>
      <c r="B3" t="s">
        <v>4976</v>
      </c>
      <c r="C3" t="s">
        <v>4973</v>
      </c>
      <c r="D3" t="s">
        <v>4974</v>
      </c>
      <c r="E3">
        <v>679.32</v>
      </c>
      <c r="F3" t="s">
        <v>4977</v>
      </c>
    </row>
    <row r="4" spans="1:6" x14ac:dyDescent="0.25">
      <c r="A4" t="s">
        <v>549</v>
      </c>
      <c r="B4" t="s">
        <v>4978</v>
      </c>
      <c r="C4" t="s">
        <v>4973</v>
      </c>
      <c r="D4" t="s">
        <v>4974</v>
      </c>
      <c r="E4">
        <v>767.36</v>
      </c>
      <c r="F4" t="s">
        <v>4979</v>
      </c>
    </row>
    <row r="5" spans="1:6" x14ac:dyDescent="0.25">
      <c r="A5" t="s">
        <v>150</v>
      </c>
      <c r="B5" t="s">
        <v>4980</v>
      </c>
      <c r="C5" t="s">
        <v>4973</v>
      </c>
      <c r="D5" t="s">
        <v>4974</v>
      </c>
      <c r="E5">
        <v>1064.29</v>
      </c>
      <c r="F5" t="s">
        <v>4981</v>
      </c>
    </row>
    <row r="6" spans="1:6" x14ac:dyDescent="0.25">
      <c r="A6" t="s">
        <v>323</v>
      </c>
      <c r="B6" t="s">
        <v>4980</v>
      </c>
      <c r="C6" t="s">
        <v>4973</v>
      </c>
      <c r="D6" t="s">
        <v>4974</v>
      </c>
      <c r="E6">
        <v>989.34</v>
      </c>
      <c r="F6" t="s">
        <v>4982</v>
      </c>
    </row>
    <row r="7" spans="1:6" x14ac:dyDescent="0.25">
      <c r="A7" t="s">
        <v>286</v>
      </c>
      <c r="B7" t="s">
        <v>4983</v>
      </c>
      <c r="C7" t="s">
        <v>4973</v>
      </c>
      <c r="D7" t="s">
        <v>4974</v>
      </c>
      <c r="E7">
        <v>948.27</v>
      </c>
      <c r="F7" t="s">
        <v>4984</v>
      </c>
    </row>
    <row r="8" spans="1:6" x14ac:dyDescent="0.25">
      <c r="A8" t="s">
        <v>43</v>
      </c>
      <c r="B8" t="s">
        <v>4985</v>
      </c>
      <c r="C8" t="s">
        <v>4973</v>
      </c>
      <c r="D8" t="s">
        <v>4974</v>
      </c>
      <c r="E8">
        <v>1097.3900000000001</v>
      </c>
      <c r="F8" t="s">
        <v>4986</v>
      </c>
    </row>
    <row r="9" spans="1:6" x14ac:dyDescent="0.25">
      <c r="A9" t="s">
        <v>83</v>
      </c>
      <c r="B9" t="s">
        <v>4987</v>
      </c>
      <c r="C9" t="s">
        <v>4973</v>
      </c>
      <c r="D9" t="s">
        <v>4974</v>
      </c>
      <c r="E9">
        <v>1586.31</v>
      </c>
      <c r="F9" t="s">
        <v>4988</v>
      </c>
    </row>
    <row r="10" spans="1:6" x14ac:dyDescent="0.25">
      <c r="A10" t="s">
        <v>251</v>
      </c>
      <c r="B10" t="s">
        <v>4989</v>
      </c>
      <c r="C10" t="s">
        <v>4973</v>
      </c>
      <c r="D10" t="s">
        <v>4974</v>
      </c>
      <c r="E10">
        <v>1299.3499999999999</v>
      </c>
      <c r="F10" t="s">
        <v>4990</v>
      </c>
    </row>
    <row r="11" spans="1:6" x14ac:dyDescent="0.25">
      <c r="A11" t="s">
        <v>109</v>
      </c>
      <c r="B11" t="s">
        <v>4983</v>
      </c>
      <c r="C11" t="s">
        <v>4973</v>
      </c>
      <c r="D11" t="s">
        <v>4974</v>
      </c>
      <c r="E11">
        <v>1007.28</v>
      </c>
      <c r="F11" t="s">
        <v>4991</v>
      </c>
    </row>
    <row r="12" spans="1:6" x14ac:dyDescent="0.25">
      <c r="A12" t="s">
        <v>38</v>
      </c>
      <c r="B12" t="s">
        <v>4992</v>
      </c>
      <c r="C12" t="s">
        <v>4973</v>
      </c>
      <c r="D12" t="s">
        <v>4974</v>
      </c>
      <c r="E12">
        <v>1177.3800000000001</v>
      </c>
      <c r="F12" t="s">
        <v>4975</v>
      </c>
    </row>
    <row r="13" spans="1:6" x14ac:dyDescent="0.25">
      <c r="A13" t="s">
        <v>202</v>
      </c>
      <c r="B13" t="s">
        <v>4993</v>
      </c>
      <c r="C13" t="s">
        <v>4973</v>
      </c>
      <c r="D13" t="s">
        <v>4974</v>
      </c>
      <c r="E13">
        <v>1427.32</v>
      </c>
      <c r="F13" t="s">
        <v>4977</v>
      </c>
    </row>
    <row r="14" spans="1:6" x14ac:dyDescent="0.25">
      <c r="A14" t="s">
        <v>416</v>
      </c>
      <c r="B14" t="s">
        <v>4994</v>
      </c>
      <c r="C14" t="s">
        <v>4973</v>
      </c>
      <c r="D14" t="s">
        <v>4995</v>
      </c>
      <c r="E14">
        <v>159.36000000000001</v>
      </c>
      <c r="F14" t="s">
        <v>4979</v>
      </c>
    </row>
    <row r="15" spans="1:6" x14ac:dyDescent="0.25">
      <c r="A15" t="s">
        <v>332</v>
      </c>
      <c r="B15" t="s">
        <v>4996</v>
      </c>
      <c r="C15" t="s">
        <v>4973</v>
      </c>
      <c r="D15" t="s">
        <v>4995</v>
      </c>
      <c r="E15">
        <v>531.79</v>
      </c>
      <c r="F15" t="s">
        <v>4981</v>
      </c>
    </row>
    <row r="16" spans="1:6" x14ac:dyDescent="0.25">
      <c r="A16" t="s">
        <v>213</v>
      </c>
      <c r="B16" t="s">
        <v>4997</v>
      </c>
      <c r="C16" t="s">
        <v>4973</v>
      </c>
      <c r="D16" t="s">
        <v>4995</v>
      </c>
      <c r="E16">
        <v>362.34</v>
      </c>
      <c r="F16" t="s">
        <v>4982</v>
      </c>
    </row>
    <row r="17" spans="1:6" x14ac:dyDescent="0.25">
      <c r="A17" t="s">
        <v>126</v>
      </c>
      <c r="B17" t="s">
        <v>4998</v>
      </c>
      <c r="C17" t="s">
        <v>4973</v>
      </c>
      <c r="D17" t="s">
        <v>4995</v>
      </c>
      <c r="E17">
        <v>510.27</v>
      </c>
      <c r="F17" t="s">
        <v>4984</v>
      </c>
    </row>
    <row r="18" spans="1:6" x14ac:dyDescent="0.25">
      <c r="A18" t="s">
        <v>51</v>
      </c>
      <c r="B18" t="s">
        <v>4999</v>
      </c>
      <c r="C18" t="s">
        <v>4973</v>
      </c>
      <c r="D18" t="s">
        <v>4995</v>
      </c>
      <c r="E18">
        <v>609.39</v>
      </c>
      <c r="F18" t="s">
        <v>4986</v>
      </c>
    </row>
    <row r="19" spans="1:6" x14ac:dyDescent="0.25">
      <c r="A19" t="s">
        <v>180</v>
      </c>
      <c r="B19" t="s">
        <v>5000</v>
      </c>
      <c r="C19" t="s">
        <v>4973</v>
      </c>
      <c r="D19" t="s">
        <v>4995</v>
      </c>
      <c r="E19">
        <v>585.80999999999995</v>
      </c>
      <c r="F19" t="s">
        <v>4988</v>
      </c>
    </row>
    <row r="20" spans="1:6" x14ac:dyDescent="0.25">
      <c r="A20" t="s">
        <v>47</v>
      </c>
      <c r="B20" t="s">
        <v>4994</v>
      </c>
      <c r="C20" t="s">
        <v>4973</v>
      </c>
      <c r="D20" t="s">
        <v>4995</v>
      </c>
      <c r="E20">
        <v>194.35</v>
      </c>
      <c r="F20" t="s">
        <v>4990</v>
      </c>
    </row>
    <row r="21" spans="1:6" x14ac:dyDescent="0.25">
      <c r="A21" t="s">
        <v>77</v>
      </c>
      <c r="B21" t="s">
        <v>5001</v>
      </c>
      <c r="C21" t="s">
        <v>4973</v>
      </c>
      <c r="D21" t="s">
        <v>4995</v>
      </c>
      <c r="E21">
        <v>287.27999999999997</v>
      </c>
      <c r="F21" t="s">
        <v>4991</v>
      </c>
    </row>
    <row r="22" spans="1:6" x14ac:dyDescent="0.25">
      <c r="A22" t="s">
        <v>390</v>
      </c>
      <c r="B22" t="s">
        <v>5002</v>
      </c>
      <c r="C22" t="s">
        <v>4973</v>
      </c>
      <c r="D22" t="s">
        <v>4995</v>
      </c>
      <c r="E22">
        <v>278.38</v>
      </c>
      <c r="F22" t="s">
        <v>4975</v>
      </c>
    </row>
    <row r="23" spans="1:6" x14ac:dyDescent="0.25">
      <c r="A23" t="s">
        <v>171</v>
      </c>
      <c r="B23" t="s">
        <v>5003</v>
      </c>
      <c r="C23" t="s">
        <v>4973</v>
      </c>
      <c r="D23" t="s">
        <v>4995</v>
      </c>
      <c r="E23">
        <v>883.32</v>
      </c>
      <c r="F23" t="s">
        <v>4977</v>
      </c>
    </row>
    <row r="24" spans="1:6" x14ac:dyDescent="0.25">
      <c r="A24" t="s">
        <v>685</v>
      </c>
      <c r="B24" t="s">
        <v>5004</v>
      </c>
      <c r="C24" t="s">
        <v>4973</v>
      </c>
      <c r="D24" t="s">
        <v>4995</v>
      </c>
      <c r="E24">
        <v>1023.36</v>
      </c>
      <c r="F24" t="s">
        <v>4979</v>
      </c>
    </row>
    <row r="25" spans="1:6" x14ac:dyDescent="0.25">
      <c r="A25" t="s">
        <v>321</v>
      </c>
      <c r="B25" t="s">
        <v>5005</v>
      </c>
      <c r="C25" t="s">
        <v>4973</v>
      </c>
      <c r="D25" t="s">
        <v>4995</v>
      </c>
      <c r="E25">
        <v>993.29</v>
      </c>
      <c r="F25" t="s">
        <v>4981</v>
      </c>
    </row>
    <row r="26" spans="1:6" x14ac:dyDescent="0.25">
      <c r="A26" t="s">
        <v>132</v>
      </c>
      <c r="B26" t="s">
        <v>5006</v>
      </c>
      <c r="C26" t="s">
        <v>4973</v>
      </c>
      <c r="D26" t="s">
        <v>5007</v>
      </c>
      <c r="E26">
        <v>791.34</v>
      </c>
      <c r="F26" t="s">
        <v>4982</v>
      </c>
    </row>
    <row r="27" spans="1:6" x14ac:dyDescent="0.25">
      <c r="A27" t="s">
        <v>376</v>
      </c>
      <c r="B27" t="s">
        <v>5008</v>
      </c>
      <c r="C27" t="s">
        <v>4973</v>
      </c>
      <c r="D27" t="s">
        <v>5007</v>
      </c>
      <c r="E27">
        <v>1240.27</v>
      </c>
      <c r="F27" t="s">
        <v>4984</v>
      </c>
    </row>
    <row r="28" spans="1:6" x14ac:dyDescent="0.25">
      <c r="A28" t="s">
        <v>98</v>
      </c>
      <c r="B28" t="s">
        <v>5009</v>
      </c>
      <c r="C28" t="s">
        <v>4973</v>
      </c>
      <c r="D28" t="s">
        <v>5007</v>
      </c>
      <c r="E28">
        <v>853.39</v>
      </c>
      <c r="F28" t="s">
        <v>4986</v>
      </c>
    </row>
    <row r="29" spans="1:6" x14ac:dyDescent="0.25">
      <c r="A29" t="s">
        <v>87</v>
      </c>
      <c r="B29" t="s">
        <v>5010</v>
      </c>
      <c r="C29" t="s">
        <v>4973</v>
      </c>
      <c r="D29" t="s">
        <v>5007</v>
      </c>
      <c r="E29">
        <v>689.31</v>
      </c>
      <c r="F29" t="s">
        <v>4988</v>
      </c>
    </row>
    <row r="30" spans="1:6" x14ac:dyDescent="0.25">
      <c r="A30" t="s">
        <v>220</v>
      </c>
      <c r="B30" t="s">
        <v>5011</v>
      </c>
      <c r="C30" t="s">
        <v>4973</v>
      </c>
      <c r="D30" t="s">
        <v>5007</v>
      </c>
      <c r="E30">
        <v>974.35</v>
      </c>
      <c r="F30" t="s">
        <v>4990</v>
      </c>
    </row>
    <row r="31" spans="1:6" x14ac:dyDescent="0.25">
      <c r="A31" t="s">
        <v>117</v>
      </c>
      <c r="B31" t="s">
        <v>5012</v>
      </c>
      <c r="C31" t="s">
        <v>4973</v>
      </c>
      <c r="D31" t="s">
        <v>5007</v>
      </c>
      <c r="E31">
        <v>1295.28</v>
      </c>
      <c r="F31" t="s">
        <v>4991</v>
      </c>
    </row>
    <row r="32" spans="1:6" x14ac:dyDescent="0.25">
      <c r="A32" t="s">
        <v>177</v>
      </c>
      <c r="B32" t="s">
        <v>5013</v>
      </c>
      <c r="C32" t="s">
        <v>4973</v>
      </c>
      <c r="D32" t="s">
        <v>5007</v>
      </c>
      <c r="E32">
        <v>991.38</v>
      </c>
      <c r="F32" t="s">
        <v>4975</v>
      </c>
    </row>
    <row r="33" spans="1:6" x14ac:dyDescent="0.25">
      <c r="A33" t="s">
        <v>520</v>
      </c>
      <c r="B33" t="s">
        <v>5014</v>
      </c>
      <c r="C33" t="s">
        <v>4973</v>
      </c>
      <c r="D33" t="s">
        <v>5007</v>
      </c>
      <c r="E33">
        <v>1495.32</v>
      </c>
      <c r="F33" t="s">
        <v>4977</v>
      </c>
    </row>
    <row r="34" spans="1:6" x14ac:dyDescent="0.25">
      <c r="A34" t="s">
        <v>33</v>
      </c>
      <c r="B34" t="s">
        <v>5015</v>
      </c>
      <c r="C34" t="s">
        <v>4973</v>
      </c>
      <c r="D34" t="s">
        <v>5007</v>
      </c>
      <c r="E34">
        <v>1599.36</v>
      </c>
      <c r="F34" t="s">
        <v>4979</v>
      </c>
    </row>
    <row r="35" spans="1:6" x14ac:dyDescent="0.25">
      <c r="A35" t="s">
        <v>199</v>
      </c>
      <c r="B35" t="s">
        <v>5016</v>
      </c>
      <c r="C35" t="s">
        <v>4973</v>
      </c>
      <c r="D35" t="s">
        <v>5007</v>
      </c>
      <c r="E35">
        <v>496.29</v>
      </c>
      <c r="F35" t="s">
        <v>4981</v>
      </c>
    </row>
    <row r="36" spans="1:6" x14ac:dyDescent="0.25">
      <c r="A36" t="s">
        <v>140</v>
      </c>
      <c r="B36" t="s">
        <v>5017</v>
      </c>
      <c r="C36" t="s">
        <v>4973</v>
      </c>
      <c r="D36" t="s">
        <v>5007</v>
      </c>
      <c r="E36">
        <v>659.34</v>
      </c>
      <c r="F36" t="s">
        <v>4982</v>
      </c>
    </row>
    <row r="37" spans="1:6" x14ac:dyDescent="0.25">
      <c r="A37" t="s">
        <v>57</v>
      </c>
      <c r="B37" t="s">
        <v>5018</v>
      </c>
      <c r="C37" t="s">
        <v>4973</v>
      </c>
      <c r="D37" t="s">
        <v>5007</v>
      </c>
      <c r="E37">
        <v>875.27</v>
      </c>
      <c r="F37" t="s">
        <v>4984</v>
      </c>
    </row>
    <row r="38" spans="1:6" x14ac:dyDescent="0.25">
      <c r="A38" t="s">
        <v>268</v>
      </c>
      <c r="B38" t="s">
        <v>5019</v>
      </c>
      <c r="C38" t="s">
        <v>4973</v>
      </c>
      <c r="D38" t="s">
        <v>5020</v>
      </c>
      <c r="E38">
        <v>90.89</v>
      </c>
      <c r="F38" t="s">
        <v>4986</v>
      </c>
    </row>
    <row r="39" spans="1:6" x14ac:dyDescent="0.25">
      <c r="A39" t="s">
        <v>61</v>
      </c>
      <c r="B39" t="s">
        <v>5021</v>
      </c>
      <c r="C39" t="s">
        <v>4973</v>
      </c>
      <c r="D39" t="s">
        <v>5020</v>
      </c>
      <c r="E39">
        <v>171.81</v>
      </c>
      <c r="F39" t="s">
        <v>4988</v>
      </c>
    </row>
    <row r="40" spans="1:6" x14ac:dyDescent="0.25">
      <c r="A40" t="s">
        <v>254</v>
      </c>
      <c r="B40" t="s">
        <v>5022</v>
      </c>
      <c r="C40" t="s">
        <v>4973</v>
      </c>
      <c r="D40" t="s">
        <v>5020</v>
      </c>
      <c r="E40">
        <v>129.35</v>
      </c>
      <c r="F40" t="s">
        <v>4990</v>
      </c>
    </row>
    <row r="41" spans="1:6" x14ac:dyDescent="0.25">
      <c r="A41" t="s">
        <v>18</v>
      </c>
      <c r="B41" t="s">
        <v>5023</v>
      </c>
      <c r="C41" t="s">
        <v>4973</v>
      </c>
      <c r="D41" t="s">
        <v>5020</v>
      </c>
      <c r="E41">
        <v>71.28</v>
      </c>
      <c r="F41" t="s">
        <v>4991</v>
      </c>
    </row>
    <row r="42" spans="1:6" x14ac:dyDescent="0.25">
      <c r="A42" t="s">
        <v>282</v>
      </c>
      <c r="B42" t="s">
        <v>5024</v>
      </c>
      <c r="C42" t="s">
        <v>4973</v>
      </c>
      <c r="D42" t="s">
        <v>5020</v>
      </c>
      <c r="E42">
        <v>110.98</v>
      </c>
      <c r="F42" t="s">
        <v>4975</v>
      </c>
    </row>
    <row r="43" spans="1:6" x14ac:dyDescent="0.25">
      <c r="A43" t="s">
        <v>556</v>
      </c>
      <c r="B43" t="s">
        <v>5025</v>
      </c>
      <c r="C43" t="s">
        <v>4973</v>
      </c>
      <c r="D43" t="s">
        <v>5020</v>
      </c>
      <c r="E43">
        <v>87.72</v>
      </c>
      <c r="F43" t="s">
        <v>4977</v>
      </c>
    </row>
    <row r="44" spans="1:6" x14ac:dyDescent="0.25">
      <c r="A44" t="s">
        <v>92</v>
      </c>
      <c r="B44" t="s">
        <v>5026</v>
      </c>
      <c r="C44" t="s">
        <v>4973</v>
      </c>
      <c r="D44" t="s">
        <v>5020</v>
      </c>
      <c r="E44">
        <v>191.36</v>
      </c>
      <c r="F44" t="s">
        <v>4979</v>
      </c>
    </row>
    <row r="45" spans="1:6" x14ac:dyDescent="0.25">
      <c r="A45" t="s">
        <v>12</v>
      </c>
      <c r="B45" t="s">
        <v>5027</v>
      </c>
      <c r="C45" t="s">
        <v>4973</v>
      </c>
      <c r="D45" t="s">
        <v>5020</v>
      </c>
      <c r="E45">
        <v>354.29</v>
      </c>
      <c r="F45" t="s">
        <v>4981</v>
      </c>
    </row>
    <row r="46" spans="1:6" x14ac:dyDescent="0.25">
      <c r="A46" t="s">
        <v>223</v>
      </c>
      <c r="B46" t="s">
        <v>5028</v>
      </c>
      <c r="C46" t="s">
        <v>4973</v>
      </c>
      <c r="D46" t="s">
        <v>5020</v>
      </c>
      <c r="E46">
        <v>263.33999999999997</v>
      </c>
      <c r="F46" t="s">
        <v>4982</v>
      </c>
    </row>
    <row r="47" spans="1:6" x14ac:dyDescent="0.25">
      <c r="A47" t="s">
        <v>23</v>
      </c>
      <c r="B47" t="s">
        <v>5029</v>
      </c>
      <c r="C47" t="s">
        <v>4973</v>
      </c>
      <c r="D47" t="s">
        <v>5020</v>
      </c>
      <c r="E47">
        <v>57.67</v>
      </c>
      <c r="F47" t="s">
        <v>4984</v>
      </c>
    </row>
    <row r="48" spans="1:6" x14ac:dyDescent="0.25">
      <c r="A48" t="s">
        <v>440</v>
      </c>
      <c r="B48" t="s">
        <v>5030</v>
      </c>
      <c r="C48" t="s">
        <v>4973</v>
      </c>
      <c r="D48" t="s">
        <v>5020</v>
      </c>
      <c r="E48">
        <v>90.89</v>
      </c>
      <c r="F48" t="s">
        <v>4986</v>
      </c>
    </row>
    <row r="49" spans="1:6" x14ac:dyDescent="0.25">
      <c r="A49" t="s">
        <v>71</v>
      </c>
      <c r="B49" t="s">
        <v>5031</v>
      </c>
      <c r="C49" t="s">
        <v>4973</v>
      </c>
      <c r="D49" t="s">
        <v>5020</v>
      </c>
      <c r="E49">
        <v>82.11</v>
      </c>
      <c r="F49" t="s">
        <v>4988</v>
      </c>
    </row>
    <row r="50" spans="1:6" x14ac:dyDescent="0.25">
      <c r="A50" t="s">
        <v>235</v>
      </c>
      <c r="B50" t="s">
        <v>5032</v>
      </c>
      <c r="C50" t="s">
        <v>4973</v>
      </c>
      <c r="D50" t="s">
        <v>5033</v>
      </c>
      <c r="E50">
        <v>44.85</v>
      </c>
      <c r="F50" t="s">
        <v>4990</v>
      </c>
    </row>
    <row r="51" spans="1:6" x14ac:dyDescent="0.25">
      <c r="A51" t="s">
        <v>54</v>
      </c>
      <c r="B51" t="s">
        <v>5034</v>
      </c>
      <c r="C51" t="s">
        <v>4973</v>
      </c>
      <c r="D51" t="s">
        <v>5033</v>
      </c>
      <c r="E51">
        <v>85.68</v>
      </c>
      <c r="F51" t="s">
        <v>4991</v>
      </c>
    </row>
    <row r="52" spans="1:6" x14ac:dyDescent="0.25">
      <c r="A52" t="s">
        <v>168</v>
      </c>
      <c r="B52" t="s">
        <v>5035</v>
      </c>
      <c r="C52" t="s">
        <v>4973</v>
      </c>
      <c r="D52" t="s">
        <v>5033</v>
      </c>
      <c r="E52">
        <v>55.18</v>
      </c>
      <c r="F52" t="s">
        <v>4975</v>
      </c>
    </row>
    <row r="53" spans="1:6" x14ac:dyDescent="0.25">
      <c r="A53" t="s">
        <v>305</v>
      </c>
      <c r="B53" t="s">
        <v>5036</v>
      </c>
      <c r="C53" t="s">
        <v>4973</v>
      </c>
      <c r="D53" t="s">
        <v>5033</v>
      </c>
      <c r="E53">
        <v>26.52</v>
      </c>
      <c r="F53" t="s">
        <v>4977</v>
      </c>
    </row>
    <row r="54" spans="1:6" x14ac:dyDescent="0.25">
      <c r="A54" t="s">
        <v>243</v>
      </c>
      <c r="B54" t="s">
        <v>5037</v>
      </c>
      <c r="C54" t="s">
        <v>4973</v>
      </c>
      <c r="D54" t="s">
        <v>5033</v>
      </c>
      <c r="E54">
        <v>44.16</v>
      </c>
      <c r="F54" t="s">
        <v>4979</v>
      </c>
    </row>
    <row r="55" spans="1:6" x14ac:dyDescent="0.25">
      <c r="A55" t="s">
        <v>123</v>
      </c>
      <c r="B55" t="s">
        <v>5038</v>
      </c>
      <c r="C55" t="s">
        <v>4973</v>
      </c>
      <c r="D55" t="s">
        <v>5033</v>
      </c>
      <c r="E55">
        <v>39.049999999999997</v>
      </c>
      <c r="F55" t="s">
        <v>4981</v>
      </c>
    </row>
    <row r="56" spans="1:6" x14ac:dyDescent="0.25">
      <c r="A56" t="s">
        <v>137</v>
      </c>
      <c r="B56" t="s">
        <v>5039</v>
      </c>
      <c r="C56" t="s">
        <v>4973</v>
      </c>
      <c r="D56" t="s">
        <v>5033</v>
      </c>
      <c r="E56">
        <v>65.34</v>
      </c>
      <c r="F56" t="s">
        <v>4982</v>
      </c>
    </row>
    <row r="57" spans="1:6" x14ac:dyDescent="0.25">
      <c r="A57" t="s">
        <v>80</v>
      </c>
      <c r="B57" t="s">
        <v>5040</v>
      </c>
      <c r="C57" t="s">
        <v>4973</v>
      </c>
      <c r="D57" t="s">
        <v>5033</v>
      </c>
      <c r="E57">
        <v>116.07</v>
      </c>
      <c r="F57" t="s">
        <v>4984</v>
      </c>
    </row>
    <row r="58" spans="1:6" x14ac:dyDescent="0.25">
      <c r="A58" t="s">
        <v>153</v>
      </c>
      <c r="B58" t="s">
        <v>5041</v>
      </c>
      <c r="C58" t="s">
        <v>4973</v>
      </c>
      <c r="D58" t="s">
        <v>5033</v>
      </c>
      <c r="E58">
        <v>78.69</v>
      </c>
      <c r="F58" t="s">
        <v>4986</v>
      </c>
    </row>
    <row r="59" spans="1:6" x14ac:dyDescent="0.25">
      <c r="A59" t="s">
        <v>174</v>
      </c>
      <c r="B59" t="s">
        <v>5042</v>
      </c>
      <c r="C59" t="s">
        <v>4973</v>
      </c>
      <c r="D59" t="s">
        <v>5033</v>
      </c>
      <c r="E59">
        <v>54.51</v>
      </c>
      <c r="F59" t="s">
        <v>4988</v>
      </c>
    </row>
    <row r="60" spans="1:6" x14ac:dyDescent="0.25">
      <c r="A60" t="s">
        <v>395</v>
      </c>
      <c r="B60" t="s">
        <v>5043</v>
      </c>
      <c r="C60" t="s">
        <v>4973</v>
      </c>
      <c r="D60" t="s">
        <v>5033</v>
      </c>
      <c r="E60">
        <v>96.85</v>
      </c>
      <c r="F60" t="s">
        <v>4990</v>
      </c>
    </row>
    <row r="61" spans="1:6" x14ac:dyDescent="0.25">
      <c r="A61" t="s">
        <v>29</v>
      </c>
      <c r="B61" t="s">
        <v>5044</v>
      </c>
      <c r="C61" t="s">
        <v>4973</v>
      </c>
      <c r="D61" t="s">
        <v>5033</v>
      </c>
      <c r="E61">
        <v>78.48</v>
      </c>
      <c r="F61" t="s">
        <v>4991</v>
      </c>
    </row>
  </sheetData>
  <conditionalFormatting sqref="A1:A1048576">
    <cfRule type="duplicateValues" dxfId="41"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3CCA5-A445-40E0-8BD7-48FF30CECB8F}">
  <dimension ref="A1:G21"/>
  <sheetViews>
    <sheetView workbookViewId="0">
      <selection activeCell="H3" sqref="H3:K25"/>
    </sheetView>
  </sheetViews>
  <sheetFormatPr defaultRowHeight="15" x14ac:dyDescent="0.25"/>
  <cols>
    <col min="1" max="1" width="10.7109375" customWidth="1"/>
    <col min="2" max="2" width="24.5703125" bestFit="1" customWidth="1"/>
    <col min="3" max="3" width="12.42578125" bestFit="1" customWidth="1"/>
    <col min="4" max="4" width="14.140625" bestFit="1" customWidth="1"/>
    <col min="5" max="5" width="17.28515625" customWidth="1"/>
    <col min="6" max="6" width="13.140625" customWidth="1"/>
    <col min="7" max="7" width="14.5703125" bestFit="1" customWidth="1"/>
  </cols>
  <sheetData>
    <row r="1" spans="1:7" x14ac:dyDescent="0.25">
      <c r="A1" s="1" t="s">
        <v>4</v>
      </c>
      <c r="B1" s="1" t="s">
        <v>5045</v>
      </c>
      <c r="C1" s="1" t="s">
        <v>5046</v>
      </c>
      <c r="D1" s="1" t="s">
        <v>4020</v>
      </c>
      <c r="E1" s="1" t="s">
        <v>4021</v>
      </c>
      <c r="F1" s="1" t="s">
        <v>5047</v>
      </c>
      <c r="G1" s="1" t="s">
        <v>5048</v>
      </c>
    </row>
    <row r="2" spans="1:7" x14ac:dyDescent="0.25">
      <c r="A2" t="s">
        <v>58</v>
      </c>
      <c r="B2" t="s">
        <v>5049</v>
      </c>
      <c r="C2" t="s">
        <v>5050</v>
      </c>
      <c r="D2" t="s">
        <v>4872</v>
      </c>
      <c r="E2" t="s">
        <v>4032</v>
      </c>
      <c r="F2" t="s">
        <v>5051</v>
      </c>
      <c r="G2" t="s">
        <v>5052</v>
      </c>
    </row>
    <row r="3" spans="1:7" x14ac:dyDescent="0.25">
      <c r="A3" t="s">
        <v>52</v>
      </c>
      <c r="B3" t="s">
        <v>5053</v>
      </c>
      <c r="C3" t="s">
        <v>5054</v>
      </c>
      <c r="D3" t="s">
        <v>4256</v>
      </c>
      <c r="E3" t="s">
        <v>4032</v>
      </c>
      <c r="F3" t="s">
        <v>5055</v>
      </c>
      <c r="G3" t="s">
        <v>5056</v>
      </c>
    </row>
    <row r="4" spans="1:7" x14ac:dyDescent="0.25">
      <c r="A4" t="s">
        <v>19</v>
      </c>
      <c r="B4" t="s">
        <v>5057</v>
      </c>
      <c r="C4" t="s">
        <v>5058</v>
      </c>
      <c r="D4" t="s">
        <v>5059</v>
      </c>
      <c r="E4" t="s">
        <v>4032</v>
      </c>
      <c r="F4" t="s">
        <v>5051</v>
      </c>
      <c r="G4" t="s">
        <v>5060</v>
      </c>
    </row>
    <row r="5" spans="1:7" x14ac:dyDescent="0.25">
      <c r="A5" t="s">
        <v>226</v>
      </c>
      <c r="B5" t="s">
        <v>5061</v>
      </c>
      <c r="C5" t="s">
        <v>5062</v>
      </c>
      <c r="D5" t="s">
        <v>4055</v>
      </c>
      <c r="E5" t="s">
        <v>4032</v>
      </c>
      <c r="F5" t="s">
        <v>5055</v>
      </c>
      <c r="G5" t="s">
        <v>5063</v>
      </c>
    </row>
    <row r="6" spans="1:7" x14ac:dyDescent="0.25">
      <c r="A6" t="s">
        <v>44</v>
      </c>
      <c r="B6" t="s">
        <v>5064</v>
      </c>
      <c r="C6" t="s">
        <v>5065</v>
      </c>
      <c r="D6" t="s">
        <v>4046</v>
      </c>
      <c r="E6" t="s">
        <v>4032</v>
      </c>
      <c r="F6" t="s">
        <v>5066</v>
      </c>
      <c r="G6" t="s">
        <v>5067</v>
      </c>
    </row>
    <row r="7" spans="1:7" x14ac:dyDescent="0.25">
      <c r="A7" t="s">
        <v>196</v>
      </c>
      <c r="B7" t="s">
        <v>5068</v>
      </c>
      <c r="C7" t="s">
        <v>5069</v>
      </c>
      <c r="D7" t="s">
        <v>4039</v>
      </c>
      <c r="E7" t="s">
        <v>4032</v>
      </c>
      <c r="F7" t="s">
        <v>5070</v>
      </c>
      <c r="G7" t="s">
        <v>5071</v>
      </c>
    </row>
    <row r="8" spans="1:7" x14ac:dyDescent="0.25">
      <c r="A8" t="s">
        <v>104</v>
      </c>
      <c r="B8" t="s">
        <v>5072</v>
      </c>
      <c r="C8" t="s">
        <v>5073</v>
      </c>
      <c r="D8" t="s">
        <v>4035</v>
      </c>
      <c r="E8" t="s">
        <v>4079</v>
      </c>
      <c r="F8" t="s">
        <v>5051</v>
      </c>
      <c r="G8" t="s">
        <v>5074</v>
      </c>
    </row>
    <row r="9" spans="1:7" x14ac:dyDescent="0.25">
      <c r="A9" t="s">
        <v>13</v>
      </c>
      <c r="B9" t="s">
        <v>5075</v>
      </c>
      <c r="C9" t="s">
        <v>5076</v>
      </c>
      <c r="D9" t="s">
        <v>4085</v>
      </c>
      <c r="E9" t="s">
        <v>4036</v>
      </c>
      <c r="F9" t="s">
        <v>5051</v>
      </c>
      <c r="G9" t="s">
        <v>5077</v>
      </c>
    </row>
    <row r="10" spans="1:7" x14ac:dyDescent="0.25">
      <c r="A10" t="s">
        <v>34</v>
      </c>
      <c r="B10" t="s">
        <v>5078</v>
      </c>
      <c r="C10" t="s">
        <v>5079</v>
      </c>
      <c r="D10" t="s">
        <v>4041</v>
      </c>
      <c r="E10" t="s">
        <v>4036</v>
      </c>
      <c r="F10" t="s">
        <v>5055</v>
      </c>
      <c r="G10" t="s">
        <v>5080</v>
      </c>
    </row>
    <row r="11" spans="1:7" x14ac:dyDescent="0.25">
      <c r="A11" t="s">
        <v>101</v>
      </c>
      <c r="B11" t="s">
        <v>5081</v>
      </c>
      <c r="C11" t="s">
        <v>5082</v>
      </c>
      <c r="D11" t="s">
        <v>4050</v>
      </c>
      <c r="E11" t="s">
        <v>4036</v>
      </c>
      <c r="F11" t="s">
        <v>5055</v>
      </c>
      <c r="G11" t="s">
        <v>5083</v>
      </c>
    </row>
    <row r="12" spans="1:7" x14ac:dyDescent="0.25">
      <c r="A12" t="s">
        <v>24</v>
      </c>
      <c r="B12" t="s">
        <v>5084</v>
      </c>
      <c r="C12" t="s">
        <v>5085</v>
      </c>
      <c r="D12" t="s">
        <v>4097</v>
      </c>
      <c r="E12" t="s">
        <v>4071</v>
      </c>
      <c r="F12" t="s">
        <v>5086</v>
      </c>
      <c r="G12" t="s">
        <v>5087</v>
      </c>
    </row>
    <row r="13" spans="1:7" x14ac:dyDescent="0.25">
      <c r="A13" t="s">
        <v>64</v>
      </c>
      <c r="B13" t="s">
        <v>5088</v>
      </c>
      <c r="C13" t="s">
        <v>5089</v>
      </c>
      <c r="D13" t="s">
        <v>4077</v>
      </c>
      <c r="E13" t="s">
        <v>4071</v>
      </c>
      <c r="F13" t="s">
        <v>5055</v>
      </c>
      <c r="G13" t="s">
        <v>5090</v>
      </c>
    </row>
    <row r="14" spans="1:7" x14ac:dyDescent="0.25">
      <c r="A14" t="s">
        <v>74</v>
      </c>
      <c r="B14" t="s">
        <v>5091</v>
      </c>
      <c r="C14" t="s">
        <v>5092</v>
      </c>
      <c r="D14" t="s">
        <v>4165</v>
      </c>
      <c r="E14" t="s">
        <v>4259</v>
      </c>
      <c r="F14" t="s">
        <v>5055</v>
      </c>
      <c r="G14" t="s">
        <v>5093</v>
      </c>
    </row>
    <row r="15" spans="1:7" x14ac:dyDescent="0.25">
      <c r="A15" t="s">
        <v>95</v>
      </c>
      <c r="B15" t="s">
        <v>5094</v>
      </c>
      <c r="C15" t="s">
        <v>5095</v>
      </c>
      <c r="D15" t="s">
        <v>4089</v>
      </c>
      <c r="E15" t="s">
        <v>4068</v>
      </c>
      <c r="F15" t="s">
        <v>5051</v>
      </c>
    </row>
    <row r="16" spans="1:7" x14ac:dyDescent="0.25">
      <c r="A16" t="s">
        <v>39</v>
      </c>
      <c r="B16" t="s">
        <v>5096</v>
      </c>
      <c r="C16" t="s">
        <v>5097</v>
      </c>
      <c r="D16" t="s">
        <v>4141</v>
      </c>
      <c r="E16" t="s">
        <v>4068</v>
      </c>
      <c r="F16" t="s">
        <v>5055</v>
      </c>
      <c r="G16" t="s">
        <v>4948</v>
      </c>
    </row>
    <row r="17" spans="1:7" x14ac:dyDescent="0.25">
      <c r="A17" t="s">
        <v>187</v>
      </c>
      <c r="B17" t="s">
        <v>5098</v>
      </c>
      <c r="C17" t="s">
        <v>5099</v>
      </c>
      <c r="D17" t="s">
        <v>4067</v>
      </c>
      <c r="E17" t="s">
        <v>4068</v>
      </c>
      <c r="F17" t="s">
        <v>5070</v>
      </c>
    </row>
    <row r="18" spans="1:7" x14ac:dyDescent="0.25">
      <c r="A18" t="s">
        <v>120</v>
      </c>
      <c r="B18" t="s">
        <v>5100</v>
      </c>
      <c r="C18" t="s">
        <v>5101</v>
      </c>
      <c r="D18" t="s">
        <v>4026</v>
      </c>
      <c r="E18" t="s">
        <v>4027</v>
      </c>
      <c r="F18" t="s">
        <v>5051</v>
      </c>
      <c r="G18" t="s">
        <v>5102</v>
      </c>
    </row>
    <row r="19" spans="1:7" x14ac:dyDescent="0.25">
      <c r="A19" t="s">
        <v>62</v>
      </c>
      <c r="B19" t="s">
        <v>5103</v>
      </c>
      <c r="C19" t="s">
        <v>5104</v>
      </c>
      <c r="D19" t="s">
        <v>4143</v>
      </c>
      <c r="E19" t="s">
        <v>4027</v>
      </c>
      <c r="F19" t="s">
        <v>5066</v>
      </c>
      <c r="G19" t="s">
        <v>5105</v>
      </c>
    </row>
    <row r="20" spans="1:7" x14ac:dyDescent="0.25">
      <c r="A20" t="s">
        <v>112</v>
      </c>
      <c r="B20" t="s">
        <v>5106</v>
      </c>
      <c r="C20" t="s">
        <v>5107</v>
      </c>
      <c r="D20" t="s">
        <v>4057</v>
      </c>
      <c r="E20" t="s">
        <v>4058</v>
      </c>
      <c r="F20" t="s">
        <v>5051</v>
      </c>
      <c r="G20" t="s">
        <v>5108</v>
      </c>
    </row>
    <row r="21" spans="1:7" x14ac:dyDescent="0.25">
      <c r="A21" t="s">
        <v>48</v>
      </c>
      <c r="B21" t="s">
        <v>5109</v>
      </c>
      <c r="C21" t="s">
        <v>5110</v>
      </c>
      <c r="D21" t="s">
        <v>4135</v>
      </c>
      <c r="E21" t="s">
        <v>5111</v>
      </c>
      <c r="F21" t="s">
        <v>5055</v>
      </c>
      <c r="G21" t="s">
        <v>5112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D8BC6-9747-4652-93C3-98357AAE9420}">
  <dimension ref="A1:CY3398"/>
  <sheetViews>
    <sheetView showGridLines="0" topLeftCell="CK1" zoomScale="68" zoomScaleNormal="68" workbookViewId="0">
      <selection activeCell="G24" sqref="G24"/>
    </sheetView>
  </sheetViews>
  <sheetFormatPr defaultRowHeight="15" x14ac:dyDescent="0.25"/>
  <cols>
    <col min="1" max="1" width="16.140625" bestFit="1" customWidth="1"/>
    <col min="2" max="2" width="30.42578125" bestFit="1" customWidth="1"/>
    <col min="3" max="3" width="17" bestFit="1" customWidth="1"/>
    <col min="4" max="4" width="17.85546875" bestFit="1" customWidth="1"/>
    <col min="5" max="5" width="3.28515625" style="20" customWidth="1"/>
    <col min="6" max="6" width="18.42578125" style="3" bestFit="1" customWidth="1"/>
    <col min="7" max="7" width="17" bestFit="1" customWidth="1"/>
    <col min="8" max="8" width="12.28515625" bestFit="1" customWidth="1"/>
    <col min="9" max="12" width="12.140625" bestFit="1" customWidth="1"/>
    <col min="13" max="13" width="13.5703125" bestFit="1" customWidth="1"/>
    <col min="14" max="14" width="3.85546875" style="32" customWidth="1"/>
    <col min="15" max="15" width="15.7109375" bestFit="1" customWidth="1"/>
    <col min="16" max="16" width="21" bestFit="1" customWidth="1"/>
    <col min="17" max="17" width="17" bestFit="1" customWidth="1"/>
    <col min="18" max="18" width="17.140625" bestFit="1" customWidth="1"/>
    <col min="19" max="19" width="17" bestFit="1" customWidth="1"/>
    <col min="20" max="20" width="8.5703125" bestFit="1" customWidth="1"/>
    <col min="21" max="23" width="7.5703125" bestFit="1" customWidth="1"/>
    <col min="24" max="26" width="8.5703125" bestFit="1" customWidth="1"/>
    <col min="27" max="27" width="3.85546875" style="32" customWidth="1"/>
    <col min="28" max="28" width="7.5703125" bestFit="1" customWidth="1"/>
    <col min="29" max="29" width="15.7109375" bestFit="1" customWidth="1"/>
    <col min="30" max="30" width="19.7109375" bestFit="1" customWidth="1"/>
    <col min="31" max="31" width="20.140625" bestFit="1" customWidth="1"/>
    <col min="32" max="41" width="8.5703125" bestFit="1" customWidth="1"/>
    <col min="42" max="42" width="5" style="32" customWidth="1"/>
    <col min="43" max="43" width="18.42578125" bestFit="1" customWidth="1"/>
    <col min="44" max="44" width="19.28515625" bestFit="1" customWidth="1"/>
    <col min="45" max="45" width="13.28515625" bestFit="1" customWidth="1"/>
    <col min="46" max="53" width="8.5703125" bestFit="1" customWidth="1"/>
    <col min="54" max="54" width="3.85546875" style="32" customWidth="1"/>
    <col min="55" max="55" width="3.42578125" customWidth="1"/>
    <col min="56" max="56" width="28.85546875" bestFit="1" customWidth="1"/>
    <col min="57" max="57" width="17.42578125" bestFit="1" customWidth="1"/>
    <col min="58" max="58" width="17" bestFit="1" customWidth="1"/>
    <col min="59" max="67" width="8.5703125" bestFit="1" customWidth="1"/>
    <col min="68" max="68" width="4.42578125" style="32" customWidth="1"/>
    <col min="69" max="69" width="8.5703125" bestFit="1" customWidth="1"/>
    <col min="70" max="70" width="18.42578125" bestFit="1" customWidth="1"/>
    <col min="71" max="71" width="17.85546875" bestFit="1" customWidth="1"/>
    <col min="72" max="72" width="11.85546875" bestFit="1" customWidth="1"/>
    <col min="73" max="79" width="8.5703125" bestFit="1" customWidth="1"/>
    <col min="80" max="80" width="10.140625" bestFit="1" customWidth="1"/>
    <col min="81" max="81" width="4.28515625" style="32" customWidth="1"/>
    <col min="82" max="82" width="10.140625" bestFit="1" customWidth="1"/>
    <col min="83" max="83" width="15.42578125" bestFit="1" customWidth="1"/>
    <col min="84" max="84" width="22.42578125" bestFit="1" customWidth="1"/>
    <col min="85" max="85" width="19.28515625" bestFit="1" customWidth="1"/>
    <col min="86" max="86" width="20.140625" bestFit="1" customWidth="1"/>
    <col min="87" max="87" width="21" bestFit="1" customWidth="1"/>
    <col min="88" max="88" width="22.42578125" bestFit="1" customWidth="1"/>
    <col min="89" max="89" width="18.85546875" bestFit="1" customWidth="1"/>
    <col min="90" max="90" width="16.5703125" bestFit="1" customWidth="1"/>
    <col min="91" max="91" width="14.140625" bestFit="1" customWidth="1"/>
    <col min="92" max="92" width="5" style="42" customWidth="1"/>
    <col min="93" max="93" width="5" style="32" customWidth="1"/>
    <col min="94" max="94" width="8.5703125" bestFit="1" customWidth="1"/>
    <col min="95" max="95" width="25.5703125" style="40" bestFit="1" customWidth="1"/>
    <col min="96" max="96" width="22.42578125" bestFit="1" customWidth="1"/>
    <col min="97" max="97" width="8.5703125" bestFit="1" customWidth="1"/>
    <col min="98" max="100" width="18.140625" bestFit="1" customWidth="1"/>
    <col min="101" max="101" width="7.42578125" bestFit="1" customWidth="1"/>
    <col min="102" max="102" width="18.140625" bestFit="1" customWidth="1"/>
    <col min="103" max="110" width="12.85546875" bestFit="1" customWidth="1"/>
    <col min="111" max="111" width="11.7109375" bestFit="1" customWidth="1"/>
    <col min="112" max="119" width="12.85546875" bestFit="1" customWidth="1"/>
    <col min="120" max="120" width="11.7109375" bestFit="1" customWidth="1"/>
    <col min="121" max="126" width="12.85546875" bestFit="1" customWidth="1"/>
    <col min="127" max="127" width="11.7109375" bestFit="1" customWidth="1"/>
    <col min="128" max="132" width="12.85546875" bestFit="1" customWidth="1"/>
    <col min="133" max="133" width="11.7109375" bestFit="1" customWidth="1"/>
    <col min="134" max="150" width="12.85546875" bestFit="1" customWidth="1"/>
    <col min="151" max="151" width="11.140625" bestFit="1" customWidth="1"/>
    <col min="152" max="154" width="12.85546875" bestFit="1" customWidth="1"/>
    <col min="155" max="155" width="11.7109375" bestFit="1" customWidth="1"/>
    <col min="156" max="156" width="12.85546875" bestFit="1" customWidth="1"/>
    <col min="157" max="157" width="10.140625" bestFit="1" customWidth="1"/>
    <col min="158" max="158" width="8.5703125" bestFit="1" customWidth="1"/>
    <col min="159" max="171" width="10.140625" bestFit="1" customWidth="1"/>
    <col min="172" max="172" width="11.140625" bestFit="1" customWidth="1"/>
    <col min="173" max="180" width="10.140625" bestFit="1" customWidth="1"/>
    <col min="181" max="181" width="11.140625" bestFit="1" customWidth="1"/>
    <col min="182" max="182" width="10.140625" bestFit="1" customWidth="1"/>
    <col min="183" max="183" width="11.140625" bestFit="1" customWidth="1"/>
    <col min="184" max="191" width="10.140625" bestFit="1" customWidth="1"/>
    <col min="192" max="192" width="11.140625" bestFit="1" customWidth="1"/>
    <col min="193" max="193" width="10.140625" bestFit="1" customWidth="1"/>
    <col min="194" max="195" width="11.140625" bestFit="1" customWidth="1"/>
    <col min="196" max="196" width="10.140625" bestFit="1" customWidth="1"/>
    <col min="197" max="202" width="11.140625" bestFit="1" customWidth="1"/>
    <col min="203" max="203" width="10.140625" bestFit="1" customWidth="1"/>
    <col min="204" max="205" width="11.140625" bestFit="1" customWidth="1"/>
    <col min="206" max="206" width="10.140625" bestFit="1" customWidth="1"/>
    <col min="207" max="207" width="11.140625" bestFit="1" customWidth="1"/>
    <col min="208" max="218" width="10.140625" bestFit="1" customWidth="1"/>
    <col min="219" max="219" width="11.140625" bestFit="1" customWidth="1"/>
    <col min="220" max="224" width="10.140625" bestFit="1" customWidth="1"/>
    <col min="225" max="225" width="11.140625" bestFit="1" customWidth="1"/>
    <col min="226" max="226" width="10.140625" bestFit="1" customWidth="1"/>
    <col min="227" max="227" width="11.140625" bestFit="1" customWidth="1"/>
    <col min="228" max="244" width="10.140625" bestFit="1" customWidth="1"/>
    <col min="245" max="245" width="11.140625" bestFit="1" customWidth="1"/>
    <col min="246" max="255" width="10.140625" bestFit="1" customWidth="1"/>
    <col min="256" max="256" width="8.5703125" bestFit="1" customWidth="1"/>
    <col min="257" max="267" width="10.140625" bestFit="1" customWidth="1"/>
    <col min="268" max="268" width="11.140625" bestFit="1" customWidth="1"/>
    <col min="269" max="269" width="10.140625" bestFit="1" customWidth="1"/>
    <col min="270" max="274" width="11.140625" bestFit="1" customWidth="1"/>
    <col min="275" max="280" width="12.28515625" bestFit="1" customWidth="1"/>
    <col min="281" max="281" width="13.85546875" bestFit="1" customWidth="1"/>
    <col min="282" max="287" width="8.5703125" bestFit="1" customWidth="1"/>
    <col min="288" max="291" width="10.140625" bestFit="1" customWidth="1"/>
    <col min="292" max="294" width="8.5703125" bestFit="1" customWidth="1"/>
    <col min="295" max="344" width="10.140625" bestFit="1" customWidth="1"/>
    <col min="345" max="345" width="11.140625" bestFit="1" customWidth="1"/>
    <col min="346" max="347" width="10.140625" bestFit="1" customWidth="1"/>
    <col min="348" max="349" width="11.140625" bestFit="1" customWidth="1"/>
    <col min="350" max="350" width="10.140625" bestFit="1" customWidth="1"/>
    <col min="351" max="351" width="8.5703125" bestFit="1" customWidth="1"/>
    <col min="352" max="354" width="10.140625" bestFit="1" customWidth="1"/>
    <col min="355" max="355" width="8.5703125" bestFit="1" customWidth="1"/>
    <col min="356" max="359" width="10.140625" bestFit="1" customWidth="1"/>
    <col min="360" max="360" width="8.5703125" bestFit="1" customWidth="1"/>
    <col min="361" max="371" width="10.140625" bestFit="1" customWidth="1"/>
    <col min="372" max="375" width="11.140625" bestFit="1" customWidth="1"/>
    <col min="376" max="378" width="10.140625" bestFit="1" customWidth="1"/>
    <col min="379" max="381" width="11.140625" bestFit="1" customWidth="1"/>
    <col min="382" max="383" width="10.140625" bestFit="1" customWidth="1"/>
    <col min="384" max="388" width="11.140625" bestFit="1" customWidth="1"/>
    <col min="389" max="389" width="10.140625" bestFit="1" customWidth="1"/>
    <col min="390" max="392" width="11.140625" bestFit="1" customWidth="1"/>
    <col min="393" max="395" width="10.140625" bestFit="1" customWidth="1"/>
    <col min="396" max="396" width="11.140625" bestFit="1" customWidth="1"/>
    <col min="397" max="398" width="10.140625" bestFit="1" customWidth="1"/>
    <col min="399" max="401" width="11.140625" bestFit="1" customWidth="1"/>
    <col min="402" max="405" width="10.140625" bestFit="1" customWidth="1"/>
    <col min="406" max="406" width="11.140625" bestFit="1" customWidth="1"/>
    <col min="407" max="409" width="10.140625" bestFit="1" customWidth="1"/>
    <col min="410" max="410" width="11.140625" bestFit="1" customWidth="1"/>
    <col min="411" max="413" width="10.140625" bestFit="1" customWidth="1"/>
    <col min="414" max="421" width="11.140625" bestFit="1" customWidth="1"/>
    <col min="422" max="422" width="10.140625" bestFit="1" customWidth="1"/>
    <col min="423" max="435" width="11.140625" bestFit="1" customWidth="1"/>
    <col min="436" max="436" width="12.28515625" bestFit="1" customWidth="1"/>
    <col min="437" max="446" width="11.140625" bestFit="1" customWidth="1"/>
    <col min="447" max="447" width="12.28515625" bestFit="1" customWidth="1"/>
    <col min="448" max="455" width="11.140625" bestFit="1" customWidth="1"/>
    <col min="456" max="458" width="12.28515625" bestFit="1" customWidth="1"/>
    <col min="459" max="462" width="11.140625" bestFit="1" customWidth="1"/>
    <col min="463" max="463" width="12.28515625" bestFit="1" customWidth="1"/>
    <col min="464" max="464" width="11.140625" bestFit="1" customWidth="1"/>
    <col min="465" max="465" width="12.28515625" bestFit="1" customWidth="1"/>
    <col min="466" max="467" width="11.140625" bestFit="1" customWidth="1"/>
    <col min="468" max="468" width="12.28515625" bestFit="1" customWidth="1"/>
    <col min="469" max="488" width="11.140625" bestFit="1" customWidth="1"/>
    <col min="489" max="489" width="12.28515625" bestFit="1" customWidth="1"/>
    <col min="490" max="519" width="11.140625" bestFit="1" customWidth="1"/>
    <col min="520" max="520" width="10.140625" bestFit="1" customWidth="1"/>
    <col min="521" max="536" width="11.140625" bestFit="1" customWidth="1"/>
    <col min="537" max="537" width="12.28515625" bestFit="1" customWidth="1"/>
    <col min="538" max="538" width="11.140625" bestFit="1" customWidth="1"/>
    <col min="539" max="540" width="12.28515625" bestFit="1" customWidth="1"/>
    <col min="541" max="542" width="14" bestFit="1" customWidth="1"/>
    <col min="543" max="544" width="12.28515625" bestFit="1" customWidth="1"/>
    <col min="545" max="545" width="17" bestFit="1" customWidth="1"/>
    <col min="546" max="547" width="7.28515625" bestFit="1" customWidth="1"/>
    <col min="548" max="548" width="4.140625" bestFit="1" customWidth="1"/>
    <col min="549" max="552" width="7.28515625" bestFit="1" customWidth="1"/>
    <col min="553" max="554" width="6.28515625" bestFit="1" customWidth="1"/>
    <col min="555" max="555" width="4.140625" bestFit="1" customWidth="1"/>
    <col min="556" max="558" width="6.28515625" bestFit="1" customWidth="1"/>
    <col min="559" max="559" width="7.28515625" bestFit="1" customWidth="1"/>
    <col min="560" max="560" width="6.28515625" bestFit="1" customWidth="1"/>
    <col min="561" max="561" width="8.28515625" bestFit="1" customWidth="1"/>
    <col min="562" max="562" width="5.140625" bestFit="1" customWidth="1"/>
    <col min="563" max="563" width="7.28515625" bestFit="1" customWidth="1"/>
    <col min="564" max="564" width="8.28515625" bestFit="1" customWidth="1"/>
    <col min="565" max="565" width="7.28515625" bestFit="1" customWidth="1"/>
    <col min="566" max="568" width="8.28515625" bestFit="1" customWidth="1"/>
    <col min="569" max="569" width="5.140625" bestFit="1" customWidth="1"/>
    <col min="570" max="570" width="8.28515625" bestFit="1" customWidth="1"/>
    <col min="571" max="575" width="7.28515625" bestFit="1" customWidth="1"/>
    <col min="576" max="576" width="5.140625" bestFit="1" customWidth="1"/>
    <col min="577" max="579" width="7.28515625" bestFit="1" customWidth="1"/>
    <col min="580" max="581" width="8.28515625" bestFit="1" customWidth="1"/>
    <col min="582" max="582" width="7.28515625" bestFit="1" customWidth="1"/>
    <col min="583" max="583" width="5.140625" bestFit="1" customWidth="1"/>
    <col min="584" max="586" width="8.28515625" bestFit="1" customWidth="1"/>
    <col min="587" max="589" width="7.28515625" bestFit="1" customWidth="1"/>
    <col min="590" max="590" width="4.140625" bestFit="1" customWidth="1"/>
    <col min="591" max="592" width="7.28515625" bestFit="1" customWidth="1"/>
    <col min="593" max="594" width="8.28515625" bestFit="1" customWidth="1"/>
    <col min="595" max="596" width="7.28515625" bestFit="1" customWidth="1"/>
    <col min="597" max="597" width="5.140625" bestFit="1" customWidth="1"/>
    <col min="598" max="603" width="8.28515625" bestFit="1" customWidth="1"/>
    <col min="604" max="604" width="5.140625" bestFit="1" customWidth="1"/>
    <col min="605" max="610" width="8.28515625" bestFit="1" customWidth="1"/>
    <col min="611" max="611" width="5.140625" bestFit="1" customWidth="1"/>
    <col min="612" max="614" width="8.28515625" bestFit="1" customWidth="1"/>
    <col min="615" max="616" width="7.28515625" bestFit="1" customWidth="1"/>
    <col min="617" max="617" width="8.28515625" bestFit="1" customWidth="1"/>
    <col min="618" max="618" width="4.140625" bestFit="1" customWidth="1"/>
    <col min="619" max="619" width="7.28515625" bestFit="1" customWidth="1"/>
    <col min="620" max="622" width="8.28515625" bestFit="1" customWidth="1"/>
    <col min="623" max="624" width="7.28515625" bestFit="1" customWidth="1"/>
    <col min="625" max="625" width="5.140625" bestFit="1" customWidth="1"/>
    <col min="626" max="627" width="7.28515625" bestFit="1" customWidth="1"/>
    <col min="628" max="628" width="8.28515625" bestFit="1" customWidth="1"/>
    <col min="629" max="629" width="7.28515625" bestFit="1" customWidth="1"/>
    <col min="630" max="630" width="8.28515625" bestFit="1" customWidth="1"/>
    <col min="631" max="631" width="7.28515625" bestFit="1" customWidth="1"/>
    <col min="632" max="632" width="4.140625" bestFit="1" customWidth="1"/>
    <col min="633" max="633" width="8.28515625" bestFit="1" customWidth="1"/>
    <col min="634" max="634" width="7.28515625" bestFit="1" customWidth="1"/>
    <col min="635" max="638" width="8.28515625" bestFit="1" customWidth="1"/>
    <col min="639" max="639" width="5.140625" bestFit="1" customWidth="1"/>
    <col min="640" max="645" width="8.28515625" bestFit="1" customWidth="1"/>
    <col min="646" max="646" width="5.140625" bestFit="1" customWidth="1"/>
    <col min="647" max="652" width="8.28515625" bestFit="1" customWidth="1"/>
    <col min="653" max="653" width="5.140625" bestFit="1" customWidth="1"/>
    <col min="654" max="659" width="8.28515625" bestFit="1" customWidth="1"/>
    <col min="660" max="660" width="5.140625" bestFit="1" customWidth="1"/>
    <col min="661" max="666" width="8.28515625" bestFit="1" customWidth="1"/>
    <col min="667" max="667" width="5.140625" bestFit="1" customWidth="1"/>
    <col min="668" max="673" width="8.28515625" bestFit="1" customWidth="1"/>
    <col min="674" max="674" width="5.140625" bestFit="1" customWidth="1"/>
    <col min="675" max="677" width="8.28515625" bestFit="1" customWidth="1"/>
    <col min="678" max="678" width="9.42578125" bestFit="1" customWidth="1"/>
    <col min="679" max="679" width="8.28515625" bestFit="1" customWidth="1"/>
    <col min="680" max="680" width="9.42578125" bestFit="1" customWidth="1"/>
    <col min="681" max="681" width="6.28515625" bestFit="1" customWidth="1"/>
    <col min="682" max="682" width="9.42578125" bestFit="1" customWidth="1"/>
    <col min="683" max="687" width="8.28515625" bestFit="1" customWidth="1"/>
    <col min="688" max="688" width="5.140625" bestFit="1" customWidth="1"/>
    <col min="689" max="694" width="8.28515625" bestFit="1" customWidth="1"/>
    <col min="695" max="695" width="5.140625" bestFit="1" customWidth="1"/>
    <col min="696" max="698" width="8.28515625" bestFit="1" customWidth="1"/>
    <col min="699" max="701" width="9.42578125" bestFit="1" customWidth="1"/>
    <col min="702" max="702" width="6.28515625" bestFit="1" customWidth="1"/>
    <col min="703" max="708" width="9.42578125" bestFit="1" customWidth="1"/>
    <col min="709" max="709" width="6.28515625" bestFit="1" customWidth="1"/>
    <col min="710" max="715" width="9.42578125" bestFit="1" customWidth="1"/>
    <col min="716" max="716" width="6.28515625" bestFit="1" customWidth="1"/>
    <col min="717" max="722" width="9.42578125" bestFit="1" customWidth="1"/>
    <col min="723" max="723" width="6.28515625" bestFit="1" customWidth="1"/>
    <col min="724" max="729" width="9.42578125" bestFit="1" customWidth="1"/>
    <col min="730" max="730" width="6.28515625" bestFit="1" customWidth="1"/>
    <col min="731" max="736" width="9.42578125" bestFit="1" customWidth="1"/>
    <col min="737" max="737" width="6.28515625" bestFit="1" customWidth="1"/>
    <col min="738" max="740" width="9.42578125" bestFit="1" customWidth="1"/>
    <col min="741" max="741" width="8.28515625" bestFit="1" customWidth="1"/>
    <col min="742" max="743" width="9.42578125" bestFit="1" customWidth="1"/>
    <col min="744" max="744" width="5.140625" bestFit="1" customWidth="1"/>
    <col min="745" max="745" width="8.28515625" bestFit="1" customWidth="1"/>
    <col min="746" max="750" width="9.42578125" bestFit="1" customWidth="1"/>
    <col min="751" max="751" width="6.28515625" bestFit="1" customWidth="1"/>
    <col min="752" max="753" width="9.42578125" bestFit="1" customWidth="1"/>
    <col min="754" max="754" width="8.28515625" bestFit="1" customWidth="1"/>
    <col min="755" max="756" width="9.42578125" bestFit="1" customWidth="1"/>
    <col min="757" max="757" width="8.28515625" bestFit="1" customWidth="1"/>
    <col min="758" max="758" width="6.28515625" bestFit="1" customWidth="1"/>
    <col min="759" max="759" width="9.42578125" bestFit="1" customWidth="1"/>
    <col min="760" max="760" width="7.28515625" bestFit="1" customWidth="1"/>
    <col min="761" max="761" width="8.28515625" bestFit="1" customWidth="1"/>
    <col min="762" max="764" width="9.42578125" bestFit="1" customWidth="1"/>
    <col min="765" max="765" width="6.28515625" bestFit="1" customWidth="1"/>
    <col min="766" max="768" width="9.42578125" bestFit="1" customWidth="1"/>
    <col min="769" max="769" width="8.28515625" bestFit="1" customWidth="1"/>
    <col min="770" max="771" width="9.42578125" bestFit="1" customWidth="1"/>
    <col min="772" max="772" width="6.28515625" bestFit="1" customWidth="1"/>
    <col min="773" max="773" width="9.42578125" bestFit="1" customWidth="1"/>
    <col min="774" max="774" width="8.28515625" bestFit="1" customWidth="1"/>
    <col min="775" max="776" width="9.42578125" bestFit="1" customWidth="1"/>
    <col min="777" max="777" width="8.28515625" bestFit="1" customWidth="1"/>
    <col min="778" max="778" width="9.42578125" bestFit="1" customWidth="1"/>
    <col min="779" max="779" width="6.28515625" bestFit="1" customWidth="1"/>
    <col min="780" max="781" width="9.42578125" bestFit="1" customWidth="1"/>
    <col min="782" max="782" width="8.28515625" bestFit="1" customWidth="1"/>
    <col min="783" max="783" width="9.42578125" bestFit="1" customWidth="1"/>
    <col min="784" max="784" width="8.28515625" bestFit="1" customWidth="1"/>
    <col min="785" max="785" width="9.42578125" bestFit="1" customWidth="1"/>
    <col min="786" max="786" width="5.140625" bestFit="1" customWidth="1"/>
    <col min="787" max="792" width="9.42578125" bestFit="1" customWidth="1"/>
    <col min="793" max="793" width="6.28515625" bestFit="1" customWidth="1"/>
    <col min="794" max="796" width="9.42578125" bestFit="1" customWidth="1"/>
    <col min="797" max="797" width="5.140625" bestFit="1" customWidth="1"/>
    <col min="798" max="802" width="6.28515625" bestFit="1" customWidth="1"/>
    <col min="803" max="808" width="7.28515625" bestFit="1" customWidth="1"/>
    <col min="809" max="809" width="15.85546875" bestFit="1" customWidth="1"/>
    <col min="810" max="810" width="18.85546875" bestFit="1" customWidth="1"/>
    <col min="811" max="811" width="22.140625" bestFit="1" customWidth="1"/>
  </cols>
  <sheetData>
    <row r="1" spans="1:103" x14ac:dyDescent="0.25">
      <c r="F1"/>
    </row>
    <row r="2" spans="1:103" ht="23.25" x14ac:dyDescent="0.35">
      <c r="A2" s="45" t="s">
        <v>5121</v>
      </c>
      <c r="B2" s="45"/>
      <c r="C2" s="45"/>
      <c r="F2" s="45" t="s">
        <v>5122</v>
      </c>
      <c r="G2" s="45"/>
      <c r="H2" s="45"/>
      <c r="I2" s="45"/>
      <c r="J2" s="45"/>
      <c r="O2" s="48" t="s">
        <v>5178</v>
      </c>
      <c r="P2" s="48"/>
      <c r="Q2" s="48"/>
      <c r="R2" s="48"/>
      <c r="AB2" s="48" t="s">
        <v>5179</v>
      </c>
      <c r="AC2" s="48"/>
      <c r="AD2" s="48"/>
      <c r="AE2" s="48"/>
      <c r="AF2" s="32"/>
      <c r="AG2" s="32"/>
      <c r="BD2" s="46" t="s">
        <v>5192</v>
      </c>
      <c r="BE2" s="47"/>
      <c r="BF2" s="47"/>
    </row>
    <row r="3" spans="1:103" x14ac:dyDescent="0.25">
      <c r="A3" t="s">
        <v>5182</v>
      </c>
      <c r="B3" t="s">
        <v>5199</v>
      </c>
      <c r="C3" t="s">
        <v>5200</v>
      </c>
      <c r="D3" t="s">
        <v>5210</v>
      </c>
      <c r="F3"/>
      <c r="AQ3" s="18" t="s">
        <v>5119</v>
      </c>
      <c r="AR3" t="s">
        <v>5182</v>
      </c>
      <c r="BD3" s="47"/>
      <c r="BE3" s="47"/>
      <c r="BF3" s="47"/>
      <c r="CQ3"/>
    </row>
    <row r="4" spans="1:103" ht="23.25" x14ac:dyDescent="0.35">
      <c r="A4" s="31">
        <v>7163748.5300000012</v>
      </c>
      <c r="B4" s="41">
        <v>0.32300080867829828</v>
      </c>
      <c r="C4" s="31">
        <v>2357640.0899999794</v>
      </c>
      <c r="D4" s="39">
        <v>4806108.4399999976</v>
      </c>
      <c r="F4" s="18" t="s">
        <v>5119</v>
      </c>
      <c r="G4" t="s">
        <v>5182</v>
      </c>
      <c r="O4" s="18" t="s">
        <v>5185</v>
      </c>
      <c r="P4" t="s">
        <v>5180</v>
      </c>
      <c r="Q4" t="s">
        <v>5181</v>
      </c>
      <c r="R4" t="s">
        <v>5184</v>
      </c>
      <c r="AQ4" s="19" t="s">
        <v>74</v>
      </c>
      <c r="AR4" s="31">
        <v>436414.8299999999</v>
      </c>
      <c r="BR4" s="45" t="s">
        <v>5193</v>
      </c>
      <c r="BS4" s="45"/>
      <c r="BT4" s="45"/>
      <c r="BU4" s="45"/>
      <c r="BV4" s="45"/>
      <c r="BW4" s="45"/>
      <c r="BX4" s="45"/>
      <c r="BY4" s="45"/>
      <c r="BZ4" s="45"/>
      <c r="CF4" s="45" t="s">
        <v>5194</v>
      </c>
      <c r="CG4" s="45"/>
      <c r="CH4" s="45"/>
      <c r="CI4" s="45"/>
      <c r="CJ4" s="45"/>
      <c r="CK4" s="45"/>
      <c r="CL4" s="45"/>
      <c r="CM4" s="45"/>
      <c r="CN4" s="45"/>
      <c r="CQ4" s="45" t="s">
        <v>5201</v>
      </c>
      <c r="CR4" s="45"/>
      <c r="CS4" s="45"/>
      <c r="CT4" s="45"/>
      <c r="CU4" s="45"/>
      <c r="CV4" s="45"/>
      <c r="CW4" s="45"/>
      <c r="CX4" s="45"/>
      <c r="CY4" s="45"/>
    </row>
    <row r="5" spans="1:103" x14ac:dyDescent="0.25">
      <c r="A5" s="44">
        <f>GETPIVOTDATA(" Revenue",$A$3)</f>
        <v>7163748.5300000012</v>
      </c>
      <c r="C5" s="44">
        <f>GETPIVOTDATA("Sum of Profit",$A$3)</f>
        <v>2357640.0899999794</v>
      </c>
      <c r="D5" s="44">
        <f>GETPIVOTDATA("Sum of COGS",$A$3)</f>
        <v>4806108.4399999976</v>
      </c>
      <c r="F5" s="19" t="s">
        <v>5166</v>
      </c>
      <c r="G5" s="31">
        <v>559225.96000000008</v>
      </c>
      <c r="O5" s="19" t="s">
        <v>33</v>
      </c>
      <c r="P5" s="31">
        <v>380022.93</v>
      </c>
      <c r="Q5" s="31">
        <v>136920.21</v>
      </c>
      <c r="R5" s="34">
        <v>132471.98999999996</v>
      </c>
      <c r="AC5" s="18" t="s">
        <v>5118</v>
      </c>
      <c r="AD5" t="s">
        <v>5182</v>
      </c>
      <c r="AE5" t="s">
        <v>5186</v>
      </c>
      <c r="AQ5" s="19" t="s">
        <v>226</v>
      </c>
      <c r="AR5" s="31">
        <v>401065.26999999979</v>
      </c>
      <c r="BD5" s="18" t="s">
        <v>5187</v>
      </c>
      <c r="BE5" t="s">
        <v>5182</v>
      </c>
      <c r="BF5" t="s">
        <v>5183</v>
      </c>
      <c r="BR5" s="18" t="s">
        <v>5119</v>
      </c>
      <c r="BS5" t="s">
        <v>5182</v>
      </c>
      <c r="CE5" s="18" t="s">
        <v>5204</v>
      </c>
      <c r="CF5" s="18" t="s">
        <v>5197</v>
      </c>
      <c r="CI5" s="18" t="s">
        <v>5202</v>
      </c>
      <c r="CJ5" s="18" t="s">
        <v>5197</v>
      </c>
      <c r="CQ5" s="18" t="s">
        <v>5198</v>
      </c>
      <c r="CR5" s="18" t="s">
        <v>5197</v>
      </c>
    </row>
    <row r="6" spans="1:103" x14ac:dyDescent="0.25">
      <c r="F6" s="19" t="s">
        <v>5167</v>
      </c>
      <c r="G6" s="31">
        <v>500115.5900000002</v>
      </c>
      <c r="O6" s="19" t="s">
        <v>251</v>
      </c>
      <c r="P6" s="31">
        <v>327995.92</v>
      </c>
      <c r="Q6" s="31">
        <v>114902.51999999999</v>
      </c>
      <c r="R6" s="34">
        <v>118040.95</v>
      </c>
      <c r="AC6" s="19" t="s">
        <v>4032</v>
      </c>
      <c r="AD6" s="31">
        <v>2230807.5400000005</v>
      </c>
      <c r="AE6" s="31">
        <v>736587.24000000034</v>
      </c>
      <c r="AF6" s="31"/>
      <c r="AQ6" s="19" t="s">
        <v>44</v>
      </c>
      <c r="AR6" s="31">
        <v>395098.03000000009</v>
      </c>
      <c r="BD6" s="19" t="s">
        <v>4052</v>
      </c>
      <c r="BE6" s="31">
        <v>71701.84</v>
      </c>
      <c r="BF6" s="31">
        <v>23172.959999999999</v>
      </c>
      <c r="BR6" s="19" t="s">
        <v>298</v>
      </c>
      <c r="BS6" s="31">
        <v>41708.009999999995</v>
      </c>
      <c r="CE6" s="18" t="s">
        <v>5</v>
      </c>
      <c r="CF6" t="s">
        <v>5203</v>
      </c>
      <c r="CG6" t="s">
        <v>14</v>
      </c>
      <c r="CH6" t="s">
        <v>5120</v>
      </c>
      <c r="CI6" s="18" t="s">
        <v>5</v>
      </c>
      <c r="CJ6" t="s">
        <v>5203</v>
      </c>
      <c r="CK6" t="s">
        <v>14</v>
      </c>
      <c r="CL6" t="s">
        <v>5120</v>
      </c>
      <c r="CQ6" s="18" t="s">
        <v>5119</v>
      </c>
      <c r="CR6" t="s">
        <v>5033</v>
      </c>
      <c r="CS6" t="s">
        <v>5020</v>
      </c>
      <c r="CT6" t="s">
        <v>5007</v>
      </c>
      <c r="CU6" t="s">
        <v>4995</v>
      </c>
      <c r="CV6" t="s">
        <v>4974</v>
      </c>
      <c r="CW6" t="s">
        <v>5207</v>
      </c>
      <c r="CX6" t="s">
        <v>5120</v>
      </c>
    </row>
    <row r="7" spans="1:103" x14ac:dyDescent="0.25">
      <c r="F7" s="19" t="s">
        <v>5168</v>
      </c>
      <c r="G7" s="31">
        <v>635411.58000000054</v>
      </c>
      <c r="O7" s="19" t="s">
        <v>43</v>
      </c>
      <c r="P7" s="31">
        <v>300990.69000000006</v>
      </c>
      <c r="Q7" s="31">
        <v>117726.56000000001</v>
      </c>
      <c r="R7" s="34">
        <v>104324.01000000002</v>
      </c>
      <c r="AC7" s="19" t="s">
        <v>4036</v>
      </c>
      <c r="AD7" s="31">
        <v>1059388.9700000009</v>
      </c>
      <c r="AE7" s="31">
        <v>348130.25000000006</v>
      </c>
      <c r="AF7" s="31"/>
      <c r="AQ7" s="19" t="s">
        <v>62</v>
      </c>
      <c r="AR7" s="31">
        <v>387126.92000000004</v>
      </c>
      <c r="BD7" s="38" t="s">
        <v>202</v>
      </c>
      <c r="BE7" s="31">
        <v>71701.84</v>
      </c>
      <c r="BF7" s="31">
        <v>23172.959999999999</v>
      </c>
      <c r="BR7" s="19" t="s">
        <v>290</v>
      </c>
      <c r="BS7" s="31">
        <v>35114.94</v>
      </c>
      <c r="CE7" s="19" t="s">
        <v>5195</v>
      </c>
      <c r="CF7" s="31">
        <v>496671.29000000044</v>
      </c>
      <c r="CG7" s="31">
        <v>479026.65999999968</v>
      </c>
      <c r="CH7" s="31">
        <v>975697.95000000019</v>
      </c>
      <c r="CI7" s="19" t="s">
        <v>5195</v>
      </c>
      <c r="CJ7" s="31">
        <v>1492943.5600000015</v>
      </c>
      <c r="CK7" s="39">
        <v>1461372.0799999996</v>
      </c>
      <c r="CL7" s="39">
        <v>2954315.6400000011</v>
      </c>
      <c r="CQ7" s="19" t="s">
        <v>43</v>
      </c>
      <c r="CR7" s="39"/>
      <c r="CS7" s="39"/>
      <c r="CT7" s="39"/>
      <c r="CU7" s="39"/>
      <c r="CV7" s="39">
        <v>22.206967284235095</v>
      </c>
      <c r="CW7" s="39"/>
      <c r="CX7" s="39">
        <v>22.206967284235095</v>
      </c>
    </row>
    <row r="8" spans="1:103" x14ac:dyDescent="0.25">
      <c r="B8" s="43" t="s">
        <v>5205</v>
      </c>
      <c r="F8" s="19" t="s">
        <v>5169</v>
      </c>
      <c r="G8" s="31">
        <v>538607.80000000005</v>
      </c>
      <c r="O8" s="19" t="s">
        <v>202</v>
      </c>
      <c r="P8" s="31">
        <v>294720.58999999997</v>
      </c>
      <c r="Q8" s="31">
        <v>94895.789999999979</v>
      </c>
      <c r="R8" s="34">
        <v>119978.84000000003</v>
      </c>
      <c r="AC8" s="19" t="s">
        <v>4079</v>
      </c>
      <c r="AD8" s="31">
        <v>339356.76000000007</v>
      </c>
      <c r="AE8" s="31">
        <v>111046.16999999997</v>
      </c>
      <c r="AF8" s="31"/>
      <c r="AQ8" s="19" t="s">
        <v>196</v>
      </c>
      <c r="AR8" s="31">
        <v>386093.1</v>
      </c>
      <c r="BD8" s="19" t="s">
        <v>4030</v>
      </c>
      <c r="BE8" s="31">
        <v>112813.60000000002</v>
      </c>
      <c r="BF8" s="31">
        <v>30955.779999999995</v>
      </c>
      <c r="BR8" s="19" t="s">
        <v>1122</v>
      </c>
      <c r="BS8" s="31">
        <v>39948.97</v>
      </c>
      <c r="CE8" s="19" t="s">
        <v>5196</v>
      </c>
      <c r="CF8" s="31">
        <v>680234.75999999931</v>
      </c>
      <c r="CG8" s="31">
        <v>701707.3800000007</v>
      </c>
      <c r="CH8" s="31">
        <v>1381942.1400000001</v>
      </c>
      <c r="CI8" s="19" t="s">
        <v>5196</v>
      </c>
      <c r="CJ8" s="39">
        <v>2092514.0799999989</v>
      </c>
      <c r="CK8" s="39">
        <v>2116918.8100000005</v>
      </c>
      <c r="CL8" s="39">
        <v>4209432.8899999997</v>
      </c>
      <c r="CQ8" s="19" t="s">
        <v>251</v>
      </c>
      <c r="CR8" s="39"/>
      <c r="CS8" s="39"/>
      <c r="CT8" s="39"/>
      <c r="CU8" s="39"/>
      <c r="CV8" s="39">
        <v>20.669737727387378</v>
      </c>
      <c r="CW8" s="39"/>
      <c r="CX8" s="39">
        <v>20.669737727387378</v>
      </c>
    </row>
    <row r="9" spans="1:103" x14ac:dyDescent="0.25">
      <c r="B9" s="43">
        <f>GETPIVOTDATA("Sum of Profit",$A$3)/GETPIVOTDATA(" Revenue",$A$3)</f>
        <v>0.32910704223169862</v>
      </c>
      <c r="F9" s="19" t="s">
        <v>5170</v>
      </c>
      <c r="G9" s="31">
        <v>580586.48000000021</v>
      </c>
      <c r="O9" s="19" t="s">
        <v>520</v>
      </c>
      <c r="P9" s="31">
        <v>294402.12000000011</v>
      </c>
      <c r="Q9" s="31">
        <v>92533.919999999984</v>
      </c>
      <c r="R9" s="34">
        <v>100340.36999999998</v>
      </c>
      <c r="AC9" s="19" t="s">
        <v>4071</v>
      </c>
      <c r="AD9" s="31">
        <v>1109903.3799999992</v>
      </c>
      <c r="AE9" s="31">
        <v>365284.60000000027</v>
      </c>
      <c r="AF9" s="31"/>
      <c r="AQ9" s="19" t="s">
        <v>48</v>
      </c>
      <c r="AR9" s="31">
        <v>376169.22</v>
      </c>
      <c r="BD9" s="38" t="s">
        <v>376</v>
      </c>
      <c r="BE9" s="31">
        <v>112813.60000000002</v>
      </c>
      <c r="BF9" s="31">
        <v>30955.779999999995</v>
      </c>
      <c r="BR9" s="19" t="s">
        <v>1331</v>
      </c>
      <c r="BS9" s="31">
        <v>52971.450000000004</v>
      </c>
      <c r="CE9" s="19" t="s">
        <v>5120</v>
      </c>
      <c r="CF9" s="31">
        <v>1176906.0499999998</v>
      </c>
      <c r="CG9" s="31">
        <v>1180734.0400000005</v>
      </c>
      <c r="CH9" s="31">
        <v>2357640.0900000003</v>
      </c>
      <c r="CI9" s="19" t="s">
        <v>5120</v>
      </c>
      <c r="CJ9" s="39">
        <v>3585457.6400000006</v>
      </c>
      <c r="CK9" s="39">
        <v>3578290.89</v>
      </c>
      <c r="CL9" s="39">
        <v>7163748.5300000012</v>
      </c>
      <c r="CQ9" s="19" t="s">
        <v>416</v>
      </c>
      <c r="CR9" s="39"/>
      <c r="CS9" s="39"/>
      <c r="CT9" s="39"/>
      <c r="CU9" s="39">
        <v>20.79502022724925</v>
      </c>
      <c r="CV9" s="39"/>
      <c r="CW9" s="39"/>
      <c r="CX9" s="39">
        <v>20.79502022724925</v>
      </c>
    </row>
    <row r="10" spans="1:103" x14ac:dyDescent="0.25">
      <c r="F10" s="19" t="s">
        <v>5171</v>
      </c>
      <c r="G10" s="31">
        <v>578475.62000000046</v>
      </c>
      <c r="O10" s="19" t="s">
        <v>5120</v>
      </c>
      <c r="P10" s="31">
        <v>1598132.2500000002</v>
      </c>
      <c r="Q10" s="31">
        <v>556979</v>
      </c>
      <c r="R10" s="31">
        <v>575156.16</v>
      </c>
      <c r="AC10" s="19" t="s">
        <v>4068</v>
      </c>
      <c r="AD10" s="31">
        <v>982913.67999999924</v>
      </c>
      <c r="AE10" s="31">
        <v>320921.51000000024</v>
      </c>
      <c r="AF10" s="31"/>
      <c r="AQ10" s="19" t="s">
        <v>34</v>
      </c>
      <c r="AR10" s="31">
        <v>369470.91</v>
      </c>
      <c r="BD10" s="19" t="s">
        <v>4025</v>
      </c>
      <c r="BE10" s="31">
        <v>167433</v>
      </c>
      <c r="BF10" s="31">
        <v>60275.880000000005</v>
      </c>
      <c r="BR10" s="19" t="s">
        <v>413</v>
      </c>
      <c r="BS10" s="31">
        <v>35121.300000000003</v>
      </c>
      <c r="CQ10" s="19" t="s">
        <v>98</v>
      </c>
      <c r="CR10" s="39"/>
      <c r="CS10" s="39"/>
      <c r="CT10" s="39">
        <v>20.960758655087648</v>
      </c>
      <c r="CU10" s="39"/>
      <c r="CV10" s="39"/>
      <c r="CW10" s="39"/>
      <c r="CX10" s="39">
        <v>20.960758655087648</v>
      </c>
    </row>
    <row r="11" spans="1:103" x14ac:dyDescent="0.25">
      <c r="A11" t="s">
        <v>5206</v>
      </c>
      <c r="F11" s="19" t="s">
        <v>5172</v>
      </c>
      <c r="G11" s="31">
        <v>671517.29</v>
      </c>
      <c r="N11" s="33"/>
      <c r="AC11" s="19" t="s">
        <v>5111</v>
      </c>
      <c r="AD11" s="31">
        <v>701211.9099999998</v>
      </c>
      <c r="AE11" s="31">
        <v>233168.2600000001</v>
      </c>
      <c r="AF11" s="31"/>
      <c r="AQ11" s="19" t="s">
        <v>101</v>
      </c>
      <c r="AR11" s="31">
        <v>362401.03</v>
      </c>
      <c r="BD11" s="38" t="s">
        <v>33</v>
      </c>
      <c r="BE11" s="31">
        <v>167433</v>
      </c>
      <c r="BF11" s="31">
        <v>60275.880000000005</v>
      </c>
      <c r="BR11" s="19" t="s">
        <v>5120</v>
      </c>
      <c r="BS11" s="31">
        <v>204864.66999999998</v>
      </c>
      <c r="CQ11" s="19" t="s">
        <v>168</v>
      </c>
      <c r="CR11" s="39">
        <v>22.450685912978134</v>
      </c>
      <c r="CS11" s="39"/>
      <c r="CT11" s="39"/>
      <c r="CU11" s="39"/>
      <c r="CV11" s="39"/>
      <c r="CW11" s="39"/>
      <c r="CX11" s="39">
        <v>22.450685912978134</v>
      </c>
    </row>
    <row r="12" spans="1:103" x14ac:dyDescent="0.25">
      <c r="A12" s="39">
        <v>2960</v>
      </c>
      <c r="F12" s="19" t="s">
        <v>5173</v>
      </c>
      <c r="G12" s="31">
        <v>594498.20000000019</v>
      </c>
      <c r="AC12" s="19" t="s">
        <v>4027</v>
      </c>
      <c r="AD12" s="31">
        <v>740166.2900000005</v>
      </c>
      <c r="AE12" s="31">
        <v>242502.06000000011</v>
      </c>
      <c r="AF12" s="31"/>
      <c r="AQ12" s="19" t="s">
        <v>58</v>
      </c>
      <c r="AR12" s="31">
        <v>359916.22999999992</v>
      </c>
      <c r="BD12" s="19" t="s">
        <v>4048</v>
      </c>
      <c r="BE12" s="31">
        <v>61659.18</v>
      </c>
      <c r="BF12" s="31">
        <v>18828.809999999998</v>
      </c>
      <c r="CQ12" s="19" t="s">
        <v>5120</v>
      </c>
      <c r="CR12" s="39">
        <v>22.450685912978134</v>
      </c>
      <c r="CS12" s="39"/>
      <c r="CT12" s="39">
        <v>20.960758655087648</v>
      </c>
      <c r="CU12" s="39">
        <v>20.79502022724925</v>
      </c>
      <c r="CV12" s="39">
        <v>42.876705011622477</v>
      </c>
      <c r="CW12" s="39"/>
      <c r="CX12" s="39">
        <v>107.08316980693751</v>
      </c>
    </row>
    <row r="13" spans="1:103" x14ac:dyDescent="0.25">
      <c r="A13">
        <f>GETPIVOTDATA("Order_ID",$A$11)</f>
        <v>2960</v>
      </c>
      <c r="F13" s="19" t="s">
        <v>5174</v>
      </c>
      <c r="G13" s="31">
        <v>528323.22000000044</v>
      </c>
      <c r="AC13" s="19" t="s">
        <v>5120</v>
      </c>
      <c r="AD13" s="31">
        <v>7163748.5300000012</v>
      </c>
      <c r="AE13" s="31">
        <v>2357640.0900000012</v>
      </c>
      <c r="AF13" s="31"/>
      <c r="AQ13" s="19" t="s">
        <v>120</v>
      </c>
      <c r="AR13" s="31">
        <v>350158.9599999999</v>
      </c>
      <c r="BD13" s="38" t="s">
        <v>83</v>
      </c>
      <c r="BE13" s="31">
        <v>61659.18</v>
      </c>
      <c r="BF13" s="31">
        <v>18828.809999999998</v>
      </c>
      <c r="CQ13"/>
    </row>
    <row r="14" spans="1:103" x14ac:dyDescent="0.25">
      <c r="F14" s="19" t="s">
        <v>5175</v>
      </c>
      <c r="G14" s="31">
        <v>637179.37999999989</v>
      </c>
      <c r="AQ14" s="19" t="s">
        <v>19</v>
      </c>
      <c r="AR14" s="31">
        <v>346794.05999999994</v>
      </c>
      <c r="BD14" s="19" t="s">
        <v>4114</v>
      </c>
      <c r="BE14" s="31">
        <v>28015.260000000002</v>
      </c>
      <c r="BF14" s="31">
        <v>8576.1000000000022</v>
      </c>
      <c r="CQ14"/>
    </row>
    <row r="15" spans="1:103" x14ac:dyDescent="0.25">
      <c r="F15" s="19" t="s">
        <v>5176</v>
      </c>
      <c r="G15" s="31">
        <v>601250.87</v>
      </c>
      <c r="AQ15" s="19" t="s">
        <v>64</v>
      </c>
      <c r="AR15" s="31">
        <v>342961.19999999995</v>
      </c>
      <c r="BD15" s="38" t="s">
        <v>520</v>
      </c>
      <c r="BE15" s="31">
        <v>28015.260000000002</v>
      </c>
      <c r="BF15" s="31">
        <v>8576.1000000000022</v>
      </c>
      <c r="CQ15"/>
    </row>
    <row r="16" spans="1:103" x14ac:dyDescent="0.25">
      <c r="B16" t="s">
        <v>5209</v>
      </c>
      <c r="F16" s="19" t="s">
        <v>5177</v>
      </c>
      <c r="G16" s="31">
        <v>738556.53999999992</v>
      </c>
      <c r="AQ16" s="19" t="s">
        <v>39</v>
      </c>
      <c r="AR16" s="31">
        <v>342335.77999999985</v>
      </c>
      <c r="BD16" s="19" t="s">
        <v>5120</v>
      </c>
      <c r="BE16" s="31">
        <v>441622.88</v>
      </c>
      <c r="BF16" s="31">
        <v>141809.53</v>
      </c>
      <c r="CQ16"/>
    </row>
    <row r="17" spans="2:95" x14ac:dyDescent="0.25">
      <c r="B17" s="44">
        <f>A5/A13</f>
        <v>2420.1853141891897</v>
      </c>
      <c r="F17" s="19" t="s">
        <v>5120</v>
      </c>
      <c r="G17" s="31">
        <v>7163748.5300000021</v>
      </c>
      <c r="AQ17" s="19" t="s">
        <v>95</v>
      </c>
      <c r="AR17" s="31">
        <v>339818.20000000013</v>
      </c>
      <c r="CQ17"/>
    </row>
    <row r="18" spans="2:95" x14ac:dyDescent="0.25">
      <c r="B18" s="44">
        <f>B17</f>
        <v>2420.1853141891897</v>
      </c>
      <c r="F18"/>
      <c r="AQ18" s="19" t="s">
        <v>104</v>
      </c>
      <c r="AR18" s="31">
        <v>339356.76000000007</v>
      </c>
      <c r="CQ18"/>
    </row>
    <row r="19" spans="2:95" x14ac:dyDescent="0.25">
      <c r="F19"/>
      <c r="AQ19" s="19" t="s">
        <v>52</v>
      </c>
      <c r="AR19" s="31">
        <v>332465.52000000008</v>
      </c>
      <c r="CQ19"/>
    </row>
    <row r="20" spans="2:95" x14ac:dyDescent="0.25">
      <c r="F20"/>
      <c r="AQ20" s="19" t="s">
        <v>13</v>
      </c>
      <c r="AR20" s="31">
        <v>325960.03000000009</v>
      </c>
      <c r="CQ20"/>
    </row>
    <row r="21" spans="2:95" x14ac:dyDescent="0.25">
      <c r="F21"/>
      <c r="AQ21" s="19" t="s">
        <v>112</v>
      </c>
      <c r="AR21" s="31">
        <v>325042.68999999983</v>
      </c>
      <c r="CQ21"/>
    </row>
    <row r="22" spans="2:95" x14ac:dyDescent="0.25">
      <c r="F22"/>
      <c r="AQ22" s="19" t="s">
        <v>24</v>
      </c>
      <c r="AR22" s="31">
        <v>311484.7099999999</v>
      </c>
      <c r="CQ22"/>
    </row>
    <row r="23" spans="2:95" x14ac:dyDescent="0.25">
      <c r="F23" s="18" t="s">
        <v>5119</v>
      </c>
      <c r="G23" t="s">
        <v>5200</v>
      </c>
      <c r="O23" s="18" t="s">
        <v>5185</v>
      </c>
      <c r="P23" t="s">
        <v>5202</v>
      </c>
      <c r="Q23" t="s">
        <v>5200</v>
      </c>
      <c r="AQ23" s="19" t="s">
        <v>187</v>
      </c>
      <c r="AR23" s="31">
        <v>292789.95999999996</v>
      </c>
      <c r="CQ23"/>
    </row>
    <row r="24" spans="2:95" x14ac:dyDescent="0.25">
      <c r="F24" s="19" t="s">
        <v>5166</v>
      </c>
      <c r="G24" s="31">
        <v>188017.82000000009</v>
      </c>
      <c r="O24" s="19" t="s">
        <v>4052</v>
      </c>
      <c r="P24" s="39">
        <v>1030894.3899999991</v>
      </c>
      <c r="Q24" s="39">
        <v>340580.90000000031</v>
      </c>
      <c r="AQ24" s="19" t="s">
        <v>5120</v>
      </c>
      <c r="AR24" s="31">
        <v>7122923.4100000001</v>
      </c>
      <c r="CQ24"/>
    </row>
    <row r="25" spans="2:95" x14ac:dyDescent="0.25">
      <c r="F25" s="19" t="s">
        <v>5167</v>
      </c>
      <c r="G25" s="31">
        <v>162502.11000000004</v>
      </c>
      <c r="O25" s="19" t="s">
        <v>4030</v>
      </c>
      <c r="P25" s="39">
        <v>1630124.3099999987</v>
      </c>
      <c r="Q25" s="39">
        <v>535547.19000000018</v>
      </c>
      <c r="CQ25"/>
    </row>
    <row r="26" spans="2:95" x14ac:dyDescent="0.25">
      <c r="F26" s="19" t="s">
        <v>5168</v>
      </c>
      <c r="G26" s="31">
        <v>206298.1500000002</v>
      </c>
      <c r="O26" s="19" t="s">
        <v>4468</v>
      </c>
      <c r="P26" s="39">
        <v>4561.68</v>
      </c>
      <c r="Q26" s="39">
        <v>1627.86</v>
      </c>
      <c r="CQ26"/>
    </row>
    <row r="27" spans="2:95" x14ac:dyDescent="0.25">
      <c r="F27" s="19" t="s">
        <v>5169</v>
      </c>
      <c r="G27" s="31">
        <v>176144.78</v>
      </c>
      <c r="O27" s="19" t="s">
        <v>4025</v>
      </c>
      <c r="P27" s="39">
        <v>3283703.2700000009</v>
      </c>
      <c r="Q27" s="39">
        <v>1076302.6099999987</v>
      </c>
      <c r="CQ27"/>
    </row>
    <row r="28" spans="2:95" x14ac:dyDescent="0.25">
      <c r="F28" s="19" t="s">
        <v>5170</v>
      </c>
      <c r="G28" s="31">
        <v>187797.56000000008</v>
      </c>
      <c r="O28" s="19" t="s">
        <v>4094</v>
      </c>
      <c r="P28" s="39">
        <v>62011.4</v>
      </c>
      <c r="Q28" s="39">
        <v>21396.53</v>
      </c>
      <c r="CQ28"/>
    </row>
    <row r="29" spans="2:95" x14ac:dyDescent="0.25">
      <c r="F29" s="19" t="s">
        <v>5171</v>
      </c>
      <c r="G29" s="31">
        <v>187636.05000000025</v>
      </c>
      <c r="O29" s="19" t="s">
        <v>4048</v>
      </c>
      <c r="P29" s="39">
        <v>869494.9700000002</v>
      </c>
      <c r="Q29" s="39">
        <v>291668.06000000023</v>
      </c>
      <c r="CQ29"/>
    </row>
    <row r="30" spans="2:95" x14ac:dyDescent="0.25">
      <c r="F30" s="19" t="s">
        <v>5172</v>
      </c>
      <c r="G30" s="31">
        <v>223130.69000000018</v>
      </c>
      <c r="O30" s="19" t="s">
        <v>4700</v>
      </c>
      <c r="P30" s="39">
        <v>20380.46</v>
      </c>
      <c r="Q30" s="39">
        <v>7051.6999999999989</v>
      </c>
      <c r="CQ30"/>
    </row>
    <row r="31" spans="2:95" x14ac:dyDescent="0.25">
      <c r="F31" s="19" t="s">
        <v>5173</v>
      </c>
      <c r="G31" s="31">
        <v>194975.49000000005</v>
      </c>
      <c r="O31" s="19" t="s">
        <v>4114</v>
      </c>
      <c r="P31" s="39">
        <v>207193.72000000006</v>
      </c>
      <c r="Q31" s="39">
        <v>65964.33</v>
      </c>
      <c r="CQ31"/>
    </row>
    <row r="32" spans="2:95" x14ac:dyDescent="0.25">
      <c r="F32" s="19" t="s">
        <v>5174</v>
      </c>
      <c r="G32" s="31">
        <v>173439.38000000009</v>
      </c>
      <c r="O32" s="19" t="s">
        <v>5120</v>
      </c>
      <c r="P32" s="39">
        <v>7108364.1999999993</v>
      </c>
      <c r="Q32" s="39">
        <v>2340139.1799999997</v>
      </c>
      <c r="CQ32"/>
    </row>
    <row r="33" spans="6:95" x14ac:dyDescent="0.25">
      <c r="F33" s="19" t="s">
        <v>5175</v>
      </c>
      <c r="G33" s="31">
        <v>212357.58000000016</v>
      </c>
      <c r="CQ33"/>
    </row>
    <row r="34" spans="6:95" x14ac:dyDescent="0.25">
      <c r="F34" s="19" t="s">
        <v>5176</v>
      </c>
      <c r="G34" s="31">
        <v>201144.45000000013</v>
      </c>
      <c r="CQ34"/>
    </row>
    <row r="35" spans="6:95" x14ac:dyDescent="0.25">
      <c r="F35" s="19" t="s">
        <v>5177</v>
      </c>
      <c r="G35" s="31">
        <v>244196.03000000006</v>
      </c>
      <c r="CQ35"/>
    </row>
    <row r="36" spans="6:95" x14ac:dyDescent="0.25">
      <c r="F36" s="19" t="s">
        <v>5120</v>
      </c>
      <c r="G36" s="39">
        <v>2357640.0900000012</v>
      </c>
      <c r="CQ36"/>
    </row>
    <row r="37" spans="6:95" x14ac:dyDescent="0.25">
      <c r="F37"/>
      <c r="CQ37"/>
    </row>
    <row r="38" spans="6:95" x14ac:dyDescent="0.25">
      <c r="F38"/>
      <c r="CQ38"/>
    </row>
    <row r="39" spans="6:95" x14ac:dyDescent="0.25">
      <c r="F39"/>
      <c r="CQ39"/>
    </row>
    <row r="40" spans="6:95" x14ac:dyDescent="0.25">
      <c r="F40"/>
      <c r="CQ40"/>
    </row>
    <row r="41" spans="6:95" x14ac:dyDescent="0.25">
      <c r="F41"/>
      <c r="CQ41"/>
    </row>
    <row r="42" spans="6:95" x14ac:dyDescent="0.25">
      <c r="F42"/>
      <c r="CQ42"/>
    </row>
    <row r="43" spans="6:95" x14ac:dyDescent="0.25">
      <c r="F43"/>
      <c r="CQ43"/>
    </row>
    <row r="44" spans="6:95" x14ac:dyDescent="0.25">
      <c r="F44"/>
      <c r="CQ44"/>
    </row>
    <row r="45" spans="6:95" x14ac:dyDescent="0.25">
      <c r="F45"/>
      <c r="CQ45"/>
    </row>
    <row r="46" spans="6:95" x14ac:dyDescent="0.25">
      <c r="F46"/>
      <c r="CQ46"/>
    </row>
    <row r="47" spans="6:95" x14ac:dyDescent="0.25">
      <c r="F47"/>
      <c r="CQ47"/>
    </row>
    <row r="48" spans="6:95" x14ac:dyDescent="0.25">
      <c r="F48"/>
      <c r="CQ48"/>
    </row>
    <row r="49" spans="6:95" x14ac:dyDescent="0.25">
      <c r="F49"/>
      <c r="CQ49"/>
    </row>
    <row r="50" spans="6:95" x14ac:dyDescent="0.25">
      <c r="F50"/>
      <c r="CQ50"/>
    </row>
    <row r="51" spans="6:95" x14ac:dyDescent="0.25">
      <c r="F51"/>
      <c r="CQ51"/>
    </row>
    <row r="52" spans="6:95" x14ac:dyDescent="0.25">
      <c r="F52"/>
      <c r="CQ52"/>
    </row>
    <row r="53" spans="6:95" x14ac:dyDescent="0.25">
      <c r="F53"/>
      <c r="CQ53"/>
    </row>
    <row r="54" spans="6:95" x14ac:dyDescent="0.25">
      <c r="F54"/>
      <c r="CQ54"/>
    </row>
    <row r="55" spans="6:95" x14ac:dyDescent="0.25">
      <c r="F55"/>
      <c r="CQ55"/>
    </row>
    <row r="56" spans="6:95" x14ac:dyDescent="0.25">
      <c r="F56"/>
      <c r="CQ56"/>
    </row>
    <row r="57" spans="6:95" x14ac:dyDescent="0.25">
      <c r="F57"/>
      <c r="CQ57"/>
    </row>
    <row r="58" spans="6:95" x14ac:dyDescent="0.25">
      <c r="F58"/>
      <c r="CQ58"/>
    </row>
    <row r="59" spans="6:95" x14ac:dyDescent="0.25">
      <c r="F59"/>
      <c r="CQ59"/>
    </row>
    <row r="60" spans="6:95" x14ac:dyDescent="0.25">
      <c r="F60"/>
      <c r="CQ60"/>
    </row>
    <row r="61" spans="6:95" x14ac:dyDescent="0.25">
      <c r="F61"/>
      <c r="CQ61"/>
    </row>
    <row r="62" spans="6:95" x14ac:dyDescent="0.25">
      <c r="F62"/>
      <c r="CQ62"/>
    </row>
    <row r="63" spans="6:95" x14ac:dyDescent="0.25">
      <c r="F63"/>
      <c r="CQ63"/>
    </row>
    <row r="64" spans="6:95" x14ac:dyDescent="0.25">
      <c r="F64"/>
      <c r="CQ64"/>
    </row>
    <row r="65" spans="6:95" x14ac:dyDescent="0.25">
      <c r="F65"/>
      <c r="CQ65"/>
    </row>
    <row r="66" spans="6:95" x14ac:dyDescent="0.25">
      <c r="F66"/>
      <c r="CQ66"/>
    </row>
    <row r="67" spans="6:95" x14ac:dyDescent="0.25">
      <c r="F67"/>
      <c r="CQ67"/>
    </row>
    <row r="68" spans="6:95" x14ac:dyDescent="0.25">
      <c r="F68"/>
      <c r="CQ68"/>
    </row>
    <row r="69" spans="6:95" x14ac:dyDescent="0.25">
      <c r="F69"/>
      <c r="CQ69"/>
    </row>
    <row r="70" spans="6:95" x14ac:dyDescent="0.25">
      <c r="F70"/>
      <c r="CQ70"/>
    </row>
    <row r="71" spans="6:95" x14ac:dyDescent="0.25">
      <c r="F71"/>
      <c r="CQ71"/>
    </row>
    <row r="72" spans="6:95" x14ac:dyDescent="0.25">
      <c r="F72"/>
      <c r="CQ72"/>
    </row>
    <row r="73" spans="6:95" x14ac:dyDescent="0.25">
      <c r="F73"/>
      <c r="CQ73"/>
    </row>
    <row r="74" spans="6:95" x14ac:dyDescent="0.25">
      <c r="F74"/>
      <c r="CQ74"/>
    </row>
    <row r="75" spans="6:95" x14ac:dyDescent="0.25">
      <c r="F75"/>
      <c r="CQ75"/>
    </row>
    <row r="76" spans="6:95" x14ac:dyDescent="0.25">
      <c r="F76"/>
      <c r="CQ76"/>
    </row>
    <row r="77" spans="6:95" x14ac:dyDescent="0.25">
      <c r="F77"/>
      <c r="CQ77"/>
    </row>
    <row r="78" spans="6:95" x14ac:dyDescent="0.25">
      <c r="F78"/>
      <c r="CQ78"/>
    </row>
    <row r="79" spans="6:95" x14ac:dyDescent="0.25">
      <c r="F79"/>
      <c r="CQ79"/>
    </row>
    <row r="80" spans="6:95" x14ac:dyDescent="0.25">
      <c r="F80"/>
      <c r="CQ80"/>
    </row>
    <row r="81" spans="6:95" x14ac:dyDescent="0.25">
      <c r="F81"/>
      <c r="CQ81"/>
    </row>
    <row r="82" spans="6:95" x14ac:dyDescent="0.25">
      <c r="F82"/>
      <c r="CQ82"/>
    </row>
    <row r="83" spans="6:95" x14ac:dyDescent="0.25">
      <c r="F83"/>
      <c r="CQ83"/>
    </row>
    <row r="84" spans="6:95" x14ac:dyDescent="0.25">
      <c r="F84"/>
      <c r="CQ84"/>
    </row>
    <row r="85" spans="6:95" x14ac:dyDescent="0.25">
      <c r="F85"/>
      <c r="CQ85"/>
    </row>
    <row r="86" spans="6:95" x14ac:dyDescent="0.25">
      <c r="F86"/>
      <c r="CQ86"/>
    </row>
    <row r="87" spans="6:95" x14ac:dyDescent="0.25">
      <c r="F87"/>
      <c r="CQ87"/>
    </row>
    <row r="88" spans="6:95" x14ac:dyDescent="0.25">
      <c r="F88"/>
      <c r="CQ88"/>
    </row>
    <row r="89" spans="6:95" x14ac:dyDescent="0.25">
      <c r="F89"/>
      <c r="CQ89"/>
    </row>
    <row r="90" spans="6:95" x14ac:dyDescent="0.25">
      <c r="F90"/>
      <c r="CQ90"/>
    </row>
    <row r="91" spans="6:95" x14ac:dyDescent="0.25">
      <c r="F91"/>
      <c r="CQ91"/>
    </row>
    <row r="92" spans="6:95" x14ac:dyDescent="0.25">
      <c r="F92"/>
      <c r="CQ92"/>
    </row>
    <row r="93" spans="6:95" x14ac:dyDescent="0.25">
      <c r="F93"/>
      <c r="CQ93"/>
    </row>
    <row r="94" spans="6:95" x14ac:dyDescent="0.25">
      <c r="F94"/>
      <c r="CQ94"/>
    </row>
    <row r="95" spans="6:95" x14ac:dyDescent="0.25">
      <c r="F95"/>
      <c r="CQ95"/>
    </row>
    <row r="96" spans="6:95" x14ac:dyDescent="0.25">
      <c r="F96"/>
      <c r="CQ96"/>
    </row>
    <row r="97" spans="6:95" x14ac:dyDescent="0.25">
      <c r="F97"/>
      <c r="CQ97"/>
    </row>
    <row r="98" spans="6:95" x14ac:dyDescent="0.25">
      <c r="F98"/>
      <c r="CQ98"/>
    </row>
    <row r="99" spans="6:95" x14ac:dyDescent="0.25">
      <c r="F99"/>
      <c r="CQ99"/>
    </row>
    <row r="100" spans="6:95" x14ac:dyDescent="0.25">
      <c r="F100"/>
      <c r="CQ100"/>
    </row>
    <row r="101" spans="6:95" x14ac:dyDescent="0.25">
      <c r="F101"/>
      <c r="CQ101"/>
    </row>
    <row r="102" spans="6:95" x14ac:dyDescent="0.25">
      <c r="F102"/>
      <c r="CQ102"/>
    </row>
    <row r="103" spans="6:95" x14ac:dyDescent="0.25">
      <c r="F103"/>
      <c r="CQ103"/>
    </row>
    <row r="104" spans="6:95" x14ac:dyDescent="0.25">
      <c r="F104"/>
      <c r="CQ104"/>
    </row>
    <row r="105" spans="6:95" x14ac:dyDescent="0.25">
      <c r="F105"/>
      <c r="CQ105"/>
    </row>
    <row r="106" spans="6:95" x14ac:dyDescent="0.25">
      <c r="F106"/>
      <c r="CQ106"/>
    </row>
    <row r="107" spans="6:95" x14ac:dyDescent="0.25">
      <c r="F107"/>
      <c r="CQ107"/>
    </row>
    <row r="108" spans="6:95" x14ac:dyDescent="0.25">
      <c r="F108"/>
      <c r="CQ108"/>
    </row>
    <row r="109" spans="6:95" x14ac:dyDescent="0.25">
      <c r="F109"/>
      <c r="CQ109"/>
    </row>
    <row r="110" spans="6:95" x14ac:dyDescent="0.25">
      <c r="F110"/>
      <c r="CQ110"/>
    </row>
    <row r="111" spans="6:95" x14ac:dyDescent="0.25">
      <c r="F111"/>
      <c r="CQ111"/>
    </row>
    <row r="112" spans="6:95" x14ac:dyDescent="0.25">
      <c r="F112"/>
      <c r="CQ112"/>
    </row>
    <row r="113" spans="6:95" x14ac:dyDescent="0.25">
      <c r="F113"/>
      <c r="CQ113"/>
    </row>
    <row r="114" spans="6:95" x14ac:dyDescent="0.25">
      <c r="F114"/>
      <c r="CQ114"/>
    </row>
    <row r="115" spans="6:95" x14ac:dyDescent="0.25">
      <c r="F115"/>
      <c r="CQ115"/>
    </row>
    <row r="116" spans="6:95" x14ac:dyDescent="0.25">
      <c r="F116"/>
      <c r="CQ116"/>
    </row>
    <row r="117" spans="6:95" x14ac:dyDescent="0.25">
      <c r="F117"/>
      <c r="CQ117"/>
    </row>
    <row r="118" spans="6:95" x14ac:dyDescent="0.25">
      <c r="F118"/>
      <c r="CQ118"/>
    </row>
    <row r="119" spans="6:95" x14ac:dyDescent="0.25">
      <c r="F119"/>
      <c r="CQ119"/>
    </row>
    <row r="120" spans="6:95" x14ac:dyDescent="0.25">
      <c r="F120"/>
      <c r="CQ120"/>
    </row>
    <row r="121" spans="6:95" x14ac:dyDescent="0.25">
      <c r="F121"/>
      <c r="CQ121"/>
    </row>
    <row r="122" spans="6:95" x14ac:dyDescent="0.25">
      <c r="F122"/>
      <c r="CQ122"/>
    </row>
    <row r="123" spans="6:95" x14ac:dyDescent="0.25">
      <c r="F123"/>
      <c r="CQ123"/>
    </row>
    <row r="124" spans="6:95" x14ac:dyDescent="0.25">
      <c r="F124"/>
      <c r="CQ124"/>
    </row>
    <row r="125" spans="6:95" x14ac:dyDescent="0.25">
      <c r="F125"/>
      <c r="CQ125"/>
    </row>
    <row r="126" spans="6:95" x14ac:dyDescent="0.25">
      <c r="F126"/>
      <c r="CQ126"/>
    </row>
    <row r="127" spans="6:95" x14ac:dyDescent="0.25">
      <c r="F127"/>
      <c r="CQ127"/>
    </row>
    <row r="128" spans="6:95" x14ac:dyDescent="0.25">
      <c r="F128"/>
      <c r="CQ128"/>
    </row>
    <row r="129" spans="6:95" x14ac:dyDescent="0.25">
      <c r="F129"/>
      <c r="CQ129"/>
    </row>
    <row r="130" spans="6:95" x14ac:dyDescent="0.25">
      <c r="F130"/>
      <c r="CQ130"/>
    </row>
    <row r="131" spans="6:95" x14ac:dyDescent="0.25">
      <c r="F131"/>
      <c r="CQ131"/>
    </row>
    <row r="132" spans="6:95" x14ac:dyDescent="0.25">
      <c r="F132"/>
      <c r="CQ132"/>
    </row>
    <row r="133" spans="6:95" x14ac:dyDescent="0.25">
      <c r="F133"/>
      <c r="CQ133"/>
    </row>
    <row r="134" spans="6:95" x14ac:dyDescent="0.25">
      <c r="F134"/>
      <c r="CQ134"/>
    </row>
    <row r="135" spans="6:95" x14ac:dyDescent="0.25">
      <c r="F135"/>
      <c r="CQ135"/>
    </row>
    <row r="136" spans="6:95" x14ac:dyDescent="0.25">
      <c r="F136"/>
      <c r="CQ136"/>
    </row>
    <row r="137" spans="6:95" x14ac:dyDescent="0.25">
      <c r="F137"/>
      <c r="CQ137"/>
    </row>
    <row r="138" spans="6:95" x14ac:dyDescent="0.25">
      <c r="F138"/>
      <c r="CQ138"/>
    </row>
    <row r="139" spans="6:95" x14ac:dyDescent="0.25">
      <c r="F139"/>
      <c r="CQ139"/>
    </row>
    <row r="140" spans="6:95" x14ac:dyDescent="0.25">
      <c r="F140"/>
      <c r="CQ140"/>
    </row>
    <row r="141" spans="6:95" x14ac:dyDescent="0.25">
      <c r="F141"/>
      <c r="CQ141"/>
    </row>
    <row r="142" spans="6:95" x14ac:dyDescent="0.25">
      <c r="F142"/>
      <c r="CQ142"/>
    </row>
    <row r="143" spans="6:95" x14ac:dyDescent="0.25">
      <c r="F143"/>
      <c r="CQ143"/>
    </row>
    <row r="144" spans="6:95" x14ac:dyDescent="0.25">
      <c r="F144"/>
      <c r="CQ144"/>
    </row>
    <row r="145" spans="6:95" x14ac:dyDescent="0.25">
      <c r="F145"/>
      <c r="CQ145"/>
    </row>
    <row r="146" spans="6:95" x14ac:dyDescent="0.25">
      <c r="F146"/>
      <c r="CQ146"/>
    </row>
    <row r="147" spans="6:95" x14ac:dyDescent="0.25">
      <c r="F147"/>
      <c r="CQ147"/>
    </row>
    <row r="148" spans="6:95" x14ac:dyDescent="0.25">
      <c r="F148"/>
      <c r="CQ148"/>
    </row>
    <row r="149" spans="6:95" x14ac:dyDescent="0.25">
      <c r="F149"/>
      <c r="CQ149"/>
    </row>
    <row r="150" spans="6:95" x14ac:dyDescent="0.25">
      <c r="F150"/>
      <c r="CQ150"/>
    </row>
    <row r="151" spans="6:95" x14ac:dyDescent="0.25">
      <c r="F151"/>
      <c r="CQ151"/>
    </row>
    <row r="152" spans="6:95" x14ac:dyDescent="0.25">
      <c r="F152"/>
      <c r="CQ152"/>
    </row>
    <row r="153" spans="6:95" x14ac:dyDescent="0.25">
      <c r="F153"/>
      <c r="CQ153"/>
    </row>
    <row r="154" spans="6:95" x14ac:dyDescent="0.25">
      <c r="F154"/>
      <c r="CQ154"/>
    </row>
    <row r="155" spans="6:95" x14ac:dyDescent="0.25">
      <c r="F155"/>
      <c r="CQ155"/>
    </row>
    <row r="156" spans="6:95" x14ac:dyDescent="0.25">
      <c r="F156"/>
      <c r="CQ156"/>
    </row>
    <row r="157" spans="6:95" x14ac:dyDescent="0.25">
      <c r="F157"/>
      <c r="CQ157"/>
    </row>
    <row r="158" spans="6:95" x14ac:dyDescent="0.25">
      <c r="F158"/>
      <c r="CQ158"/>
    </row>
    <row r="159" spans="6:95" x14ac:dyDescent="0.25">
      <c r="F159"/>
      <c r="CQ159"/>
    </row>
    <row r="160" spans="6:95" x14ac:dyDescent="0.25">
      <c r="F160"/>
      <c r="CQ160"/>
    </row>
    <row r="161" spans="6:95" x14ac:dyDescent="0.25">
      <c r="F161"/>
      <c r="CQ161"/>
    </row>
    <row r="162" spans="6:95" x14ac:dyDescent="0.25">
      <c r="F162"/>
      <c r="CQ162"/>
    </row>
    <row r="163" spans="6:95" x14ac:dyDescent="0.25">
      <c r="F163"/>
      <c r="CQ163"/>
    </row>
    <row r="164" spans="6:95" x14ac:dyDescent="0.25">
      <c r="F164"/>
      <c r="CQ164"/>
    </row>
    <row r="165" spans="6:95" x14ac:dyDescent="0.25">
      <c r="F165"/>
      <c r="CQ165"/>
    </row>
    <row r="166" spans="6:95" x14ac:dyDescent="0.25">
      <c r="F166"/>
      <c r="CQ166"/>
    </row>
    <row r="167" spans="6:95" x14ac:dyDescent="0.25">
      <c r="F167"/>
      <c r="CQ167"/>
    </row>
    <row r="168" spans="6:95" x14ac:dyDescent="0.25">
      <c r="F168"/>
      <c r="CQ168"/>
    </row>
    <row r="169" spans="6:95" x14ac:dyDescent="0.25">
      <c r="F169"/>
      <c r="CQ169"/>
    </row>
    <row r="170" spans="6:95" x14ac:dyDescent="0.25">
      <c r="F170"/>
      <c r="CQ170"/>
    </row>
    <row r="171" spans="6:95" x14ac:dyDescent="0.25">
      <c r="F171"/>
      <c r="CQ171"/>
    </row>
    <row r="172" spans="6:95" x14ac:dyDescent="0.25">
      <c r="F172"/>
      <c r="CQ172"/>
    </row>
    <row r="173" spans="6:95" x14ac:dyDescent="0.25">
      <c r="F173"/>
      <c r="CQ173"/>
    </row>
    <row r="174" spans="6:95" x14ac:dyDescent="0.25">
      <c r="F174"/>
      <c r="CQ174"/>
    </row>
    <row r="175" spans="6:95" x14ac:dyDescent="0.25">
      <c r="F175"/>
      <c r="CQ175"/>
    </row>
    <row r="176" spans="6:95" x14ac:dyDescent="0.25">
      <c r="F176"/>
      <c r="CQ176"/>
    </row>
    <row r="177" spans="6:95" x14ac:dyDescent="0.25">
      <c r="F177"/>
      <c r="CQ177"/>
    </row>
    <row r="178" spans="6:95" x14ac:dyDescent="0.25">
      <c r="F178"/>
      <c r="CQ178"/>
    </row>
    <row r="179" spans="6:95" x14ac:dyDescent="0.25">
      <c r="F179"/>
      <c r="CQ179"/>
    </row>
    <row r="180" spans="6:95" x14ac:dyDescent="0.25">
      <c r="F180"/>
      <c r="CQ180"/>
    </row>
    <row r="181" spans="6:95" x14ac:dyDescent="0.25">
      <c r="F181"/>
      <c r="CQ181"/>
    </row>
    <row r="182" spans="6:95" x14ac:dyDescent="0.25">
      <c r="F182"/>
      <c r="CQ182"/>
    </row>
    <row r="183" spans="6:95" x14ac:dyDescent="0.25">
      <c r="F183"/>
      <c r="CQ183"/>
    </row>
    <row r="184" spans="6:95" x14ac:dyDescent="0.25">
      <c r="F184"/>
      <c r="CQ184"/>
    </row>
    <row r="185" spans="6:95" x14ac:dyDescent="0.25">
      <c r="F185"/>
      <c r="CQ185"/>
    </row>
    <row r="186" spans="6:95" x14ac:dyDescent="0.25">
      <c r="F186"/>
      <c r="CQ186"/>
    </row>
    <row r="187" spans="6:95" x14ac:dyDescent="0.25">
      <c r="F187"/>
      <c r="CQ187"/>
    </row>
    <row r="188" spans="6:95" x14ac:dyDescent="0.25">
      <c r="F188"/>
      <c r="CQ188"/>
    </row>
    <row r="189" spans="6:95" x14ac:dyDescent="0.25">
      <c r="F189"/>
      <c r="CQ189"/>
    </row>
    <row r="190" spans="6:95" x14ac:dyDescent="0.25">
      <c r="F190"/>
      <c r="CQ190"/>
    </row>
    <row r="191" spans="6:95" x14ac:dyDescent="0.25">
      <c r="F191"/>
      <c r="CQ191"/>
    </row>
    <row r="192" spans="6:95" x14ac:dyDescent="0.25">
      <c r="F192"/>
      <c r="CQ192"/>
    </row>
    <row r="193" spans="6:95" x14ac:dyDescent="0.25">
      <c r="F193"/>
      <c r="CQ193"/>
    </row>
    <row r="194" spans="6:95" x14ac:dyDescent="0.25">
      <c r="F194"/>
      <c r="CQ194"/>
    </row>
    <row r="195" spans="6:95" x14ac:dyDescent="0.25">
      <c r="F195"/>
      <c r="CQ195"/>
    </row>
    <row r="196" spans="6:95" x14ac:dyDescent="0.25">
      <c r="F196"/>
      <c r="CQ196"/>
    </row>
    <row r="197" spans="6:95" x14ac:dyDescent="0.25">
      <c r="F197"/>
      <c r="CQ197"/>
    </row>
    <row r="198" spans="6:95" x14ac:dyDescent="0.25">
      <c r="F198"/>
      <c r="CQ198"/>
    </row>
    <row r="199" spans="6:95" x14ac:dyDescent="0.25">
      <c r="F199"/>
      <c r="CQ199"/>
    </row>
    <row r="200" spans="6:95" x14ac:dyDescent="0.25">
      <c r="F200"/>
      <c r="CQ200"/>
    </row>
    <row r="201" spans="6:95" x14ac:dyDescent="0.25">
      <c r="F201"/>
      <c r="CQ201"/>
    </row>
    <row r="202" spans="6:95" x14ac:dyDescent="0.25">
      <c r="F202"/>
      <c r="CQ202"/>
    </row>
    <row r="203" spans="6:95" x14ac:dyDescent="0.25">
      <c r="F203"/>
      <c r="CQ203"/>
    </row>
    <row r="204" spans="6:95" x14ac:dyDescent="0.25">
      <c r="F204"/>
      <c r="CQ204"/>
    </row>
    <row r="205" spans="6:95" x14ac:dyDescent="0.25">
      <c r="F205"/>
      <c r="CQ205"/>
    </row>
    <row r="206" spans="6:95" x14ac:dyDescent="0.25">
      <c r="F206"/>
      <c r="CQ206"/>
    </row>
    <row r="207" spans="6:95" x14ac:dyDescent="0.25">
      <c r="F207"/>
      <c r="CQ207"/>
    </row>
    <row r="208" spans="6:95" x14ac:dyDescent="0.25">
      <c r="F208"/>
      <c r="CQ208"/>
    </row>
    <row r="209" spans="6:95" x14ac:dyDescent="0.25">
      <c r="F209"/>
      <c r="CQ209"/>
    </row>
    <row r="210" spans="6:95" x14ac:dyDescent="0.25">
      <c r="F210"/>
      <c r="CQ210"/>
    </row>
    <row r="211" spans="6:95" x14ac:dyDescent="0.25">
      <c r="F211"/>
      <c r="CQ211"/>
    </row>
    <row r="212" spans="6:95" x14ac:dyDescent="0.25">
      <c r="F212"/>
      <c r="CQ212"/>
    </row>
    <row r="213" spans="6:95" x14ac:dyDescent="0.25">
      <c r="F213"/>
      <c r="CQ213"/>
    </row>
    <row r="214" spans="6:95" x14ac:dyDescent="0.25">
      <c r="F214"/>
      <c r="CQ214"/>
    </row>
    <row r="215" spans="6:95" x14ac:dyDescent="0.25">
      <c r="F215"/>
      <c r="CQ215"/>
    </row>
    <row r="216" spans="6:95" x14ac:dyDescent="0.25">
      <c r="F216"/>
      <c r="CQ216"/>
    </row>
    <row r="217" spans="6:95" x14ac:dyDescent="0.25">
      <c r="F217"/>
      <c r="CQ217"/>
    </row>
    <row r="218" spans="6:95" x14ac:dyDescent="0.25">
      <c r="F218"/>
      <c r="CQ218"/>
    </row>
    <row r="219" spans="6:95" x14ac:dyDescent="0.25">
      <c r="F219"/>
      <c r="CQ219"/>
    </row>
    <row r="220" spans="6:95" x14ac:dyDescent="0.25">
      <c r="F220"/>
      <c r="CQ220"/>
    </row>
    <row r="221" spans="6:95" x14ac:dyDescent="0.25">
      <c r="F221"/>
      <c r="CQ221"/>
    </row>
    <row r="222" spans="6:95" x14ac:dyDescent="0.25">
      <c r="F222"/>
      <c r="CQ222"/>
    </row>
    <row r="223" spans="6:95" x14ac:dyDescent="0.25">
      <c r="F223"/>
      <c r="CQ223"/>
    </row>
    <row r="224" spans="6:95" x14ac:dyDescent="0.25">
      <c r="F224"/>
      <c r="CQ224"/>
    </row>
    <row r="225" spans="6:95" x14ac:dyDescent="0.25">
      <c r="F225"/>
      <c r="CQ225"/>
    </row>
    <row r="226" spans="6:95" x14ac:dyDescent="0.25">
      <c r="F226"/>
      <c r="CQ226"/>
    </row>
    <row r="227" spans="6:95" x14ac:dyDescent="0.25">
      <c r="F227"/>
      <c r="CQ227"/>
    </row>
    <row r="228" spans="6:95" x14ac:dyDescent="0.25">
      <c r="F228"/>
      <c r="CQ228"/>
    </row>
    <row r="229" spans="6:95" x14ac:dyDescent="0.25">
      <c r="F229"/>
      <c r="CQ229"/>
    </row>
    <row r="230" spans="6:95" x14ac:dyDescent="0.25">
      <c r="F230"/>
      <c r="CQ230"/>
    </row>
    <row r="231" spans="6:95" x14ac:dyDescent="0.25">
      <c r="F231"/>
      <c r="CQ231"/>
    </row>
    <row r="232" spans="6:95" x14ac:dyDescent="0.25">
      <c r="F232"/>
      <c r="CQ232"/>
    </row>
    <row r="233" spans="6:95" x14ac:dyDescent="0.25">
      <c r="F233"/>
      <c r="CQ233"/>
    </row>
    <row r="234" spans="6:95" x14ac:dyDescent="0.25">
      <c r="F234"/>
      <c r="CQ234"/>
    </row>
    <row r="235" spans="6:95" x14ac:dyDescent="0.25">
      <c r="F235"/>
      <c r="CQ235"/>
    </row>
    <row r="236" spans="6:95" x14ac:dyDescent="0.25">
      <c r="F236"/>
      <c r="CQ236"/>
    </row>
    <row r="237" spans="6:95" x14ac:dyDescent="0.25">
      <c r="F237"/>
      <c r="CQ237"/>
    </row>
    <row r="238" spans="6:95" x14ac:dyDescent="0.25">
      <c r="F238"/>
      <c r="CQ238"/>
    </row>
    <row r="239" spans="6:95" x14ac:dyDescent="0.25">
      <c r="F239"/>
      <c r="CQ239"/>
    </row>
    <row r="240" spans="6:95" x14ac:dyDescent="0.25">
      <c r="F240"/>
      <c r="CQ240"/>
    </row>
    <row r="241" spans="6:95" x14ac:dyDescent="0.25">
      <c r="F241"/>
      <c r="CQ241"/>
    </row>
    <row r="242" spans="6:95" x14ac:dyDescent="0.25">
      <c r="F242"/>
      <c r="CQ242"/>
    </row>
    <row r="243" spans="6:95" x14ac:dyDescent="0.25">
      <c r="F243"/>
      <c r="CQ243"/>
    </row>
    <row r="244" spans="6:95" x14ac:dyDescent="0.25">
      <c r="F244"/>
      <c r="CQ244"/>
    </row>
    <row r="245" spans="6:95" x14ac:dyDescent="0.25">
      <c r="F245"/>
      <c r="CQ245"/>
    </row>
    <row r="246" spans="6:95" x14ac:dyDescent="0.25">
      <c r="F246"/>
      <c r="CQ246"/>
    </row>
    <row r="247" spans="6:95" x14ac:dyDescent="0.25">
      <c r="F247"/>
      <c r="CQ247"/>
    </row>
    <row r="248" spans="6:95" x14ac:dyDescent="0.25">
      <c r="F248"/>
      <c r="CQ248"/>
    </row>
    <row r="249" spans="6:95" x14ac:dyDescent="0.25">
      <c r="F249"/>
      <c r="CQ249"/>
    </row>
    <row r="250" spans="6:95" x14ac:dyDescent="0.25">
      <c r="F250"/>
      <c r="CQ250"/>
    </row>
    <row r="251" spans="6:95" x14ac:dyDescent="0.25">
      <c r="F251"/>
      <c r="CQ251"/>
    </row>
    <row r="252" spans="6:95" x14ac:dyDescent="0.25">
      <c r="F252"/>
      <c r="CQ252"/>
    </row>
    <row r="253" spans="6:95" x14ac:dyDescent="0.25">
      <c r="F253"/>
      <c r="CQ253"/>
    </row>
    <row r="254" spans="6:95" x14ac:dyDescent="0.25">
      <c r="F254"/>
      <c r="CQ254"/>
    </row>
    <row r="255" spans="6:95" x14ac:dyDescent="0.25">
      <c r="F255"/>
      <c r="CQ255"/>
    </row>
    <row r="256" spans="6:95" x14ac:dyDescent="0.25">
      <c r="F256"/>
      <c r="CQ256"/>
    </row>
    <row r="257" spans="6:95" x14ac:dyDescent="0.25">
      <c r="F257"/>
      <c r="CQ257"/>
    </row>
    <row r="258" spans="6:95" x14ac:dyDescent="0.25">
      <c r="F258"/>
      <c r="CQ258"/>
    </row>
    <row r="259" spans="6:95" x14ac:dyDescent="0.25">
      <c r="F259"/>
      <c r="CQ259"/>
    </row>
    <row r="260" spans="6:95" x14ac:dyDescent="0.25">
      <c r="F260"/>
      <c r="CQ260"/>
    </row>
    <row r="261" spans="6:95" x14ac:dyDescent="0.25">
      <c r="F261"/>
      <c r="CQ261"/>
    </row>
    <row r="262" spans="6:95" x14ac:dyDescent="0.25">
      <c r="F262"/>
      <c r="CQ262"/>
    </row>
    <row r="263" spans="6:95" x14ac:dyDescent="0.25">
      <c r="F263"/>
      <c r="CQ263"/>
    </row>
    <row r="264" spans="6:95" x14ac:dyDescent="0.25">
      <c r="F264"/>
      <c r="CQ264"/>
    </row>
    <row r="265" spans="6:95" x14ac:dyDescent="0.25">
      <c r="F265"/>
      <c r="CQ265"/>
    </row>
    <row r="266" spans="6:95" x14ac:dyDescent="0.25">
      <c r="F266"/>
      <c r="CQ266"/>
    </row>
    <row r="267" spans="6:95" x14ac:dyDescent="0.25">
      <c r="F267"/>
      <c r="CQ267"/>
    </row>
    <row r="268" spans="6:95" x14ac:dyDescent="0.25">
      <c r="F268"/>
      <c r="CQ268"/>
    </row>
    <row r="269" spans="6:95" x14ac:dyDescent="0.25">
      <c r="F269"/>
      <c r="CQ269"/>
    </row>
    <row r="270" spans="6:95" x14ac:dyDescent="0.25">
      <c r="F270"/>
      <c r="CQ270"/>
    </row>
    <row r="271" spans="6:95" x14ac:dyDescent="0.25">
      <c r="F271"/>
      <c r="CQ271"/>
    </row>
    <row r="272" spans="6:95" x14ac:dyDescent="0.25">
      <c r="F272"/>
      <c r="CQ272"/>
    </row>
    <row r="273" spans="6:95" x14ac:dyDescent="0.25">
      <c r="F273"/>
      <c r="CQ273"/>
    </row>
    <row r="274" spans="6:95" x14ac:dyDescent="0.25">
      <c r="F274"/>
      <c r="CQ274"/>
    </row>
    <row r="275" spans="6:95" x14ac:dyDescent="0.25">
      <c r="F275"/>
      <c r="CQ275"/>
    </row>
    <row r="276" spans="6:95" x14ac:dyDescent="0.25">
      <c r="F276"/>
      <c r="CQ276"/>
    </row>
    <row r="277" spans="6:95" x14ac:dyDescent="0.25">
      <c r="F277"/>
      <c r="CQ277"/>
    </row>
    <row r="278" spans="6:95" x14ac:dyDescent="0.25">
      <c r="F278"/>
      <c r="CQ278"/>
    </row>
    <row r="279" spans="6:95" x14ac:dyDescent="0.25">
      <c r="F279"/>
      <c r="CQ279"/>
    </row>
    <row r="280" spans="6:95" x14ac:dyDescent="0.25">
      <c r="F280"/>
      <c r="CQ280"/>
    </row>
    <row r="281" spans="6:95" x14ac:dyDescent="0.25">
      <c r="F281"/>
      <c r="CQ281"/>
    </row>
    <row r="282" spans="6:95" x14ac:dyDescent="0.25">
      <c r="F282"/>
      <c r="CQ282"/>
    </row>
    <row r="283" spans="6:95" x14ac:dyDescent="0.25">
      <c r="F283"/>
      <c r="CQ283"/>
    </row>
    <row r="284" spans="6:95" x14ac:dyDescent="0.25">
      <c r="F284"/>
      <c r="CQ284"/>
    </row>
    <row r="285" spans="6:95" x14ac:dyDescent="0.25">
      <c r="F285"/>
      <c r="CQ285"/>
    </row>
    <row r="286" spans="6:95" x14ac:dyDescent="0.25">
      <c r="F286"/>
      <c r="CQ286"/>
    </row>
    <row r="287" spans="6:95" x14ac:dyDescent="0.25">
      <c r="F287"/>
      <c r="CQ287"/>
    </row>
    <row r="288" spans="6:95" x14ac:dyDescent="0.25">
      <c r="F288"/>
      <c r="CQ288"/>
    </row>
    <row r="289" spans="6:95" x14ac:dyDescent="0.25">
      <c r="F289"/>
      <c r="CQ289"/>
    </row>
    <row r="290" spans="6:95" x14ac:dyDescent="0.25">
      <c r="F290"/>
      <c r="CQ290"/>
    </row>
    <row r="291" spans="6:95" x14ac:dyDescent="0.25">
      <c r="F291"/>
      <c r="CQ291"/>
    </row>
    <row r="292" spans="6:95" x14ac:dyDescent="0.25">
      <c r="F292"/>
      <c r="CQ292"/>
    </row>
    <row r="293" spans="6:95" x14ac:dyDescent="0.25">
      <c r="F293"/>
      <c r="CQ293"/>
    </row>
    <row r="294" spans="6:95" x14ac:dyDescent="0.25">
      <c r="F294"/>
      <c r="CQ294"/>
    </row>
    <row r="295" spans="6:95" x14ac:dyDescent="0.25">
      <c r="F295"/>
      <c r="CQ295"/>
    </row>
    <row r="296" spans="6:95" x14ac:dyDescent="0.25">
      <c r="F296"/>
      <c r="CQ296"/>
    </row>
    <row r="297" spans="6:95" x14ac:dyDescent="0.25">
      <c r="F297"/>
      <c r="CQ297"/>
    </row>
    <row r="298" spans="6:95" x14ac:dyDescent="0.25">
      <c r="F298"/>
      <c r="CQ298"/>
    </row>
    <row r="299" spans="6:95" x14ac:dyDescent="0.25">
      <c r="F299"/>
      <c r="CQ299"/>
    </row>
    <row r="300" spans="6:95" x14ac:dyDescent="0.25">
      <c r="F300"/>
      <c r="CQ300"/>
    </row>
    <row r="301" spans="6:95" x14ac:dyDescent="0.25">
      <c r="F301"/>
      <c r="CQ301"/>
    </row>
    <row r="302" spans="6:95" x14ac:dyDescent="0.25">
      <c r="F302"/>
      <c r="CQ302"/>
    </row>
    <row r="303" spans="6:95" x14ac:dyDescent="0.25">
      <c r="F303"/>
      <c r="CQ303"/>
    </row>
    <row r="304" spans="6:95" x14ac:dyDescent="0.25">
      <c r="F304"/>
      <c r="CQ304"/>
    </row>
    <row r="305" spans="6:95" x14ac:dyDescent="0.25">
      <c r="F305"/>
      <c r="CQ305"/>
    </row>
    <row r="306" spans="6:95" x14ac:dyDescent="0.25">
      <c r="F306"/>
      <c r="CQ306"/>
    </row>
    <row r="307" spans="6:95" x14ac:dyDescent="0.25">
      <c r="F307"/>
      <c r="CQ307"/>
    </row>
    <row r="308" spans="6:95" x14ac:dyDescent="0.25">
      <c r="F308"/>
      <c r="CQ308"/>
    </row>
    <row r="309" spans="6:95" x14ac:dyDescent="0.25">
      <c r="F309"/>
      <c r="CQ309"/>
    </row>
    <row r="310" spans="6:95" x14ac:dyDescent="0.25">
      <c r="F310"/>
      <c r="CQ310"/>
    </row>
    <row r="311" spans="6:95" x14ac:dyDescent="0.25">
      <c r="F311"/>
      <c r="CQ311"/>
    </row>
    <row r="312" spans="6:95" x14ac:dyDescent="0.25">
      <c r="F312"/>
      <c r="CQ312"/>
    </row>
    <row r="313" spans="6:95" x14ac:dyDescent="0.25">
      <c r="F313"/>
      <c r="CQ313"/>
    </row>
    <row r="314" spans="6:95" x14ac:dyDescent="0.25">
      <c r="F314"/>
      <c r="CQ314"/>
    </row>
    <row r="315" spans="6:95" x14ac:dyDescent="0.25">
      <c r="F315"/>
      <c r="CQ315"/>
    </row>
    <row r="316" spans="6:95" x14ac:dyDescent="0.25">
      <c r="F316"/>
      <c r="CQ316"/>
    </row>
    <row r="317" spans="6:95" x14ac:dyDescent="0.25">
      <c r="F317"/>
      <c r="CQ317"/>
    </row>
    <row r="318" spans="6:95" x14ac:dyDescent="0.25">
      <c r="F318"/>
      <c r="CQ318"/>
    </row>
    <row r="319" spans="6:95" x14ac:dyDescent="0.25">
      <c r="F319"/>
      <c r="CQ319"/>
    </row>
    <row r="320" spans="6:95" x14ac:dyDescent="0.25">
      <c r="F320"/>
      <c r="CQ320"/>
    </row>
    <row r="321" spans="6:95" x14ac:dyDescent="0.25">
      <c r="F321"/>
      <c r="CQ321"/>
    </row>
    <row r="322" spans="6:95" x14ac:dyDescent="0.25">
      <c r="F322"/>
      <c r="CQ322"/>
    </row>
    <row r="323" spans="6:95" x14ac:dyDescent="0.25">
      <c r="F323"/>
      <c r="CQ323"/>
    </row>
    <row r="324" spans="6:95" x14ac:dyDescent="0.25">
      <c r="F324"/>
      <c r="CQ324"/>
    </row>
    <row r="325" spans="6:95" x14ac:dyDescent="0.25">
      <c r="F325"/>
      <c r="CQ325"/>
    </row>
    <row r="326" spans="6:95" x14ac:dyDescent="0.25">
      <c r="F326"/>
      <c r="CQ326"/>
    </row>
    <row r="327" spans="6:95" x14ac:dyDescent="0.25">
      <c r="F327"/>
      <c r="CQ327"/>
    </row>
    <row r="328" spans="6:95" x14ac:dyDescent="0.25">
      <c r="F328"/>
      <c r="CQ328"/>
    </row>
    <row r="329" spans="6:95" x14ac:dyDescent="0.25">
      <c r="F329"/>
      <c r="CQ329"/>
    </row>
    <row r="330" spans="6:95" x14ac:dyDescent="0.25">
      <c r="F330"/>
      <c r="CQ330"/>
    </row>
    <row r="331" spans="6:95" x14ac:dyDescent="0.25">
      <c r="F331"/>
      <c r="CQ331"/>
    </row>
    <row r="332" spans="6:95" x14ac:dyDescent="0.25">
      <c r="F332"/>
      <c r="CQ332"/>
    </row>
    <row r="333" spans="6:95" x14ac:dyDescent="0.25">
      <c r="F333"/>
      <c r="CQ333"/>
    </row>
    <row r="334" spans="6:95" x14ac:dyDescent="0.25">
      <c r="F334"/>
      <c r="CQ334"/>
    </row>
    <row r="335" spans="6:95" x14ac:dyDescent="0.25">
      <c r="F335"/>
      <c r="CQ335"/>
    </row>
    <row r="336" spans="6:95" x14ac:dyDescent="0.25">
      <c r="F336"/>
      <c r="CQ336"/>
    </row>
    <row r="337" spans="6:95" x14ac:dyDescent="0.25">
      <c r="F337"/>
      <c r="CQ337"/>
    </row>
    <row r="338" spans="6:95" x14ac:dyDescent="0.25">
      <c r="F338"/>
      <c r="CQ338"/>
    </row>
    <row r="339" spans="6:95" x14ac:dyDescent="0.25">
      <c r="F339"/>
      <c r="CQ339"/>
    </row>
    <row r="340" spans="6:95" x14ac:dyDescent="0.25">
      <c r="F340"/>
      <c r="CQ340"/>
    </row>
    <row r="341" spans="6:95" x14ac:dyDescent="0.25">
      <c r="F341"/>
      <c r="CQ341"/>
    </row>
    <row r="342" spans="6:95" x14ac:dyDescent="0.25">
      <c r="F342"/>
      <c r="CQ342"/>
    </row>
    <row r="343" spans="6:95" x14ac:dyDescent="0.25">
      <c r="F343"/>
      <c r="CQ343"/>
    </row>
    <row r="344" spans="6:95" x14ac:dyDescent="0.25">
      <c r="F344"/>
      <c r="CQ344"/>
    </row>
    <row r="345" spans="6:95" x14ac:dyDescent="0.25">
      <c r="F345"/>
      <c r="CQ345"/>
    </row>
    <row r="346" spans="6:95" x14ac:dyDescent="0.25">
      <c r="F346"/>
      <c r="CQ346"/>
    </row>
    <row r="347" spans="6:95" x14ac:dyDescent="0.25">
      <c r="F347"/>
      <c r="CQ347"/>
    </row>
    <row r="348" spans="6:95" x14ac:dyDescent="0.25">
      <c r="F348"/>
      <c r="CQ348"/>
    </row>
    <row r="349" spans="6:95" x14ac:dyDescent="0.25">
      <c r="F349"/>
      <c r="CQ349"/>
    </row>
    <row r="350" spans="6:95" x14ac:dyDescent="0.25">
      <c r="F350"/>
      <c r="CQ350"/>
    </row>
    <row r="351" spans="6:95" x14ac:dyDescent="0.25">
      <c r="F351"/>
      <c r="CQ351"/>
    </row>
    <row r="352" spans="6:95" x14ac:dyDescent="0.25">
      <c r="F352"/>
      <c r="CQ352"/>
    </row>
    <row r="353" spans="6:95" x14ac:dyDescent="0.25">
      <c r="F353"/>
      <c r="CQ353"/>
    </row>
    <row r="354" spans="6:95" x14ac:dyDescent="0.25">
      <c r="F354"/>
      <c r="CQ354"/>
    </row>
    <row r="355" spans="6:95" x14ac:dyDescent="0.25">
      <c r="F355"/>
      <c r="CQ355"/>
    </row>
    <row r="356" spans="6:95" x14ac:dyDescent="0.25">
      <c r="F356"/>
      <c r="CQ356"/>
    </row>
    <row r="357" spans="6:95" x14ac:dyDescent="0.25">
      <c r="F357"/>
      <c r="CQ357"/>
    </row>
    <row r="358" spans="6:95" x14ac:dyDescent="0.25">
      <c r="F358"/>
      <c r="CQ358"/>
    </row>
    <row r="359" spans="6:95" x14ac:dyDescent="0.25">
      <c r="F359"/>
      <c r="CQ359"/>
    </row>
    <row r="360" spans="6:95" x14ac:dyDescent="0.25">
      <c r="F360"/>
      <c r="CQ360"/>
    </row>
    <row r="361" spans="6:95" x14ac:dyDescent="0.25">
      <c r="F361"/>
      <c r="CQ361"/>
    </row>
    <row r="362" spans="6:95" x14ac:dyDescent="0.25">
      <c r="F362"/>
      <c r="CQ362"/>
    </row>
    <row r="363" spans="6:95" x14ac:dyDescent="0.25">
      <c r="F363"/>
      <c r="CQ363"/>
    </row>
    <row r="364" spans="6:95" x14ac:dyDescent="0.25">
      <c r="F364"/>
      <c r="CQ364"/>
    </row>
    <row r="365" spans="6:95" x14ac:dyDescent="0.25">
      <c r="F365"/>
      <c r="CQ365"/>
    </row>
    <row r="366" spans="6:95" x14ac:dyDescent="0.25">
      <c r="F366"/>
      <c r="CQ366"/>
    </row>
    <row r="367" spans="6:95" x14ac:dyDescent="0.25">
      <c r="F367"/>
      <c r="CQ367"/>
    </row>
    <row r="368" spans="6:95" x14ac:dyDescent="0.25">
      <c r="F368"/>
      <c r="CQ368"/>
    </row>
    <row r="369" spans="6:95" x14ac:dyDescent="0.25">
      <c r="F369"/>
      <c r="CQ369"/>
    </row>
    <row r="370" spans="6:95" x14ac:dyDescent="0.25">
      <c r="F370"/>
      <c r="CQ370"/>
    </row>
    <row r="371" spans="6:95" x14ac:dyDescent="0.25">
      <c r="F371"/>
      <c r="CQ371"/>
    </row>
    <row r="372" spans="6:95" x14ac:dyDescent="0.25">
      <c r="F372"/>
      <c r="CQ372"/>
    </row>
    <row r="373" spans="6:95" x14ac:dyDescent="0.25">
      <c r="F373"/>
      <c r="CQ373"/>
    </row>
    <row r="374" spans="6:95" x14ac:dyDescent="0.25">
      <c r="F374"/>
      <c r="CQ374"/>
    </row>
    <row r="375" spans="6:95" x14ac:dyDescent="0.25">
      <c r="F375"/>
      <c r="CQ375"/>
    </row>
    <row r="376" spans="6:95" x14ac:dyDescent="0.25">
      <c r="F376"/>
      <c r="CQ376"/>
    </row>
    <row r="377" spans="6:95" x14ac:dyDescent="0.25">
      <c r="F377"/>
      <c r="CQ377"/>
    </row>
    <row r="378" spans="6:95" x14ac:dyDescent="0.25">
      <c r="F378"/>
      <c r="CQ378"/>
    </row>
    <row r="379" spans="6:95" x14ac:dyDescent="0.25">
      <c r="F379"/>
      <c r="CQ379"/>
    </row>
    <row r="380" spans="6:95" x14ac:dyDescent="0.25">
      <c r="F380"/>
      <c r="CQ380"/>
    </row>
    <row r="381" spans="6:95" x14ac:dyDescent="0.25">
      <c r="F381"/>
      <c r="CQ381"/>
    </row>
    <row r="382" spans="6:95" x14ac:dyDescent="0.25">
      <c r="F382"/>
      <c r="CQ382"/>
    </row>
    <row r="383" spans="6:95" x14ac:dyDescent="0.25">
      <c r="F383"/>
      <c r="CQ383"/>
    </row>
    <row r="384" spans="6:95" x14ac:dyDescent="0.25">
      <c r="F384"/>
      <c r="CQ384"/>
    </row>
    <row r="385" spans="6:95" x14ac:dyDescent="0.25">
      <c r="F385"/>
      <c r="CQ385"/>
    </row>
    <row r="386" spans="6:95" x14ac:dyDescent="0.25">
      <c r="F386"/>
      <c r="CQ386"/>
    </row>
    <row r="387" spans="6:95" x14ac:dyDescent="0.25">
      <c r="F387"/>
      <c r="CQ387"/>
    </row>
    <row r="388" spans="6:95" x14ac:dyDescent="0.25">
      <c r="F388"/>
      <c r="CQ388"/>
    </row>
    <row r="389" spans="6:95" x14ac:dyDescent="0.25">
      <c r="F389"/>
      <c r="CQ389"/>
    </row>
    <row r="390" spans="6:95" x14ac:dyDescent="0.25">
      <c r="F390"/>
      <c r="CQ390"/>
    </row>
    <row r="391" spans="6:95" x14ac:dyDescent="0.25">
      <c r="F391"/>
      <c r="CQ391"/>
    </row>
    <row r="392" spans="6:95" x14ac:dyDescent="0.25">
      <c r="F392"/>
      <c r="CQ392"/>
    </row>
    <row r="393" spans="6:95" x14ac:dyDescent="0.25">
      <c r="F393"/>
      <c r="CQ393"/>
    </row>
    <row r="394" spans="6:95" x14ac:dyDescent="0.25">
      <c r="F394"/>
      <c r="CQ394"/>
    </row>
    <row r="395" spans="6:95" x14ac:dyDescent="0.25">
      <c r="F395"/>
      <c r="CQ395"/>
    </row>
    <row r="396" spans="6:95" x14ac:dyDescent="0.25">
      <c r="F396"/>
      <c r="CQ396"/>
    </row>
    <row r="397" spans="6:95" x14ac:dyDescent="0.25">
      <c r="F397"/>
      <c r="CQ397"/>
    </row>
    <row r="398" spans="6:95" x14ac:dyDescent="0.25">
      <c r="F398"/>
      <c r="CQ398"/>
    </row>
    <row r="399" spans="6:95" x14ac:dyDescent="0.25">
      <c r="F399"/>
      <c r="CQ399"/>
    </row>
    <row r="400" spans="6:95" x14ac:dyDescent="0.25">
      <c r="F400"/>
      <c r="CQ400"/>
    </row>
    <row r="401" spans="6:95" x14ac:dyDescent="0.25">
      <c r="F401"/>
      <c r="CQ401"/>
    </row>
    <row r="402" spans="6:95" x14ac:dyDescent="0.25">
      <c r="F402"/>
      <c r="CQ402"/>
    </row>
    <row r="403" spans="6:95" x14ac:dyDescent="0.25">
      <c r="F403"/>
      <c r="CQ403"/>
    </row>
    <row r="404" spans="6:95" x14ac:dyDescent="0.25">
      <c r="F404"/>
      <c r="CQ404"/>
    </row>
    <row r="405" spans="6:95" x14ac:dyDescent="0.25">
      <c r="F405"/>
      <c r="CQ405"/>
    </row>
    <row r="406" spans="6:95" x14ac:dyDescent="0.25">
      <c r="F406"/>
      <c r="CQ406"/>
    </row>
    <row r="407" spans="6:95" x14ac:dyDescent="0.25">
      <c r="F407"/>
      <c r="CQ407"/>
    </row>
    <row r="408" spans="6:95" x14ac:dyDescent="0.25">
      <c r="F408"/>
      <c r="CQ408"/>
    </row>
    <row r="409" spans="6:95" x14ac:dyDescent="0.25">
      <c r="F409"/>
      <c r="CQ409"/>
    </row>
    <row r="410" spans="6:95" x14ac:dyDescent="0.25">
      <c r="F410"/>
      <c r="CQ410"/>
    </row>
    <row r="411" spans="6:95" x14ac:dyDescent="0.25">
      <c r="F411"/>
      <c r="CQ411"/>
    </row>
    <row r="412" spans="6:95" x14ac:dyDescent="0.25">
      <c r="F412"/>
      <c r="CQ412"/>
    </row>
    <row r="413" spans="6:95" x14ac:dyDescent="0.25">
      <c r="F413"/>
      <c r="CQ413"/>
    </row>
    <row r="414" spans="6:95" x14ac:dyDescent="0.25">
      <c r="F414"/>
      <c r="CQ414"/>
    </row>
    <row r="415" spans="6:95" x14ac:dyDescent="0.25">
      <c r="F415"/>
      <c r="CQ415"/>
    </row>
    <row r="416" spans="6:95" x14ac:dyDescent="0.25">
      <c r="F416"/>
      <c r="CQ416"/>
    </row>
    <row r="417" spans="6:95" x14ac:dyDescent="0.25">
      <c r="F417"/>
      <c r="CQ417"/>
    </row>
    <row r="418" spans="6:95" x14ac:dyDescent="0.25">
      <c r="F418"/>
      <c r="CQ418"/>
    </row>
    <row r="419" spans="6:95" x14ac:dyDescent="0.25">
      <c r="F419"/>
      <c r="CQ419"/>
    </row>
    <row r="420" spans="6:95" x14ac:dyDescent="0.25">
      <c r="F420"/>
      <c r="CQ420"/>
    </row>
    <row r="421" spans="6:95" x14ac:dyDescent="0.25">
      <c r="F421"/>
      <c r="CQ421"/>
    </row>
    <row r="422" spans="6:95" x14ac:dyDescent="0.25">
      <c r="F422"/>
      <c r="CQ422"/>
    </row>
    <row r="423" spans="6:95" x14ac:dyDescent="0.25">
      <c r="F423"/>
      <c r="CQ423"/>
    </row>
    <row r="424" spans="6:95" x14ac:dyDescent="0.25">
      <c r="F424"/>
      <c r="CQ424"/>
    </row>
    <row r="425" spans="6:95" x14ac:dyDescent="0.25">
      <c r="F425"/>
      <c r="CQ425"/>
    </row>
    <row r="426" spans="6:95" x14ac:dyDescent="0.25">
      <c r="F426"/>
      <c r="CQ426"/>
    </row>
    <row r="427" spans="6:95" x14ac:dyDescent="0.25">
      <c r="F427"/>
      <c r="CQ427"/>
    </row>
    <row r="428" spans="6:95" x14ac:dyDescent="0.25">
      <c r="F428"/>
      <c r="CQ428"/>
    </row>
    <row r="429" spans="6:95" x14ac:dyDescent="0.25">
      <c r="F429"/>
      <c r="CQ429"/>
    </row>
    <row r="430" spans="6:95" x14ac:dyDescent="0.25">
      <c r="F430"/>
      <c r="CQ430"/>
    </row>
    <row r="431" spans="6:95" x14ac:dyDescent="0.25">
      <c r="F431"/>
      <c r="CQ431"/>
    </row>
    <row r="432" spans="6:95" x14ac:dyDescent="0.25">
      <c r="F432"/>
      <c r="CQ432"/>
    </row>
    <row r="433" spans="6:95" x14ac:dyDescent="0.25">
      <c r="F433"/>
      <c r="CQ433"/>
    </row>
    <row r="434" spans="6:95" x14ac:dyDescent="0.25">
      <c r="F434"/>
      <c r="CQ434"/>
    </row>
    <row r="435" spans="6:95" x14ac:dyDescent="0.25">
      <c r="F435"/>
      <c r="CQ435"/>
    </row>
    <row r="436" spans="6:95" x14ac:dyDescent="0.25">
      <c r="F436"/>
      <c r="CQ436"/>
    </row>
    <row r="437" spans="6:95" x14ac:dyDescent="0.25">
      <c r="F437"/>
      <c r="CQ437"/>
    </row>
    <row r="438" spans="6:95" x14ac:dyDescent="0.25">
      <c r="F438"/>
      <c r="CQ438"/>
    </row>
    <row r="439" spans="6:95" x14ac:dyDescent="0.25">
      <c r="F439"/>
      <c r="CQ439"/>
    </row>
    <row r="440" spans="6:95" x14ac:dyDescent="0.25">
      <c r="F440"/>
      <c r="CQ440"/>
    </row>
    <row r="441" spans="6:95" x14ac:dyDescent="0.25">
      <c r="F441"/>
      <c r="CQ441"/>
    </row>
    <row r="442" spans="6:95" x14ac:dyDescent="0.25">
      <c r="F442"/>
      <c r="CQ442"/>
    </row>
    <row r="443" spans="6:95" x14ac:dyDescent="0.25">
      <c r="F443"/>
      <c r="CQ443"/>
    </row>
    <row r="444" spans="6:95" x14ac:dyDescent="0.25">
      <c r="F444"/>
      <c r="CQ444"/>
    </row>
    <row r="445" spans="6:95" x14ac:dyDescent="0.25">
      <c r="F445"/>
      <c r="CQ445"/>
    </row>
    <row r="446" spans="6:95" x14ac:dyDescent="0.25">
      <c r="F446"/>
      <c r="CQ446"/>
    </row>
    <row r="447" spans="6:95" x14ac:dyDescent="0.25">
      <c r="F447"/>
      <c r="CQ447"/>
    </row>
    <row r="448" spans="6:95" x14ac:dyDescent="0.25">
      <c r="F448"/>
      <c r="CQ448"/>
    </row>
    <row r="449" spans="6:95" x14ac:dyDescent="0.25">
      <c r="F449"/>
      <c r="CQ449"/>
    </row>
    <row r="450" spans="6:95" x14ac:dyDescent="0.25">
      <c r="F450"/>
      <c r="CQ450"/>
    </row>
    <row r="451" spans="6:95" x14ac:dyDescent="0.25">
      <c r="F451"/>
      <c r="CQ451"/>
    </row>
    <row r="452" spans="6:95" x14ac:dyDescent="0.25">
      <c r="F452"/>
      <c r="CQ452"/>
    </row>
    <row r="453" spans="6:95" x14ac:dyDescent="0.25">
      <c r="F453"/>
      <c r="CQ453"/>
    </row>
    <row r="454" spans="6:95" x14ac:dyDescent="0.25">
      <c r="F454"/>
      <c r="CQ454"/>
    </row>
    <row r="455" spans="6:95" x14ac:dyDescent="0.25">
      <c r="F455"/>
      <c r="CQ455"/>
    </row>
    <row r="456" spans="6:95" x14ac:dyDescent="0.25">
      <c r="F456"/>
      <c r="CQ456"/>
    </row>
    <row r="457" spans="6:95" x14ac:dyDescent="0.25">
      <c r="F457"/>
      <c r="CQ457"/>
    </row>
    <row r="458" spans="6:95" x14ac:dyDescent="0.25">
      <c r="F458"/>
      <c r="CQ458"/>
    </row>
    <row r="459" spans="6:95" x14ac:dyDescent="0.25">
      <c r="F459"/>
      <c r="CQ459"/>
    </row>
    <row r="460" spans="6:95" x14ac:dyDescent="0.25">
      <c r="F460"/>
      <c r="CQ460"/>
    </row>
    <row r="461" spans="6:95" x14ac:dyDescent="0.25">
      <c r="F461"/>
      <c r="CQ461"/>
    </row>
    <row r="462" spans="6:95" x14ac:dyDescent="0.25">
      <c r="F462"/>
      <c r="CQ462"/>
    </row>
    <row r="463" spans="6:95" x14ac:dyDescent="0.25">
      <c r="F463"/>
      <c r="CQ463"/>
    </row>
    <row r="464" spans="6:95" x14ac:dyDescent="0.25">
      <c r="F464"/>
      <c r="CQ464"/>
    </row>
    <row r="465" spans="6:95" x14ac:dyDescent="0.25">
      <c r="F465"/>
      <c r="CQ465"/>
    </row>
    <row r="466" spans="6:95" x14ac:dyDescent="0.25">
      <c r="F466"/>
      <c r="CQ466"/>
    </row>
    <row r="467" spans="6:95" x14ac:dyDescent="0.25">
      <c r="F467"/>
      <c r="CQ467"/>
    </row>
    <row r="468" spans="6:95" x14ac:dyDescent="0.25">
      <c r="F468"/>
      <c r="CQ468"/>
    </row>
    <row r="469" spans="6:95" x14ac:dyDescent="0.25">
      <c r="F469"/>
      <c r="CQ469"/>
    </row>
    <row r="470" spans="6:95" x14ac:dyDescent="0.25">
      <c r="F470"/>
      <c r="CQ470"/>
    </row>
    <row r="471" spans="6:95" x14ac:dyDescent="0.25">
      <c r="F471"/>
      <c r="CQ471"/>
    </row>
    <row r="472" spans="6:95" x14ac:dyDescent="0.25">
      <c r="F472"/>
      <c r="CQ472"/>
    </row>
    <row r="473" spans="6:95" x14ac:dyDescent="0.25">
      <c r="F473"/>
      <c r="CQ473"/>
    </row>
    <row r="474" spans="6:95" x14ac:dyDescent="0.25">
      <c r="F474"/>
      <c r="CQ474"/>
    </row>
    <row r="475" spans="6:95" x14ac:dyDescent="0.25">
      <c r="F475"/>
      <c r="CQ475"/>
    </row>
    <row r="476" spans="6:95" x14ac:dyDescent="0.25">
      <c r="F476"/>
      <c r="CQ476"/>
    </row>
    <row r="477" spans="6:95" x14ac:dyDescent="0.25">
      <c r="F477"/>
      <c r="CQ477"/>
    </row>
    <row r="478" spans="6:95" x14ac:dyDescent="0.25">
      <c r="F478"/>
      <c r="CQ478"/>
    </row>
    <row r="479" spans="6:95" x14ac:dyDescent="0.25">
      <c r="F479"/>
      <c r="CQ479"/>
    </row>
    <row r="480" spans="6:95" x14ac:dyDescent="0.25">
      <c r="F480"/>
      <c r="CQ480"/>
    </row>
    <row r="481" spans="6:95" x14ac:dyDescent="0.25">
      <c r="F481"/>
      <c r="CQ481"/>
    </row>
    <row r="482" spans="6:95" x14ac:dyDescent="0.25">
      <c r="F482"/>
      <c r="CQ482"/>
    </row>
    <row r="483" spans="6:95" x14ac:dyDescent="0.25">
      <c r="F483"/>
      <c r="CQ483"/>
    </row>
    <row r="484" spans="6:95" x14ac:dyDescent="0.25">
      <c r="F484"/>
      <c r="CQ484"/>
    </row>
    <row r="485" spans="6:95" x14ac:dyDescent="0.25">
      <c r="F485"/>
      <c r="CQ485"/>
    </row>
    <row r="486" spans="6:95" x14ac:dyDescent="0.25">
      <c r="F486"/>
      <c r="CQ486"/>
    </row>
    <row r="487" spans="6:95" x14ac:dyDescent="0.25">
      <c r="F487"/>
      <c r="CQ487"/>
    </row>
    <row r="488" spans="6:95" x14ac:dyDescent="0.25">
      <c r="F488"/>
      <c r="CQ488"/>
    </row>
    <row r="489" spans="6:95" x14ac:dyDescent="0.25">
      <c r="F489"/>
      <c r="CQ489"/>
    </row>
    <row r="490" spans="6:95" x14ac:dyDescent="0.25">
      <c r="F490"/>
      <c r="CQ490"/>
    </row>
    <row r="491" spans="6:95" x14ac:dyDescent="0.25">
      <c r="F491"/>
      <c r="CQ491"/>
    </row>
    <row r="492" spans="6:95" x14ac:dyDescent="0.25">
      <c r="F492"/>
      <c r="CQ492"/>
    </row>
    <row r="493" spans="6:95" x14ac:dyDescent="0.25">
      <c r="F493"/>
      <c r="CQ493"/>
    </row>
    <row r="494" spans="6:95" x14ac:dyDescent="0.25">
      <c r="F494"/>
      <c r="CQ494"/>
    </row>
    <row r="495" spans="6:95" x14ac:dyDescent="0.25">
      <c r="F495"/>
      <c r="CQ495"/>
    </row>
    <row r="496" spans="6:95" x14ac:dyDescent="0.25">
      <c r="F496"/>
      <c r="CQ496"/>
    </row>
    <row r="497" spans="6:95" x14ac:dyDescent="0.25">
      <c r="F497"/>
      <c r="CQ497"/>
    </row>
    <row r="498" spans="6:95" x14ac:dyDescent="0.25">
      <c r="F498"/>
      <c r="CQ498"/>
    </row>
    <row r="499" spans="6:95" x14ac:dyDescent="0.25">
      <c r="F499"/>
      <c r="CQ499"/>
    </row>
    <row r="500" spans="6:95" x14ac:dyDescent="0.25">
      <c r="F500"/>
      <c r="CQ500"/>
    </row>
    <row r="501" spans="6:95" x14ac:dyDescent="0.25">
      <c r="F501"/>
      <c r="CQ501"/>
    </row>
    <row r="502" spans="6:95" x14ac:dyDescent="0.25">
      <c r="F502"/>
      <c r="CQ502"/>
    </row>
    <row r="503" spans="6:95" x14ac:dyDescent="0.25">
      <c r="F503"/>
      <c r="CQ503"/>
    </row>
    <row r="504" spans="6:95" x14ac:dyDescent="0.25">
      <c r="F504"/>
      <c r="CQ504"/>
    </row>
    <row r="505" spans="6:95" x14ac:dyDescent="0.25">
      <c r="F505"/>
      <c r="CQ505"/>
    </row>
    <row r="506" spans="6:95" x14ac:dyDescent="0.25">
      <c r="F506"/>
      <c r="CQ506"/>
    </row>
    <row r="507" spans="6:95" x14ac:dyDescent="0.25">
      <c r="F507"/>
      <c r="CQ507"/>
    </row>
    <row r="508" spans="6:95" x14ac:dyDescent="0.25">
      <c r="F508"/>
      <c r="CQ508"/>
    </row>
    <row r="509" spans="6:95" x14ac:dyDescent="0.25">
      <c r="F509"/>
      <c r="CQ509"/>
    </row>
    <row r="510" spans="6:95" x14ac:dyDescent="0.25">
      <c r="F510"/>
      <c r="CQ510"/>
    </row>
    <row r="511" spans="6:95" x14ac:dyDescent="0.25">
      <c r="F511"/>
      <c r="CQ511"/>
    </row>
    <row r="512" spans="6:95" x14ac:dyDescent="0.25">
      <c r="F512"/>
      <c r="CQ512"/>
    </row>
    <row r="513" spans="6:95" x14ac:dyDescent="0.25">
      <c r="F513"/>
      <c r="CQ513"/>
    </row>
    <row r="514" spans="6:95" x14ac:dyDescent="0.25">
      <c r="F514"/>
      <c r="CQ514"/>
    </row>
    <row r="515" spans="6:95" x14ac:dyDescent="0.25">
      <c r="F515"/>
      <c r="CQ515"/>
    </row>
    <row r="516" spans="6:95" x14ac:dyDescent="0.25">
      <c r="F516"/>
      <c r="CQ516"/>
    </row>
    <row r="517" spans="6:95" x14ac:dyDescent="0.25">
      <c r="F517"/>
      <c r="CQ517"/>
    </row>
    <row r="518" spans="6:95" x14ac:dyDescent="0.25">
      <c r="F518"/>
      <c r="CQ518"/>
    </row>
    <row r="519" spans="6:95" x14ac:dyDescent="0.25">
      <c r="F519"/>
      <c r="CQ519"/>
    </row>
    <row r="520" spans="6:95" x14ac:dyDescent="0.25">
      <c r="F520"/>
      <c r="CQ520"/>
    </row>
    <row r="521" spans="6:95" x14ac:dyDescent="0.25">
      <c r="F521"/>
      <c r="CQ521"/>
    </row>
    <row r="522" spans="6:95" x14ac:dyDescent="0.25">
      <c r="F522"/>
      <c r="CQ522"/>
    </row>
    <row r="523" spans="6:95" x14ac:dyDescent="0.25">
      <c r="F523"/>
      <c r="CQ523"/>
    </row>
    <row r="524" spans="6:95" x14ac:dyDescent="0.25">
      <c r="F524"/>
      <c r="CQ524"/>
    </row>
    <row r="525" spans="6:95" x14ac:dyDescent="0.25">
      <c r="F525"/>
      <c r="CQ525"/>
    </row>
    <row r="526" spans="6:95" x14ac:dyDescent="0.25">
      <c r="F526"/>
      <c r="CQ526"/>
    </row>
    <row r="527" spans="6:95" x14ac:dyDescent="0.25">
      <c r="F527"/>
      <c r="CQ527"/>
    </row>
    <row r="528" spans="6:95" x14ac:dyDescent="0.25">
      <c r="F528"/>
      <c r="CQ528"/>
    </row>
    <row r="529" spans="6:95" x14ac:dyDescent="0.25">
      <c r="F529"/>
      <c r="CQ529"/>
    </row>
    <row r="530" spans="6:95" x14ac:dyDescent="0.25">
      <c r="F530"/>
      <c r="CQ530"/>
    </row>
    <row r="531" spans="6:95" x14ac:dyDescent="0.25">
      <c r="F531"/>
      <c r="CQ531"/>
    </row>
    <row r="532" spans="6:95" x14ac:dyDescent="0.25">
      <c r="F532"/>
      <c r="CQ532"/>
    </row>
    <row r="533" spans="6:95" x14ac:dyDescent="0.25">
      <c r="F533"/>
      <c r="CQ533"/>
    </row>
    <row r="534" spans="6:95" x14ac:dyDescent="0.25">
      <c r="F534"/>
      <c r="CQ534"/>
    </row>
    <row r="535" spans="6:95" x14ac:dyDescent="0.25">
      <c r="F535"/>
      <c r="CQ535"/>
    </row>
    <row r="536" spans="6:95" x14ac:dyDescent="0.25">
      <c r="F536"/>
      <c r="CQ536"/>
    </row>
    <row r="537" spans="6:95" x14ac:dyDescent="0.25">
      <c r="F537"/>
      <c r="CQ537"/>
    </row>
    <row r="538" spans="6:95" x14ac:dyDescent="0.25">
      <c r="F538"/>
      <c r="CQ538"/>
    </row>
    <row r="539" spans="6:95" x14ac:dyDescent="0.25">
      <c r="F539"/>
      <c r="CQ539"/>
    </row>
    <row r="540" spans="6:95" x14ac:dyDescent="0.25">
      <c r="F540"/>
      <c r="CQ540"/>
    </row>
    <row r="541" spans="6:95" x14ac:dyDescent="0.25">
      <c r="F541"/>
      <c r="CQ541"/>
    </row>
    <row r="542" spans="6:95" x14ac:dyDescent="0.25">
      <c r="F542"/>
      <c r="CQ542"/>
    </row>
    <row r="543" spans="6:95" x14ac:dyDescent="0.25">
      <c r="F543"/>
      <c r="CQ543"/>
    </row>
    <row r="544" spans="6:95" x14ac:dyDescent="0.25">
      <c r="F544"/>
      <c r="CQ544"/>
    </row>
    <row r="545" spans="6:95" x14ac:dyDescent="0.25">
      <c r="F545"/>
      <c r="CQ545"/>
    </row>
    <row r="546" spans="6:95" x14ac:dyDescent="0.25">
      <c r="F546"/>
      <c r="CQ546"/>
    </row>
    <row r="547" spans="6:95" x14ac:dyDescent="0.25">
      <c r="F547"/>
      <c r="CQ547"/>
    </row>
    <row r="548" spans="6:95" x14ac:dyDescent="0.25">
      <c r="F548"/>
      <c r="CQ548"/>
    </row>
    <row r="549" spans="6:95" x14ac:dyDescent="0.25">
      <c r="F549"/>
      <c r="CQ549"/>
    </row>
    <row r="550" spans="6:95" x14ac:dyDescent="0.25">
      <c r="F550"/>
      <c r="CQ550"/>
    </row>
    <row r="551" spans="6:95" x14ac:dyDescent="0.25">
      <c r="F551"/>
      <c r="CQ551"/>
    </row>
    <row r="552" spans="6:95" x14ac:dyDescent="0.25">
      <c r="F552"/>
      <c r="CQ552"/>
    </row>
    <row r="553" spans="6:95" x14ac:dyDescent="0.25">
      <c r="F553"/>
      <c r="CQ553"/>
    </row>
    <row r="554" spans="6:95" x14ac:dyDescent="0.25">
      <c r="F554"/>
      <c r="CQ554"/>
    </row>
    <row r="555" spans="6:95" x14ac:dyDescent="0.25">
      <c r="F555"/>
      <c r="CQ555"/>
    </row>
    <row r="556" spans="6:95" x14ac:dyDescent="0.25">
      <c r="F556"/>
      <c r="CQ556"/>
    </row>
    <row r="557" spans="6:95" x14ac:dyDescent="0.25">
      <c r="F557"/>
      <c r="CQ557"/>
    </row>
    <row r="558" spans="6:95" x14ac:dyDescent="0.25">
      <c r="F558"/>
      <c r="CQ558"/>
    </row>
    <row r="559" spans="6:95" x14ac:dyDescent="0.25">
      <c r="F559"/>
      <c r="CQ559"/>
    </row>
    <row r="560" spans="6:95" x14ac:dyDescent="0.25">
      <c r="F560"/>
      <c r="CQ560"/>
    </row>
    <row r="561" spans="6:95" x14ac:dyDescent="0.25">
      <c r="F561"/>
      <c r="CQ561"/>
    </row>
    <row r="562" spans="6:95" x14ac:dyDescent="0.25">
      <c r="F562"/>
      <c r="CQ562"/>
    </row>
    <row r="563" spans="6:95" x14ac:dyDescent="0.25">
      <c r="F563"/>
      <c r="CQ563"/>
    </row>
    <row r="564" spans="6:95" x14ac:dyDescent="0.25">
      <c r="F564"/>
      <c r="CQ564"/>
    </row>
    <row r="565" spans="6:95" x14ac:dyDescent="0.25">
      <c r="F565"/>
      <c r="CQ565"/>
    </row>
    <row r="566" spans="6:95" x14ac:dyDescent="0.25">
      <c r="F566"/>
      <c r="CQ566"/>
    </row>
    <row r="567" spans="6:95" x14ac:dyDescent="0.25">
      <c r="F567"/>
      <c r="CQ567"/>
    </row>
    <row r="568" spans="6:95" x14ac:dyDescent="0.25">
      <c r="F568"/>
      <c r="CQ568"/>
    </row>
    <row r="569" spans="6:95" x14ac:dyDescent="0.25">
      <c r="F569"/>
      <c r="CQ569"/>
    </row>
    <row r="570" spans="6:95" x14ac:dyDescent="0.25">
      <c r="F570"/>
      <c r="CQ570"/>
    </row>
    <row r="571" spans="6:95" x14ac:dyDescent="0.25">
      <c r="F571"/>
      <c r="CQ571"/>
    </row>
    <row r="572" spans="6:95" x14ac:dyDescent="0.25">
      <c r="F572"/>
      <c r="CQ572"/>
    </row>
    <row r="573" spans="6:95" x14ac:dyDescent="0.25">
      <c r="F573"/>
      <c r="CQ573"/>
    </row>
    <row r="574" spans="6:95" x14ac:dyDescent="0.25">
      <c r="F574"/>
      <c r="CQ574"/>
    </row>
    <row r="575" spans="6:95" x14ac:dyDescent="0.25">
      <c r="F575"/>
      <c r="CQ575"/>
    </row>
    <row r="576" spans="6:95" x14ac:dyDescent="0.25">
      <c r="F576"/>
      <c r="CQ576"/>
    </row>
    <row r="577" spans="6:95" x14ac:dyDescent="0.25">
      <c r="F577"/>
      <c r="CQ577"/>
    </row>
    <row r="578" spans="6:95" x14ac:dyDescent="0.25">
      <c r="F578"/>
      <c r="CQ578"/>
    </row>
    <row r="579" spans="6:95" x14ac:dyDescent="0.25">
      <c r="F579"/>
      <c r="CQ579"/>
    </row>
    <row r="580" spans="6:95" x14ac:dyDescent="0.25">
      <c r="F580"/>
      <c r="CQ580"/>
    </row>
    <row r="581" spans="6:95" x14ac:dyDescent="0.25">
      <c r="F581"/>
      <c r="CQ581"/>
    </row>
    <row r="582" spans="6:95" x14ac:dyDescent="0.25">
      <c r="F582"/>
      <c r="CQ582"/>
    </row>
    <row r="583" spans="6:95" x14ac:dyDescent="0.25">
      <c r="F583"/>
      <c r="CQ583"/>
    </row>
    <row r="584" spans="6:95" x14ac:dyDescent="0.25">
      <c r="F584"/>
      <c r="CQ584"/>
    </row>
    <row r="585" spans="6:95" x14ac:dyDescent="0.25">
      <c r="F585"/>
      <c r="CQ585"/>
    </row>
    <row r="586" spans="6:95" x14ac:dyDescent="0.25">
      <c r="F586"/>
      <c r="CQ586"/>
    </row>
    <row r="587" spans="6:95" x14ac:dyDescent="0.25">
      <c r="F587"/>
      <c r="CQ587"/>
    </row>
    <row r="588" spans="6:95" x14ac:dyDescent="0.25">
      <c r="F588"/>
      <c r="CQ588"/>
    </row>
    <row r="589" spans="6:95" x14ac:dyDescent="0.25">
      <c r="F589"/>
      <c r="CQ589"/>
    </row>
    <row r="590" spans="6:95" x14ac:dyDescent="0.25">
      <c r="F590"/>
      <c r="CQ590"/>
    </row>
    <row r="591" spans="6:95" x14ac:dyDescent="0.25">
      <c r="F591"/>
      <c r="CQ591"/>
    </row>
    <row r="592" spans="6:95" x14ac:dyDescent="0.25">
      <c r="F592"/>
      <c r="CQ592"/>
    </row>
    <row r="593" spans="6:95" x14ac:dyDescent="0.25">
      <c r="F593"/>
      <c r="CQ593"/>
    </row>
    <row r="594" spans="6:95" x14ac:dyDescent="0.25">
      <c r="F594"/>
      <c r="CQ594"/>
    </row>
    <row r="595" spans="6:95" x14ac:dyDescent="0.25">
      <c r="F595"/>
      <c r="CQ595"/>
    </row>
    <row r="596" spans="6:95" x14ac:dyDescent="0.25">
      <c r="F596"/>
      <c r="CQ596"/>
    </row>
    <row r="597" spans="6:95" x14ac:dyDescent="0.25">
      <c r="F597"/>
      <c r="CQ597"/>
    </row>
    <row r="598" spans="6:95" x14ac:dyDescent="0.25">
      <c r="F598"/>
      <c r="CQ598"/>
    </row>
    <row r="599" spans="6:95" x14ac:dyDescent="0.25">
      <c r="F599"/>
      <c r="CQ599"/>
    </row>
    <row r="600" spans="6:95" x14ac:dyDescent="0.25">
      <c r="F600"/>
      <c r="CQ600"/>
    </row>
    <row r="601" spans="6:95" x14ac:dyDescent="0.25">
      <c r="F601"/>
      <c r="CQ601"/>
    </row>
    <row r="602" spans="6:95" x14ac:dyDescent="0.25">
      <c r="F602"/>
      <c r="CQ602"/>
    </row>
    <row r="603" spans="6:95" x14ac:dyDescent="0.25">
      <c r="F603"/>
      <c r="CQ603"/>
    </row>
    <row r="604" spans="6:95" x14ac:dyDescent="0.25">
      <c r="F604"/>
      <c r="CQ604"/>
    </row>
    <row r="605" spans="6:95" x14ac:dyDescent="0.25">
      <c r="F605"/>
      <c r="CQ605"/>
    </row>
    <row r="606" spans="6:95" x14ac:dyDescent="0.25">
      <c r="F606"/>
      <c r="CQ606"/>
    </row>
    <row r="607" spans="6:95" x14ac:dyDescent="0.25">
      <c r="F607"/>
      <c r="CQ607"/>
    </row>
    <row r="608" spans="6:95" x14ac:dyDescent="0.25">
      <c r="F608"/>
      <c r="CQ608"/>
    </row>
    <row r="609" spans="6:95" x14ac:dyDescent="0.25">
      <c r="F609"/>
      <c r="CQ609"/>
    </row>
    <row r="610" spans="6:95" x14ac:dyDescent="0.25">
      <c r="F610"/>
      <c r="CQ610"/>
    </row>
    <row r="611" spans="6:95" x14ac:dyDescent="0.25">
      <c r="F611"/>
      <c r="CQ611"/>
    </row>
    <row r="612" spans="6:95" x14ac:dyDescent="0.25">
      <c r="F612"/>
      <c r="CQ612"/>
    </row>
    <row r="613" spans="6:95" x14ac:dyDescent="0.25">
      <c r="F613"/>
      <c r="CQ613"/>
    </row>
    <row r="614" spans="6:95" x14ac:dyDescent="0.25">
      <c r="F614"/>
      <c r="CQ614"/>
    </row>
    <row r="615" spans="6:95" x14ac:dyDescent="0.25">
      <c r="F615"/>
      <c r="CQ615"/>
    </row>
    <row r="616" spans="6:95" x14ac:dyDescent="0.25">
      <c r="F616"/>
      <c r="CQ616"/>
    </row>
    <row r="617" spans="6:95" x14ac:dyDescent="0.25">
      <c r="F617"/>
      <c r="CQ617"/>
    </row>
    <row r="618" spans="6:95" x14ac:dyDescent="0.25">
      <c r="F618"/>
      <c r="CQ618"/>
    </row>
    <row r="619" spans="6:95" x14ac:dyDescent="0.25">
      <c r="F619"/>
      <c r="CQ619"/>
    </row>
    <row r="620" spans="6:95" x14ac:dyDescent="0.25">
      <c r="F620"/>
      <c r="CQ620"/>
    </row>
    <row r="621" spans="6:95" x14ac:dyDescent="0.25">
      <c r="F621"/>
      <c r="CQ621"/>
    </row>
    <row r="622" spans="6:95" x14ac:dyDescent="0.25">
      <c r="F622"/>
      <c r="CQ622"/>
    </row>
    <row r="623" spans="6:95" x14ac:dyDescent="0.25">
      <c r="F623"/>
      <c r="CQ623"/>
    </row>
    <row r="624" spans="6:95" x14ac:dyDescent="0.25">
      <c r="F624"/>
      <c r="CQ624"/>
    </row>
    <row r="625" spans="6:95" x14ac:dyDescent="0.25">
      <c r="F625"/>
      <c r="CQ625"/>
    </row>
    <row r="626" spans="6:95" x14ac:dyDescent="0.25">
      <c r="F626"/>
      <c r="CQ626"/>
    </row>
    <row r="627" spans="6:95" x14ac:dyDescent="0.25">
      <c r="F627"/>
      <c r="CQ627"/>
    </row>
    <row r="628" spans="6:95" x14ac:dyDescent="0.25">
      <c r="F628"/>
      <c r="CQ628"/>
    </row>
    <row r="629" spans="6:95" x14ac:dyDescent="0.25">
      <c r="F629"/>
      <c r="CQ629"/>
    </row>
    <row r="630" spans="6:95" x14ac:dyDescent="0.25">
      <c r="F630"/>
      <c r="CQ630"/>
    </row>
    <row r="631" spans="6:95" x14ac:dyDescent="0.25">
      <c r="F631"/>
      <c r="CQ631"/>
    </row>
    <row r="632" spans="6:95" x14ac:dyDescent="0.25">
      <c r="F632"/>
      <c r="CQ632"/>
    </row>
    <row r="633" spans="6:95" x14ac:dyDescent="0.25">
      <c r="F633"/>
      <c r="CQ633"/>
    </row>
    <row r="634" spans="6:95" x14ac:dyDescent="0.25">
      <c r="F634"/>
      <c r="CQ634"/>
    </row>
    <row r="635" spans="6:95" x14ac:dyDescent="0.25">
      <c r="F635"/>
      <c r="CQ635"/>
    </row>
    <row r="636" spans="6:95" x14ac:dyDescent="0.25">
      <c r="F636"/>
      <c r="CQ636"/>
    </row>
    <row r="637" spans="6:95" x14ac:dyDescent="0.25">
      <c r="F637"/>
      <c r="CQ637"/>
    </row>
    <row r="638" spans="6:95" x14ac:dyDescent="0.25">
      <c r="F638"/>
      <c r="CQ638"/>
    </row>
    <row r="639" spans="6:95" x14ac:dyDescent="0.25">
      <c r="F639"/>
      <c r="CQ639"/>
    </row>
    <row r="640" spans="6:95" x14ac:dyDescent="0.25">
      <c r="F640"/>
      <c r="CQ640"/>
    </row>
    <row r="641" spans="6:95" x14ac:dyDescent="0.25">
      <c r="F641"/>
      <c r="CQ641"/>
    </row>
    <row r="642" spans="6:95" x14ac:dyDescent="0.25">
      <c r="F642"/>
      <c r="CQ642"/>
    </row>
    <row r="643" spans="6:95" x14ac:dyDescent="0.25">
      <c r="F643"/>
      <c r="CQ643"/>
    </row>
    <row r="644" spans="6:95" x14ac:dyDescent="0.25">
      <c r="F644"/>
      <c r="CQ644"/>
    </row>
    <row r="645" spans="6:95" x14ac:dyDescent="0.25">
      <c r="F645"/>
      <c r="CQ645"/>
    </row>
    <row r="646" spans="6:95" x14ac:dyDescent="0.25">
      <c r="F646"/>
      <c r="CQ646"/>
    </row>
    <row r="647" spans="6:95" x14ac:dyDescent="0.25">
      <c r="F647"/>
      <c r="CQ647"/>
    </row>
    <row r="648" spans="6:95" x14ac:dyDescent="0.25">
      <c r="F648"/>
      <c r="CQ648"/>
    </row>
    <row r="649" spans="6:95" x14ac:dyDescent="0.25">
      <c r="F649"/>
      <c r="CQ649"/>
    </row>
    <row r="650" spans="6:95" x14ac:dyDescent="0.25">
      <c r="F650"/>
      <c r="CQ650"/>
    </row>
    <row r="651" spans="6:95" x14ac:dyDescent="0.25">
      <c r="F651"/>
      <c r="CQ651"/>
    </row>
    <row r="652" spans="6:95" x14ac:dyDescent="0.25">
      <c r="F652"/>
      <c r="CQ652"/>
    </row>
    <row r="653" spans="6:95" x14ac:dyDescent="0.25">
      <c r="F653"/>
      <c r="CQ653"/>
    </row>
    <row r="654" spans="6:95" x14ac:dyDescent="0.25">
      <c r="F654"/>
      <c r="CQ654"/>
    </row>
    <row r="655" spans="6:95" x14ac:dyDescent="0.25">
      <c r="F655"/>
      <c r="CQ655"/>
    </row>
    <row r="656" spans="6:95" x14ac:dyDescent="0.25">
      <c r="F656"/>
      <c r="CQ656"/>
    </row>
    <row r="657" spans="6:95" x14ac:dyDescent="0.25">
      <c r="F657"/>
      <c r="CQ657"/>
    </row>
    <row r="658" spans="6:95" x14ac:dyDescent="0.25">
      <c r="F658"/>
      <c r="CQ658"/>
    </row>
    <row r="659" spans="6:95" x14ac:dyDescent="0.25">
      <c r="F659"/>
      <c r="CQ659"/>
    </row>
    <row r="660" spans="6:95" x14ac:dyDescent="0.25">
      <c r="F660"/>
      <c r="CQ660"/>
    </row>
    <row r="661" spans="6:95" x14ac:dyDescent="0.25">
      <c r="F661"/>
      <c r="CQ661"/>
    </row>
    <row r="662" spans="6:95" x14ac:dyDescent="0.25">
      <c r="F662"/>
      <c r="CQ662"/>
    </row>
    <row r="663" spans="6:95" x14ac:dyDescent="0.25">
      <c r="F663"/>
      <c r="CQ663"/>
    </row>
    <row r="664" spans="6:95" x14ac:dyDescent="0.25">
      <c r="F664"/>
      <c r="CQ664"/>
    </row>
    <row r="665" spans="6:95" x14ac:dyDescent="0.25">
      <c r="F665"/>
      <c r="CQ665"/>
    </row>
    <row r="666" spans="6:95" x14ac:dyDescent="0.25">
      <c r="F666"/>
      <c r="CQ666"/>
    </row>
    <row r="667" spans="6:95" x14ac:dyDescent="0.25">
      <c r="F667"/>
      <c r="CQ667"/>
    </row>
    <row r="668" spans="6:95" x14ac:dyDescent="0.25">
      <c r="F668"/>
      <c r="CQ668"/>
    </row>
    <row r="669" spans="6:95" x14ac:dyDescent="0.25">
      <c r="F669"/>
      <c r="CQ669"/>
    </row>
    <row r="670" spans="6:95" x14ac:dyDescent="0.25">
      <c r="F670"/>
      <c r="CQ670"/>
    </row>
    <row r="671" spans="6:95" x14ac:dyDescent="0.25">
      <c r="F671"/>
      <c r="CQ671"/>
    </row>
    <row r="672" spans="6:95" x14ac:dyDescent="0.25">
      <c r="F672"/>
      <c r="CQ672"/>
    </row>
    <row r="673" spans="6:95" x14ac:dyDescent="0.25">
      <c r="F673"/>
      <c r="CQ673"/>
    </row>
    <row r="674" spans="6:95" x14ac:dyDescent="0.25">
      <c r="F674"/>
      <c r="CQ674"/>
    </row>
    <row r="675" spans="6:95" x14ac:dyDescent="0.25">
      <c r="F675"/>
      <c r="CQ675"/>
    </row>
    <row r="676" spans="6:95" x14ac:dyDescent="0.25">
      <c r="F676"/>
      <c r="CQ676"/>
    </row>
    <row r="677" spans="6:95" x14ac:dyDescent="0.25">
      <c r="F677"/>
      <c r="CQ677"/>
    </row>
    <row r="678" spans="6:95" x14ac:dyDescent="0.25">
      <c r="F678"/>
      <c r="CQ678"/>
    </row>
    <row r="679" spans="6:95" x14ac:dyDescent="0.25">
      <c r="F679"/>
      <c r="CQ679"/>
    </row>
    <row r="680" spans="6:95" x14ac:dyDescent="0.25">
      <c r="F680"/>
      <c r="CQ680"/>
    </row>
    <row r="681" spans="6:95" x14ac:dyDescent="0.25">
      <c r="F681"/>
      <c r="CQ681"/>
    </row>
    <row r="682" spans="6:95" x14ac:dyDescent="0.25">
      <c r="F682"/>
      <c r="CQ682"/>
    </row>
    <row r="683" spans="6:95" x14ac:dyDescent="0.25">
      <c r="F683"/>
      <c r="CQ683"/>
    </row>
    <row r="684" spans="6:95" x14ac:dyDescent="0.25">
      <c r="F684"/>
      <c r="CQ684"/>
    </row>
    <row r="685" spans="6:95" x14ac:dyDescent="0.25">
      <c r="F685"/>
      <c r="CQ685"/>
    </row>
    <row r="686" spans="6:95" x14ac:dyDescent="0.25">
      <c r="F686"/>
      <c r="CQ686"/>
    </row>
    <row r="687" spans="6:95" x14ac:dyDescent="0.25">
      <c r="F687"/>
      <c r="CQ687"/>
    </row>
    <row r="688" spans="6:95" x14ac:dyDescent="0.25">
      <c r="F688"/>
      <c r="CQ688"/>
    </row>
    <row r="689" spans="6:95" x14ac:dyDescent="0.25">
      <c r="F689"/>
      <c r="CQ689"/>
    </row>
    <row r="690" spans="6:95" x14ac:dyDescent="0.25">
      <c r="F690"/>
      <c r="CQ690"/>
    </row>
    <row r="691" spans="6:95" x14ac:dyDescent="0.25">
      <c r="F691"/>
      <c r="CQ691"/>
    </row>
    <row r="692" spans="6:95" x14ac:dyDescent="0.25">
      <c r="F692"/>
      <c r="CQ692"/>
    </row>
    <row r="693" spans="6:95" x14ac:dyDescent="0.25">
      <c r="F693"/>
      <c r="CQ693"/>
    </row>
    <row r="694" spans="6:95" x14ac:dyDescent="0.25">
      <c r="F694"/>
      <c r="CQ694"/>
    </row>
    <row r="695" spans="6:95" x14ac:dyDescent="0.25">
      <c r="F695"/>
      <c r="CQ695"/>
    </row>
    <row r="696" spans="6:95" x14ac:dyDescent="0.25">
      <c r="F696"/>
      <c r="CQ696"/>
    </row>
    <row r="697" spans="6:95" x14ac:dyDescent="0.25">
      <c r="F697"/>
      <c r="CQ697"/>
    </row>
    <row r="698" spans="6:95" x14ac:dyDescent="0.25">
      <c r="F698"/>
      <c r="CQ698"/>
    </row>
    <row r="699" spans="6:95" x14ac:dyDescent="0.25">
      <c r="F699"/>
      <c r="CQ699"/>
    </row>
    <row r="700" spans="6:95" x14ac:dyDescent="0.25">
      <c r="F700"/>
      <c r="CQ700"/>
    </row>
    <row r="701" spans="6:95" x14ac:dyDescent="0.25">
      <c r="F701"/>
      <c r="CQ701"/>
    </row>
    <row r="702" spans="6:95" x14ac:dyDescent="0.25">
      <c r="F702"/>
      <c r="CQ702"/>
    </row>
    <row r="703" spans="6:95" x14ac:dyDescent="0.25">
      <c r="F703"/>
      <c r="CQ703"/>
    </row>
    <row r="704" spans="6:95" x14ac:dyDescent="0.25">
      <c r="F704"/>
      <c r="CQ704"/>
    </row>
    <row r="705" spans="6:95" x14ac:dyDescent="0.25">
      <c r="F705"/>
      <c r="CQ705"/>
    </row>
    <row r="706" spans="6:95" x14ac:dyDescent="0.25">
      <c r="F706"/>
      <c r="CQ706"/>
    </row>
    <row r="707" spans="6:95" x14ac:dyDescent="0.25">
      <c r="F707"/>
      <c r="CQ707"/>
    </row>
    <row r="708" spans="6:95" x14ac:dyDescent="0.25">
      <c r="F708"/>
      <c r="CQ708"/>
    </row>
    <row r="709" spans="6:95" x14ac:dyDescent="0.25">
      <c r="F709"/>
      <c r="CQ709"/>
    </row>
    <row r="710" spans="6:95" x14ac:dyDescent="0.25">
      <c r="F710"/>
      <c r="CQ710"/>
    </row>
    <row r="711" spans="6:95" x14ac:dyDescent="0.25">
      <c r="F711"/>
      <c r="CQ711"/>
    </row>
    <row r="712" spans="6:95" x14ac:dyDescent="0.25">
      <c r="F712"/>
      <c r="CQ712"/>
    </row>
    <row r="713" spans="6:95" x14ac:dyDescent="0.25">
      <c r="F713"/>
      <c r="CQ713"/>
    </row>
    <row r="714" spans="6:95" x14ac:dyDescent="0.25">
      <c r="F714"/>
      <c r="CQ714"/>
    </row>
    <row r="715" spans="6:95" x14ac:dyDescent="0.25">
      <c r="F715"/>
      <c r="CQ715"/>
    </row>
    <row r="716" spans="6:95" x14ac:dyDescent="0.25">
      <c r="F716"/>
      <c r="CQ716"/>
    </row>
    <row r="717" spans="6:95" x14ac:dyDescent="0.25">
      <c r="F717"/>
      <c r="CQ717"/>
    </row>
    <row r="718" spans="6:95" x14ac:dyDescent="0.25">
      <c r="F718"/>
      <c r="CQ718"/>
    </row>
    <row r="719" spans="6:95" x14ac:dyDescent="0.25">
      <c r="F719"/>
      <c r="CQ719"/>
    </row>
    <row r="720" spans="6:95" x14ac:dyDescent="0.25">
      <c r="F720"/>
      <c r="CQ720"/>
    </row>
    <row r="721" spans="6:95" x14ac:dyDescent="0.25">
      <c r="F721"/>
      <c r="CQ721"/>
    </row>
    <row r="722" spans="6:95" x14ac:dyDescent="0.25">
      <c r="F722"/>
      <c r="CQ722"/>
    </row>
    <row r="723" spans="6:95" x14ac:dyDescent="0.25">
      <c r="F723"/>
      <c r="CQ723"/>
    </row>
    <row r="724" spans="6:95" x14ac:dyDescent="0.25">
      <c r="F724"/>
      <c r="CQ724"/>
    </row>
    <row r="725" spans="6:95" x14ac:dyDescent="0.25">
      <c r="F725"/>
      <c r="CQ725"/>
    </row>
    <row r="726" spans="6:95" x14ac:dyDescent="0.25">
      <c r="F726"/>
      <c r="CQ726"/>
    </row>
    <row r="727" spans="6:95" x14ac:dyDescent="0.25">
      <c r="F727"/>
      <c r="CQ727"/>
    </row>
    <row r="728" spans="6:95" x14ac:dyDescent="0.25">
      <c r="F728"/>
      <c r="CQ728"/>
    </row>
    <row r="729" spans="6:95" x14ac:dyDescent="0.25">
      <c r="F729"/>
      <c r="CQ729"/>
    </row>
    <row r="730" spans="6:95" x14ac:dyDescent="0.25">
      <c r="F730"/>
      <c r="CQ730"/>
    </row>
    <row r="731" spans="6:95" x14ac:dyDescent="0.25">
      <c r="F731"/>
      <c r="CQ731"/>
    </row>
    <row r="732" spans="6:95" x14ac:dyDescent="0.25">
      <c r="F732"/>
      <c r="CQ732"/>
    </row>
    <row r="733" spans="6:95" x14ac:dyDescent="0.25">
      <c r="F733"/>
      <c r="CQ733"/>
    </row>
    <row r="734" spans="6:95" x14ac:dyDescent="0.25">
      <c r="F734"/>
      <c r="CQ734"/>
    </row>
    <row r="735" spans="6:95" x14ac:dyDescent="0.25">
      <c r="F735"/>
      <c r="CQ735"/>
    </row>
    <row r="736" spans="6:95" x14ac:dyDescent="0.25">
      <c r="F736"/>
      <c r="CQ736"/>
    </row>
    <row r="737" spans="6:95" x14ac:dyDescent="0.25">
      <c r="F737"/>
      <c r="CQ737"/>
    </row>
    <row r="738" spans="6:95" x14ac:dyDescent="0.25">
      <c r="F738"/>
      <c r="CQ738"/>
    </row>
    <row r="739" spans="6:95" x14ac:dyDescent="0.25">
      <c r="F739"/>
      <c r="CQ739"/>
    </row>
    <row r="740" spans="6:95" x14ac:dyDescent="0.25">
      <c r="F740"/>
      <c r="CQ740"/>
    </row>
    <row r="741" spans="6:95" x14ac:dyDescent="0.25">
      <c r="F741"/>
      <c r="CQ741"/>
    </row>
    <row r="742" spans="6:95" x14ac:dyDescent="0.25">
      <c r="F742"/>
      <c r="CQ742"/>
    </row>
    <row r="743" spans="6:95" x14ac:dyDescent="0.25">
      <c r="F743"/>
      <c r="CQ743"/>
    </row>
    <row r="744" spans="6:95" x14ac:dyDescent="0.25">
      <c r="F744"/>
      <c r="CQ744"/>
    </row>
    <row r="745" spans="6:95" x14ac:dyDescent="0.25">
      <c r="F745"/>
      <c r="CQ745"/>
    </row>
    <row r="746" spans="6:95" x14ac:dyDescent="0.25">
      <c r="F746"/>
      <c r="CQ746"/>
    </row>
    <row r="747" spans="6:95" x14ac:dyDescent="0.25">
      <c r="F747"/>
      <c r="CQ747"/>
    </row>
    <row r="748" spans="6:95" x14ac:dyDescent="0.25">
      <c r="F748"/>
      <c r="CQ748"/>
    </row>
    <row r="749" spans="6:95" x14ac:dyDescent="0.25">
      <c r="F749"/>
      <c r="CQ749"/>
    </row>
    <row r="750" spans="6:95" x14ac:dyDescent="0.25">
      <c r="F750"/>
      <c r="CQ750"/>
    </row>
    <row r="751" spans="6:95" x14ac:dyDescent="0.25">
      <c r="F751"/>
      <c r="CQ751"/>
    </row>
    <row r="752" spans="6:95" x14ac:dyDescent="0.25">
      <c r="F752"/>
      <c r="CQ752"/>
    </row>
    <row r="753" spans="6:95" x14ac:dyDescent="0.25">
      <c r="F753"/>
      <c r="CQ753"/>
    </row>
    <row r="754" spans="6:95" x14ac:dyDescent="0.25">
      <c r="F754"/>
      <c r="CQ754"/>
    </row>
    <row r="755" spans="6:95" x14ac:dyDescent="0.25">
      <c r="F755"/>
      <c r="CQ755"/>
    </row>
    <row r="756" spans="6:95" x14ac:dyDescent="0.25">
      <c r="F756"/>
      <c r="CQ756"/>
    </row>
    <row r="757" spans="6:95" x14ac:dyDescent="0.25">
      <c r="F757"/>
      <c r="CQ757"/>
    </row>
    <row r="758" spans="6:95" x14ac:dyDescent="0.25">
      <c r="F758"/>
      <c r="CQ758"/>
    </row>
    <row r="759" spans="6:95" x14ac:dyDescent="0.25">
      <c r="F759"/>
      <c r="CQ759"/>
    </row>
    <row r="760" spans="6:95" x14ac:dyDescent="0.25">
      <c r="F760"/>
      <c r="CQ760"/>
    </row>
    <row r="761" spans="6:95" x14ac:dyDescent="0.25">
      <c r="F761"/>
      <c r="CQ761"/>
    </row>
    <row r="762" spans="6:95" x14ac:dyDescent="0.25">
      <c r="F762"/>
      <c r="CQ762"/>
    </row>
    <row r="763" spans="6:95" x14ac:dyDescent="0.25">
      <c r="F763"/>
      <c r="CQ763"/>
    </row>
    <row r="764" spans="6:95" x14ac:dyDescent="0.25">
      <c r="F764"/>
      <c r="CQ764"/>
    </row>
    <row r="765" spans="6:95" x14ac:dyDescent="0.25">
      <c r="F765"/>
      <c r="CQ765"/>
    </row>
    <row r="766" spans="6:95" x14ac:dyDescent="0.25">
      <c r="F766"/>
      <c r="CQ766"/>
    </row>
    <row r="767" spans="6:95" x14ac:dyDescent="0.25">
      <c r="F767"/>
      <c r="CQ767"/>
    </row>
    <row r="768" spans="6:95" x14ac:dyDescent="0.25">
      <c r="F768"/>
      <c r="CQ768"/>
    </row>
    <row r="769" spans="6:95" x14ac:dyDescent="0.25">
      <c r="F769"/>
      <c r="CQ769"/>
    </row>
    <row r="770" spans="6:95" x14ac:dyDescent="0.25">
      <c r="F770"/>
      <c r="CQ770"/>
    </row>
    <row r="771" spans="6:95" x14ac:dyDescent="0.25">
      <c r="F771"/>
      <c r="CQ771"/>
    </row>
    <row r="772" spans="6:95" x14ac:dyDescent="0.25">
      <c r="F772"/>
      <c r="CQ772"/>
    </row>
    <row r="773" spans="6:95" x14ac:dyDescent="0.25">
      <c r="F773"/>
      <c r="CQ773"/>
    </row>
    <row r="774" spans="6:95" x14ac:dyDescent="0.25">
      <c r="F774"/>
      <c r="CQ774"/>
    </row>
    <row r="775" spans="6:95" x14ac:dyDescent="0.25">
      <c r="F775"/>
      <c r="CQ775"/>
    </row>
    <row r="776" spans="6:95" x14ac:dyDescent="0.25">
      <c r="F776"/>
      <c r="CQ776"/>
    </row>
    <row r="777" spans="6:95" x14ac:dyDescent="0.25">
      <c r="F777"/>
      <c r="CQ777"/>
    </row>
    <row r="778" spans="6:95" x14ac:dyDescent="0.25">
      <c r="F778"/>
      <c r="CQ778"/>
    </row>
    <row r="779" spans="6:95" x14ac:dyDescent="0.25">
      <c r="F779"/>
      <c r="CQ779"/>
    </row>
    <row r="780" spans="6:95" x14ac:dyDescent="0.25">
      <c r="F780"/>
      <c r="CQ780"/>
    </row>
    <row r="781" spans="6:95" x14ac:dyDescent="0.25">
      <c r="F781"/>
      <c r="CQ781"/>
    </row>
    <row r="782" spans="6:95" x14ac:dyDescent="0.25">
      <c r="F782"/>
      <c r="CQ782"/>
    </row>
    <row r="783" spans="6:95" x14ac:dyDescent="0.25">
      <c r="F783"/>
      <c r="CQ783"/>
    </row>
    <row r="784" spans="6:95" x14ac:dyDescent="0.25">
      <c r="F784"/>
      <c r="CQ784"/>
    </row>
    <row r="785" spans="6:95" x14ac:dyDescent="0.25">
      <c r="F785"/>
      <c r="CQ785"/>
    </row>
    <row r="786" spans="6:95" x14ac:dyDescent="0.25">
      <c r="F786"/>
      <c r="CQ786"/>
    </row>
    <row r="787" spans="6:95" x14ac:dyDescent="0.25">
      <c r="F787"/>
      <c r="CQ787"/>
    </row>
    <row r="788" spans="6:95" x14ac:dyDescent="0.25">
      <c r="F788"/>
      <c r="CQ788"/>
    </row>
    <row r="789" spans="6:95" x14ac:dyDescent="0.25">
      <c r="F789"/>
      <c r="CQ789"/>
    </row>
    <row r="790" spans="6:95" x14ac:dyDescent="0.25">
      <c r="F790"/>
      <c r="CQ790"/>
    </row>
    <row r="791" spans="6:95" x14ac:dyDescent="0.25">
      <c r="F791"/>
      <c r="CQ791"/>
    </row>
    <row r="792" spans="6:95" x14ac:dyDescent="0.25">
      <c r="F792"/>
      <c r="CQ792"/>
    </row>
    <row r="793" spans="6:95" x14ac:dyDescent="0.25">
      <c r="F793"/>
      <c r="CQ793"/>
    </row>
    <row r="794" spans="6:95" x14ac:dyDescent="0.25">
      <c r="F794"/>
      <c r="CQ794"/>
    </row>
    <row r="795" spans="6:95" x14ac:dyDescent="0.25">
      <c r="F795"/>
      <c r="CQ795"/>
    </row>
    <row r="796" spans="6:95" x14ac:dyDescent="0.25">
      <c r="F796"/>
      <c r="CQ796"/>
    </row>
    <row r="797" spans="6:95" x14ac:dyDescent="0.25">
      <c r="F797"/>
      <c r="CQ797"/>
    </row>
    <row r="798" spans="6:95" x14ac:dyDescent="0.25">
      <c r="F798"/>
      <c r="CQ798"/>
    </row>
    <row r="799" spans="6:95" x14ac:dyDescent="0.25">
      <c r="F799"/>
      <c r="CQ799"/>
    </row>
    <row r="800" spans="6:95" x14ac:dyDescent="0.25">
      <c r="F800"/>
      <c r="CQ800"/>
    </row>
    <row r="801" spans="6:95" x14ac:dyDescent="0.25">
      <c r="F801"/>
      <c r="CQ801"/>
    </row>
    <row r="802" spans="6:95" x14ac:dyDescent="0.25">
      <c r="F802"/>
      <c r="CQ802"/>
    </row>
    <row r="803" spans="6:95" x14ac:dyDescent="0.25">
      <c r="F803"/>
      <c r="CQ803"/>
    </row>
    <row r="804" spans="6:95" x14ac:dyDescent="0.25">
      <c r="F804"/>
      <c r="CQ804"/>
    </row>
    <row r="805" spans="6:95" x14ac:dyDescent="0.25">
      <c r="F805"/>
      <c r="CQ805"/>
    </row>
    <row r="806" spans="6:95" x14ac:dyDescent="0.25">
      <c r="F806"/>
      <c r="CQ806"/>
    </row>
    <row r="807" spans="6:95" x14ac:dyDescent="0.25">
      <c r="F807"/>
      <c r="CQ807"/>
    </row>
    <row r="808" spans="6:95" x14ac:dyDescent="0.25">
      <c r="F808"/>
      <c r="CQ808"/>
    </row>
    <row r="809" spans="6:95" x14ac:dyDescent="0.25">
      <c r="F809"/>
      <c r="CQ809"/>
    </row>
    <row r="810" spans="6:95" x14ac:dyDescent="0.25">
      <c r="F810"/>
      <c r="CQ810"/>
    </row>
    <row r="811" spans="6:95" x14ac:dyDescent="0.25">
      <c r="F811"/>
      <c r="CQ811"/>
    </row>
    <row r="812" spans="6:95" x14ac:dyDescent="0.25">
      <c r="F812"/>
      <c r="CQ812"/>
    </row>
    <row r="813" spans="6:95" x14ac:dyDescent="0.25">
      <c r="F813"/>
      <c r="CQ813"/>
    </row>
    <row r="814" spans="6:95" x14ac:dyDescent="0.25">
      <c r="F814"/>
      <c r="CQ814"/>
    </row>
    <row r="815" spans="6:95" x14ac:dyDescent="0.25">
      <c r="F815"/>
      <c r="CQ815"/>
    </row>
    <row r="816" spans="6:95" x14ac:dyDescent="0.25">
      <c r="F816"/>
      <c r="CQ816"/>
    </row>
    <row r="817" spans="6:95" x14ac:dyDescent="0.25">
      <c r="F817"/>
      <c r="CQ817"/>
    </row>
    <row r="818" spans="6:95" x14ac:dyDescent="0.25">
      <c r="F818"/>
      <c r="CQ818"/>
    </row>
    <row r="819" spans="6:95" x14ac:dyDescent="0.25">
      <c r="F819"/>
      <c r="CQ819"/>
    </row>
    <row r="820" spans="6:95" x14ac:dyDescent="0.25">
      <c r="F820"/>
      <c r="CQ820"/>
    </row>
    <row r="821" spans="6:95" x14ac:dyDescent="0.25">
      <c r="F821"/>
      <c r="CQ821"/>
    </row>
    <row r="822" spans="6:95" x14ac:dyDescent="0.25">
      <c r="F822"/>
      <c r="CQ822"/>
    </row>
    <row r="823" spans="6:95" x14ac:dyDescent="0.25">
      <c r="F823"/>
      <c r="CQ823"/>
    </row>
    <row r="824" spans="6:95" x14ac:dyDescent="0.25">
      <c r="F824"/>
      <c r="CQ824"/>
    </row>
    <row r="825" spans="6:95" x14ac:dyDescent="0.25">
      <c r="F825"/>
      <c r="CQ825"/>
    </row>
    <row r="826" spans="6:95" x14ac:dyDescent="0.25">
      <c r="F826"/>
      <c r="CQ826"/>
    </row>
    <row r="827" spans="6:95" x14ac:dyDescent="0.25">
      <c r="F827"/>
      <c r="CQ827"/>
    </row>
    <row r="828" spans="6:95" x14ac:dyDescent="0.25">
      <c r="F828"/>
      <c r="CQ828"/>
    </row>
    <row r="829" spans="6:95" x14ac:dyDescent="0.25">
      <c r="F829"/>
      <c r="CQ829"/>
    </row>
    <row r="830" spans="6:95" x14ac:dyDescent="0.25">
      <c r="F830"/>
      <c r="CQ830"/>
    </row>
    <row r="831" spans="6:95" x14ac:dyDescent="0.25">
      <c r="F831"/>
      <c r="CQ831"/>
    </row>
    <row r="832" spans="6:95" x14ac:dyDescent="0.25">
      <c r="F832"/>
      <c r="CQ832"/>
    </row>
    <row r="833" spans="6:95" x14ac:dyDescent="0.25">
      <c r="F833"/>
      <c r="CQ833"/>
    </row>
    <row r="834" spans="6:95" x14ac:dyDescent="0.25">
      <c r="F834"/>
      <c r="CQ834"/>
    </row>
    <row r="835" spans="6:95" x14ac:dyDescent="0.25">
      <c r="F835"/>
      <c r="CQ835"/>
    </row>
    <row r="836" spans="6:95" x14ac:dyDescent="0.25">
      <c r="F836"/>
      <c r="CQ836"/>
    </row>
    <row r="837" spans="6:95" x14ac:dyDescent="0.25">
      <c r="F837"/>
      <c r="CQ837"/>
    </row>
    <row r="838" spans="6:95" x14ac:dyDescent="0.25">
      <c r="F838"/>
      <c r="CQ838"/>
    </row>
    <row r="839" spans="6:95" x14ac:dyDescent="0.25">
      <c r="F839"/>
      <c r="CQ839"/>
    </row>
    <row r="840" spans="6:95" x14ac:dyDescent="0.25">
      <c r="F840"/>
      <c r="CQ840"/>
    </row>
    <row r="841" spans="6:95" x14ac:dyDescent="0.25">
      <c r="F841"/>
      <c r="CQ841"/>
    </row>
    <row r="842" spans="6:95" x14ac:dyDescent="0.25">
      <c r="F842"/>
      <c r="CQ842"/>
    </row>
    <row r="843" spans="6:95" x14ac:dyDescent="0.25">
      <c r="F843"/>
      <c r="CQ843"/>
    </row>
    <row r="844" spans="6:95" x14ac:dyDescent="0.25">
      <c r="F844"/>
      <c r="CQ844"/>
    </row>
    <row r="845" spans="6:95" x14ac:dyDescent="0.25">
      <c r="F845"/>
      <c r="CQ845"/>
    </row>
    <row r="846" spans="6:95" x14ac:dyDescent="0.25">
      <c r="F846"/>
      <c r="CQ846"/>
    </row>
    <row r="847" spans="6:95" x14ac:dyDescent="0.25">
      <c r="F847"/>
      <c r="CQ847"/>
    </row>
    <row r="848" spans="6:95" x14ac:dyDescent="0.25">
      <c r="F848"/>
      <c r="CQ848"/>
    </row>
    <row r="849" spans="6:95" x14ac:dyDescent="0.25">
      <c r="F849"/>
      <c r="CQ849"/>
    </row>
    <row r="850" spans="6:95" x14ac:dyDescent="0.25">
      <c r="F850"/>
      <c r="CQ850"/>
    </row>
    <row r="851" spans="6:95" x14ac:dyDescent="0.25">
      <c r="F851"/>
      <c r="CQ851"/>
    </row>
    <row r="852" spans="6:95" x14ac:dyDescent="0.25">
      <c r="F852"/>
      <c r="CQ852"/>
    </row>
    <row r="853" spans="6:95" x14ac:dyDescent="0.25">
      <c r="F853"/>
      <c r="CQ853"/>
    </row>
    <row r="854" spans="6:95" x14ac:dyDescent="0.25">
      <c r="F854"/>
      <c r="CQ854"/>
    </row>
    <row r="855" spans="6:95" x14ac:dyDescent="0.25">
      <c r="F855"/>
      <c r="CQ855"/>
    </row>
    <row r="856" spans="6:95" x14ac:dyDescent="0.25">
      <c r="F856"/>
      <c r="CQ856"/>
    </row>
    <row r="857" spans="6:95" x14ac:dyDescent="0.25">
      <c r="F857"/>
      <c r="CQ857"/>
    </row>
    <row r="858" spans="6:95" x14ac:dyDescent="0.25">
      <c r="F858"/>
      <c r="CQ858"/>
    </row>
    <row r="859" spans="6:95" x14ac:dyDescent="0.25">
      <c r="F859"/>
      <c r="CQ859"/>
    </row>
    <row r="860" spans="6:95" x14ac:dyDescent="0.25">
      <c r="F860"/>
      <c r="CQ860"/>
    </row>
    <row r="861" spans="6:95" x14ac:dyDescent="0.25">
      <c r="F861"/>
      <c r="CQ861"/>
    </row>
    <row r="862" spans="6:95" x14ac:dyDescent="0.25">
      <c r="F862"/>
      <c r="CQ862"/>
    </row>
    <row r="863" spans="6:95" x14ac:dyDescent="0.25">
      <c r="F863"/>
      <c r="CQ863"/>
    </row>
    <row r="864" spans="6:95" x14ac:dyDescent="0.25">
      <c r="F864"/>
      <c r="CQ864"/>
    </row>
    <row r="865" spans="6:95" x14ac:dyDescent="0.25">
      <c r="F865"/>
      <c r="CQ865"/>
    </row>
    <row r="866" spans="6:95" x14ac:dyDescent="0.25">
      <c r="F866"/>
      <c r="CQ866"/>
    </row>
    <row r="867" spans="6:95" x14ac:dyDescent="0.25">
      <c r="F867"/>
      <c r="CQ867"/>
    </row>
    <row r="868" spans="6:95" x14ac:dyDescent="0.25">
      <c r="F868"/>
      <c r="CQ868"/>
    </row>
    <row r="869" spans="6:95" x14ac:dyDescent="0.25">
      <c r="F869"/>
      <c r="CQ869"/>
    </row>
    <row r="870" spans="6:95" x14ac:dyDescent="0.25">
      <c r="F870"/>
      <c r="CQ870"/>
    </row>
    <row r="871" spans="6:95" x14ac:dyDescent="0.25">
      <c r="F871"/>
      <c r="CQ871"/>
    </row>
    <row r="872" spans="6:95" x14ac:dyDescent="0.25">
      <c r="F872"/>
      <c r="CQ872"/>
    </row>
    <row r="873" spans="6:95" x14ac:dyDescent="0.25">
      <c r="F873"/>
      <c r="CQ873"/>
    </row>
    <row r="874" spans="6:95" x14ac:dyDescent="0.25">
      <c r="F874"/>
      <c r="CQ874"/>
    </row>
    <row r="875" spans="6:95" x14ac:dyDescent="0.25">
      <c r="F875"/>
      <c r="CQ875"/>
    </row>
    <row r="876" spans="6:95" x14ac:dyDescent="0.25">
      <c r="F876"/>
      <c r="CQ876"/>
    </row>
    <row r="877" spans="6:95" x14ac:dyDescent="0.25">
      <c r="F877"/>
      <c r="CQ877"/>
    </row>
    <row r="878" spans="6:95" x14ac:dyDescent="0.25">
      <c r="F878"/>
      <c r="CQ878"/>
    </row>
    <row r="879" spans="6:95" x14ac:dyDescent="0.25">
      <c r="F879"/>
      <c r="CQ879"/>
    </row>
    <row r="880" spans="6:95" x14ac:dyDescent="0.25">
      <c r="F880"/>
      <c r="CQ880"/>
    </row>
    <row r="881" spans="6:95" x14ac:dyDescent="0.25">
      <c r="F881"/>
      <c r="CQ881"/>
    </row>
    <row r="882" spans="6:95" x14ac:dyDescent="0.25">
      <c r="F882"/>
      <c r="CQ882"/>
    </row>
    <row r="883" spans="6:95" x14ac:dyDescent="0.25">
      <c r="F883"/>
      <c r="CQ883"/>
    </row>
    <row r="884" spans="6:95" x14ac:dyDescent="0.25">
      <c r="F884"/>
      <c r="CQ884"/>
    </row>
    <row r="885" spans="6:95" x14ac:dyDescent="0.25">
      <c r="F885"/>
      <c r="CQ885"/>
    </row>
    <row r="886" spans="6:95" x14ac:dyDescent="0.25">
      <c r="F886"/>
      <c r="CQ886"/>
    </row>
    <row r="887" spans="6:95" x14ac:dyDescent="0.25">
      <c r="F887"/>
      <c r="CQ887"/>
    </row>
    <row r="888" spans="6:95" x14ac:dyDescent="0.25">
      <c r="F888"/>
      <c r="CQ888"/>
    </row>
    <row r="889" spans="6:95" x14ac:dyDescent="0.25">
      <c r="F889"/>
      <c r="CQ889"/>
    </row>
    <row r="890" spans="6:95" x14ac:dyDescent="0.25">
      <c r="F890"/>
      <c r="CQ890"/>
    </row>
    <row r="891" spans="6:95" x14ac:dyDescent="0.25">
      <c r="F891"/>
      <c r="CQ891"/>
    </row>
    <row r="892" spans="6:95" x14ac:dyDescent="0.25">
      <c r="F892"/>
      <c r="CQ892"/>
    </row>
    <row r="893" spans="6:95" x14ac:dyDescent="0.25">
      <c r="F893"/>
      <c r="CQ893"/>
    </row>
    <row r="894" spans="6:95" x14ac:dyDescent="0.25">
      <c r="F894"/>
      <c r="CQ894"/>
    </row>
    <row r="895" spans="6:95" x14ac:dyDescent="0.25">
      <c r="F895"/>
      <c r="CQ895"/>
    </row>
    <row r="896" spans="6:95" x14ac:dyDescent="0.25">
      <c r="F896"/>
      <c r="CQ896"/>
    </row>
    <row r="897" spans="6:95" x14ac:dyDescent="0.25">
      <c r="F897"/>
      <c r="CQ897"/>
    </row>
    <row r="898" spans="6:95" x14ac:dyDescent="0.25">
      <c r="F898"/>
      <c r="CQ898"/>
    </row>
    <row r="899" spans="6:95" x14ac:dyDescent="0.25">
      <c r="F899"/>
      <c r="CQ899"/>
    </row>
    <row r="900" spans="6:95" x14ac:dyDescent="0.25">
      <c r="F900"/>
      <c r="CQ900"/>
    </row>
    <row r="901" spans="6:95" x14ac:dyDescent="0.25">
      <c r="F901"/>
      <c r="CQ901"/>
    </row>
    <row r="902" spans="6:95" x14ac:dyDescent="0.25">
      <c r="F902"/>
      <c r="CQ902"/>
    </row>
    <row r="903" spans="6:95" x14ac:dyDescent="0.25">
      <c r="F903"/>
      <c r="CQ903"/>
    </row>
    <row r="904" spans="6:95" x14ac:dyDescent="0.25">
      <c r="F904"/>
      <c r="CQ904"/>
    </row>
    <row r="905" spans="6:95" x14ac:dyDescent="0.25">
      <c r="F905"/>
      <c r="CQ905"/>
    </row>
    <row r="906" spans="6:95" x14ac:dyDescent="0.25">
      <c r="F906"/>
      <c r="CQ906"/>
    </row>
    <row r="907" spans="6:95" x14ac:dyDescent="0.25">
      <c r="F907"/>
      <c r="CQ907"/>
    </row>
    <row r="908" spans="6:95" x14ac:dyDescent="0.25">
      <c r="F908"/>
      <c r="CQ908"/>
    </row>
    <row r="909" spans="6:95" x14ac:dyDescent="0.25">
      <c r="F909"/>
      <c r="CQ909"/>
    </row>
    <row r="910" spans="6:95" x14ac:dyDescent="0.25">
      <c r="F910"/>
      <c r="CQ910"/>
    </row>
    <row r="911" spans="6:95" x14ac:dyDescent="0.25">
      <c r="F911"/>
      <c r="CQ911"/>
    </row>
    <row r="912" spans="6:95" x14ac:dyDescent="0.25">
      <c r="F912"/>
      <c r="CQ912"/>
    </row>
    <row r="913" spans="6:95" x14ac:dyDescent="0.25">
      <c r="F913"/>
      <c r="CQ913"/>
    </row>
    <row r="914" spans="6:95" x14ac:dyDescent="0.25">
      <c r="F914"/>
      <c r="CQ914"/>
    </row>
    <row r="915" spans="6:95" x14ac:dyDescent="0.25">
      <c r="F915"/>
      <c r="CQ915"/>
    </row>
    <row r="916" spans="6:95" x14ac:dyDescent="0.25">
      <c r="F916"/>
      <c r="CQ916"/>
    </row>
    <row r="917" spans="6:95" x14ac:dyDescent="0.25">
      <c r="F917"/>
      <c r="CQ917"/>
    </row>
    <row r="918" spans="6:95" x14ac:dyDescent="0.25">
      <c r="F918"/>
      <c r="CQ918"/>
    </row>
    <row r="919" spans="6:95" x14ac:dyDescent="0.25">
      <c r="F919"/>
      <c r="CQ919"/>
    </row>
    <row r="920" spans="6:95" x14ac:dyDescent="0.25">
      <c r="F920"/>
      <c r="CQ920"/>
    </row>
    <row r="921" spans="6:95" x14ac:dyDescent="0.25">
      <c r="F921"/>
      <c r="CQ921"/>
    </row>
    <row r="922" spans="6:95" x14ac:dyDescent="0.25">
      <c r="F922"/>
      <c r="CQ922"/>
    </row>
    <row r="923" spans="6:95" x14ac:dyDescent="0.25">
      <c r="F923"/>
      <c r="CQ923"/>
    </row>
    <row r="924" spans="6:95" x14ac:dyDescent="0.25">
      <c r="F924"/>
      <c r="CQ924"/>
    </row>
    <row r="925" spans="6:95" x14ac:dyDescent="0.25">
      <c r="F925"/>
      <c r="CQ925"/>
    </row>
    <row r="926" spans="6:95" x14ac:dyDescent="0.25">
      <c r="F926"/>
      <c r="CQ926"/>
    </row>
    <row r="927" spans="6:95" x14ac:dyDescent="0.25">
      <c r="F927"/>
      <c r="CQ927"/>
    </row>
    <row r="928" spans="6:95" x14ac:dyDescent="0.25">
      <c r="F928"/>
      <c r="CQ928"/>
    </row>
    <row r="929" spans="6:95" x14ac:dyDescent="0.25">
      <c r="F929"/>
      <c r="CQ929"/>
    </row>
    <row r="930" spans="6:95" x14ac:dyDescent="0.25">
      <c r="F930"/>
      <c r="CQ930"/>
    </row>
    <row r="931" spans="6:95" x14ac:dyDescent="0.25">
      <c r="F931"/>
      <c r="CQ931"/>
    </row>
    <row r="932" spans="6:95" x14ac:dyDescent="0.25">
      <c r="F932"/>
      <c r="CQ932"/>
    </row>
    <row r="933" spans="6:95" x14ac:dyDescent="0.25">
      <c r="F933"/>
      <c r="CQ933"/>
    </row>
    <row r="934" spans="6:95" x14ac:dyDescent="0.25">
      <c r="F934"/>
      <c r="CQ934"/>
    </row>
    <row r="935" spans="6:95" x14ac:dyDescent="0.25">
      <c r="F935"/>
      <c r="CQ935"/>
    </row>
    <row r="936" spans="6:95" x14ac:dyDescent="0.25">
      <c r="F936"/>
      <c r="CQ936"/>
    </row>
    <row r="937" spans="6:95" x14ac:dyDescent="0.25">
      <c r="F937"/>
      <c r="CQ937"/>
    </row>
    <row r="938" spans="6:95" x14ac:dyDescent="0.25">
      <c r="F938"/>
      <c r="CQ938"/>
    </row>
    <row r="939" spans="6:95" x14ac:dyDescent="0.25">
      <c r="F939"/>
      <c r="CQ939"/>
    </row>
    <row r="940" spans="6:95" x14ac:dyDescent="0.25">
      <c r="F940"/>
      <c r="CQ940"/>
    </row>
    <row r="941" spans="6:95" x14ac:dyDescent="0.25">
      <c r="F941"/>
      <c r="CQ941"/>
    </row>
    <row r="942" spans="6:95" x14ac:dyDescent="0.25">
      <c r="F942"/>
      <c r="CQ942"/>
    </row>
    <row r="943" spans="6:95" x14ac:dyDescent="0.25">
      <c r="F943"/>
      <c r="CQ943"/>
    </row>
    <row r="944" spans="6:95" x14ac:dyDescent="0.25">
      <c r="F944"/>
      <c r="CQ944"/>
    </row>
    <row r="945" spans="6:95" x14ac:dyDescent="0.25">
      <c r="F945"/>
      <c r="CQ945"/>
    </row>
    <row r="946" spans="6:95" x14ac:dyDescent="0.25">
      <c r="F946"/>
      <c r="CQ946"/>
    </row>
    <row r="947" spans="6:95" x14ac:dyDescent="0.25">
      <c r="F947"/>
      <c r="CQ947"/>
    </row>
    <row r="948" spans="6:95" x14ac:dyDescent="0.25">
      <c r="F948"/>
      <c r="CQ948"/>
    </row>
    <row r="949" spans="6:95" x14ac:dyDescent="0.25">
      <c r="F949"/>
      <c r="CQ949"/>
    </row>
    <row r="950" spans="6:95" x14ac:dyDescent="0.25">
      <c r="F950"/>
      <c r="CQ950"/>
    </row>
    <row r="951" spans="6:95" x14ac:dyDescent="0.25">
      <c r="F951"/>
      <c r="CQ951"/>
    </row>
    <row r="952" spans="6:95" x14ac:dyDescent="0.25">
      <c r="F952"/>
      <c r="CQ952"/>
    </row>
    <row r="953" spans="6:95" x14ac:dyDescent="0.25">
      <c r="F953"/>
      <c r="CQ953"/>
    </row>
    <row r="954" spans="6:95" x14ac:dyDescent="0.25">
      <c r="F954"/>
      <c r="CQ954"/>
    </row>
    <row r="955" spans="6:95" x14ac:dyDescent="0.25">
      <c r="F955"/>
      <c r="CQ955"/>
    </row>
    <row r="956" spans="6:95" x14ac:dyDescent="0.25">
      <c r="F956"/>
      <c r="CQ956"/>
    </row>
    <row r="957" spans="6:95" x14ac:dyDescent="0.25">
      <c r="F957"/>
      <c r="CQ957"/>
    </row>
    <row r="958" spans="6:95" x14ac:dyDescent="0.25">
      <c r="F958"/>
      <c r="CQ958"/>
    </row>
    <row r="959" spans="6:95" x14ac:dyDescent="0.25">
      <c r="F959"/>
      <c r="CQ959"/>
    </row>
    <row r="960" spans="6:95" x14ac:dyDescent="0.25">
      <c r="F960"/>
      <c r="CQ960"/>
    </row>
    <row r="961" spans="6:95" x14ac:dyDescent="0.25">
      <c r="F961"/>
      <c r="CQ961"/>
    </row>
    <row r="962" spans="6:95" x14ac:dyDescent="0.25">
      <c r="F962"/>
      <c r="CQ962"/>
    </row>
    <row r="963" spans="6:95" x14ac:dyDescent="0.25">
      <c r="F963"/>
      <c r="CQ963"/>
    </row>
    <row r="964" spans="6:95" x14ac:dyDescent="0.25">
      <c r="F964"/>
      <c r="CQ964"/>
    </row>
    <row r="965" spans="6:95" x14ac:dyDescent="0.25">
      <c r="F965"/>
      <c r="CQ965"/>
    </row>
    <row r="966" spans="6:95" x14ac:dyDescent="0.25">
      <c r="F966"/>
      <c r="CQ966"/>
    </row>
    <row r="967" spans="6:95" x14ac:dyDescent="0.25">
      <c r="F967"/>
      <c r="CQ967"/>
    </row>
    <row r="968" spans="6:95" x14ac:dyDescent="0.25">
      <c r="F968"/>
      <c r="CQ968"/>
    </row>
    <row r="969" spans="6:95" x14ac:dyDescent="0.25">
      <c r="F969"/>
      <c r="CQ969"/>
    </row>
    <row r="970" spans="6:95" x14ac:dyDescent="0.25">
      <c r="F970"/>
      <c r="CQ970"/>
    </row>
    <row r="971" spans="6:95" x14ac:dyDescent="0.25">
      <c r="F971"/>
      <c r="CQ971"/>
    </row>
    <row r="972" spans="6:95" x14ac:dyDescent="0.25">
      <c r="F972"/>
      <c r="CQ972"/>
    </row>
    <row r="973" spans="6:95" x14ac:dyDescent="0.25">
      <c r="F973"/>
      <c r="CQ973"/>
    </row>
    <row r="974" spans="6:95" x14ac:dyDescent="0.25">
      <c r="F974"/>
      <c r="CQ974"/>
    </row>
    <row r="975" spans="6:95" x14ac:dyDescent="0.25">
      <c r="F975"/>
      <c r="CQ975"/>
    </row>
    <row r="976" spans="6:95" x14ac:dyDescent="0.25">
      <c r="F976"/>
      <c r="CQ976"/>
    </row>
    <row r="977" spans="6:95" x14ac:dyDescent="0.25">
      <c r="F977"/>
      <c r="CQ977"/>
    </row>
    <row r="978" spans="6:95" x14ac:dyDescent="0.25">
      <c r="F978"/>
      <c r="CQ978"/>
    </row>
    <row r="979" spans="6:95" x14ac:dyDescent="0.25">
      <c r="F979"/>
      <c r="CQ979"/>
    </row>
    <row r="980" spans="6:95" x14ac:dyDescent="0.25">
      <c r="F980"/>
      <c r="CQ980"/>
    </row>
    <row r="981" spans="6:95" x14ac:dyDescent="0.25">
      <c r="F981"/>
      <c r="CQ981"/>
    </row>
    <row r="982" spans="6:95" x14ac:dyDescent="0.25">
      <c r="F982"/>
      <c r="CQ982"/>
    </row>
    <row r="983" spans="6:95" x14ac:dyDescent="0.25">
      <c r="F983"/>
      <c r="CQ983"/>
    </row>
    <row r="984" spans="6:95" x14ac:dyDescent="0.25">
      <c r="F984"/>
      <c r="CQ984"/>
    </row>
    <row r="985" spans="6:95" x14ac:dyDescent="0.25">
      <c r="F985"/>
      <c r="CQ985"/>
    </row>
    <row r="986" spans="6:95" x14ac:dyDescent="0.25">
      <c r="F986"/>
      <c r="CQ986"/>
    </row>
    <row r="987" spans="6:95" x14ac:dyDescent="0.25">
      <c r="F987"/>
      <c r="CQ987"/>
    </row>
    <row r="988" spans="6:95" x14ac:dyDescent="0.25">
      <c r="F988"/>
      <c r="CQ988"/>
    </row>
    <row r="989" spans="6:95" x14ac:dyDescent="0.25">
      <c r="F989"/>
      <c r="CQ989"/>
    </row>
    <row r="990" spans="6:95" x14ac:dyDescent="0.25">
      <c r="F990"/>
      <c r="CQ990"/>
    </row>
    <row r="991" spans="6:95" x14ac:dyDescent="0.25">
      <c r="F991"/>
      <c r="CQ991"/>
    </row>
    <row r="992" spans="6:95" x14ac:dyDescent="0.25">
      <c r="F992"/>
      <c r="CQ992"/>
    </row>
    <row r="993" spans="6:95" x14ac:dyDescent="0.25">
      <c r="F993"/>
      <c r="CQ993"/>
    </row>
    <row r="994" spans="6:95" x14ac:dyDescent="0.25">
      <c r="F994"/>
      <c r="CQ994"/>
    </row>
    <row r="995" spans="6:95" x14ac:dyDescent="0.25">
      <c r="F995"/>
      <c r="CQ995"/>
    </row>
    <row r="996" spans="6:95" x14ac:dyDescent="0.25">
      <c r="F996"/>
      <c r="CQ996"/>
    </row>
    <row r="997" spans="6:95" x14ac:dyDescent="0.25">
      <c r="F997"/>
      <c r="CQ997"/>
    </row>
    <row r="998" spans="6:95" x14ac:dyDescent="0.25">
      <c r="F998"/>
      <c r="CQ998"/>
    </row>
    <row r="999" spans="6:95" x14ac:dyDescent="0.25">
      <c r="F999"/>
      <c r="CQ999"/>
    </row>
    <row r="1000" spans="6:95" x14ac:dyDescent="0.25">
      <c r="F1000"/>
      <c r="CQ1000"/>
    </row>
    <row r="1001" spans="6:95" x14ac:dyDescent="0.25">
      <c r="F1001"/>
      <c r="CQ1001"/>
    </row>
    <row r="1002" spans="6:95" x14ac:dyDescent="0.25">
      <c r="F1002"/>
      <c r="CQ1002"/>
    </row>
    <row r="1003" spans="6:95" x14ac:dyDescent="0.25">
      <c r="F1003"/>
      <c r="CQ1003"/>
    </row>
    <row r="1004" spans="6:95" x14ac:dyDescent="0.25">
      <c r="F1004"/>
      <c r="CQ1004"/>
    </row>
    <row r="1005" spans="6:95" x14ac:dyDescent="0.25">
      <c r="F1005"/>
      <c r="CQ1005"/>
    </row>
    <row r="1006" spans="6:95" x14ac:dyDescent="0.25">
      <c r="F1006"/>
      <c r="CQ1006"/>
    </row>
    <row r="1007" spans="6:95" x14ac:dyDescent="0.25">
      <c r="F1007"/>
      <c r="CQ1007"/>
    </row>
    <row r="1008" spans="6:95" x14ac:dyDescent="0.25">
      <c r="F1008"/>
      <c r="CQ1008"/>
    </row>
    <row r="1009" spans="6:95" x14ac:dyDescent="0.25">
      <c r="F1009"/>
      <c r="CQ1009"/>
    </row>
    <row r="1010" spans="6:95" x14ac:dyDescent="0.25">
      <c r="F1010"/>
      <c r="CQ1010"/>
    </row>
    <row r="1011" spans="6:95" x14ac:dyDescent="0.25">
      <c r="F1011"/>
      <c r="CQ1011"/>
    </row>
    <row r="1012" spans="6:95" x14ac:dyDescent="0.25">
      <c r="F1012"/>
      <c r="CQ1012"/>
    </row>
    <row r="1013" spans="6:95" x14ac:dyDescent="0.25">
      <c r="F1013"/>
      <c r="CQ1013"/>
    </row>
    <row r="1014" spans="6:95" x14ac:dyDescent="0.25">
      <c r="F1014"/>
      <c r="CQ1014"/>
    </row>
    <row r="1015" spans="6:95" x14ac:dyDescent="0.25">
      <c r="F1015"/>
      <c r="CQ1015"/>
    </row>
    <row r="1016" spans="6:95" x14ac:dyDescent="0.25">
      <c r="F1016"/>
      <c r="CQ1016"/>
    </row>
    <row r="1017" spans="6:95" x14ac:dyDescent="0.25">
      <c r="F1017"/>
      <c r="CQ1017"/>
    </row>
    <row r="1018" spans="6:95" x14ac:dyDescent="0.25">
      <c r="F1018"/>
      <c r="CQ1018"/>
    </row>
    <row r="1019" spans="6:95" x14ac:dyDescent="0.25">
      <c r="F1019"/>
      <c r="CQ1019"/>
    </row>
    <row r="1020" spans="6:95" x14ac:dyDescent="0.25">
      <c r="F1020"/>
      <c r="CQ1020"/>
    </row>
    <row r="1021" spans="6:95" x14ac:dyDescent="0.25">
      <c r="F1021"/>
      <c r="CQ1021"/>
    </row>
    <row r="1022" spans="6:95" x14ac:dyDescent="0.25">
      <c r="F1022"/>
      <c r="CQ1022"/>
    </row>
    <row r="1023" spans="6:95" x14ac:dyDescent="0.25">
      <c r="F1023"/>
      <c r="CQ1023"/>
    </row>
    <row r="1024" spans="6:95" x14ac:dyDescent="0.25">
      <c r="F1024"/>
      <c r="CQ1024"/>
    </row>
    <row r="1025" spans="6:95" x14ac:dyDescent="0.25">
      <c r="F1025"/>
      <c r="CQ1025"/>
    </row>
    <row r="1026" spans="6:95" x14ac:dyDescent="0.25">
      <c r="F1026"/>
      <c r="CQ1026"/>
    </row>
    <row r="1027" spans="6:95" x14ac:dyDescent="0.25">
      <c r="F1027"/>
      <c r="CQ1027"/>
    </row>
    <row r="1028" spans="6:95" x14ac:dyDescent="0.25">
      <c r="F1028"/>
      <c r="CQ1028"/>
    </row>
    <row r="1029" spans="6:95" x14ac:dyDescent="0.25">
      <c r="F1029"/>
      <c r="CQ1029"/>
    </row>
    <row r="1030" spans="6:95" x14ac:dyDescent="0.25">
      <c r="F1030"/>
      <c r="CQ1030"/>
    </row>
    <row r="1031" spans="6:95" x14ac:dyDescent="0.25">
      <c r="F1031"/>
      <c r="CQ1031"/>
    </row>
    <row r="1032" spans="6:95" x14ac:dyDescent="0.25">
      <c r="F1032"/>
      <c r="CQ1032"/>
    </row>
    <row r="1033" spans="6:95" x14ac:dyDescent="0.25">
      <c r="F1033"/>
      <c r="CQ1033"/>
    </row>
    <row r="1034" spans="6:95" x14ac:dyDescent="0.25">
      <c r="F1034"/>
      <c r="CQ1034"/>
    </row>
    <row r="1035" spans="6:95" x14ac:dyDescent="0.25">
      <c r="F1035"/>
      <c r="CQ1035"/>
    </row>
    <row r="1036" spans="6:95" x14ac:dyDescent="0.25">
      <c r="F1036"/>
      <c r="CQ1036"/>
    </row>
    <row r="1037" spans="6:95" x14ac:dyDescent="0.25">
      <c r="F1037"/>
      <c r="CQ1037"/>
    </row>
    <row r="1038" spans="6:95" x14ac:dyDescent="0.25">
      <c r="F1038"/>
      <c r="CQ1038"/>
    </row>
    <row r="1039" spans="6:95" x14ac:dyDescent="0.25">
      <c r="F1039"/>
      <c r="CQ1039"/>
    </row>
    <row r="1040" spans="6:95" x14ac:dyDescent="0.25">
      <c r="F1040"/>
      <c r="CQ1040"/>
    </row>
    <row r="1041" spans="6:95" x14ac:dyDescent="0.25">
      <c r="F1041"/>
      <c r="CQ1041"/>
    </row>
    <row r="1042" spans="6:95" x14ac:dyDescent="0.25">
      <c r="F1042"/>
      <c r="CQ1042"/>
    </row>
    <row r="1043" spans="6:95" x14ac:dyDescent="0.25">
      <c r="F1043"/>
      <c r="CQ1043"/>
    </row>
    <row r="1044" spans="6:95" x14ac:dyDescent="0.25">
      <c r="F1044"/>
      <c r="CQ1044"/>
    </row>
    <row r="1045" spans="6:95" x14ac:dyDescent="0.25">
      <c r="F1045"/>
      <c r="CQ1045"/>
    </row>
    <row r="1046" spans="6:95" x14ac:dyDescent="0.25">
      <c r="F1046"/>
      <c r="CQ1046"/>
    </row>
    <row r="1047" spans="6:95" x14ac:dyDescent="0.25">
      <c r="F1047"/>
      <c r="CQ1047"/>
    </row>
    <row r="1048" spans="6:95" x14ac:dyDescent="0.25">
      <c r="F1048"/>
      <c r="CQ1048"/>
    </row>
    <row r="1049" spans="6:95" x14ac:dyDescent="0.25">
      <c r="F1049"/>
      <c r="CQ1049"/>
    </row>
    <row r="1050" spans="6:95" x14ac:dyDescent="0.25">
      <c r="F1050"/>
      <c r="CQ1050"/>
    </row>
    <row r="1051" spans="6:95" x14ac:dyDescent="0.25">
      <c r="F1051"/>
      <c r="CQ1051"/>
    </row>
    <row r="1052" spans="6:95" x14ac:dyDescent="0.25">
      <c r="F1052"/>
      <c r="CQ1052"/>
    </row>
    <row r="1053" spans="6:95" x14ac:dyDescent="0.25">
      <c r="F1053"/>
      <c r="CQ1053"/>
    </row>
    <row r="1054" spans="6:95" x14ac:dyDescent="0.25">
      <c r="F1054"/>
      <c r="CQ1054"/>
    </row>
    <row r="1055" spans="6:95" x14ac:dyDescent="0.25">
      <c r="F1055"/>
      <c r="CQ1055"/>
    </row>
    <row r="1056" spans="6:95" x14ac:dyDescent="0.25">
      <c r="F1056"/>
      <c r="CQ1056"/>
    </row>
    <row r="1057" spans="6:95" x14ac:dyDescent="0.25">
      <c r="F1057"/>
      <c r="CQ1057"/>
    </row>
    <row r="1058" spans="6:95" x14ac:dyDescent="0.25">
      <c r="F1058"/>
      <c r="CQ1058"/>
    </row>
    <row r="1059" spans="6:95" x14ac:dyDescent="0.25">
      <c r="F1059"/>
      <c r="CQ1059"/>
    </row>
    <row r="1060" spans="6:95" x14ac:dyDescent="0.25">
      <c r="F1060"/>
      <c r="CQ1060"/>
    </row>
    <row r="1061" spans="6:95" x14ac:dyDescent="0.25">
      <c r="F1061"/>
      <c r="CQ1061"/>
    </row>
    <row r="1062" spans="6:95" x14ac:dyDescent="0.25">
      <c r="F1062"/>
      <c r="CQ1062"/>
    </row>
    <row r="1063" spans="6:95" x14ac:dyDescent="0.25">
      <c r="F1063"/>
      <c r="CQ1063"/>
    </row>
    <row r="1064" spans="6:95" x14ac:dyDescent="0.25">
      <c r="F1064"/>
      <c r="CQ1064"/>
    </row>
    <row r="1065" spans="6:95" x14ac:dyDescent="0.25">
      <c r="F1065"/>
      <c r="CQ1065"/>
    </row>
    <row r="1066" spans="6:95" x14ac:dyDescent="0.25">
      <c r="F1066"/>
      <c r="CQ1066"/>
    </row>
    <row r="1067" spans="6:95" x14ac:dyDescent="0.25">
      <c r="F1067"/>
      <c r="CQ1067"/>
    </row>
    <row r="1068" spans="6:95" x14ac:dyDescent="0.25">
      <c r="F1068"/>
      <c r="CQ1068"/>
    </row>
    <row r="1069" spans="6:95" x14ac:dyDescent="0.25">
      <c r="F1069"/>
      <c r="CQ1069"/>
    </row>
    <row r="1070" spans="6:95" x14ac:dyDescent="0.25">
      <c r="F1070"/>
      <c r="CQ1070"/>
    </row>
    <row r="1071" spans="6:95" x14ac:dyDescent="0.25">
      <c r="F1071"/>
      <c r="CQ1071"/>
    </row>
    <row r="1072" spans="6:95" x14ac:dyDescent="0.25">
      <c r="F1072"/>
      <c r="CQ1072"/>
    </row>
    <row r="1073" spans="6:95" x14ac:dyDescent="0.25">
      <c r="F1073"/>
      <c r="CQ1073"/>
    </row>
    <row r="1074" spans="6:95" x14ac:dyDescent="0.25">
      <c r="F1074"/>
      <c r="CQ1074"/>
    </row>
    <row r="1075" spans="6:95" x14ac:dyDescent="0.25">
      <c r="F1075"/>
      <c r="CQ1075"/>
    </row>
    <row r="1076" spans="6:95" x14ac:dyDescent="0.25">
      <c r="F1076"/>
      <c r="CQ1076"/>
    </row>
    <row r="1077" spans="6:95" x14ac:dyDescent="0.25">
      <c r="F1077"/>
      <c r="CQ1077"/>
    </row>
    <row r="1078" spans="6:95" x14ac:dyDescent="0.25">
      <c r="F1078"/>
      <c r="CQ1078"/>
    </row>
    <row r="1079" spans="6:95" x14ac:dyDescent="0.25">
      <c r="F1079"/>
      <c r="CQ1079"/>
    </row>
    <row r="1080" spans="6:95" x14ac:dyDescent="0.25">
      <c r="F1080"/>
      <c r="CQ1080"/>
    </row>
    <row r="1081" spans="6:95" x14ac:dyDescent="0.25">
      <c r="F1081"/>
      <c r="CQ1081"/>
    </row>
    <row r="1082" spans="6:95" x14ac:dyDescent="0.25">
      <c r="F1082"/>
      <c r="CQ1082"/>
    </row>
    <row r="1083" spans="6:95" x14ac:dyDescent="0.25">
      <c r="F1083"/>
      <c r="CQ1083"/>
    </row>
    <row r="1084" spans="6:95" x14ac:dyDescent="0.25">
      <c r="F1084"/>
      <c r="CQ1084"/>
    </row>
    <row r="1085" spans="6:95" x14ac:dyDescent="0.25">
      <c r="F1085"/>
      <c r="CQ1085"/>
    </row>
    <row r="1086" spans="6:95" x14ac:dyDescent="0.25">
      <c r="F1086"/>
      <c r="CQ1086"/>
    </row>
    <row r="1087" spans="6:95" x14ac:dyDescent="0.25">
      <c r="F1087"/>
      <c r="CQ1087"/>
    </row>
    <row r="1088" spans="6:95" x14ac:dyDescent="0.25">
      <c r="F1088"/>
      <c r="CQ1088"/>
    </row>
    <row r="1089" spans="6:95" x14ac:dyDescent="0.25">
      <c r="F1089"/>
      <c r="CQ1089"/>
    </row>
    <row r="1090" spans="6:95" x14ac:dyDescent="0.25">
      <c r="F1090"/>
      <c r="CQ1090"/>
    </row>
    <row r="1091" spans="6:95" x14ac:dyDescent="0.25">
      <c r="F1091"/>
      <c r="CQ1091"/>
    </row>
    <row r="1092" spans="6:95" x14ac:dyDescent="0.25">
      <c r="F1092"/>
      <c r="CQ1092"/>
    </row>
    <row r="1093" spans="6:95" x14ac:dyDescent="0.25">
      <c r="F1093"/>
      <c r="CQ1093"/>
    </row>
    <row r="1094" spans="6:95" x14ac:dyDescent="0.25">
      <c r="F1094"/>
      <c r="CQ1094"/>
    </row>
    <row r="1095" spans="6:95" x14ac:dyDescent="0.25">
      <c r="F1095"/>
      <c r="CQ1095"/>
    </row>
    <row r="1096" spans="6:95" x14ac:dyDescent="0.25">
      <c r="F1096"/>
      <c r="CQ1096"/>
    </row>
    <row r="1097" spans="6:95" x14ac:dyDescent="0.25">
      <c r="F1097"/>
      <c r="CQ1097"/>
    </row>
    <row r="1098" spans="6:95" x14ac:dyDescent="0.25">
      <c r="F1098"/>
      <c r="CQ1098"/>
    </row>
    <row r="1099" spans="6:95" x14ac:dyDescent="0.25">
      <c r="F1099"/>
      <c r="CQ1099"/>
    </row>
    <row r="1100" spans="6:95" x14ac:dyDescent="0.25">
      <c r="F1100"/>
      <c r="CQ1100"/>
    </row>
    <row r="1101" spans="6:95" x14ac:dyDescent="0.25">
      <c r="F1101"/>
      <c r="CQ1101"/>
    </row>
    <row r="1102" spans="6:95" x14ac:dyDescent="0.25">
      <c r="F1102"/>
      <c r="CQ1102"/>
    </row>
    <row r="1103" spans="6:95" x14ac:dyDescent="0.25">
      <c r="F1103"/>
      <c r="CQ1103"/>
    </row>
    <row r="1104" spans="6:95" x14ac:dyDescent="0.25">
      <c r="F1104"/>
      <c r="CQ1104"/>
    </row>
    <row r="1105" spans="6:95" x14ac:dyDescent="0.25">
      <c r="F1105"/>
      <c r="CQ1105"/>
    </row>
    <row r="1106" spans="6:95" x14ac:dyDescent="0.25">
      <c r="F1106"/>
      <c r="CQ1106"/>
    </row>
    <row r="1107" spans="6:95" x14ac:dyDescent="0.25">
      <c r="F1107"/>
      <c r="CQ1107"/>
    </row>
    <row r="1108" spans="6:95" x14ac:dyDescent="0.25">
      <c r="F1108"/>
      <c r="CQ1108"/>
    </row>
    <row r="1109" spans="6:95" x14ac:dyDescent="0.25">
      <c r="F1109"/>
      <c r="CQ1109"/>
    </row>
    <row r="1110" spans="6:95" x14ac:dyDescent="0.25">
      <c r="F1110"/>
      <c r="CQ1110"/>
    </row>
    <row r="1111" spans="6:95" x14ac:dyDescent="0.25">
      <c r="F1111"/>
      <c r="CQ1111"/>
    </row>
    <row r="1112" spans="6:95" x14ac:dyDescent="0.25">
      <c r="F1112"/>
      <c r="CQ1112"/>
    </row>
    <row r="1113" spans="6:95" x14ac:dyDescent="0.25">
      <c r="F1113"/>
      <c r="CQ1113"/>
    </row>
    <row r="1114" spans="6:95" x14ac:dyDescent="0.25">
      <c r="F1114"/>
      <c r="CQ1114"/>
    </row>
    <row r="1115" spans="6:95" x14ac:dyDescent="0.25">
      <c r="F1115"/>
      <c r="CQ1115"/>
    </row>
    <row r="1116" spans="6:95" x14ac:dyDescent="0.25">
      <c r="F1116"/>
      <c r="CQ1116"/>
    </row>
    <row r="1117" spans="6:95" x14ac:dyDescent="0.25">
      <c r="F1117"/>
      <c r="CQ1117"/>
    </row>
    <row r="1118" spans="6:95" x14ac:dyDescent="0.25">
      <c r="F1118"/>
      <c r="CQ1118"/>
    </row>
    <row r="1119" spans="6:95" x14ac:dyDescent="0.25">
      <c r="F1119"/>
      <c r="CQ1119"/>
    </row>
    <row r="1120" spans="6:95" x14ac:dyDescent="0.25">
      <c r="F1120"/>
      <c r="CQ1120"/>
    </row>
    <row r="1121" spans="6:95" x14ac:dyDescent="0.25">
      <c r="F1121"/>
      <c r="CQ1121"/>
    </row>
    <row r="1122" spans="6:95" x14ac:dyDescent="0.25">
      <c r="F1122"/>
      <c r="CQ1122"/>
    </row>
    <row r="1123" spans="6:95" x14ac:dyDescent="0.25">
      <c r="F1123"/>
      <c r="CQ1123"/>
    </row>
    <row r="1124" spans="6:95" x14ac:dyDescent="0.25">
      <c r="F1124"/>
      <c r="CQ1124"/>
    </row>
    <row r="1125" spans="6:95" x14ac:dyDescent="0.25">
      <c r="F1125"/>
      <c r="CQ1125"/>
    </row>
    <row r="1126" spans="6:95" x14ac:dyDescent="0.25">
      <c r="F1126"/>
      <c r="CQ1126"/>
    </row>
    <row r="1127" spans="6:95" x14ac:dyDescent="0.25">
      <c r="F1127"/>
      <c r="CQ1127"/>
    </row>
    <row r="1128" spans="6:95" x14ac:dyDescent="0.25">
      <c r="F1128"/>
      <c r="CQ1128"/>
    </row>
    <row r="1129" spans="6:95" x14ac:dyDescent="0.25">
      <c r="F1129"/>
      <c r="CQ1129"/>
    </row>
    <row r="1130" spans="6:95" x14ac:dyDescent="0.25">
      <c r="F1130"/>
      <c r="CQ1130"/>
    </row>
    <row r="1131" spans="6:95" x14ac:dyDescent="0.25">
      <c r="F1131"/>
      <c r="CQ1131"/>
    </row>
    <row r="1132" spans="6:95" x14ac:dyDescent="0.25">
      <c r="F1132"/>
      <c r="CQ1132"/>
    </row>
    <row r="1133" spans="6:95" x14ac:dyDescent="0.25">
      <c r="F1133"/>
      <c r="CQ1133"/>
    </row>
    <row r="1134" spans="6:95" x14ac:dyDescent="0.25">
      <c r="F1134"/>
      <c r="CQ1134"/>
    </row>
    <row r="1135" spans="6:95" x14ac:dyDescent="0.25">
      <c r="F1135"/>
      <c r="CQ1135"/>
    </row>
    <row r="1136" spans="6:95" x14ac:dyDescent="0.25">
      <c r="F1136"/>
      <c r="CQ1136"/>
    </row>
    <row r="1137" spans="6:95" x14ac:dyDescent="0.25">
      <c r="F1137"/>
      <c r="CQ1137"/>
    </row>
    <row r="1138" spans="6:95" x14ac:dyDescent="0.25">
      <c r="F1138"/>
      <c r="CQ1138"/>
    </row>
    <row r="1139" spans="6:95" x14ac:dyDescent="0.25">
      <c r="F1139"/>
      <c r="CQ1139"/>
    </row>
    <row r="1140" spans="6:95" x14ac:dyDescent="0.25">
      <c r="F1140"/>
      <c r="CQ1140"/>
    </row>
    <row r="1141" spans="6:95" x14ac:dyDescent="0.25">
      <c r="F1141"/>
      <c r="CQ1141"/>
    </row>
    <row r="1142" spans="6:95" x14ac:dyDescent="0.25">
      <c r="F1142"/>
      <c r="CQ1142"/>
    </row>
    <row r="1143" spans="6:95" x14ac:dyDescent="0.25">
      <c r="F1143"/>
      <c r="CQ1143"/>
    </row>
    <row r="1144" spans="6:95" x14ac:dyDescent="0.25">
      <c r="F1144"/>
      <c r="CQ1144"/>
    </row>
    <row r="1145" spans="6:95" x14ac:dyDescent="0.25">
      <c r="F1145"/>
      <c r="CQ1145"/>
    </row>
    <row r="1146" spans="6:95" x14ac:dyDescent="0.25">
      <c r="F1146"/>
      <c r="CQ1146"/>
    </row>
    <row r="1147" spans="6:95" x14ac:dyDescent="0.25">
      <c r="F1147"/>
      <c r="CQ1147"/>
    </row>
    <row r="1148" spans="6:95" x14ac:dyDescent="0.25">
      <c r="F1148"/>
      <c r="CQ1148"/>
    </row>
    <row r="1149" spans="6:95" x14ac:dyDescent="0.25">
      <c r="F1149"/>
      <c r="CQ1149"/>
    </row>
    <row r="1150" spans="6:95" x14ac:dyDescent="0.25">
      <c r="F1150"/>
      <c r="CQ1150"/>
    </row>
    <row r="1151" spans="6:95" x14ac:dyDescent="0.25">
      <c r="F1151"/>
      <c r="CQ1151"/>
    </row>
    <row r="1152" spans="6:95" x14ac:dyDescent="0.25">
      <c r="F1152"/>
      <c r="CQ1152"/>
    </row>
    <row r="1153" spans="6:95" x14ac:dyDescent="0.25">
      <c r="F1153"/>
      <c r="CQ1153"/>
    </row>
    <row r="1154" spans="6:95" x14ac:dyDescent="0.25">
      <c r="F1154"/>
      <c r="CQ1154"/>
    </row>
    <row r="1155" spans="6:95" x14ac:dyDescent="0.25">
      <c r="F1155"/>
      <c r="CQ1155"/>
    </row>
    <row r="1156" spans="6:95" x14ac:dyDescent="0.25">
      <c r="F1156"/>
      <c r="CQ1156"/>
    </row>
    <row r="1157" spans="6:95" x14ac:dyDescent="0.25">
      <c r="F1157"/>
      <c r="CQ1157"/>
    </row>
    <row r="1158" spans="6:95" x14ac:dyDescent="0.25">
      <c r="F1158"/>
      <c r="CQ1158"/>
    </row>
    <row r="1159" spans="6:95" x14ac:dyDescent="0.25">
      <c r="F1159"/>
      <c r="CQ1159"/>
    </row>
    <row r="1160" spans="6:95" x14ac:dyDescent="0.25">
      <c r="F1160"/>
      <c r="CQ1160"/>
    </row>
    <row r="1161" spans="6:95" x14ac:dyDescent="0.25">
      <c r="F1161"/>
      <c r="CQ1161"/>
    </row>
    <row r="1162" spans="6:95" x14ac:dyDescent="0.25">
      <c r="F1162"/>
      <c r="CQ1162"/>
    </row>
    <row r="1163" spans="6:95" x14ac:dyDescent="0.25">
      <c r="F1163"/>
      <c r="CQ1163"/>
    </row>
    <row r="1164" spans="6:95" x14ac:dyDescent="0.25">
      <c r="F1164"/>
      <c r="CQ1164"/>
    </row>
    <row r="1165" spans="6:95" x14ac:dyDescent="0.25">
      <c r="F1165"/>
      <c r="CQ1165"/>
    </row>
    <row r="1166" spans="6:95" x14ac:dyDescent="0.25">
      <c r="F1166"/>
      <c r="CQ1166"/>
    </row>
    <row r="1167" spans="6:95" x14ac:dyDescent="0.25">
      <c r="F1167"/>
      <c r="CQ1167"/>
    </row>
    <row r="1168" spans="6:95" x14ac:dyDescent="0.25">
      <c r="F1168"/>
      <c r="CQ1168"/>
    </row>
    <row r="1169" spans="6:95" x14ac:dyDescent="0.25">
      <c r="F1169"/>
      <c r="CQ1169"/>
    </row>
    <row r="1170" spans="6:95" x14ac:dyDescent="0.25">
      <c r="F1170"/>
      <c r="CQ1170"/>
    </row>
    <row r="1171" spans="6:95" x14ac:dyDescent="0.25">
      <c r="F1171"/>
      <c r="CQ1171"/>
    </row>
    <row r="1172" spans="6:95" x14ac:dyDescent="0.25">
      <c r="F1172"/>
      <c r="CQ1172"/>
    </row>
    <row r="1173" spans="6:95" x14ac:dyDescent="0.25">
      <c r="F1173"/>
      <c r="CQ1173"/>
    </row>
    <row r="1174" spans="6:95" x14ac:dyDescent="0.25">
      <c r="F1174"/>
      <c r="CQ1174"/>
    </row>
    <row r="1175" spans="6:95" x14ac:dyDescent="0.25">
      <c r="F1175"/>
      <c r="CQ1175"/>
    </row>
    <row r="1176" spans="6:95" x14ac:dyDescent="0.25">
      <c r="F1176"/>
      <c r="CQ1176"/>
    </row>
    <row r="1177" spans="6:95" x14ac:dyDescent="0.25">
      <c r="F1177"/>
      <c r="CQ1177"/>
    </row>
    <row r="1178" spans="6:95" x14ac:dyDescent="0.25">
      <c r="F1178"/>
      <c r="CQ1178"/>
    </row>
    <row r="1179" spans="6:95" x14ac:dyDescent="0.25">
      <c r="F1179"/>
      <c r="CQ1179"/>
    </row>
    <row r="1180" spans="6:95" x14ac:dyDescent="0.25">
      <c r="F1180"/>
      <c r="CQ1180"/>
    </row>
    <row r="1181" spans="6:95" x14ac:dyDescent="0.25">
      <c r="F1181"/>
      <c r="CQ1181"/>
    </row>
    <row r="1182" spans="6:95" x14ac:dyDescent="0.25">
      <c r="F1182"/>
      <c r="CQ1182"/>
    </row>
    <row r="1183" spans="6:95" x14ac:dyDescent="0.25">
      <c r="F1183"/>
      <c r="CQ1183"/>
    </row>
    <row r="1184" spans="6:95" x14ac:dyDescent="0.25">
      <c r="F1184"/>
      <c r="CQ1184"/>
    </row>
    <row r="1185" spans="6:95" x14ac:dyDescent="0.25">
      <c r="F1185"/>
      <c r="CQ1185"/>
    </row>
    <row r="1186" spans="6:95" x14ac:dyDescent="0.25">
      <c r="F1186"/>
      <c r="CQ1186"/>
    </row>
    <row r="1187" spans="6:95" x14ac:dyDescent="0.25">
      <c r="F1187"/>
      <c r="CQ1187"/>
    </row>
    <row r="1188" spans="6:95" x14ac:dyDescent="0.25">
      <c r="F1188"/>
      <c r="CQ1188"/>
    </row>
    <row r="1189" spans="6:95" x14ac:dyDescent="0.25">
      <c r="F1189"/>
      <c r="CQ1189"/>
    </row>
    <row r="1190" spans="6:95" x14ac:dyDescent="0.25">
      <c r="F1190"/>
      <c r="CQ1190"/>
    </row>
    <row r="1191" spans="6:95" x14ac:dyDescent="0.25">
      <c r="F1191"/>
      <c r="CQ1191"/>
    </row>
    <row r="1192" spans="6:95" x14ac:dyDescent="0.25">
      <c r="F1192"/>
      <c r="CQ1192"/>
    </row>
    <row r="1193" spans="6:95" x14ac:dyDescent="0.25">
      <c r="F1193"/>
      <c r="CQ1193"/>
    </row>
    <row r="1194" spans="6:95" x14ac:dyDescent="0.25">
      <c r="F1194"/>
      <c r="CQ1194"/>
    </row>
    <row r="1195" spans="6:95" x14ac:dyDescent="0.25">
      <c r="F1195"/>
      <c r="CQ1195"/>
    </row>
    <row r="1196" spans="6:95" x14ac:dyDescent="0.25">
      <c r="F1196"/>
      <c r="CQ1196"/>
    </row>
    <row r="1197" spans="6:95" x14ac:dyDescent="0.25">
      <c r="F1197"/>
      <c r="CQ1197"/>
    </row>
    <row r="1198" spans="6:95" x14ac:dyDescent="0.25">
      <c r="F1198"/>
      <c r="CQ1198"/>
    </row>
    <row r="1199" spans="6:95" x14ac:dyDescent="0.25">
      <c r="F1199"/>
      <c r="CQ1199"/>
    </row>
    <row r="1200" spans="6:95" x14ac:dyDescent="0.25">
      <c r="F1200"/>
      <c r="CQ1200"/>
    </row>
    <row r="1201" spans="6:95" x14ac:dyDescent="0.25">
      <c r="F1201"/>
      <c r="CQ1201"/>
    </row>
    <row r="1202" spans="6:95" x14ac:dyDescent="0.25">
      <c r="F1202"/>
      <c r="CQ1202"/>
    </row>
    <row r="1203" spans="6:95" x14ac:dyDescent="0.25">
      <c r="F1203"/>
      <c r="CQ1203"/>
    </row>
    <row r="1204" spans="6:95" x14ac:dyDescent="0.25">
      <c r="F1204"/>
      <c r="CQ1204"/>
    </row>
    <row r="1205" spans="6:95" x14ac:dyDescent="0.25">
      <c r="F1205"/>
      <c r="CQ1205"/>
    </row>
    <row r="1206" spans="6:95" x14ac:dyDescent="0.25">
      <c r="F1206"/>
      <c r="CQ1206"/>
    </row>
    <row r="1207" spans="6:95" x14ac:dyDescent="0.25">
      <c r="F1207"/>
      <c r="CQ1207"/>
    </row>
    <row r="1208" spans="6:95" x14ac:dyDescent="0.25">
      <c r="F1208"/>
      <c r="CQ1208"/>
    </row>
    <row r="1209" spans="6:95" x14ac:dyDescent="0.25">
      <c r="F1209"/>
      <c r="CQ1209"/>
    </row>
    <row r="1210" spans="6:95" x14ac:dyDescent="0.25">
      <c r="F1210"/>
      <c r="CQ1210"/>
    </row>
    <row r="1211" spans="6:95" x14ac:dyDescent="0.25">
      <c r="F1211"/>
      <c r="CQ1211"/>
    </row>
    <row r="1212" spans="6:95" x14ac:dyDescent="0.25">
      <c r="F1212"/>
      <c r="CQ1212"/>
    </row>
    <row r="1213" spans="6:95" x14ac:dyDescent="0.25">
      <c r="F1213"/>
      <c r="CQ1213"/>
    </row>
    <row r="1214" spans="6:95" x14ac:dyDescent="0.25">
      <c r="F1214"/>
      <c r="CQ1214"/>
    </row>
    <row r="1215" spans="6:95" x14ac:dyDescent="0.25">
      <c r="F1215"/>
      <c r="CQ1215"/>
    </row>
    <row r="1216" spans="6:95" x14ac:dyDescent="0.25">
      <c r="F1216"/>
      <c r="CQ1216"/>
    </row>
    <row r="1217" spans="6:95" x14ac:dyDescent="0.25">
      <c r="F1217"/>
      <c r="CQ1217"/>
    </row>
    <row r="1218" spans="6:95" x14ac:dyDescent="0.25">
      <c r="F1218"/>
      <c r="CQ1218"/>
    </row>
    <row r="1219" spans="6:95" x14ac:dyDescent="0.25">
      <c r="F1219"/>
      <c r="CQ1219"/>
    </row>
    <row r="1220" spans="6:95" x14ac:dyDescent="0.25">
      <c r="F1220"/>
      <c r="CQ1220"/>
    </row>
    <row r="1221" spans="6:95" x14ac:dyDescent="0.25">
      <c r="F1221"/>
      <c r="CQ1221"/>
    </row>
    <row r="1222" spans="6:95" x14ac:dyDescent="0.25">
      <c r="F1222"/>
      <c r="CQ1222"/>
    </row>
    <row r="1223" spans="6:95" x14ac:dyDescent="0.25">
      <c r="F1223"/>
      <c r="CQ1223"/>
    </row>
    <row r="1224" spans="6:95" x14ac:dyDescent="0.25">
      <c r="F1224"/>
      <c r="CQ1224"/>
    </row>
    <row r="1225" spans="6:95" x14ac:dyDescent="0.25">
      <c r="F1225"/>
      <c r="CQ1225"/>
    </row>
    <row r="1226" spans="6:95" x14ac:dyDescent="0.25">
      <c r="F1226"/>
      <c r="CQ1226"/>
    </row>
    <row r="1227" spans="6:95" x14ac:dyDescent="0.25">
      <c r="F1227"/>
      <c r="CQ1227"/>
    </row>
    <row r="1228" spans="6:95" x14ac:dyDescent="0.25">
      <c r="F1228"/>
      <c r="CQ1228"/>
    </row>
    <row r="1229" spans="6:95" x14ac:dyDescent="0.25">
      <c r="F1229"/>
      <c r="CQ1229"/>
    </row>
    <row r="1230" spans="6:95" x14ac:dyDescent="0.25">
      <c r="F1230"/>
      <c r="CQ1230"/>
    </row>
    <row r="1231" spans="6:95" x14ac:dyDescent="0.25">
      <c r="F1231"/>
      <c r="CQ1231"/>
    </row>
    <row r="1232" spans="6:95" x14ac:dyDescent="0.25">
      <c r="F1232"/>
      <c r="CQ1232"/>
    </row>
    <row r="1233" spans="6:95" x14ac:dyDescent="0.25">
      <c r="F1233"/>
      <c r="CQ1233"/>
    </row>
    <row r="1234" spans="6:95" x14ac:dyDescent="0.25">
      <c r="F1234"/>
      <c r="CQ1234"/>
    </row>
    <row r="1235" spans="6:95" x14ac:dyDescent="0.25">
      <c r="F1235"/>
      <c r="CQ1235"/>
    </row>
    <row r="1236" spans="6:95" x14ac:dyDescent="0.25">
      <c r="F1236"/>
      <c r="CQ1236"/>
    </row>
    <row r="1237" spans="6:95" x14ac:dyDescent="0.25">
      <c r="F1237"/>
      <c r="CQ1237"/>
    </row>
    <row r="1238" spans="6:95" x14ac:dyDescent="0.25">
      <c r="F1238"/>
      <c r="CQ1238"/>
    </row>
    <row r="1239" spans="6:95" x14ac:dyDescent="0.25">
      <c r="F1239"/>
      <c r="CQ1239"/>
    </row>
    <row r="1240" spans="6:95" x14ac:dyDescent="0.25">
      <c r="F1240"/>
      <c r="CQ1240"/>
    </row>
    <row r="1241" spans="6:95" x14ac:dyDescent="0.25">
      <c r="F1241"/>
      <c r="CQ1241"/>
    </row>
    <row r="1242" spans="6:95" x14ac:dyDescent="0.25">
      <c r="F1242"/>
      <c r="CQ1242"/>
    </row>
    <row r="1243" spans="6:95" x14ac:dyDescent="0.25">
      <c r="F1243"/>
      <c r="CQ1243"/>
    </row>
    <row r="1244" spans="6:95" x14ac:dyDescent="0.25">
      <c r="F1244"/>
      <c r="CQ1244"/>
    </row>
    <row r="1245" spans="6:95" x14ac:dyDescent="0.25">
      <c r="F1245"/>
      <c r="CQ1245"/>
    </row>
    <row r="1246" spans="6:95" x14ac:dyDescent="0.25">
      <c r="F1246"/>
      <c r="CQ1246"/>
    </row>
    <row r="1247" spans="6:95" x14ac:dyDescent="0.25">
      <c r="F1247"/>
      <c r="CQ1247"/>
    </row>
    <row r="1248" spans="6:95" x14ac:dyDescent="0.25">
      <c r="F1248"/>
      <c r="CQ1248"/>
    </row>
    <row r="1249" spans="6:95" x14ac:dyDescent="0.25">
      <c r="F1249"/>
      <c r="CQ1249"/>
    </row>
    <row r="1250" spans="6:95" x14ac:dyDescent="0.25">
      <c r="F1250"/>
      <c r="CQ1250"/>
    </row>
    <row r="1251" spans="6:95" x14ac:dyDescent="0.25">
      <c r="F1251"/>
      <c r="CQ1251"/>
    </row>
    <row r="1252" spans="6:95" x14ac:dyDescent="0.25">
      <c r="F1252"/>
      <c r="CQ1252"/>
    </row>
    <row r="1253" spans="6:95" x14ac:dyDescent="0.25">
      <c r="F1253"/>
      <c r="CQ1253"/>
    </row>
    <row r="1254" spans="6:95" x14ac:dyDescent="0.25">
      <c r="F1254"/>
      <c r="CQ1254"/>
    </row>
    <row r="1255" spans="6:95" x14ac:dyDescent="0.25">
      <c r="F1255"/>
      <c r="CQ1255"/>
    </row>
    <row r="1256" spans="6:95" x14ac:dyDescent="0.25">
      <c r="F1256"/>
      <c r="CQ1256"/>
    </row>
    <row r="1257" spans="6:95" x14ac:dyDescent="0.25">
      <c r="F1257"/>
      <c r="CQ1257"/>
    </row>
    <row r="1258" spans="6:95" x14ac:dyDescent="0.25">
      <c r="F1258"/>
      <c r="CQ1258"/>
    </row>
    <row r="1259" spans="6:95" x14ac:dyDescent="0.25">
      <c r="F1259"/>
      <c r="CQ1259"/>
    </row>
    <row r="1260" spans="6:95" x14ac:dyDescent="0.25">
      <c r="F1260"/>
      <c r="CQ1260"/>
    </row>
    <row r="1261" spans="6:95" x14ac:dyDescent="0.25">
      <c r="F1261"/>
      <c r="CQ1261"/>
    </row>
    <row r="1262" spans="6:95" x14ac:dyDescent="0.25">
      <c r="F1262"/>
      <c r="CQ1262"/>
    </row>
    <row r="1263" spans="6:95" x14ac:dyDescent="0.25">
      <c r="F1263"/>
      <c r="CQ1263"/>
    </row>
    <row r="1264" spans="6:95" x14ac:dyDescent="0.25">
      <c r="F1264"/>
      <c r="CQ1264"/>
    </row>
    <row r="1265" spans="6:95" x14ac:dyDescent="0.25">
      <c r="F1265"/>
      <c r="CQ1265"/>
    </row>
    <row r="1266" spans="6:95" x14ac:dyDescent="0.25">
      <c r="F1266"/>
      <c r="CQ1266"/>
    </row>
    <row r="1267" spans="6:95" x14ac:dyDescent="0.25">
      <c r="F1267"/>
      <c r="CQ1267"/>
    </row>
    <row r="1268" spans="6:95" x14ac:dyDescent="0.25">
      <c r="F1268"/>
      <c r="CQ1268"/>
    </row>
    <row r="1269" spans="6:95" x14ac:dyDescent="0.25">
      <c r="F1269"/>
      <c r="CQ1269"/>
    </row>
    <row r="1270" spans="6:95" x14ac:dyDescent="0.25">
      <c r="F1270"/>
      <c r="CQ1270"/>
    </row>
    <row r="1271" spans="6:95" x14ac:dyDescent="0.25">
      <c r="F1271"/>
      <c r="CQ1271"/>
    </row>
    <row r="1272" spans="6:95" x14ac:dyDescent="0.25">
      <c r="F1272"/>
      <c r="CQ1272"/>
    </row>
    <row r="1273" spans="6:95" x14ac:dyDescent="0.25">
      <c r="F1273"/>
      <c r="CQ1273"/>
    </row>
    <row r="1274" spans="6:95" x14ac:dyDescent="0.25">
      <c r="F1274"/>
      <c r="CQ1274"/>
    </row>
    <row r="1275" spans="6:95" x14ac:dyDescent="0.25">
      <c r="F1275"/>
      <c r="CQ1275"/>
    </row>
    <row r="1276" spans="6:95" x14ac:dyDescent="0.25">
      <c r="F1276"/>
      <c r="CQ1276"/>
    </row>
    <row r="1277" spans="6:95" x14ac:dyDescent="0.25">
      <c r="F1277"/>
      <c r="CQ1277"/>
    </row>
    <row r="1278" spans="6:95" x14ac:dyDescent="0.25">
      <c r="F1278"/>
      <c r="CQ1278"/>
    </row>
    <row r="1279" spans="6:95" x14ac:dyDescent="0.25">
      <c r="F1279"/>
      <c r="CQ1279"/>
    </row>
    <row r="1280" spans="6:95" x14ac:dyDescent="0.25">
      <c r="F1280"/>
      <c r="CQ1280"/>
    </row>
    <row r="1281" spans="6:95" x14ac:dyDescent="0.25">
      <c r="F1281"/>
      <c r="CQ1281"/>
    </row>
    <row r="1282" spans="6:95" x14ac:dyDescent="0.25">
      <c r="F1282"/>
      <c r="CQ1282"/>
    </row>
    <row r="1283" spans="6:95" x14ac:dyDescent="0.25">
      <c r="F1283"/>
      <c r="CQ1283"/>
    </row>
    <row r="1284" spans="6:95" x14ac:dyDescent="0.25">
      <c r="F1284"/>
      <c r="CQ1284"/>
    </row>
    <row r="1285" spans="6:95" x14ac:dyDescent="0.25">
      <c r="F1285"/>
      <c r="CQ1285"/>
    </row>
    <row r="1286" spans="6:95" x14ac:dyDescent="0.25">
      <c r="F1286"/>
      <c r="CQ1286"/>
    </row>
    <row r="1287" spans="6:95" x14ac:dyDescent="0.25">
      <c r="F1287"/>
      <c r="CQ1287"/>
    </row>
    <row r="1288" spans="6:95" x14ac:dyDescent="0.25">
      <c r="F1288"/>
      <c r="CQ1288"/>
    </row>
    <row r="1289" spans="6:95" x14ac:dyDescent="0.25">
      <c r="F1289"/>
      <c r="CQ1289"/>
    </row>
    <row r="1290" spans="6:95" x14ac:dyDescent="0.25">
      <c r="F1290"/>
      <c r="CQ1290"/>
    </row>
    <row r="1291" spans="6:95" x14ac:dyDescent="0.25">
      <c r="F1291"/>
      <c r="CQ1291"/>
    </row>
    <row r="1292" spans="6:95" x14ac:dyDescent="0.25">
      <c r="F1292"/>
      <c r="CQ1292"/>
    </row>
    <row r="1293" spans="6:95" x14ac:dyDescent="0.25">
      <c r="F1293"/>
      <c r="CQ1293"/>
    </row>
    <row r="1294" spans="6:95" x14ac:dyDescent="0.25">
      <c r="F1294"/>
      <c r="CQ1294"/>
    </row>
    <row r="1295" spans="6:95" x14ac:dyDescent="0.25">
      <c r="F1295"/>
      <c r="CQ1295"/>
    </row>
    <row r="1296" spans="6:95" x14ac:dyDescent="0.25">
      <c r="F1296"/>
      <c r="CQ1296"/>
    </row>
    <row r="1297" spans="6:95" x14ac:dyDescent="0.25">
      <c r="F1297"/>
      <c r="CQ1297"/>
    </row>
    <row r="1298" spans="6:95" x14ac:dyDescent="0.25">
      <c r="F1298"/>
      <c r="CQ1298"/>
    </row>
    <row r="1299" spans="6:95" x14ac:dyDescent="0.25">
      <c r="F1299"/>
      <c r="CQ1299"/>
    </row>
    <row r="1300" spans="6:95" x14ac:dyDescent="0.25">
      <c r="F1300"/>
      <c r="CQ1300"/>
    </row>
    <row r="1301" spans="6:95" x14ac:dyDescent="0.25">
      <c r="F1301"/>
      <c r="CQ1301"/>
    </row>
    <row r="1302" spans="6:95" x14ac:dyDescent="0.25">
      <c r="F1302"/>
      <c r="CQ1302"/>
    </row>
    <row r="1303" spans="6:95" x14ac:dyDescent="0.25">
      <c r="F1303"/>
      <c r="CQ1303"/>
    </row>
    <row r="1304" spans="6:95" x14ac:dyDescent="0.25">
      <c r="F1304"/>
      <c r="CQ1304"/>
    </row>
    <row r="1305" spans="6:95" x14ac:dyDescent="0.25">
      <c r="F1305"/>
      <c r="CQ1305"/>
    </row>
    <row r="1306" spans="6:95" x14ac:dyDescent="0.25">
      <c r="F1306"/>
      <c r="CQ1306"/>
    </row>
    <row r="1307" spans="6:95" x14ac:dyDescent="0.25">
      <c r="F1307"/>
      <c r="CQ1307"/>
    </row>
    <row r="1308" spans="6:95" x14ac:dyDescent="0.25">
      <c r="F1308"/>
      <c r="CQ1308"/>
    </row>
    <row r="1309" spans="6:95" x14ac:dyDescent="0.25">
      <c r="F1309"/>
      <c r="CQ1309"/>
    </row>
    <row r="1310" spans="6:95" x14ac:dyDescent="0.25">
      <c r="F1310"/>
      <c r="CQ1310"/>
    </row>
    <row r="1311" spans="6:95" x14ac:dyDescent="0.25">
      <c r="F1311"/>
      <c r="CQ1311"/>
    </row>
    <row r="1312" spans="6:95" x14ac:dyDescent="0.25">
      <c r="F1312"/>
      <c r="CQ1312"/>
    </row>
    <row r="1313" spans="6:95" x14ac:dyDescent="0.25">
      <c r="F1313"/>
      <c r="CQ1313"/>
    </row>
    <row r="1314" spans="6:95" x14ac:dyDescent="0.25">
      <c r="F1314"/>
      <c r="CQ1314"/>
    </row>
    <row r="1315" spans="6:95" x14ac:dyDescent="0.25">
      <c r="F1315"/>
      <c r="CQ1315"/>
    </row>
    <row r="1316" spans="6:95" x14ac:dyDescent="0.25">
      <c r="F1316"/>
      <c r="CQ1316"/>
    </row>
    <row r="1317" spans="6:95" x14ac:dyDescent="0.25">
      <c r="F1317"/>
      <c r="CQ1317"/>
    </row>
    <row r="1318" spans="6:95" x14ac:dyDescent="0.25">
      <c r="F1318"/>
      <c r="CQ1318"/>
    </row>
    <row r="1319" spans="6:95" x14ac:dyDescent="0.25">
      <c r="F1319"/>
      <c r="CQ1319"/>
    </row>
    <row r="1320" spans="6:95" x14ac:dyDescent="0.25">
      <c r="F1320"/>
      <c r="CQ1320"/>
    </row>
    <row r="1321" spans="6:95" x14ac:dyDescent="0.25">
      <c r="F1321"/>
      <c r="CQ1321"/>
    </row>
    <row r="1322" spans="6:95" x14ac:dyDescent="0.25">
      <c r="F1322"/>
      <c r="CQ1322"/>
    </row>
    <row r="1323" spans="6:95" x14ac:dyDescent="0.25">
      <c r="F1323"/>
      <c r="CQ1323"/>
    </row>
    <row r="1324" spans="6:95" x14ac:dyDescent="0.25">
      <c r="F1324"/>
      <c r="CQ1324"/>
    </row>
    <row r="1325" spans="6:95" x14ac:dyDescent="0.25">
      <c r="F1325"/>
      <c r="CQ1325"/>
    </row>
    <row r="1326" spans="6:95" x14ac:dyDescent="0.25">
      <c r="F1326"/>
      <c r="CQ1326"/>
    </row>
    <row r="1327" spans="6:95" x14ac:dyDescent="0.25">
      <c r="F1327"/>
      <c r="CQ1327"/>
    </row>
    <row r="1328" spans="6:95" x14ac:dyDescent="0.25">
      <c r="F1328"/>
      <c r="CQ1328"/>
    </row>
    <row r="1329" spans="6:95" x14ac:dyDescent="0.25">
      <c r="F1329"/>
      <c r="CQ1329"/>
    </row>
    <row r="1330" spans="6:95" x14ac:dyDescent="0.25">
      <c r="F1330"/>
      <c r="CQ1330"/>
    </row>
    <row r="1331" spans="6:95" x14ac:dyDescent="0.25">
      <c r="F1331"/>
      <c r="CQ1331"/>
    </row>
    <row r="1332" spans="6:95" x14ac:dyDescent="0.25">
      <c r="F1332"/>
      <c r="CQ1332"/>
    </row>
    <row r="1333" spans="6:95" x14ac:dyDescent="0.25">
      <c r="F1333"/>
      <c r="CQ1333"/>
    </row>
    <row r="1334" spans="6:95" x14ac:dyDescent="0.25">
      <c r="F1334"/>
      <c r="CQ1334"/>
    </row>
    <row r="1335" spans="6:95" x14ac:dyDescent="0.25">
      <c r="F1335"/>
      <c r="CQ1335"/>
    </row>
    <row r="1336" spans="6:95" x14ac:dyDescent="0.25">
      <c r="F1336"/>
      <c r="CQ1336"/>
    </row>
    <row r="1337" spans="6:95" x14ac:dyDescent="0.25">
      <c r="F1337"/>
      <c r="CQ1337"/>
    </row>
    <row r="1338" spans="6:95" x14ac:dyDescent="0.25">
      <c r="F1338"/>
      <c r="CQ1338"/>
    </row>
    <row r="1339" spans="6:95" x14ac:dyDescent="0.25">
      <c r="F1339"/>
      <c r="CQ1339"/>
    </row>
    <row r="1340" spans="6:95" x14ac:dyDescent="0.25">
      <c r="F1340"/>
      <c r="CQ1340"/>
    </row>
    <row r="1341" spans="6:95" x14ac:dyDescent="0.25">
      <c r="F1341"/>
      <c r="CQ1341"/>
    </row>
    <row r="1342" spans="6:95" x14ac:dyDescent="0.25">
      <c r="F1342"/>
      <c r="CQ1342"/>
    </row>
    <row r="1343" spans="6:95" x14ac:dyDescent="0.25">
      <c r="F1343"/>
      <c r="CQ1343"/>
    </row>
    <row r="1344" spans="6:95" x14ac:dyDescent="0.25">
      <c r="F1344"/>
      <c r="CQ1344"/>
    </row>
    <row r="1345" spans="6:95" x14ac:dyDescent="0.25">
      <c r="F1345"/>
      <c r="CQ1345"/>
    </row>
    <row r="1346" spans="6:95" x14ac:dyDescent="0.25">
      <c r="F1346"/>
      <c r="CQ1346"/>
    </row>
    <row r="1347" spans="6:95" x14ac:dyDescent="0.25">
      <c r="F1347"/>
      <c r="CQ1347"/>
    </row>
    <row r="1348" spans="6:95" x14ac:dyDescent="0.25">
      <c r="F1348"/>
      <c r="CQ1348"/>
    </row>
    <row r="1349" spans="6:95" x14ac:dyDescent="0.25">
      <c r="F1349"/>
      <c r="CQ1349"/>
    </row>
    <row r="1350" spans="6:95" x14ac:dyDescent="0.25">
      <c r="F1350"/>
      <c r="CQ1350"/>
    </row>
    <row r="1351" spans="6:95" x14ac:dyDescent="0.25">
      <c r="F1351"/>
      <c r="CQ1351"/>
    </row>
    <row r="1352" spans="6:95" x14ac:dyDescent="0.25">
      <c r="F1352"/>
      <c r="CQ1352"/>
    </row>
    <row r="1353" spans="6:95" x14ac:dyDescent="0.25">
      <c r="F1353"/>
      <c r="CQ1353"/>
    </row>
    <row r="1354" spans="6:95" x14ac:dyDescent="0.25">
      <c r="F1354"/>
      <c r="CQ1354"/>
    </row>
    <row r="1355" spans="6:95" x14ac:dyDescent="0.25">
      <c r="F1355"/>
      <c r="CQ1355"/>
    </row>
    <row r="1356" spans="6:95" x14ac:dyDescent="0.25">
      <c r="F1356"/>
      <c r="CQ1356"/>
    </row>
    <row r="1357" spans="6:95" x14ac:dyDescent="0.25">
      <c r="F1357"/>
      <c r="CQ1357"/>
    </row>
    <row r="1358" spans="6:95" x14ac:dyDescent="0.25">
      <c r="F1358"/>
      <c r="CQ1358"/>
    </row>
    <row r="1359" spans="6:95" x14ac:dyDescent="0.25">
      <c r="F1359"/>
      <c r="CQ1359"/>
    </row>
    <row r="1360" spans="6:95" x14ac:dyDescent="0.25">
      <c r="F1360"/>
      <c r="CQ1360"/>
    </row>
    <row r="1361" spans="6:95" x14ac:dyDescent="0.25">
      <c r="F1361"/>
      <c r="CQ1361"/>
    </row>
    <row r="1362" spans="6:95" x14ac:dyDescent="0.25">
      <c r="F1362"/>
      <c r="CQ1362"/>
    </row>
    <row r="1363" spans="6:95" x14ac:dyDescent="0.25">
      <c r="F1363"/>
      <c r="CQ1363"/>
    </row>
    <row r="1364" spans="6:95" x14ac:dyDescent="0.25">
      <c r="F1364"/>
      <c r="CQ1364"/>
    </row>
    <row r="1365" spans="6:95" x14ac:dyDescent="0.25">
      <c r="F1365"/>
      <c r="CQ1365"/>
    </row>
    <row r="1366" spans="6:95" x14ac:dyDescent="0.25">
      <c r="F1366"/>
      <c r="CQ1366"/>
    </row>
    <row r="1367" spans="6:95" x14ac:dyDescent="0.25">
      <c r="F1367"/>
      <c r="CQ1367"/>
    </row>
    <row r="1368" spans="6:95" x14ac:dyDescent="0.25">
      <c r="F1368"/>
      <c r="CQ1368"/>
    </row>
    <row r="1369" spans="6:95" x14ac:dyDescent="0.25">
      <c r="F1369"/>
      <c r="CQ1369"/>
    </row>
    <row r="1370" spans="6:95" x14ac:dyDescent="0.25">
      <c r="F1370"/>
      <c r="CQ1370"/>
    </row>
    <row r="1371" spans="6:95" x14ac:dyDescent="0.25">
      <c r="F1371"/>
      <c r="CQ1371"/>
    </row>
    <row r="1372" spans="6:95" x14ac:dyDescent="0.25">
      <c r="F1372"/>
      <c r="CQ1372"/>
    </row>
    <row r="1373" spans="6:95" x14ac:dyDescent="0.25">
      <c r="F1373"/>
      <c r="CQ1373"/>
    </row>
    <row r="1374" spans="6:95" x14ac:dyDescent="0.25">
      <c r="F1374"/>
      <c r="CQ1374"/>
    </row>
    <row r="1375" spans="6:95" x14ac:dyDescent="0.25">
      <c r="F1375"/>
      <c r="CQ1375"/>
    </row>
    <row r="1376" spans="6:95" x14ac:dyDescent="0.25">
      <c r="F1376"/>
      <c r="CQ1376"/>
    </row>
    <row r="1377" spans="6:95" x14ac:dyDescent="0.25">
      <c r="F1377"/>
      <c r="CQ1377"/>
    </row>
    <row r="1378" spans="6:95" x14ac:dyDescent="0.25">
      <c r="F1378"/>
      <c r="CQ1378"/>
    </row>
    <row r="1379" spans="6:95" x14ac:dyDescent="0.25">
      <c r="F1379"/>
      <c r="CQ1379"/>
    </row>
    <row r="1380" spans="6:95" x14ac:dyDescent="0.25">
      <c r="F1380"/>
      <c r="CQ1380"/>
    </row>
    <row r="1381" spans="6:95" x14ac:dyDescent="0.25">
      <c r="F1381"/>
      <c r="CQ1381"/>
    </row>
    <row r="1382" spans="6:95" x14ac:dyDescent="0.25">
      <c r="F1382"/>
      <c r="CQ1382"/>
    </row>
    <row r="1383" spans="6:95" x14ac:dyDescent="0.25">
      <c r="F1383"/>
      <c r="CQ1383"/>
    </row>
    <row r="1384" spans="6:95" x14ac:dyDescent="0.25">
      <c r="F1384"/>
      <c r="CQ1384"/>
    </row>
    <row r="1385" spans="6:95" x14ac:dyDescent="0.25">
      <c r="F1385"/>
      <c r="CQ1385"/>
    </row>
    <row r="1386" spans="6:95" x14ac:dyDescent="0.25">
      <c r="F1386"/>
      <c r="CQ1386"/>
    </row>
    <row r="1387" spans="6:95" x14ac:dyDescent="0.25">
      <c r="F1387"/>
      <c r="CQ1387"/>
    </row>
    <row r="1388" spans="6:95" x14ac:dyDescent="0.25">
      <c r="F1388"/>
      <c r="CQ1388"/>
    </row>
    <row r="1389" spans="6:95" x14ac:dyDescent="0.25">
      <c r="F1389"/>
      <c r="CQ1389"/>
    </row>
    <row r="1390" spans="6:95" x14ac:dyDescent="0.25">
      <c r="F1390"/>
      <c r="CQ1390"/>
    </row>
    <row r="1391" spans="6:95" x14ac:dyDescent="0.25">
      <c r="F1391"/>
      <c r="CQ1391"/>
    </row>
    <row r="1392" spans="6:95" x14ac:dyDescent="0.25">
      <c r="F1392"/>
      <c r="CQ1392"/>
    </row>
    <row r="1393" spans="6:95" x14ac:dyDescent="0.25">
      <c r="F1393"/>
      <c r="CQ1393"/>
    </row>
    <row r="1394" spans="6:95" x14ac:dyDescent="0.25">
      <c r="F1394"/>
      <c r="CQ1394"/>
    </row>
    <row r="1395" spans="6:95" x14ac:dyDescent="0.25">
      <c r="F1395"/>
      <c r="CQ1395"/>
    </row>
    <row r="1396" spans="6:95" x14ac:dyDescent="0.25">
      <c r="F1396"/>
      <c r="CQ1396"/>
    </row>
    <row r="1397" spans="6:95" x14ac:dyDescent="0.25">
      <c r="F1397"/>
      <c r="CQ1397"/>
    </row>
    <row r="1398" spans="6:95" x14ac:dyDescent="0.25">
      <c r="F1398"/>
      <c r="CQ1398"/>
    </row>
    <row r="1399" spans="6:95" x14ac:dyDescent="0.25">
      <c r="F1399"/>
      <c r="CQ1399"/>
    </row>
    <row r="1400" spans="6:95" x14ac:dyDescent="0.25">
      <c r="F1400"/>
      <c r="CQ1400"/>
    </row>
    <row r="1401" spans="6:95" x14ac:dyDescent="0.25">
      <c r="F1401"/>
      <c r="CQ1401"/>
    </row>
    <row r="1402" spans="6:95" x14ac:dyDescent="0.25">
      <c r="F1402"/>
      <c r="CQ1402"/>
    </row>
    <row r="1403" spans="6:95" x14ac:dyDescent="0.25">
      <c r="F1403"/>
      <c r="CQ1403"/>
    </row>
    <row r="1404" spans="6:95" x14ac:dyDescent="0.25">
      <c r="F1404"/>
      <c r="CQ1404"/>
    </row>
    <row r="1405" spans="6:95" x14ac:dyDescent="0.25">
      <c r="F1405"/>
      <c r="CQ1405"/>
    </row>
    <row r="1406" spans="6:95" x14ac:dyDescent="0.25">
      <c r="F1406"/>
      <c r="CQ1406"/>
    </row>
    <row r="1407" spans="6:95" x14ac:dyDescent="0.25">
      <c r="F1407"/>
      <c r="CQ1407"/>
    </row>
    <row r="1408" spans="6:95" x14ac:dyDescent="0.25">
      <c r="F1408"/>
      <c r="CQ1408"/>
    </row>
    <row r="1409" spans="6:95" x14ac:dyDescent="0.25">
      <c r="F1409"/>
      <c r="CQ1409"/>
    </row>
    <row r="1410" spans="6:95" x14ac:dyDescent="0.25">
      <c r="F1410"/>
      <c r="CQ1410"/>
    </row>
    <row r="1411" spans="6:95" x14ac:dyDescent="0.25">
      <c r="F1411"/>
      <c r="CQ1411"/>
    </row>
    <row r="1412" spans="6:95" x14ac:dyDescent="0.25">
      <c r="F1412"/>
      <c r="CQ1412"/>
    </row>
    <row r="1413" spans="6:95" x14ac:dyDescent="0.25">
      <c r="F1413"/>
      <c r="CQ1413"/>
    </row>
    <row r="1414" spans="6:95" x14ac:dyDescent="0.25">
      <c r="F1414"/>
      <c r="CQ1414"/>
    </row>
    <row r="1415" spans="6:95" x14ac:dyDescent="0.25">
      <c r="F1415"/>
      <c r="CQ1415"/>
    </row>
    <row r="1416" spans="6:95" x14ac:dyDescent="0.25">
      <c r="F1416"/>
      <c r="CQ1416"/>
    </row>
    <row r="1417" spans="6:95" x14ac:dyDescent="0.25">
      <c r="F1417"/>
      <c r="CQ1417"/>
    </row>
    <row r="1418" spans="6:95" x14ac:dyDescent="0.25">
      <c r="F1418"/>
      <c r="CQ1418"/>
    </row>
    <row r="1419" spans="6:95" x14ac:dyDescent="0.25">
      <c r="F1419"/>
      <c r="CQ1419"/>
    </row>
    <row r="1420" spans="6:95" x14ac:dyDescent="0.25">
      <c r="F1420"/>
      <c r="CQ1420"/>
    </row>
    <row r="1421" spans="6:95" x14ac:dyDescent="0.25">
      <c r="F1421"/>
      <c r="CQ1421"/>
    </row>
    <row r="1422" spans="6:95" x14ac:dyDescent="0.25">
      <c r="F1422"/>
      <c r="CQ1422"/>
    </row>
    <row r="1423" spans="6:95" x14ac:dyDescent="0.25">
      <c r="F1423"/>
      <c r="CQ1423"/>
    </row>
    <row r="1424" spans="6:95" x14ac:dyDescent="0.25">
      <c r="F1424"/>
      <c r="CQ1424"/>
    </row>
    <row r="1425" spans="6:95" x14ac:dyDescent="0.25">
      <c r="F1425"/>
      <c r="CQ1425"/>
    </row>
    <row r="1426" spans="6:95" x14ac:dyDescent="0.25">
      <c r="F1426"/>
      <c r="CQ1426"/>
    </row>
    <row r="1427" spans="6:95" x14ac:dyDescent="0.25">
      <c r="F1427"/>
      <c r="CQ1427"/>
    </row>
    <row r="1428" spans="6:95" x14ac:dyDescent="0.25">
      <c r="F1428"/>
      <c r="CQ1428"/>
    </row>
    <row r="1429" spans="6:95" x14ac:dyDescent="0.25">
      <c r="F1429"/>
      <c r="CQ1429"/>
    </row>
    <row r="1430" spans="6:95" x14ac:dyDescent="0.25">
      <c r="F1430"/>
      <c r="CQ1430"/>
    </row>
    <row r="1431" spans="6:95" x14ac:dyDescent="0.25">
      <c r="F1431"/>
      <c r="CQ1431"/>
    </row>
    <row r="1432" spans="6:95" x14ac:dyDescent="0.25">
      <c r="F1432"/>
      <c r="CQ1432"/>
    </row>
    <row r="1433" spans="6:95" x14ac:dyDescent="0.25">
      <c r="F1433"/>
      <c r="CQ1433"/>
    </row>
    <row r="1434" spans="6:95" x14ac:dyDescent="0.25">
      <c r="F1434"/>
      <c r="CQ1434"/>
    </row>
    <row r="1435" spans="6:95" x14ac:dyDescent="0.25">
      <c r="F1435"/>
      <c r="CQ1435"/>
    </row>
    <row r="1436" spans="6:95" x14ac:dyDescent="0.25">
      <c r="F1436"/>
      <c r="CQ1436"/>
    </row>
    <row r="1437" spans="6:95" x14ac:dyDescent="0.25">
      <c r="F1437"/>
      <c r="CQ1437"/>
    </row>
    <row r="1438" spans="6:95" x14ac:dyDescent="0.25">
      <c r="F1438"/>
      <c r="CQ1438"/>
    </row>
    <row r="1439" spans="6:95" x14ac:dyDescent="0.25">
      <c r="F1439"/>
      <c r="CQ1439"/>
    </row>
    <row r="1440" spans="6:95" x14ac:dyDescent="0.25">
      <c r="F1440"/>
      <c r="CQ1440"/>
    </row>
    <row r="1441" spans="6:95" x14ac:dyDescent="0.25">
      <c r="F1441"/>
      <c r="CQ1441"/>
    </row>
    <row r="1442" spans="6:95" x14ac:dyDescent="0.25">
      <c r="F1442"/>
      <c r="CQ1442"/>
    </row>
    <row r="1443" spans="6:95" x14ac:dyDescent="0.25">
      <c r="F1443"/>
      <c r="CQ1443"/>
    </row>
    <row r="1444" spans="6:95" x14ac:dyDescent="0.25">
      <c r="F1444"/>
      <c r="CQ1444"/>
    </row>
    <row r="1445" spans="6:95" x14ac:dyDescent="0.25">
      <c r="F1445"/>
      <c r="CQ1445"/>
    </row>
    <row r="1446" spans="6:95" x14ac:dyDescent="0.25">
      <c r="F1446"/>
      <c r="CQ1446"/>
    </row>
    <row r="1447" spans="6:95" x14ac:dyDescent="0.25">
      <c r="F1447"/>
      <c r="CQ1447"/>
    </row>
    <row r="1448" spans="6:95" x14ac:dyDescent="0.25">
      <c r="F1448"/>
      <c r="CQ1448"/>
    </row>
    <row r="1449" spans="6:95" x14ac:dyDescent="0.25">
      <c r="F1449"/>
      <c r="CQ1449"/>
    </row>
    <row r="1450" spans="6:95" x14ac:dyDescent="0.25">
      <c r="F1450"/>
      <c r="CQ1450"/>
    </row>
    <row r="1451" spans="6:95" x14ac:dyDescent="0.25">
      <c r="F1451"/>
      <c r="CQ1451"/>
    </row>
    <row r="1452" spans="6:95" x14ac:dyDescent="0.25">
      <c r="F1452"/>
      <c r="CQ1452"/>
    </row>
    <row r="1453" spans="6:95" x14ac:dyDescent="0.25">
      <c r="F1453"/>
      <c r="CQ1453"/>
    </row>
    <row r="1454" spans="6:95" x14ac:dyDescent="0.25">
      <c r="F1454"/>
      <c r="CQ1454"/>
    </row>
    <row r="1455" spans="6:95" x14ac:dyDescent="0.25">
      <c r="F1455"/>
      <c r="CQ1455"/>
    </row>
    <row r="1456" spans="6:95" x14ac:dyDescent="0.25">
      <c r="F1456"/>
      <c r="CQ1456"/>
    </row>
    <row r="1457" spans="6:95" x14ac:dyDescent="0.25">
      <c r="F1457"/>
      <c r="CQ1457"/>
    </row>
    <row r="1458" spans="6:95" x14ac:dyDescent="0.25">
      <c r="F1458"/>
      <c r="CQ1458"/>
    </row>
    <row r="1459" spans="6:95" x14ac:dyDescent="0.25">
      <c r="F1459"/>
      <c r="CQ1459"/>
    </row>
    <row r="1460" spans="6:95" x14ac:dyDescent="0.25">
      <c r="F1460"/>
      <c r="CQ1460"/>
    </row>
    <row r="1461" spans="6:95" x14ac:dyDescent="0.25">
      <c r="F1461"/>
      <c r="CQ1461"/>
    </row>
    <row r="1462" spans="6:95" x14ac:dyDescent="0.25">
      <c r="F1462"/>
      <c r="CQ1462"/>
    </row>
    <row r="1463" spans="6:95" x14ac:dyDescent="0.25">
      <c r="F1463"/>
      <c r="CQ1463"/>
    </row>
    <row r="1464" spans="6:95" x14ac:dyDescent="0.25">
      <c r="F1464"/>
      <c r="CQ1464"/>
    </row>
    <row r="1465" spans="6:95" x14ac:dyDescent="0.25">
      <c r="F1465"/>
      <c r="CQ1465"/>
    </row>
    <row r="1466" spans="6:95" x14ac:dyDescent="0.25">
      <c r="F1466"/>
      <c r="CQ1466"/>
    </row>
    <row r="1467" spans="6:95" x14ac:dyDescent="0.25">
      <c r="F1467"/>
      <c r="CQ1467"/>
    </row>
    <row r="1468" spans="6:95" x14ac:dyDescent="0.25">
      <c r="F1468"/>
      <c r="CQ1468"/>
    </row>
    <row r="1469" spans="6:95" x14ac:dyDescent="0.25">
      <c r="F1469"/>
      <c r="CQ1469"/>
    </row>
    <row r="1470" spans="6:95" x14ac:dyDescent="0.25">
      <c r="F1470"/>
      <c r="CQ1470"/>
    </row>
    <row r="1471" spans="6:95" x14ac:dyDescent="0.25">
      <c r="F1471"/>
      <c r="CQ1471"/>
    </row>
    <row r="1472" spans="6:95" x14ac:dyDescent="0.25">
      <c r="F1472"/>
      <c r="CQ1472"/>
    </row>
    <row r="1473" spans="6:95" x14ac:dyDescent="0.25">
      <c r="F1473"/>
      <c r="CQ1473"/>
    </row>
    <row r="1474" spans="6:95" x14ac:dyDescent="0.25">
      <c r="F1474"/>
      <c r="CQ1474"/>
    </row>
    <row r="1475" spans="6:95" x14ac:dyDescent="0.25">
      <c r="F1475"/>
      <c r="CQ1475"/>
    </row>
    <row r="1476" spans="6:95" x14ac:dyDescent="0.25">
      <c r="F1476"/>
      <c r="CQ1476"/>
    </row>
    <row r="1477" spans="6:95" x14ac:dyDescent="0.25">
      <c r="F1477"/>
      <c r="CQ1477"/>
    </row>
    <row r="1478" spans="6:95" x14ac:dyDescent="0.25">
      <c r="F1478"/>
      <c r="CQ1478"/>
    </row>
    <row r="1479" spans="6:95" x14ac:dyDescent="0.25">
      <c r="F1479"/>
      <c r="CQ1479"/>
    </row>
    <row r="1480" spans="6:95" x14ac:dyDescent="0.25">
      <c r="F1480"/>
      <c r="CQ1480"/>
    </row>
    <row r="1481" spans="6:95" x14ac:dyDescent="0.25">
      <c r="F1481"/>
      <c r="CQ1481"/>
    </row>
    <row r="1482" spans="6:95" x14ac:dyDescent="0.25">
      <c r="F1482"/>
      <c r="CQ1482"/>
    </row>
    <row r="1483" spans="6:95" x14ac:dyDescent="0.25">
      <c r="F1483"/>
      <c r="CQ1483"/>
    </row>
    <row r="1484" spans="6:95" x14ac:dyDescent="0.25">
      <c r="F1484"/>
      <c r="CQ1484"/>
    </row>
    <row r="1485" spans="6:95" x14ac:dyDescent="0.25">
      <c r="F1485"/>
      <c r="CQ1485"/>
    </row>
    <row r="1486" spans="6:95" x14ac:dyDescent="0.25">
      <c r="F1486"/>
      <c r="CQ1486"/>
    </row>
    <row r="1487" spans="6:95" x14ac:dyDescent="0.25">
      <c r="F1487"/>
      <c r="CQ1487"/>
    </row>
    <row r="1488" spans="6:95" x14ac:dyDescent="0.25">
      <c r="F1488"/>
      <c r="CQ1488"/>
    </row>
    <row r="1489" spans="6:95" x14ac:dyDescent="0.25">
      <c r="F1489"/>
      <c r="CQ1489"/>
    </row>
    <row r="1490" spans="6:95" x14ac:dyDescent="0.25">
      <c r="F1490"/>
      <c r="CQ1490"/>
    </row>
    <row r="1491" spans="6:95" x14ac:dyDescent="0.25">
      <c r="F1491"/>
      <c r="CQ1491"/>
    </row>
    <row r="1492" spans="6:95" x14ac:dyDescent="0.25">
      <c r="F1492"/>
      <c r="CQ1492"/>
    </row>
    <row r="1493" spans="6:95" x14ac:dyDescent="0.25">
      <c r="F1493"/>
      <c r="CQ1493"/>
    </row>
    <row r="1494" spans="6:95" x14ac:dyDescent="0.25">
      <c r="F1494"/>
      <c r="CQ1494"/>
    </row>
    <row r="1495" spans="6:95" x14ac:dyDescent="0.25">
      <c r="F1495"/>
      <c r="CQ1495"/>
    </row>
    <row r="1496" spans="6:95" x14ac:dyDescent="0.25">
      <c r="F1496"/>
      <c r="CQ1496"/>
    </row>
    <row r="1497" spans="6:95" x14ac:dyDescent="0.25">
      <c r="F1497"/>
      <c r="CQ1497"/>
    </row>
    <row r="1498" spans="6:95" x14ac:dyDescent="0.25">
      <c r="F1498"/>
      <c r="CQ1498"/>
    </row>
    <row r="1499" spans="6:95" x14ac:dyDescent="0.25">
      <c r="F1499"/>
      <c r="CQ1499"/>
    </row>
    <row r="1500" spans="6:95" x14ac:dyDescent="0.25">
      <c r="F1500"/>
      <c r="CQ1500"/>
    </row>
    <row r="1501" spans="6:95" x14ac:dyDescent="0.25">
      <c r="F1501"/>
      <c r="CQ1501"/>
    </row>
    <row r="1502" spans="6:95" x14ac:dyDescent="0.25">
      <c r="F1502"/>
      <c r="CQ1502"/>
    </row>
    <row r="1503" spans="6:95" x14ac:dyDescent="0.25">
      <c r="F1503"/>
      <c r="CQ1503"/>
    </row>
    <row r="1504" spans="6:95" x14ac:dyDescent="0.25">
      <c r="F1504"/>
      <c r="CQ1504"/>
    </row>
    <row r="1505" spans="6:95" x14ac:dyDescent="0.25">
      <c r="F1505"/>
      <c r="CQ1505"/>
    </row>
    <row r="1506" spans="6:95" x14ac:dyDescent="0.25">
      <c r="F1506"/>
      <c r="CQ1506"/>
    </row>
    <row r="1507" spans="6:95" x14ac:dyDescent="0.25">
      <c r="F1507"/>
      <c r="CQ1507"/>
    </row>
    <row r="1508" spans="6:95" x14ac:dyDescent="0.25">
      <c r="F1508"/>
      <c r="CQ1508"/>
    </row>
    <row r="1509" spans="6:95" x14ac:dyDescent="0.25">
      <c r="F1509"/>
      <c r="CQ1509"/>
    </row>
    <row r="1510" spans="6:95" x14ac:dyDescent="0.25">
      <c r="F1510"/>
      <c r="CQ1510"/>
    </row>
    <row r="1511" spans="6:95" x14ac:dyDescent="0.25">
      <c r="F1511"/>
      <c r="CQ1511"/>
    </row>
    <row r="1512" spans="6:95" x14ac:dyDescent="0.25">
      <c r="F1512"/>
      <c r="CQ1512"/>
    </row>
    <row r="1513" spans="6:95" x14ac:dyDescent="0.25">
      <c r="F1513"/>
      <c r="CQ1513"/>
    </row>
    <row r="1514" spans="6:95" x14ac:dyDescent="0.25">
      <c r="F1514"/>
      <c r="CQ1514"/>
    </row>
    <row r="1515" spans="6:95" x14ac:dyDescent="0.25">
      <c r="F1515"/>
      <c r="CQ1515"/>
    </row>
    <row r="1516" spans="6:95" x14ac:dyDescent="0.25">
      <c r="F1516"/>
      <c r="CQ1516"/>
    </row>
    <row r="1517" spans="6:95" x14ac:dyDescent="0.25">
      <c r="F1517"/>
      <c r="CQ1517"/>
    </row>
    <row r="1518" spans="6:95" x14ac:dyDescent="0.25">
      <c r="F1518"/>
      <c r="CQ1518"/>
    </row>
    <row r="1519" spans="6:95" x14ac:dyDescent="0.25">
      <c r="F1519"/>
      <c r="CQ1519"/>
    </row>
    <row r="1520" spans="6:95" x14ac:dyDescent="0.25">
      <c r="F1520"/>
      <c r="CQ1520"/>
    </row>
    <row r="1521" spans="6:95" x14ac:dyDescent="0.25">
      <c r="F1521"/>
      <c r="CQ1521"/>
    </row>
    <row r="1522" spans="6:95" x14ac:dyDescent="0.25">
      <c r="F1522"/>
      <c r="CQ1522"/>
    </row>
    <row r="1523" spans="6:95" x14ac:dyDescent="0.25">
      <c r="F1523"/>
      <c r="CQ1523"/>
    </row>
    <row r="1524" spans="6:95" x14ac:dyDescent="0.25">
      <c r="F1524"/>
      <c r="CQ1524"/>
    </row>
    <row r="1525" spans="6:95" x14ac:dyDescent="0.25">
      <c r="F1525"/>
      <c r="CQ1525"/>
    </row>
    <row r="1526" spans="6:95" x14ac:dyDescent="0.25">
      <c r="F1526"/>
      <c r="CQ1526"/>
    </row>
    <row r="1527" spans="6:95" x14ac:dyDescent="0.25">
      <c r="F1527"/>
      <c r="CQ1527"/>
    </row>
    <row r="1528" spans="6:95" x14ac:dyDescent="0.25">
      <c r="F1528"/>
      <c r="CQ1528"/>
    </row>
    <row r="1529" spans="6:95" x14ac:dyDescent="0.25">
      <c r="F1529"/>
      <c r="CQ1529"/>
    </row>
    <row r="1530" spans="6:95" x14ac:dyDescent="0.25">
      <c r="F1530"/>
      <c r="CQ1530"/>
    </row>
    <row r="1531" spans="6:95" x14ac:dyDescent="0.25">
      <c r="F1531"/>
      <c r="CQ1531"/>
    </row>
    <row r="1532" spans="6:95" x14ac:dyDescent="0.25">
      <c r="F1532"/>
      <c r="CQ1532"/>
    </row>
    <row r="1533" spans="6:95" x14ac:dyDescent="0.25">
      <c r="F1533"/>
      <c r="CQ1533"/>
    </row>
    <row r="1534" spans="6:95" x14ac:dyDescent="0.25">
      <c r="F1534"/>
      <c r="CQ1534"/>
    </row>
    <row r="1535" spans="6:95" x14ac:dyDescent="0.25">
      <c r="F1535"/>
      <c r="CQ1535"/>
    </row>
    <row r="1536" spans="6:95" x14ac:dyDescent="0.25">
      <c r="F1536"/>
      <c r="CQ1536"/>
    </row>
    <row r="1537" spans="6:95" x14ac:dyDescent="0.25">
      <c r="F1537"/>
      <c r="CQ1537"/>
    </row>
    <row r="1538" spans="6:95" x14ac:dyDescent="0.25">
      <c r="F1538"/>
      <c r="CQ1538"/>
    </row>
    <row r="1539" spans="6:95" x14ac:dyDescent="0.25">
      <c r="F1539"/>
      <c r="CQ1539"/>
    </row>
    <row r="1540" spans="6:95" x14ac:dyDescent="0.25">
      <c r="F1540"/>
      <c r="CQ1540"/>
    </row>
    <row r="1541" spans="6:95" x14ac:dyDescent="0.25">
      <c r="F1541"/>
      <c r="CQ1541"/>
    </row>
    <row r="1542" spans="6:95" x14ac:dyDescent="0.25">
      <c r="F1542"/>
      <c r="CQ1542"/>
    </row>
    <row r="1543" spans="6:95" x14ac:dyDescent="0.25">
      <c r="F1543"/>
      <c r="CQ1543"/>
    </row>
    <row r="1544" spans="6:95" x14ac:dyDescent="0.25">
      <c r="F1544"/>
      <c r="CQ1544"/>
    </row>
    <row r="1545" spans="6:95" x14ac:dyDescent="0.25">
      <c r="F1545"/>
      <c r="CQ1545"/>
    </row>
    <row r="1546" spans="6:95" x14ac:dyDescent="0.25">
      <c r="F1546"/>
      <c r="CQ1546"/>
    </row>
    <row r="1547" spans="6:95" x14ac:dyDescent="0.25">
      <c r="F1547"/>
      <c r="CQ1547"/>
    </row>
    <row r="1548" spans="6:95" x14ac:dyDescent="0.25">
      <c r="F1548"/>
      <c r="CQ1548"/>
    </row>
    <row r="1549" spans="6:95" x14ac:dyDescent="0.25">
      <c r="F1549"/>
      <c r="CQ1549"/>
    </row>
    <row r="1550" spans="6:95" x14ac:dyDescent="0.25">
      <c r="F1550"/>
      <c r="CQ1550"/>
    </row>
    <row r="1551" spans="6:95" x14ac:dyDescent="0.25">
      <c r="F1551"/>
      <c r="CQ1551"/>
    </row>
    <row r="1552" spans="6:95" x14ac:dyDescent="0.25">
      <c r="F1552"/>
      <c r="CQ1552"/>
    </row>
    <row r="1553" spans="6:95" x14ac:dyDescent="0.25">
      <c r="F1553"/>
      <c r="CQ1553"/>
    </row>
    <row r="1554" spans="6:95" x14ac:dyDescent="0.25">
      <c r="F1554"/>
      <c r="CQ1554"/>
    </row>
    <row r="1555" spans="6:95" x14ac:dyDescent="0.25">
      <c r="F1555"/>
      <c r="CQ1555"/>
    </row>
    <row r="1556" spans="6:95" x14ac:dyDescent="0.25">
      <c r="F1556"/>
      <c r="CQ1556"/>
    </row>
    <row r="1557" spans="6:95" x14ac:dyDescent="0.25">
      <c r="F1557"/>
      <c r="CQ1557"/>
    </row>
    <row r="1558" spans="6:95" x14ac:dyDescent="0.25">
      <c r="F1558"/>
      <c r="CQ1558"/>
    </row>
    <row r="1559" spans="6:95" x14ac:dyDescent="0.25">
      <c r="F1559"/>
      <c r="CQ1559"/>
    </row>
    <row r="1560" spans="6:95" x14ac:dyDescent="0.25">
      <c r="F1560"/>
      <c r="CQ1560"/>
    </row>
    <row r="1561" spans="6:95" x14ac:dyDescent="0.25">
      <c r="F1561"/>
      <c r="CQ1561"/>
    </row>
    <row r="1562" spans="6:95" x14ac:dyDescent="0.25">
      <c r="F1562"/>
      <c r="CQ1562"/>
    </row>
    <row r="1563" spans="6:95" x14ac:dyDescent="0.25">
      <c r="F1563"/>
      <c r="CQ1563"/>
    </row>
    <row r="1564" spans="6:95" x14ac:dyDescent="0.25">
      <c r="F1564"/>
      <c r="CQ1564"/>
    </row>
    <row r="1565" spans="6:95" x14ac:dyDescent="0.25">
      <c r="F1565"/>
      <c r="CQ1565"/>
    </row>
    <row r="1566" spans="6:95" x14ac:dyDescent="0.25">
      <c r="F1566"/>
      <c r="CQ1566"/>
    </row>
    <row r="1567" spans="6:95" x14ac:dyDescent="0.25">
      <c r="F1567"/>
      <c r="CQ1567"/>
    </row>
    <row r="1568" spans="6:95" x14ac:dyDescent="0.25">
      <c r="F1568"/>
      <c r="CQ1568"/>
    </row>
    <row r="1569" spans="6:95" x14ac:dyDescent="0.25">
      <c r="F1569"/>
      <c r="CQ1569"/>
    </row>
    <row r="1570" spans="6:95" x14ac:dyDescent="0.25">
      <c r="F1570"/>
      <c r="CQ1570"/>
    </row>
    <row r="1571" spans="6:95" x14ac:dyDescent="0.25">
      <c r="F1571"/>
      <c r="CQ1571"/>
    </row>
    <row r="1572" spans="6:95" x14ac:dyDescent="0.25">
      <c r="F1572"/>
      <c r="CQ1572"/>
    </row>
    <row r="1573" spans="6:95" x14ac:dyDescent="0.25">
      <c r="F1573"/>
      <c r="CQ1573"/>
    </row>
    <row r="1574" spans="6:95" x14ac:dyDescent="0.25">
      <c r="F1574"/>
      <c r="CQ1574"/>
    </row>
    <row r="1575" spans="6:95" x14ac:dyDescent="0.25">
      <c r="F1575"/>
      <c r="CQ1575"/>
    </row>
    <row r="1576" spans="6:95" x14ac:dyDescent="0.25">
      <c r="F1576"/>
      <c r="CQ1576"/>
    </row>
    <row r="1577" spans="6:95" x14ac:dyDescent="0.25">
      <c r="F1577"/>
      <c r="CQ1577"/>
    </row>
    <row r="1578" spans="6:95" x14ac:dyDescent="0.25">
      <c r="F1578"/>
      <c r="CQ1578"/>
    </row>
    <row r="1579" spans="6:95" x14ac:dyDescent="0.25">
      <c r="F1579"/>
      <c r="CQ1579"/>
    </row>
    <row r="1580" spans="6:95" x14ac:dyDescent="0.25">
      <c r="F1580"/>
      <c r="CQ1580"/>
    </row>
    <row r="1581" spans="6:95" x14ac:dyDescent="0.25">
      <c r="F1581"/>
      <c r="CQ1581"/>
    </row>
    <row r="1582" spans="6:95" x14ac:dyDescent="0.25">
      <c r="F1582"/>
      <c r="CQ1582"/>
    </row>
    <row r="1583" spans="6:95" x14ac:dyDescent="0.25">
      <c r="F1583"/>
      <c r="CQ1583"/>
    </row>
    <row r="1584" spans="6:95" x14ac:dyDescent="0.25">
      <c r="F1584"/>
      <c r="CQ1584"/>
    </row>
    <row r="1585" spans="6:95" x14ac:dyDescent="0.25">
      <c r="F1585"/>
      <c r="CQ1585"/>
    </row>
    <row r="1586" spans="6:95" x14ac:dyDescent="0.25">
      <c r="F1586"/>
      <c r="CQ1586"/>
    </row>
    <row r="1587" spans="6:95" x14ac:dyDescent="0.25">
      <c r="F1587"/>
      <c r="CQ1587"/>
    </row>
    <row r="1588" spans="6:95" x14ac:dyDescent="0.25">
      <c r="F1588"/>
      <c r="CQ1588"/>
    </row>
    <row r="1589" spans="6:95" x14ac:dyDescent="0.25">
      <c r="F1589"/>
      <c r="CQ1589"/>
    </row>
    <row r="1590" spans="6:95" x14ac:dyDescent="0.25">
      <c r="F1590"/>
      <c r="CQ1590"/>
    </row>
    <row r="1591" spans="6:95" x14ac:dyDescent="0.25">
      <c r="F1591"/>
      <c r="CQ1591"/>
    </row>
    <row r="1592" spans="6:95" x14ac:dyDescent="0.25">
      <c r="F1592"/>
      <c r="CQ1592"/>
    </row>
    <row r="1593" spans="6:95" x14ac:dyDescent="0.25">
      <c r="F1593"/>
      <c r="CQ1593"/>
    </row>
    <row r="1594" spans="6:95" x14ac:dyDescent="0.25">
      <c r="F1594"/>
      <c r="CQ1594"/>
    </row>
    <row r="1595" spans="6:95" x14ac:dyDescent="0.25">
      <c r="F1595"/>
      <c r="CQ1595"/>
    </row>
    <row r="1596" spans="6:95" x14ac:dyDescent="0.25">
      <c r="F1596"/>
      <c r="CQ1596"/>
    </row>
    <row r="1597" spans="6:95" x14ac:dyDescent="0.25">
      <c r="F1597"/>
      <c r="CQ1597"/>
    </row>
    <row r="1598" spans="6:95" x14ac:dyDescent="0.25">
      <c r="F1598"/>
      <c r="CQ1598"/>
    </row>
    <row r="1599" spans="6:95" x14ac:dyDescent="0.25">
      <c r="F1599"/>
      <c r="CQ1599"/>
    </row>
    <row r="1600" spans="6:95" x14ac:dyDescent="0.25">
      <c r="F1600"/>
      <c r="CQ1600"/>
    </row>
    <row r="1601" spans="6:95" x14ac:dyDescent="0.25">
      <c r="F1601"/>
      <c r="CQ1601"/>
    </row>
    <row r="1602" spans="6:95" x14ac:dyDescent="0.25">
      <c r="F1602"/>
      <c r="CQ1602"/>
    </row>
    <row r="1603" spans="6:95" x14ac:dyDescent="0.25">
      <c r="F1603"/>
      <c r="CQ1603"/>
    </row>
    <row r="1604" spans="6:95" x14ac:dyDescent="0.25">
      <c r="F1604"/>
      <c r="CQ1604"/>
    </row>
    <row r="1605" spans="6:95" x14ac:dyDescent="0.25">
      <c r="F1605"/>
      <c r="CQ1605"/>
    </row>
    <row r="1606" spans="6:95" x14ac:dyDescent="0.25">
      <c r="F1606"/>
      <c r="CQ1606"/>
    </row>
    <row r="1607" spans="6:95" x14ac:dyDescent="0.25">
      <c r="F1607"/>
      <c r="CQ1607"/>
    </row>
    <row r="1608" spans="6:95" x14ac:dyDescent="0.25">
      <c r="F1608"/>
      <c r="CQ1608"/>
    </row>
    <row r="1609" spans="6:95" x14ac:dyDescent="0.25">
      <c r="F1609"/>
      <c r="CQ1609"/>
    </row>
    <row r="1610" spans="6:95" x14ac:dyDescent="0.25">
      <c r="F1610"/>
      <c r="CQ1610"/>
    </row>
    <row r="1611" spans="6:95" x14ac:dyDescent="0.25">
      <c r="F1611"/>
      <c r="CQ1611"/>
    </row>
    <row r="1612" spans="6:95" x14ac:dyDescent="0.25">
      <c r="F1612"/>
      <c r="CQ1612"/>
    </row>
    <row r="1613" spans="6:95" x14ac:dyDescent="0.25">
      <c r="F1613"/>
      <c r="CQ1613"/>
    </row>
    <row r="1614" spans="6:95" x14ac:dyDescent="0.25">
      <c r="F1614"/>
      <c r="CQ1614"/>
    </row>
    <row r="1615" spans="6:95" x14ac:dyDescent="0.25">
      <c r="F1615"/>
      <c r="CQ1615"/>
    </row>
    <row r="1616" spans="6:95" x14ac:dyDescent="0.25">
      <c r="F1616"/>
      <c r="CQ1616"/>
    </row>
    <row r="1617" spans="6:95" x14ac:dyDescent="0.25">
      <c r="F1617"/>
      <c r="CQ1617"/>
    </row>
    <row r="1618" spans="6:95" x14ac:dyDescent="0.25">
      <c r="F1618"/>
      <c r="CQ1618"/>
    </row>
    <row r="1619" spans="6:95" x14ac:dyDescent="0.25">
      <c r="F1619"/>
      <c r="CQ1619"/>
    </row>
    <row r="1620" spans="6:95" x14ac:dyDescent="0.25">
      <c r="F1620"/>
      <c r="CQ1620"/>
    </row>
    <row r="1621" spans="6:95" x14ac:dyDescent="0.25">
      <c r="F1621"/>
      <c r="CQ1621"/>
    </row>
    <row r="1622" spans="6:95" x14ac:dyDescent="0.25">
      <c r="F1622"/>
      <c r="CQ1622"/>
    </row>
    <row r="1623" spans="6:95" x14ac:dyDescent="0.25">
      <c r="F1623"/>
      <c r="CQ1623"/>
    </row>
    <row r="1624" spans="6:95" x14ac:dyDescent="0.25">
      <c r="F1624"/>
      <c r="CQ1624"/>
    </row>
    <row r="1625" spans="6:95" x14ac:dyDescent="0.25">
      <c r="F1625"/>
      <c r="CQ1625"/>
    </row>
    <row r="1626" spans="6:95" x14ac:dyDescent="0.25">
      <c r="F1626"/>
      <c r="CQ1626"/>
    </row>
    <row r="1627" spans="6:95" x14ac:dyDescent="0.25">
      <c r="F1627"/>
      <c r="CQ1627"/>
    </row>
    <row r="1628" spans="6:95" x14ac:dyDescent="0.25">
      <c r="F1628"/>
      <c r="CQ1628"/>
    </row>
    <row r="1629" spans="6:95" x14ac:dyDescent="0.25">
      <c r="F1629"/>
      <c r="CQ1629"/>
    </row>
    <row r="1630" spans="6:95" x14ac:dyDescent="0.25">
      <c r="F1630"/>
      <c r="CQ1630"/>
    </row>
    <row r="1631" spans="6:95" x14ac:dyDescent="0.25">
      <c r="F1631"/>
      <c r="CQ1631"/>
    </row>
    <row r="1632" spans="6:95" x14ac:dyDescent="0.25">
      <c r="F1632"/>
      <c r="CQ1632"/>
    </row>
    <row r="1633" spans="6:95" x14ac:dyDescent="0.25">
      <c r="F1633"/>
      <c r="CQ1633"/>
    </row>
    <row r="1634" spans="6:95" x14ac:dyDescent="0.25">
      <c r="F1634"/>
      <c r="CQ1634"/>
    </row>
    <row r="1635" spans="6:95" x14ac:dyDescent="0.25">
      <c r="F1635"/>
      <c r="CQ1635"/>
    </row>
    <row r="1636" spans="6:95" x14ac:dyDescent="0.25">
      <c r="F1636"/>
      <c r="CQ1636"/>
    </row>
    <row r="1637" spans="6:95" x14ac:dyDescent="0.25">
      <c r="F1637"/>
      <c r="CQ1637"/>
    </row>
    <row r="1638" spans="6:95" x14ac:dyDescent="0.25">
      <c r="F1638"/>
      <c r="CQ1638"/>
    </row>
    <row r="1639" spans="6:95" x14ac:dyDescent="0.25">
      <c r="F1639"/>
      <c r="CQ1639"/>
    </row>
    <row r="1640" spans="6:95" x14ac:dyDescent="0.25">
      <c r="F1640"/>
      <c r="CQ1640"/>
    </row>
    <row r="1641" spans="6:95" x14ac:dyDescent="0.25">
      <c r="F1641"/>
      <c r="CQ1641"/>
    </row>
    <row r="1642" spans="6:95" x14ac:dyDescent="0.25">
      <c r="F1642"/>
      <c r="CQ1642"/>
    </row>
    <row r="1643" spans="6:95" x14ac:dyDescent="0.25">
      <c r="F1643"/>
      <c r="CQ1643"/>
    </row>
    <row r="1644" spans="6:95" x14ac:dyDescent="0.25">
      <c r="F1644"/>
      <c r="CQ1644"/>
    </row>
    <row r="1645" spans="6:95" x14ac:dyDescent="0.25">
      <c r="F1645"/>
      <c r="CQ1645"/>
    </row>
    <row r="1646" spans="6:95" x14ac:dyDescent="0.25">
      <c r="F1646"/>
      <c r="CQ1646"/>
    </row>
    <row r="1647" spans="6:95" x14ac:dyDescent="0.25">
      <c r="F1647"/>
      <c r="CQ1647"/>
    </row>
    <row r="1648" spans="6:95" x14ac:dyDescent="0.25">
      <c r="F1648"/>
      <c r="CQ1648"/>
    </row>
    <row r="1649" spans="6:95" x14ac:dyDescent="0.25">
      <c r="F1649"/>
      <c r="CQ1649"/>
    </row>
    <row r="1650" spans="6:95" x14ac:dyDescent="0.25">
      <c r="F1650"/>
      <c r="CQ1650"/>
    </row>
    <row r="1651" spans="6:95" x14ac:dyDescent="0.25">
      <c r="F1651"/>
      <c r="CQ1651"/>
    </row>
    <row r="1652" spans="6:95" x14ac:dyDescent="0.25">
      <c r="F1652"/>
      <c r="CQ1652"/>
    </row>
    <row r="1653" spans="6:95" x14ac:dyDescent="0.25">
      <c r="F1653"/>
      <c r="CQ1653"/>
    </row>
    <row r="1654" spans="6:95" x14ac:dyDescent="0.25">
      <c r="F1654"/>
      <c r="CQ1654"/>
    </row>
    <row r="1655" spans="6:95" x14ac:dyDescent="0.25">
      <c r="F1655"/>
      <c r="CQ1655"/>
    </row>
    <row r="1656" spans="6:95" x14ac:dyDescent="0.25">
      <c r="F1656"/>
      <c r="CQ1656"/>
    </row>
    <row r="1657" spans="6:95" x14ac:dyDescent="0.25">
      <c r="F1657"/>
      <c r="CQ1657"/>
    </row>
    <row r="1658" spans="6:95" x14ac:dyDescent="0.25">
      <c r="F1658"/>
      <c r="CQ1658"/>
    </row>
    <row r="1659" spans="6:95" x14ac:dyDescent="0.25">
      <c r="F1659"/>
      <c r="CQ1659"/>
    </row>
    <row r="1660" spans="6:95" x14ac:dyDescent="0.25">
      <c r="F1660"/>
      <c r="CQ1660"/>
    </row>
    <row r="1661" spans="6:95" x14ac:dyDescent="0.25">
      <c r="F1661"/>
      <c r="CQ1661"/>
    </row>
    <row r="1662" spans="6:95" x14ac:dyDescent="0.25">
      <c r="F1662"/>
      <c r="CQ1662"/>
    </row>
    <row r="1663" spans="6:95" x14ac:dyDescent="0.25">
      <c r="F1663"/>
      <c r="CQ1663"/>
    </row>
    <row r="1664" spans="6:95" x14ac:dyDescent="0.25">
      <c r="F1664"/>
      <c r="CQ1664"/>
    </row>
    <row r="1665" spans="6:95" x14ac:dyDescent="0.25">
      <c r="F1665"/>
      <c r="CQ1665"/>
    </row>
    <row r="1666" spans="6:95" x14ac:dyDescent="0.25">
      <c r="F1666"/>
      <c r="CQ1666"/>
    </row>
    <row r="1667" spans="6:95" x14ac:dyDescent="0.25">
      <c r="F1667"/>
      <c r="CQ1667"/>
    </row>
    <row r="1668" spans="6:95" x14ac:dyDescent="0.25">
      <c r="F1668"/>
      <c r="CQ1668"/>
    </row>
    <row r="1669" spans="6:95" x14ac:dyDescent="0.25">
      <c r="F1669"/>
      <c r="CQ1669"/>
    </row>
    <row r="1670" spans="6:95" x14ac:dyDescent="0.25">
      <c r="F1670"/>
      <c r="CQ1670"/>
    </row>
    <row r="1671" spans="6:95" x14ac:dyDescent="0.25">
      <c r="F1671"/>
      <c r="CQ1671"/>
    </row>
    <row r="1672" spans="6:95" x14ac:dyDescent="0.25">
      <c r="F1672"/>
      <c r="CQ1672"/>
    </row>
    <row r="1673" spans="6:95" x14ac:dyDescent="0.25">
      <c r="F1673"/>
      <c r="CQ1673"/>
    </row>
    <row r="1674" spans="6:95" x14ac:dyDescent="0.25">
      <c r="F1674"/>
      <c r="CQ1674"/>
    </row>
    <row r="1675" spans="6:95" x14ac:dyDescent="0.25">
      <c r="F1675"/>
      <c r="CQ1675"/>
    </row>
    <row r="1676" spans="6:95" x14ac:dyDescent="0.25">
      <c r="F1676"/>
      <c r="CQ1676"/>
    </row>
    <row r="1677" spans="6:95" x14ac:dyDescent="0.25">
      <c r="F1677"/>
      <c r="CQ1677"/>
    </row>
    <row r="1678" spans="6:95" x14ac:dyDescent="0.25">
      <c r="F1678"/>
      <c r="CQ1678"/>
    </row>
    <row r="1679" spans="6:95" x14ac:dyDescent="0.25">
      <c r="F1679"/>
      <c r="CQ1679"/>
    </row>
    <row r="1680" spans="6:95" x14ac:dyDescent="0.25">
      <c r="F1680"/>
      <c r="CQ1680"/>
    </row>
    <row r="1681" spans="6:95" x14ac:dyDescent="0.25">
      <c r="F1681"/>
      <c r="CQ1681"/>
    </row>
    <row r="1682" spans="6:95" x14ac:dyDescent="0.25">
      <c r="F1682"/>
      <c r="CQ1682"/>
    </row>
    <row r="1683" spans="6:95" x14ac:dyDescent="0.25">
      <c r="F1683"/>
      <c r="CQ1683"/>
    </row>
    <row r="1684" spans="6:95" x14ac:dyDescent="0.25">
      <c r="F1684"/>
      <c r="CQ1684"/>
    </row>
    <row r="1685" spans="6:95" x14ac:dyDescent="0.25">
      <c r="F1685"/>
      <c r="CQ1685"/>
    </row>
    <row r="1686" spans="6:95" x14ac:dyDescent="0.25">
      <c r="F1686"/>
      <c r="CQ1686"/>
    </row>
    <row r="1687" spans="6:95" x14ac:dyDescent="0.25">
      <c r="F1687"/>
      <c r="CQ1687"/>
    </row>
    <row r="1688" spans="6:95" x14ac:dyDescent="0.25">
      <c r="F1688"/>
      <c r="CQ1688"/>
    </row>
    <row r="1689" spans="6:95" x14ac:dyDescent="0.25">
      <c r="F1689"/>
      <c r="CQ1689"/>
    </row>
    <row r="1690" spans="6:95" x14ac:dyDescent="0.25">
      <c r="F1690"/>
      <c r="CQ1690"/>
    </row>
    <row r="1691" spans="6:95" x14ac:dyDescent="0.25">
      <c r="F1691"/>
      <c r="CQ1691"/>
    </row>
    <row r="1692" spans="6:95" x14ac:dyDescent="0.25">
      <c r="F1692"/>
      <c r="CQ1692"/>
    </row>
    <row r="1693" spans="6:95" x14ac:dyDescent="0.25">
      <c r="F1693"/>
      <c r="CQ1693"/>
    </row>
    <row r="1694" spans="6:95" x14ac:dyDescent="0.25">
      <c r="F1694"/>
      <c r="CQ1694"/>
    </row>
    <row r="1695" spans="6:95" x14ac:dyDescent="0.25">
      <c r="F1695"/>
      <c r="CQ1695"/>
    </row>
    <row r="1696" spans="6:95" x14ac:dyDescent="0.25">
      <c r="F1696"/>
      <c r="CQ1696"/>
    </row>
    <row r="1697" spans="6:95" x14ac:dyDescent="0.25">
      <c r="F1697"/>
      <c r="CQ1697"/>
    </row>
    <row r="1698" spans="6:95" x14ac:dyDescent="0.25">
      <c r="F1698"/>
      <c r="CQ1698"/>
    </row>
    <row r="1699" spans="6:95" x14ac:dyDescent="0.25">
      <c r="F1699"/>
      <c r="CQ1699"/>
    </row>
    <row r="1700" spans="6:95" x14ac:dyDescent="0.25">
      <c r="F1700"/>
      <c r="CQ1700"/>
    </row>
    <row r="1701" spans="6:95" x14ac:dyDescent="0.25">
      <c r="F1701"/>
      <c r="CQ1701"/>
    </row>
    <row r="1702" spans="6:95" x14ac:dyDescent="0.25">
      <c r="F1702"/>
      <c r="CQ1702"/>
    </row>
    <row r="1703" spans="6:95" x14ac:dyDescent="0.25">
      <c r="F1703"/>
      <c r="CQ1703"/>
    </row>
    <row r="1704" spans="6:95" x14ac:dyDescent="0.25">
      <c r="F1704"/>
      <c r="CQ1704"/>
    </row>
    <row r="1705" spans="6:95" x14ac:dyDescent="0.25">
      <c r="F1705"/>
      <c r="CQ1705"/>
    </row>
    <row r="1706" spans="6:95" x14ac:dyDescent="0.25">
      <c r="F1706"/>
      <c r="CQ1706"/>
    </row>
    <row r="1707" spans="6:95" x14ac:dyDescent="0.25">
      <c r="F1707"/>
      <c r="CQ1707"/>
    </row>
    <row r="1708" spans="6:95" x14ac:dyDescent="0.25">
      <c r="F1708"/>
      <c r="CQ1708"/>
    </row>
    <row r="1709" spans="6:95" x14ac:dyDescent="0.25">
      <c r="F1709"/>
      <c r="CQ1709"/>
    </row>
    <row r="1710" spans="6:95" x14ac:dyDescent="0.25">
      <c r="F1710"/>
      <c r="CQ1710"/>
    </row>
    <row r="1711" spans="6:95" x14ac:dyDescent="0.25">
      <c r="F1711"/>
      <c r="CQ1711"/>
    </row>
    <row r="1712" spans="6:95" x14ac:dyDescent="0.25">
      <c r="F1712"/>
      <c r="CQ1712"/>
    </row>
    <row r="1713" spans="6:95" x14ac:dyDescent="0.25">
      <c r="F1713"/>
      <c r="CQ1713"/>
    </row>
    <row r="1714" spans="6:95" x14ac:dyDescent="0.25">
      <c r="F1714"/>
      <c r="CQ1714"/>
    </row>
    <row r="1715" spans="6:95" x14ac:dyDescent="0.25">
      <c r="F1715"/>
      <c r="CQ1715"/>
    </row>
    <row r="1716" spans="6:95" x14ac:dyDescent="0.25">
      <c r="F1716"/>
      <c r="CQ1716"/>
    </row>
    <row r="1717" spans="6:95" x14ac:dyDescent="0.25">
      <c r="F1717"/>
      <c r="CQ1717"/>
    </row>
    <row r="1718" spans="6:95" x14ac:dyDescent="0.25">
      <c r="F1718"/>
      <c r="CQ1718"/>
    </row>
    <row r="1719" spans="6:95" x14ac:dyDescent="0.25">
      <c r="F1719"/>
      <c r="CQ1719"/>
    </row>
    <row r="1720" spans="6:95" x14ac:dyDescent="0.25">
      <c r="F1720"/>
      <c r="CQ1720"/>
    </row>
    <row r="1721" spans="6:95" x14ac:dyDescent="0.25">
      <c r="F1721"/>
      <c r="CQ1721"/>
    </row>
    <row r="1722" spans="6:95" x14ac:dyDescent="0.25">
      <c r="F1722"/>
      <c r="CQ1722"/>
    </row>
    <row r="1723" spans="6:95" x14ac:dyDescent="0.25">
      <c r="F1723"/>
      <c r="CQ1723"/>
    </row>
    <row r="1724" spans="6:95" x14ac:dyDescent="0.25">
      <c r="F1724"/>
      <c r="CQ1724"/>
    </row>
    <row r="1725" spans="6:95" x14ac:dyDescent="0.25">
      <c r="F1725"/>
      <c r="CQ1725"/>
    </row>
    <row r="1726" spans="6:95" x14ac:dyDescent="0.25">
      <c r="F1726"/>
      <c r="CQ1726"/>
    </row>
    <row r="1727" spans="6:95" x14ac:dyDescent="0.25">
      <c r="F1727"/>
      <c r="CQ1727"/>
    </row>
    <row r="1728" spans="6:95" x14ac:dyDescent="0.25">
      <c r="F1728"/>
      <c r="CQ1728"/>
    </row>
    <row r="1729" spans="6:95" x14ac:dyDescent="0.25">
      <c r="F1729"/>
      <c r="CQ1729"/>
    </row>
    <row r="1730" spans="6:95" x14ac:dyDescent="0.25">
      <c r="F1730"/>
      <c r="CQ1730"/>
    </row>
    <row r="1731" spans="6:95" x14ac:dyDescent="0.25">
      <c r="F1731"/>
      <c r="CQ1731"/>
    </row>
    <row r="1732" spans="6:95" x14ac:dyDescent="0.25">
      <c r="F1732"/>
      <c r="CQ1732"/>
    </row>
    <row r="1733" spans="6:95" x14ac:dyDescent="0.25">
      <c r="F1733"/>
      <c r="CQ1733"/>
    </row>
    <row r="1734" spans="6:95" x14ac:dyDescent="0.25">
      <c r="F1734"/>
      <c r="CQ1734"/>
    </row>
    <row r="1735" spans="6:95" x14ac:dyDescent="0.25">
      <c r="F1735"/>
      <c r="CQ1735"/>
    </row>
    <row r="1736" spans="6:95" x14ac:dyDescent="0.25">
      <c r="F1736"/>
      <c r="CQ1736"/>
    </row>
    <row r="1737" spans="6:95" x14ac:dyDescent="0.25">
      <c r="F1737"/>
      <c r="CQ1737"/>
    </row>
    <row r="1738" spans="6:95" x14ac:dyDescent="0.25">
      <c r="F1738"/>
      <c r="CQ1738"/>
    </row>
    <row r="1739" spans="6:95" x14ac:dyDescent="0.25">
      <c r="F1739"/>
      <c r="CQ1739"/>
    </row>
    <row r="1740" spans="6:95" x14ac:dyDescent="0.25">
      <c r="F1740"/>
      <c r="CQ1740"/>
    </row>
    <row r="1741" spans="6:95" x14ac:dyDescent="0.25">
      <c r="F1741"/>
      <c r="CQ1741"/>
    </row>
    <row r="1742" spans="6:95" x14ac:dyDescent="0.25">
      <c r="F1742"/>
      <c r="CQ1742"/>
    </row>
    <row r="1743" spans="6:95" x14ac:dyDescent="0.25">
      <c r="F1743"/>
      <c r="CQ1743"/>
    </row>
    <row r="1744" spans="6:95" x14ac:dyDescent="0.25">
      <c r="F1744"/>
      <c r="CQ1744"/>
    </row>
    <row r="1745" spans="6:95" x14ac:dyDescent="0.25">
      <c r="F1745"/>
      <c r="CQ1745"/>
    </row>
    <row r="1746" spans="6:95" x14ac:dyDescent="0.25">
      <c r="F1746"/>
      <c r="CQ1746"/>
    </row>
    <row r="1747" spans="6:95" x14ac:dyDescent="0.25">
      <c r="F1747"/>
      <c r="CQ1747"/>
    </row>
    <row r="1748" spans="6:95" x14ac:dyDescent="0.25">
      <c r="F1748"/>
      <c r="CQ1748"/>
    </row>
    <row r="1749" spans="6:95" x14ac:dyDescent="0.25">
      <c r="F1749"/>
      <c r="CQ1749"/>
    </row>
    <row r="1750" spans="6:95" x14ac:dyDescent="0.25">
      <c r="F1750"/>
      <c r="CQ1750"/>
    </row>
    <row r="1751" spans="6:95" x14ac:dyDescent="0.25">
      <c r="F1751"/>
      <c r="CQ1751"/>
    </row>
    <row r="1752" spans="6:95" x14ac:dyDescent="0.25">
      <c r="F1752"/>
      <c r="CQ1752"/>
    </row>
    <row r="1753" spans="6:95" x14ac:dyDescent="0.25">
      <c r="F1753"/>
      <c r="CQ1753"/>
    </row>
    <row r="1754" spans="6:95" x14ac:dyDescent="0.25">
      <c r="F1754"/>
      <c r="CQ1754"/>
    </row>
    <row r="1755" spans="6:95" x14ac:dyDescent="0.25">
      <c r="F1755"/>
      <c r="CQ1755"/>
    </row>
    <row r="1756" spans="6:95" x14ac:dyDescent="0.25">
      <c r="F1756"/>
      <c r="CQ1756"/>
    </row>
    <row r="1757" spans="6:95" x14ac:dyDescent="0.25">
      <c r="F1757"/>
      <c r="CQ1757"/>
    </row>
    <row r="1758" spans="6:95" x14ac:dyDescent="0.25">
      <c r="F1758"/>
      <c r="CQ1758"/>
    </row>
    <row r="1759" spans="6:95" x14ac:dyDescent="0.25">
      <c r="F1759"/>
      <c r="CQ1759"/>
    </row>
    <row r="1760" spans="6:95" x14ac:dyDescent="0.25">
      <c r="F1760"/>
      <c r="CQ1760"/>
    </row>
    <row r="1761" spans="6:95" x14ac:dyDescent="0.25">
      <c r="F1761"/>
      <c r="CQ1761"/>
    </row>
    <row r="1762" spans="6:95" x14ac:dyDescent="0.25">
      <c r="F1762"/>
      <c r="CQ1762"/>
    </row>
    <row r="1763" spans="6:95" x14ac:dyDescent="0.25">
      <c r="F1763"/>
      <c r="CQ1763"/>
    </row>
    <row r="1764" spans="6:95" x14ac:dyDescent="0.25">
      <c r="F1764"/>
      <c r="CQ1764"/>
    </row>
    <row r="1765" spans="6:95" x14ac:dyDescent="0.25">
      <c r="F1765"/>
      <c r="CQ1765"/>
    </row>
    <row r="1766" spans="6:95" x14ac:dyDescent="0.25">
      <c r="F1766"/>
      <c r="CQ1766"/>
    </row>
    <row r="1767" spans="6:95" x14ac:dyDescent="0.25">
      <c r="F1767"/>
      <c r="CQ1767"/>
    </row>
    <row r="1768" spans="6:95" x14ac:dyDescent="0.25">
      <c r="F1768"/>
      <c r="CQ1768"/>
    </row>
    <row r="1769" spans="6:95" x14ac:dyDescent="0.25">
      <c r="F1769"/>
      <c r="CQ1769"/>
    </row>
    <row r="1770" spans="6:95" x14ac:dyDescent="0.25">
      <c r="F1770"/>
      <c r="CQ1770"/>
    </row>
    <row r="1771" spans="6:95" x14ac:dyDescent="0.25">
      <c r="F1771"/>
      <c r="CQ1771"/>
    </row>
    <row r="1772" spans="6:95" x14ac:dyDescent="0.25">
      <c r="F1772"/>
      <c r="CQ1772"/>
    </row>
    <row r="1773" spans="6:95" x14ac:dyDescent="0.25">
      <c r="F1773"/>
      <c r="CQ1773"/>
    </row>
    <row r="1774" spans="6:95" x14ac:dyDescent="0.25">
      <c r="F1774"/>
      <c r="CQ1774"/>
    </row>
    <row r="1775" spans="6:95" x14ac:dyDescent="0.25">
      <c r="F1775"/>
      <c r="CQ1775"/>
    </row>
    <row r="1776" spans="6:95" x14ac:dyDescent="0.25">
      <c r="F1776"/>
      <c r="CQ1776"/>
    </row>
    <row r="1777" spans="6:95" x14ac:dyDescent="0.25">
      <c r="F1777"/>
      <c r="CQ1777"/>
    </row>
    <row r="1778" spans="6:95" x14ac:dyDescent="0.25">
      <c r="F1778"/>
      <c r="CQ1778"/>
    </row>
    <row r="1779" spans="6:95" x14ac:dyDescent="0.25">
      <c r="F1779"/>
      <c r="CQ1779"/>
    </row>
    <row r="1780" spans="6:95" x14ac:dyDescent="0.25">
      <c r="F1780"/>
      <c r="CQ1780"/>
    </row>
    <row r="1781" spans="6:95" x14ac:dyDescent="0.25">
      <c r="F1781"/>
      <c r="CQ1781"/>
    </row>
    <row r="1782" spans="6:95" x14ac:dyDescent="0.25">
      <c r="F1782"/>
      <c r="CQ1782"/>
    </row>
    <row r="1783" spans="6:95" x14ac:dyDescent="0.25">
      <c r="F1783"/>
      <c r="CQ1783"/>
    </row>
    <row r="1784" spans="6:95" x14ac:dyDescent="0.25">
      <c r="F1784"/>
      <c r="CQ1784"/>
    </row>
    <row r="1785" spans="6:95" x14ac:dyDescent="0.25">
      <c r="F1785"/>
      <c r="CQ1785"/>
    </row>
    <row r="1786" spans="6:95" x14ac:dyDescent="0.25">
      <c r="F1786"/>
      <c r="CQ1786"/>
    </row>
    <row r="1787" spans="6:95" x14ac:dyDescent="0.25">
      <c r="F1787"/>
      <c r="CQ1787"/>
    </row>
    <row r="1788" spans="6:95" x14ac:dyDescent="0.25">
      <c r="F1788"/>
      <c r="CQ1788"/>
    </row>
    <row r="1789" spans="6:95" x14ac:dyDescent="0.25">
      <c r="F1789"/>
      <c r="CQ1789"/>
    </row>
    <row r="1790" spans="6:95" x14ac:dyDescent="0.25">
      <c r="F1790"/>
      <c r="CQ1790"/>
    </row>
    <row r="1791" spans="6:95" x14ac:dyDescent="0.25">
      <c r="F1791"/>
      <c r="CQ1791"/>
    </row>
    <row r="1792" spans="6:95" x14ac:dyDescent="0.25">
      <c r="F1792"/>
      <c r="CQ1792"/>
    </row>
    <row r="1793" spans="6:95" x14ac:dyDescent="0.25">
      <c r="F1793"/>
      <c r="CQ1793"/>
    </row>
    <row r="1794" spans="6:95" x14ac:dyDescent="0.25">
      <c r="F1794"/>
      <c r="CQ1794"/>
    </row>
    <row r="1795" spans="6:95" x14ac:dyDescent="0.25">
      <c r="F1795"/>
      <c r="CQ1795"/>
    </row>
    <row r="1796" spans="6:95" x14ac:dyDescent="0.25">
      <c r="F1796"/>
      <c r="CQ1796"/>
    </row>
    <row r="1797" spans="6:95" x14ac:dyDescent="0.25">
      <c r="F1797"/>
      <c r="CQ1797"/>
    </row>
    <row r="1798" spans="6:95" x14ac:dyDescent="0.25">
      <c r="F1798"/>
      <c r="CQ1798"/>
    </row>
    <row r="1799" spans="6:95" x14ac:dyDescent="0.25">
      <c r="F1799"/>
      <c r="CQ1799"/>
    </row>
    <row r="1800" spans="6:95" x14ac:dyDescent="0.25">
      <c r="F1800"/>
      <c r="CQ1800"/>
    </row>
    <row r="1801" spans="6:95" x14ac:dyDescent="0.25">
      <c r="F1801"/>
      <c r="CQ1801"/>
    </row>
    <row r="1802" spans="6:95" x14ac:dyDescent="0.25">
      <c r="F1802"/>
      <c r="CQ1802"/>
    </row>
    <row r="1803" spans="6:95" x14ac:dyDescent="0.25">
      <c r="F1803"/>
      <c r="CQ1803"/>
    </row>
    <row r="1804" spans="6:95" x14ac:dyDescent="0.25">
      <c r="F1804"/>
      <c r="CQ1804"/>
    </row>
    <row r="1805" spans="6:95" x14ac:dyDescent="0.25">
      <c r="F1805"/>
      <c r="CQ1805"/>
    </row>
    <row r="1806" spans="6:95" x14ac:dyDescent="0.25">
      <c r="F1806"/>
      <c r="CQ1806"/>
    </row>
    <row r="1807" spans="6:95" x14ac:dyDescent="0.25">
      <c r="F1807"/>
      <c r="CQ1807"/>
    </row>
    <row r="1808" spans="6:95" x14ac:dyDescent="0.25">
      <c r="F1808"/>
      <c r="CQ1808"/>
    </row>
    <row r="1809" spans="6:95" x14ac:dyDescent="0.25">
      <c r="F1809"/>
      <c r="CQ1809"/>
    </row>
    <row r="1810" spans="6:95" x14ac:dyDescent="0.25">
      <c r="F1810"/>
      <c r="CQ1810"/>
    </row>
    <row r="1811" spans="6:95" x14ac:dyDescent="0.25">
      <c r="F1811"/>
      <c r="CQ1811"/>
    </row>
    <row r="1812" spans="6:95" x14ac:dyDescent="0.25">
      <c r="F1812"/>
      <c r="CQ1812"/>
    </row>
    <row r="1813" spans="6:95" x14ac:dyDescent="0.25">
      <c r="F1813"/>
      <c r="CQ1813"/>
    </row>
    <row r="1814" spans="6:95" x14ac:dyDescent="0.25">
      <c r="F1814"/>
      <c r="CQ1814"/>
    </row>
    <row r="1815" spans="6:95" x14ac:dyDescent="0.25">
      <c r="F1815"/>
      <c r="CQ1815"/>
    </row>
    <row r="1816" spans="6:95" x14ac:dyDescent="0.25">
      <c r="F1816"/>
      <c r="CQ1816"/>
    </row>
    <row r="1817" spans="6:95" x14ac:dyDescent="0.25">
      <c r="F1817"/>
      <c r="CQ1817"/>
    </row>
    <row r="1818" spans="6:95" x14ac:dyDescent="0.25">
      <c r="F1818"/>
      <c r="CQ1818"/>
    </row>
    <row r="1819" spans="6:95" x14ac:dyDescent="0.25">
      <c r="F1819"/>
      <c r="CQ1819"/>
    </row>
    <row r="1820" spans="6:95" x14ac:dyDescent="0.25">
      <c r="F1820"/>
      <c r="CQ1820"/>
    </row>
    <row r="1821" spans="6:95" x14ac:dyDescent="0.25">
      <c r="F1821"/>
      <c r="CQ1821"/>
    </row>
    <row r="1822" spans="6:95" x14ac:dyDescent="0.25">
      <c r="F1822"/>
      <c r="CQ1822"/>
    </row>
    <row r="1823" spans="6:95" x14ac:dyDescent="0.25">
      <c r="F1823"/>
      <c r="CQ1823"/>
    </row>
    <row r="1824" spans="6:95" x14ac:dyDescent="0.25">
      <c r="F1824"/>
      <c r="CQ1824"/>
    </row>
    <row r="1825" spans="6:95" x14ac:dyDescent="0.25">
      <c r="F1825"/>
      <c r="CQ1825"/>
    </row>
    <row r="1826" spans="6:95" x14ac:dyDescent="0.25">
      <c r="F1826"/>
      <c r="CQ1826"/>
    </row>
    <row r="1827" spans="6:95" x14ac:dyDescent="0.25">
      <c r="F1827"/>
      <c r="CQ1827"/>
    </row>
    <row r="1828" spans="6:95" x14ac:dyDescent="0.25">
      <c r="F1828"/>
      <c r="CQ1828"/>
    </row>
    <row r="1829" spans="6:95" x14ac:dyDescent="0.25">
      <c r="F1829"/>
      <c r="CQ1829"/>
    </row>
    <row r="1830" spans="6:95" x14ac:dyDescent="0.25">
      <c r="F1830"/>
      <c r="CQ1830"/>
    </row>
    <row r="1831" spans="6:95" x14ac:dyDescent="0.25">
      <c r="F1831"/>
      <c r="CQ1831"/>
    </row>
    <row r="1832" spans="6:95" x14ac:dyDescent="0.25">
      <c r="F1832"/>
      <c r="CQ1832"/>
    </row>
    <row r="1833" spans="6:95" x14ac:dyDescent="0.25">
      <c r="F1833"/>
      <c r="CQ1833"/>
    </row>
    <row r="1834" spans="6:95" x14ac:dyDescent="0.25">
      <c r="F1834"/>
      <c r="CQ1834"/>
    </row>
    <row r="1835" spans="6:95" x14ac:dyDescent="0.25">
      <c r="F1835"/>
      <c r="CQ1835"/>
    </row>
    <row r="1836" spans="6:95" x14ac:dyDescent="0.25">
      <c r="F1836"/>
      <c r="CQ1836"/>
    </row>
    <row r="1837" spans="6:95" x14ac:dyDescent="0.25">
      <c r="F1837"/>
      <c r="CQ1837"/>
    </row>
    <row r="1838" spans="6:95" x14ac:dyDescent="0.25">
      <c r="F1838"/>
      <c r="CQ1838"/>
    </row>
    <row r="1839" spans="6:95" x14ac:dyDescent="0.25">
      <c r="F1839"/>
      <c r="CQ1839"/>
    </row>
    <row r="1840" spans="6:95" x14ac:dyDescent="0.25">
      <c r="F1840"/>
      <c r="CQ1840"/>
    </row>
    <row r="1841" spans="6:95" x14ac:dyDescent="0.25">
      <c r="F1841"/>
      <c r="CQ1841"/>
    </row>
    <row r="1842" spans="6:95" x14ac:dyDescent="0.25">
      <c r="F1842"/>
      <c r="CQ1842"/>
    </row>
    <row r="1843" spans="6:95" x14ac:dyDescent="0.25">
      <c r="F1843"/>
      <c r="CQ1843"/>
    </row>
    <row r="1844" spans="6:95" x14ac:dyDescent="0.25">
      <c r="F1844"/>
      <c r="CQ1844"/>
    </row>
    <row r="1845" spans="6:95" x14ac:dyDescent="0.25">
      <c r="F1845"/>
      <c r="CQ1845"/>
    </row>
    <row r="1846" spans="6:95" x14ac:dyDescent="0.25">
      <c r="F1846"/>
      <c r="CQ1846"/>
    </row>
    <row r="1847" spans="6:95" x14ac:dyDescent="0.25">
      <c r="F1847"/>
      <c r="CQ1847"/>
    </row>
    <row r="1848" spans="6:95" x14ac:dyDescent="0.25">
      <c r="F1848"/>
      <c r="CQ1848"/>
    </row>
    <row r="1849" spans="6:95" x14ac:dyDescent="0.25">
      <c r="F1849"/>
      <c r="CQ1849"/>
    </row>
    <row r="1850" spans="6:95" x14ac:dyDescent="0.25">
      <c r="F1850"/>
      <c r="CQ1850"/>
    </row>
    <row r="1851" spans="6:95" x14ac:dyDescent="0.25">
      <c r="F1851"/>
      <c r="CQ1851"/>
    </row>
    <row r="1852" spans="6:95" x14ac:dyDescent="0.25">
      <c r="F1852"/>
      <c r="CQ1852"/>
    </row>
    <row r="1853" spans="6:95" x14ac:dyDescent="0.25">
      <c r="F1853"/>
      <c r="CQ1853"/>
    </row>
    <row r="1854" spans="6:95" x14ac:dyDescent="0.25">
      <c r="F1854"/>
      <c r="CQ1854"/>
    </row>
    <row r="1855" spans="6:95" x14ac:dyDescent="0.25">
      <c r="F1855"/>
      <c r="CQ1855"/>
    </row>
    <row r="1856" spans="6:95" x14ac:dyDescent="0.25">
      <c r="F1856"/>
      <c r="CQ1856"/>
    </row>
    <row r="1857" spans="6:95" x14ac:dyDescent="0.25">
      <c r="F1857"/>
      <c r="CQ1857"/>
    </row>
    <row r="1858" spans="6:95" x14ac:dyDescent="0.25">
      <c r="F1858"/>
      <c r="CQ1858"/>
    </row>
    <row r="1859" spans="6:95" x14ac:dyDescent="0.25">
      <c r="F1859"/>
      <c r="CQ1859"/>
    </row>
    <row r="1860" spans="6:95" x14ac:dyDescent="0.25">
      <c r="F1860"/>
      <c r="CQ1860"/>
    </row>
    <row r="1861" spans="6:95" x14ac:dyDescent="0.25">
      <c r="F1861"/>
      <c r="CQ1861"/>
    </row>
    <row r="1862" spans="6:95" x14ac:dyDescent="0.25">
      <c r="F1862"/>
      <c r="CQ1862"/>
    </row>
    <row r="1863" spans="6:95" x14ac:dyDescent="0.25">
      <c r="F1863"/>
      <c r="CQ1863"/>
    </row>
    <row r="1864" spans="6:95" x14ac:dyDescent="0.25">
      <c r="F1864"/>
      <c r="CQ1864"/>
    </row>
    <row r="1865" spans="6:95" x14ac:dyDescent="0.25">
      <c r="F1865"/>
      <c r="CQ1865"/>
    </row>
    <row r="1866" spans="6:95" x14ac:dyDescent="0.25">
      <c r="F1866"/>
      <c r="CQ1866"/>
    </row>
    <row r="1867" spans="6:95" x14ac:dyDescent="0.25">
      <c r="F1867"/>
      <c r="CQ1867"/>
    </row>
    <row r="1868" spans="6:95" x14ac:dyDescent="0.25">
      <c r="F1868"/>
      <c r="CQ1868"/>
    </row>
    <row r="1869" spans="6:95" x14ac:dyDescent="0.25">
      <c r="F1869"/>
      <c r="CQ1869"/>
    </row>
    <row r="1870" spans="6:95" x14ac:dyDescent="0.25">
      <c r="F1870"/>
      <c r="CQ1870"/>
    </row>
    <row r="1871" spans="6:95" x14ac:dyDescent="0.25">
      <c r="F1871"/>
      <c r="CQ1871"/>
    </row>
    <row r="1872" spans="6:95" x14ac:dyDescent="0.25">
      <c r="F1872"/>
      <c r="CQ1872"/>
    </row>
    <row r="1873" spans="6:95" x14ac:dyDescent="0.25">
      <c r="F1873"/>
      <c r="CQ1873"/>
    </row>
    <row r="1874" spans="6:95" x14ac:dyDescent="0.25">
      <c r="F1874"/>
      <c r="CQ1874"/>
    </row>
    <row r="1875" spans="6:95" x14ac:dyDescent="0.25">
      <c r="F1875"/>
      <c r="CQ1875"/>
    </row>
    <row r="1876" spans="6:95" x14ac:dyDescent="0.25">
      <c r="F1876"/>
      <c r="CQ1876"/>
    </row>
    <row r="1877" spans="6:95" x14ac:dyDescent="0.25">
      <c r="F1877"/>
      <c r="CQ1877"/>
    </row>
    <row r="1878" spans="6:95" x14ac:dyDescent="0.25">
      <c r="F1878"/>
      <c r="CQ1878"/>
    </row>
    <row r="1879" spans="6:95" x14ac:dyDescent="0.25">
      <c r="F1879"/>
      <c r="CQ1879"/>
    </row>
    <row r="1880" spans="6:95" x14ac:dyDescent="0.25">
      <c r="F1880"/>
      <c r="CQ1880"/>
    </row>
    <row r="1881" spans="6:95" x14ac:dyDescent="0.25">
      <c r="F1881"/>
      <c r="CQ1881"/>
    </row>
    <row r="1882" spans="6:95" x14ac:dyDescent="0.25">
      <c r="F1882"/>
      <c r="CQ1882"/>
    </row>
    <row r="1883" spans="6:95" x14ac:dyDescent="0.25">
      <c r="F1883"/>
      <c r="CQ1883"/>
    </row>
    <row r="1884" spans="6:95" x14ac:dyDescent="0.25">
      <c r="F1884"/>
      <c r="CQ1884"/>
    </row>
    <row r="1885" spans="6:95" x14ac:dyDescent="0.25">
      <c r="F1885"/>
      <c r="CQ1885"/>
    </row>
    <row r="1886" spans="6:95" x14ac:dyDescent="0.25">
      <c r="F1886"/>
      <c r="CQ1886"/>
    </row>
    <row r="1887" spans="6:95" x14ac:dyDescent="0.25">
      <c r="F1887"/>
      <c r="CQ1887"/>
    </row>
    <row r="1888" spans="6:95" x14ac:dyDescent="0.25">
      <c r="F1888"/>
      <c r="CQ1888"/>
    </row>
    <row r="1889" spans="6:95" x14ac:dyDescent="0.25">
      <c r="F1889"/>
      <c r="CQ1889"/>
    </row>
    <row r="1890" spans="6:95" x14ac:dyDescent="0.25">
      <c r="F1890"/>
      <c r="CQ1890"/>
    </row>
    <row r="1891" spans="6:95" x14ac:dyDescent="0.25">
      <c r="F1891"/>
      <c r="CQ1891"/>
    </row>
    <row r="1892" spans="6:95" x14ac:dyDescent="0.25">
      <c r="F1892"/>
      <c r="CQ1892"/>
    </row>
    <row r="1893" spans="6:95" x14ac:dyDescent="0.25">
      <c r="F1893"/>
      <c r="CQ1893"/>
    </row>
    <row r="1894" spans="6:95" x14ac:dyDescent="0.25">
      <c r="F1894"/>
      <c r="CQ1894"/>
    </row>
    <row r="1895" spans="6:95" x14ac:dyDescent="0.25">
      <c r="F1895"/>
      <c r="CQ1895"/>
    </row>
    <row r="1896" spans="6:95" x14ac:dyDescent="0.25">
      <c r="F1896"/>
      <c r="CQ1896"/>
    </row>
    <row r="1897" spans="6:95" x14ac:dyDescent="0.25">
      <c r="F1897"/>
      <c r="CQ1897"/>
    </row>
    <row r="1898" spans="6:95" x14ac:dyDescent="0.25">
      <c r="F1898"/>
      <c r="CQ1898"/>
    </row>
    <row r="1899" spans="6:95" x14ac:dyDescent="0.25">
      <c r="F1899"/>
      <c r="CQ1899"/>
    </row>
    <row r="1900" spans="6:95" x14ac:dyDescent="0.25">
      <c r="F1900"/>
      <c r="CQ1900"/>
    </row>
    <row r="1901" spans="6:95" x14ac:dyDescent="0.25">
      <c r="F1901"/>
      <c r="CQ1901"/>
    </row>
    <row r="1902" spans="6:95" x14ac:dyDescent="0.25">
      <c r="F1902"/>
      <c r="CQ1902"/>
    </row>
    <row r="1903" spans="6:95" x14ac:dyDescent="0.25">
      <c r="F1903"/>
      <c r="CQ1903"/>
    </row>
    <row r="1904" spans="6:95" x14ac:dyDescent="0.25">
      <c r="F1904"/>
      <c r="CQ1904"/>
    </row>
    <row r="1905" spans="6:95" x14ac:dyDescent="0.25">
      <c r="F1905"/>
      <c r="CQ1905"/>
    </row>
    <row r="1906" spans="6:95" x14ac:dyDescent="0.25">
      <c r="F1906"/>
      <c r="CQ1906"/>
    </row>
    <row r="1907" spans="6:95" x14ac:dyDescent="0.25">
      <c r="F1907"/>
      <c r="CQ1907"/>
    </row>
    <row r="1908" spans="6:95" x14ac:dyDescent="0.25">
      <c r="F1908"/>
      <c r="CQ1908"/>
    </row>
    <row r="1909" spans="6:95" x14ac:dyDescent="0.25">
      <c r="F1909"/>
      <c r="CQ1909"/>
    </row>
    <row r="1910" spans="6:95" x14ac:dyDescent="0.25">
      <c r="F1910"/>
      <c r="CQ1910"/>
    </row>
    <row r="1911" spans="6:95" x14ac:dyDescent="0.25">
      <c r="F1911"/>
      <c r="CQ1911"/>
    </row>
    <row r="1912" spans="6:95" x14ac:dyDescent="0.25">
      <c r="F1912"/>
      <c r="CQ1912"/>
    </row>
    <row r="1913" spans="6:95" x14ac:dyDescent="0.25">
      <c r="F1913"/>
      <c r="CQ1913"/>
    </row>
    <row r="1914" spans="6:95" x14ac:dyDescent="0.25">
      <c r="F1914"/>
      <c r="CQ1914"/>
    </row>
    <row r="1915" spans="6:95" x14ac:dyDescent="0.25">
      <c r="F1915"/>
      <c r="CQ1915"/>
    </row>
    <row r="1916" spans="6:95" x14ac:dyDescent="0.25">
      <c r="F1916"/>
      <c r="CQ1916"/>
    </row>
    <row r="1917" spans="6:95" x14ac:dyDescent="0.25">
      <c r="F1917"/>
      <c r="CQ1917"/>
    </row>
    <row r="1918" spans="6:95" x14ac:dyDescent="0.25">
      <c r="F1918"/>
      <c r="CQ1918"/>
    </row>
    <row r="1919" spans="6:95" x14ac:dyDescent="0.25">
      <c r="F1919"/>
      <c r="CQ1919"/>
    </row>
    <row r="1920" spans="6:95" x14ac:dyDescent="0.25">
      <c r="F1920"/>
      <c r="CQ1920"/>
    </row>
    <row r="1921" spans="6:95" x14ac:dyDescent="0.25">
      <c r="F1921"/>
      <c r="CQ1921"/>
    </row>
    <row r="1922" spans="6:95" x14ac:dyDescent="0.25">
      <c r="F1922"/>
      <c r="CQ1922"/>
    </row>
    <row r="1923" spans="6:95" x14ac:dyDescent="0.25">
      <c r="F1923"/>
      <c r="CQ1923"/>
    </row>
    <row r="1924" spans="6:95" x14ac:dyDescent="0.25">
      <c r="F1924"/>
      <c r="CQ1924"/>
    </row>
    <row r="1925" spans="6:95" x14ac:dyDescent="0.25">
      <c r="F1925"/>
      <c r="CQ1925"/>
    </row>
    <row r="1926" spans="6:95" x14ac:dyDescent="0.25">
      <c r="F1926"/>
      <c r="CQ1926"/>
    </row>
    <row r="1927" spans="6:95" x14ac:dyDescent="0.25">
      <c r="F1927"/>
      <c r="CQ1927"/>
    </row>
    <row r="1928" spans="6:95" x14ac:dyDescent="0.25">
      <c r="F1928"/>
      <c r="CQ1928"/>
    </row>
    <row r="1929" spans="6:95" x14ac:dyDescent="0.25">
      <c r="F1929"/>
      <c r="CQ1929"/>
    </row>
    <row r="1930" spans="6:95" x14ac:dyDescent="0.25">
      <c r="F1930"/>
      <c r="CQ1930"/>
    </row>
    <row r="1931" spans="6:95" x14ac:dyDescent="0.25">
      <c r="F1931"/>
      <c r="CQ1931"/>
    </row>
    <row r="1932" spans="6:95" x14ac:dyDescent="0.25">
      <c r="F1932"/>
      <c r="CQ1932"/>
    </row>
    <row r="1933" spans="6:95" x14ac:dyDescent="0.25">
      <c r="F1933"/>
      <c r="CQ1933"/>
    </row>
    <row r="1934" spans="6:95" x14ac:dyDescent="0.25">
      <c r="F1934"/>
      <c r="CQ1934"/>
    </row>
    <row r="1935" spans="6:95" x14ac:dyDescent="0.25">
      <c r="F1935"/>
      <c r="CQ1935"/>
    </row>
    <row r="1936" spans="6:95" x14ac:dyDescent="0.25">
      <c r="F1936"/>
      <c r="CQ1936"/>
    </row>
    <row r="1937" spans="6:95" x14ac:dyDescent="0.25">
      <c r="F1937"/>
      <c r="CQ1937"/>
    </row>
    <row r="1938" spans="6:95" x14ac:dyDescent="0.25">
      <c r="F1938"/>
      <c r="CQ1938"/>
    </row>
    <row r="1939" spans="6:95" x14ac:dyDescent="0.25">
      <c r="F1939"/>
      <c r="CQ1939"/>
    </row>
    <row r="1940" spans="6:95" x14ac:dyDescent="0.25">
      <c r="F1940"/>
      <c r="CQ1940"/>
    </row>
    <row r="1941" spans="6:95" x14ac:dyDescent="0.25">
      <c r="F1941"/>
      <c r="CQ1941"/>
    </row>
    <row r="1942" spans="6:95" x14ac:dyDescent="0.25">
      <c r="F1942"/>
      <c r="CQ1942"/>
    </row>
    <row r="1943" spans="6:95" x14ac:dyDescent="0.25">
      <c r="F1943"/>
      <c r="CQ1943"/>
    </row>
    <row r="1944" spans="6:95" x14ac:dyDescent="0.25">
      <c r="F1944"/>
      <c r="CQ1944"/>
    </row>
    <row r="1945" spans="6:95" x14ac:dyDescent="0.25">
      <c r="F1945"/>
      <c r="CQ1945"/>
    </row>
    <row r="1946" spans="6:95" x14ac:dyDescent="0.25">
      <c r="F1946"/>
      <c r="CQ1946"/>
    </row>
    <row r="1947" spans="6:95" x14ac:dyDescent="0.25">
      <c r="F1947"/>
      <c r="CQ1947"/>
    </row>
    <row r="1948" spans="6:95" x14ac:dyDescent="0.25">
      <c r="F1948"/>
      <c r="CQ1948"/>
    </row>
    <row r="1949" spans="6:95" x14ac:dyDescent="0.25">
      <c r="F1949"/>
      <c r="CQ1949"/>
    </row>
    <row r="1950" spans="6:95" x14ac:dyDescent="0.25">
      <c r="F1950"/>
      <c r="CQ1950"/>
    </row>
    <row r="1951" spans="6:95" x14ac:dyDescent="0.25">
      <c r="F1951"/>
      <c r="CQ1951"/>
    </row>
    <row r="1952" spans="6:95" x14ac:dyDescent="0.25">
      <c r="F1952"/>
      <c r="CQ1952"/>
    </row>
    <row r="1953" spans="6:95" x14ac:dyDescent="0.25">
      <c r="F1953"/>
      <c r="CQ1953"/>
    </row>
    <row r="1954" spans="6:95" x14ac:dyDescent="0.25">
      <c r="F1954"/>
      <c r="CQ1954"/>
    </row>
    <row r="1955" spans="6:95" x14ac:dyDescent="0.25">
      <c r="F1955"/>
      <c r="CQ1955"/>
    </row>
    <row r="1956" spans="6:95" x14ac:dyDescent="0.25">
      <c r="F1956"/>
      <c r="CQ1956"/>
    </row>
    <row r="1957" spans="6:95" x14ac:dyDescent="0.25">
      <c r="F1957"/>
      <c r="CQ1957"/>
    </row>
    <row r="1958" spans="6:95" x14ac:dyDescent="0.25">
      <c r="F1958"/>
      <c r="CQ1958"/>
    </row>
    <row r="1959" spans="6:95" x14ac:dyDescent="0.25">
      <c r="F1959"/>
      <c r="CQ1959"/>
    </row>
    <row r="1960" spans="6:95" x14ac:dyDescent="0.25">
      <c r="F1960"/>
      <c r="CQ1960"/>
    </row>
    <row r="1961" spans="6:95" x14ac:dyDescent="0.25">
      <c r="F1961"/>
      <c r="CQ1961"/>
    </row>
    <row r="1962" spans="6:95" x14ac:dyDescent="0.25">
      <c r="F1962"/>
      <c r="CQ1962"/>
    </row>
    <row r="1963" spans="6:95" x14ac:dyDescent="0.25">
      <c r="F1963"/>
      <c r="CQ1963"/>
    </row>
    <row r="1964" spans="6:95" x14ac:dyDescent="0.25">
      <c r="F1964"/>
      <c r="CQ1964"/>
    </row>
    <row r="1965" spans="6:95" x14ac:dyDescent="0.25">
      <c r="F1965"/>
      <c r="CQ1965"/>
    </row>
    <row r="1966" spans="6:95" x14ac:dyDescent="0.25">
      <c r="F1966"/>
      <c r="CQ1966"/>
    </row>
    <row r="1967" spans="6:95" x14ac:dyDescent="0.25">
      <c r="F1967"/>
      <c r="CQ1967"/>
    </row>
    <row r="1968" spans="6:95" x14ac:dyDescent="0.25">
      <c r="F1968"/>
      <c r="CQ1968"/>
    </row>
    <row r="1969" spans="6:95" x14ac:dyDescent="0.25">
      <c r="F1969"/>
      <c r="CQ1969"/>
    </row>
    <row r="1970" spans="6:95" x14ac:dyDescent="0.25">
      <c r="F1970"/>
      <c r="CQ1970"/>
    </row>
    <row r="1971" spans="6:95" x14ac:dyDescent="0.25">
      <c r="F1971"/>
      <c r="CQ1971"/>
    </row>
    <row r="1972" spans="6:95" x14ac:dyDescent="0.25">
      <c r="F1972"/>
      <c r="CQ1972"/>
    </row>
    <row r="1973" spans="6:95" x14ac:dyDescent="0.25">
      <c r="F1973"/>
      <c r="CQ1973"/>
    </row>
    <row r="1974" spans="6:95" x14ac:dyDescent="0.25">
      <c r="F1974"/>
      <c r="CQ1974"/>
    </row>
    <row r="1975" spans="6:95" x14ac:dyDescent="0.25">
      <c r="F1975"/>
      <c r="CQ1975"/>
    </row>
    <row r="1976" spans="6:95" x14ac:dyDescent="0.25">
      <c r="F1976"/>
      <c r="CQ1976"/>
    </row>
    <row r="1977" spans="6:95" x14ac:dyDescent="0.25">
      <c r="F1977"/>
      <c r="CQ1977"/>
    </row>
    <row r="1978" spans="6:95" x14ac:dyDescent="0.25">
      <c r="F1978"/>
      <c r="CQ1978"/>
    </row>
    <row r="1979" spans="6:95" x14ac:dyDescent="0.25">
      <c r="F1979"/>
      <c r="CQ1979"/>
    </row>
    <row r="1980" spans="6:95" x14ac:dyDescent="0.25">
      <c r="F1980"/>
      <c r="CQ1980"/>
    </row>
    <row r="1981" spans="6:95" x14ac:dyDescent="0.25">
      <c r="F1981"/>
      <c r="CQ1981"/>
    </row>
    <row r="1982" spans="6:95" x14ac:dyDescent="0.25">
      <c r="F1982"/>
      <c r="CQ1982"/>
    </row>
    <row r="1983" spans="6:95" x14ac:dyDescent="0.25">
      <c r="F1983"/>
      <c r="CQ1983"/>
    </row>
    <row r="1984" spans="6:95" x14ac:dyDescent="0.25">
      <c r="F1984"/>
      <c r="CQ1984"/>
    </row>
    <row r="1985" spans="6:95" x14ac:dyDescent="0.25">
      <c r="F1985"/>
      <c r="CQ1985"/>
    </row>
    <row r="1986" spans="6:95" x14ac:dyDescent="0.25">
      <c r="F1986"/>
      <c r="CQ1986"/>
    </row>
    <row r="1987" spans="6:95" x14ac:dyDescent="0.25">
      <c r="F1987"/>
      <c r="CQ1987"/>
    </row>
    <row r="1988" spans="6:95" x14ac:dyDescent="0.25">
      <c r="F1988"/>
      <c r="CQ1988"/>
    </row>
    <row r="1989" spans="6:95" x14ac:dyDescent="0.25">
      <c r="F1989"/>
      <c r="CQ1989"/>
    </row>
    <row r="1990" spans="6:95" x14ac:dyDescent="0.25">
      <c r="F1990"/>
      <c r="CQ1990"/>
    </row>
    <row r="1991" spans="6:95" x14ac:dyDescent="0.25">
      <c r="F1991"/>
      <c r="CQ1991"/>
    </row>
    <row r="1992" spans="6:95" x14ac:dyDescent="0.25">
      <c r="F1992"/>
      <c r="CQ1992"/>
    </row>
    <row r="1993" spans="6:95" x14ac:dyDescent="0.25">
      <c r="F1993"/>
      <c r="CQ1993"/>
    </row>
    <row r="1994" spans="6:95" x14ac:dyDescent="0.25">
      <c r="F1994"/>
      <c r="CQ1994"/>
    </row>
    <row r="1995" spans="6:95" x14ac:dyDescent="0.25">
      <c r="F1995"/>
      <c r="CQ1995"/>
    </row>
    <row r="1996" spans="6:95" x14ac:dyDescent="0.25">
      <c r="F1996"/>
      <c r="CQ1996"/>
    </row>
    <row r="1997" spans="6:95" x14ac:dyDescent="0.25">
      <c r="F1997"/>
      <c r="CQ1997"/>
    </row>
    <row r="1998" spans="6:95" x14ac:dyDescent="0.25">
      <c r="F1998"/>
      <c r="CQ1998"/>
    </row>
    <row r="1999" spans="6:95" x14ac:dyDescent="0.25">
      <c r="F1999"/>
      <c r="CQ1999"/>
    </row>
    <row r="2000" spans="6:95" x14ac:dyDescent="0.25">
      <c r="F2000"/>
      <c r="CQ2000"/>
    </row>
    <row r="2001" spans="6:95" x14ac:dyDescent="0.25">
      <c r="F2001"/>
      <c r="CQ2001"/>
    </row>
    <row r="2002" spans="6:95" x14ac:dyDescent="0.25">
      <c r="F2002"/>
      <c r="CQ2002"/>
    </row>
    <row r="2003" spans="6:95" x14ac:dyDescent="0.25">
      <c r="F2003"/>
      <c r="CQ2003"/>
    </row>
    <row r="2004" spans="6:95" x14ac:dyDescent="0.25">
      <c r="F2004"/>
      <c r="CQ2004"/>
    </row>
    <row r="2005" spans="6:95" x14ac:dyDescent="0.25">
      <c r="F2005"/>
      <c r="CQ2005"/>
    </row>
    <row r="2006" spans="6:95" x14ac:dyDescent="0.25">
      <c r="F2006"/>
      <c r="CQ2006"/>
    </row>
    <row r="2007" spans="6:95" x14ac:dyDescent="0.25">
      <c r="F2007"/>
      <c r="CQ2007"/>
    </row>
    <row r="2008" spans="6:95" x14ac:dyDescent="0.25">
      <c r="F2008"/>
      <c r="CQ2008"/>
    </row>
    <row r="2009" spans="6:95" x14ac:dyDescent="0.25">
      <c r="F2009"/>
      <c r="CQ2009"/>
    </row>
    <row r="2010" spans="6:95" x14ac:dyDescent="0.25">
      <c r="F2010"/>
      <c r="CQ2010"/>
    </row>
    <row r="2011" spans="6:95" x14ac:dyDescent="0.25">
      <c r="F2011"/>
      <c r="CQ2011"/>
    </row>
    <row r="2012" spans="6:95" x14ac:dyDescent="0.25">
      <c r="F2012"/>
      <c r="CQ2012"/>
    </row>
    <row r="2013" spans="6:95" x14ac:dyDescent="0.25">
      <c r="F2013"/>
      <c r="CQ2013"/>
    </row>
    <row r="2014" spans="6:95" x14ac:dyDescent="0.25">
      <c r="F2014"/>
      <c r="CQ2014"/>
    </row>
    <row r="2015" spans="6:95" x14ac:dyDescent="0.25">
      <c r="F2015"/>
      <c r="CQ2015"/>
    </row>
    <row r="2016" spans="6:95" x14ac:dyDescent="0.25">
      <c r="F2016"/>
      <c r="CQ2016"/>
    </row>
    <row r="2017" spans="6:95" x14ac:dyDescent="0.25">
      <c r="F2017"/>
      <c r="CQ2017"/>
    </row>
    <row r="2018" spans="6:95" x14ac:dyDescent="0.25">
      <c r="F2018"/>
      <c r="CQ2018"/>
    </row>
    <row r="2019" spans="6:95" x14ac:dyDescent="0.25">
      <c r="F2019"/>
      <c r="CQ2019"/>
    </row>
    <row r="2020" spans="6:95" x14ac:dyDescent="0.25">
      <c r="F2020"/>
      <c r="CQ2020"/>
    </row>
    <row r="2021" spans="6:95" x14ac:dyDescent="0.25">
      <c r="F2021"/>
      <c r="CQ2021"/>
    </row>
    <row r="2022" spans="6:95" x14ac:dyDescent="0.25">
      <c r="F2022"/>
      <c r="CQ2022"/>
    </row>
    <row r="2023" spans="6:95" x14ac:dyDescent="0.25">
      <c r="F2023"/>
      <c r="CQ2023"/>
    </row>
    <row r="2024" spans="6:95" x14ac:dyDescent="0.25">
      <c r="F2024"/>
      <c r="CQ2024"/>
    </row>
    <row r="2025" spans="6:95" x14ac:dyDescent="0.25">
      <c r="F2025"/>
      <c r="CQ2025"/>
    </row>
    <row r="2026" spans="6:95" x14ac:dyDescent="0.25">
      <c r="F2026"/>
      <c r="CQ2026"/>
    </row>
    <row r="2027" spans="6:95" x14ac:dyDescent="0.25">
      <c r="F2027"/>
      <c r="CQ2027"/>
    </row>
    <row r="2028" spans="6:95" x14ac:dyDescent="0.25">
      <c r="F2028"/>
      <c r="CQ2028"/>
    </row>
    <row r="2029" spans="6:95" x14ac:dyDescent="0.25">
      <c r="F2029"/>
      <c r="CQ2029"/>
    </row>
    <row r="2030" spans="6:95" x14ac:dyDescent="0.25">
      <c r="F2030"/>
      <c r="CQ2030"/>
    </row>
    <row r="2031" spans="6:95" x14ac:dyDescent="0.25">
      <c r="F2031"/>
      <c r="CQ2031"/>
    </row>
    <row r="2032" spans="6:95" x14ac:dyDescent="0.25">
      <c r="F2032"/>
      <c r="CQ2032"/>
    </row>
    <row r="2033" spans="6:95" x14ac:dyDescent="0.25">
      <c r="F2033"/>
      <c r="CQ2033"/>
    </row>
    <row r="2034" spans="6:95" x14ac:dyDescent="0.25">
      <c r="F2034"/>
      <c r="CQ2034"/>
    </row>
    <row r="2035" spans="6:95" x14ac:dyDescent="0.25">
      <c r="F2035"/>
      <c r="CQ2035"/>
    </row>
    <row r="2036" spans="6:95" x14ac:dyDescent="0.25">
      <c r="F2036"/>
      <c r="CQ2036"/>
    </row>
    <row r="2037" spans="6:95" x14ac:dyDescent="0.25">
      <c r="F2037"/>
      <c r="CQ2037"/>
    </row>
    <row r="2038" spans="6:95" x14ac:dyDescent="0.25">
      <c r="F2038"/>
      <c r="CQ2038"/>
    </row>
    <row r="2039" spans="6:95" x14ac:dyDescent="0.25">
      <c r="F2039"/>
      <c r="CQ2039"/>
    </row>
    <row r="2040" spans="6:95" x14ac:dyDescent="0.25">
      <c r="F2040"/>
      <c r="CQ2040"/>
    </row>
    <row r="2041" spans="6:95" x14ac:dyDescent="0.25">
      <c r="F2041"/>
      <c r="CQ2041"/>
    </row>
    <row r="2042" spans="6:95" x14ac:dyDescent="0.25">
      <c r="F2042"/>
      <c r="CQ2042"/>
    </row>
    <row r="2043" spans="6:95" x14ac:dyDescent="0.25">
      <c r="F2043"/>
      <c r="CQ2043"/>
    </row>
    <row r="2044" spans="6:95" x14ac:dyDescent="0.25">
      <c r="F2044"/>
      <c r="CQ2044"/>
    </row>
    <row r="2045" spans="6:95" x14ac:dyDescent="0.25">
      <c r="F2045"/>
      <c r="CQ2045"/>
    </row>
    <row r="2046" spans="6:95" x14ac:dyDescent="0.25">
      <c r="F2046"/>
      <c r="CQ2046"/>
    </row>
    <row r="2047" spans="6:95" x14ac:dyDescent="0.25">
      <c r="F2047"/>
      <c r="CQ2047"/>
    </row>
    <row r="2048" spans="6:95" x14ac:dyDescent="0.25">
      <c r="F2048"/>
      <c r="CQ2048"/>
    </row>
    <row r="2049" spans="6:95" x14ac:dyDescent="0.25">
      <c r="F2049"/>
      <c r="CQ2049"/>
    </row>
    <row r="2050" spans="6:95" x14ac:dyDescent="0.25">
      <c r="F2050"/>
      <c r="CQ2050"/>
    </row>
    <row r="2051" spans="6:95" x14ac:dyDescent="0.25">
      <c r="F2051"/>
      <c r="CQ2051"/>
    </row>
    <row r="2052" spans="6:95" x14ac:dyDescent="0.25">
      <c r="F2052"/>
      <c r="CQ2052"/>
    </row>
    <row r="2053" spans="6:95" x14ac:dyDescent="0.25">
      <c r="F2053"/>
      <c r="CQ2053"/>
    </row>
    <row r="2054" spans="6:95" x14ac:dyDescent="0.25">
      <c r="F2054"/>
      <c r="CQ2054"/>
    </row>
    <row r="2055" spans="6:95" x14ac:dyDescent="0.25">
      <c r="F2055"/>
      <c r="CQ2055"/>
    </row>
    <row r="2056" spans="6:95" x14ac:dyDescent="0.25">
      <c r="F2056"/>
      <c r="CQ2056"/>
    </row>
    <row r="2057" spans="6:95" x14ac:dyDescent="0.25">
      <c r="F2057"/>
      <c r="CQ2057"/>
    </row>
    <row r="2058" spans="6:95" x14ac:dyDescent="0.25">
      <c r="F2058"/>
      <c r="CQ2058"/>
    </row>
    <row r="2059" spans="6:95" x14ac:dyDescent="0.25">
      <c r="F2059"/>
      <c r="CQ2059"/>
    </row>
    <row r="2060" spans="6:95" x14ac:dyDescent="0.25">
      <c r="F2060"/>
      <c r="CQ2060"/>
    </row>
    <row r="2061" spans="6:95" x14ac:dyDescent="0.25">
      <c r="F2061"/>
      <c r="CQ2061"/>
    </row>
    <row r="2062" spans="6:95" x14ac:dyDescent="0.25">
      <c r="F2062"/>
      <c r="CQ2062"/>
    </row>
    <row r="2063" spans="6:95" x14ac:dyDescent="0.25">
      <c r="F2063"/>
      <c r="CQ2063"/>
    </row>
    <row r="2064" spans="6:95" x14ac:dyDescent="0.25">
      <c r="F2064"/>
      <c r="CQ2064"/>
    </row>
    <row r="2065" spans="6:95" x14ac:dyDescent="0.25">
      <c r="F2065"/>
      <c r="CQ2065"/>
    </row>
    <row r="2066" spans="6:95" x14ac:dyDescent="0.25">
      <c r="F2066"/>
      <c r="CQ2066"/>
    </row>
    <row r="2067" spans="6:95" x14ac:dyDescent="0.25">
      <c r="F2067"/>
      <c r="CQ2067"/>
    </row>
    <row r="2068" spans="6:95" x14ac:dyDescent="0.25">
      <c r="F2068"/>
      <c r="CQ2068"/>
    </row>
    <row r="2069" spans="6:95" x14ac:dyDescent="0.25">
      <c r="F2069"/>
      <c r="CQ2069"/>
    </row>
    <row r="2070" spans="6:95" x14ac:dyDescent="0.25">
      <c r="F2070"/>
      <c r="CQ2070"/>
    </row>
    <row r="2071" spans="6:95" x14ac:dyDescent="0.25">
      <c r="F2071"/>
      <c r="CQ2071"/>
    </row>
    <row r="2072" spans="6:95" x14ac:dyDescent="0.25">
      <c r="F2072"/>
      <c r="CQ2072"/>
    </row>
    <row r="2073" spans="6:95" x14ac:dyDescent="0.25">
      <c r="F2073"/>
      <c r="CQ2073"/>
    </row>
    <row r="2074" spans="6:95" x14ac:dyDescent="0.25">
      <c r="F2074"/>
      <c r="CQ2074"/>
    </row>
    <row r="2075" spans="6:95" x14ac:dyDescent="0.25">
      <c r="F2075"/>
      <c r="CQ2075"/>
    </row>
    <row r="2076" spans="6:95" x14ac:dyDescent="0.25">
      <c r="F2076"/>
      <c r="CQ2076"/>
    </row>
    <row r="2077" spans="6:95" x14ac:dyDescent="0.25">
      <c r="F2077"/>
      <c r="CQ2077"/>
    </row>
    <row r="2078" spans="6:95" x14ac:dyDescent="0.25">
      <c r="F2078"/>
      <c r="CQ2078"/>
    </row>
    <row r="2079" spans="6:95" x14ac:dyDescent="0.25">
      <c r="F2079"/>
      <c r="CQ2079"/>
    </row>
    <row r="2080" spans="6:95" x14ac:dyDescent="0.25">
      <c r="F2080"/>
      <c r="CQ2080"/>
    </row>
    <row r="2081" spans="6:95" x14ac:dyDescent="0.25">
      <c r="F2081"/>
      <c r="CQ2081"/>
    </row>
    <row r="2082" spans="6:95" x14ac:dyDescent="0.25">
      <c r="F2082"/>
      <c r="CQ2082"/>
    </row>
    <row r="2083" spans="6:95" x14ac:dyDescent="0.25">
      <c r="F2083"/>
      <c r="CQ2083"/>
    </row>
    <row r="2084" spans="6:95" x14ac:dyDescent="0.25">
      <c r="F2084"/>
      <c r="CQ2084"/>
    </row>
    <row r="2085" spans="6:95" x14ac:dyDescent="0.25">
      <c r="F2085"/>
      <c r="CQ2085"/>
    </row>
    <row r="2086" spans="6:95" x14ac:dyDescent="0.25">
      <c r="F2086"/>
      <c r="CQ2086"/>
    </row>
    <row r="2087" spans="6:95" x14ac:dyDescent="0.25">
      <c r="F2087"/>
      <c r="CQ2087"/>
    </row>
    <row r="2088" spans="6:95" x14ac:dyDescent="0.25">
      <c r="F2088"/>
      <c r="CQ2088"/>
    </row>
    <row r="2089" spans="6:95" x14ac:dyDescent="0.25">
      <c r="F2089"/>
      <c r="CQ2089"/>
    </row>
    <row r="2090" spans="6:95" x14ac:dyDescent="0.25">
      <c r="F2090"/>
      <c r="CQ2090"/>
    </row>
    <row r="2091" spans="6:95" x14ac:dyDescent="0.25">
      <c r="F2091"/>
      <c r="CQ2091"/>
    </row>
    <row r="2092" spans="6:95" x14ac:dyDescent="0.25">
      <c r="F2092"/>
      <c r="CQ2092"/>
    </row>
    <row r="2093" spans="6:95" x14ac:dyDescent="0.25">
      <c r="F2093"/>
      <c r="CQ2093"/>
    </row>
    <row r="2094" spans="6:95" x14ac:dyDescent="0.25">
      <c r="F2094"/>
      <c r="CQ2094"/>
    </row>
    <row r="2095" spans="6:95" x14ac:dyDescent="0.25">
      <c r="F2095"/>
      <c r="CQ2095"/>
    </row>
    <row r="2096" spans="6:95" x14ac:dyDescent="0.25">
      <c r="F2096"/>
      <c r="CQ2096"/>
    </row>
    <row r="2097" spans="6:95" x14ac:dyDescent="0.25">
      <c r="F2097"/>
      <c r="CQ2097"/>
    </row>
    <row r="2098" spans="6:95" x14ac:dyDescent="0.25">
      <c r="F2098"/>
      <c r="CQ2098"/>
    </row>
    <row r="2099" spans="6:95" x14ac:dyDescent="0.25">
      <c r="F2099"/>
      <c r="CQ2099"/>
    </row>
    <row r="2100" spans="6:95" x14ac:dyDescent="0.25">
      <c r="F2100"/>
      <c r="CQ2100"/>
    </row>
    <row r="2101" spans="6:95" x14ac:dyDescent="0.25">
      <c r="F2101"/>
      <c r="CQ2101"/>
    </row>
    <row r="2102" spans="6:95" x14ac:dyDescent="0.25">
      <c r="F2102"/>
      <c r="CQ2102"/>
    </row>
    <row r="2103" spans="6:95" x14ac:dyDescent="0.25">
      <c r="F2103"/>
      <c r="CQ2103"/>
    </row>
    <row r="2104" spans="6:95" x14ac:dyDescent="0.25">
      <c r="F2104"/>
      <c r="CQ2104"/>
    </row>
    <row r="2105" spans="6:95" x14ac:dyDescent="0.25">
      <c r="F2105"/>
      <c r="CQ2105"/>
    </row>
    <row r="2106" spans="6:95" x14ac:dyDescent="0.25">
      <c r="F2106"/>
      <c r="CQ2106"/>
    </row>
    <row r="2107" spans="6:95" x14ac:dyDescent="0.25">
      <c r="F2107"/>
      <c r="CQ2107"/>
    </row>
    <row r="2108" spans="6:95" x14ac:dyDescent="0.25">
      <c r="F2108"/>
      <c r="CQ2108"/>
    </row>
    <row r="2109" spans="6:95" x14ac:dyDescent="0.25">
      <c r="F2109"/>
      <c r="CQ2109"/>
    </row>
    <row r="2110" spans="6:95" x14ac:dyDescent="0.25">
      <c r="F2110"/>
      <c r="CQ2110"/>
    </row>
    <row r="2111" spans="6:95" x14ac:dyDescent="0.25">
      <c r="F2111"/>
      <c r="CQ2111"/>
    </row>
    <row r="2112" spans="6:95" x14ac:dyDescent="0.25">
      <c r="F2112"/>
      <c r="CQ2112"/>
    </row>
    <row r="2113" spans="6:95" x14ac:dyDescent="0.25">
      <c r="F2113"/>
      <c r="CQ2113"/>
    </row>
    <row r="2114" spans="6:95" x14ac:dyDescent="0.25">
      <c r="F2114"/>
      <c r="CQ2114"/>
    </row>
    <row r="2115" spans="6:95" x14ac:dyDescent="0.25">
      <c r="F2115"/>
      <c r="CQ2115"/>
    </row>
    <row r="2116" spans="6:95" x14ac:dyDescent="0.25">
      <c r="F2116"/>
      <c r="CQ2116"/>
    </row>
    <row r="2117" spans="6:95" x14ac:dyDescent="0.25">
      <c r="F2117"/>
      <c r="CQ2117"/>
    </row>
    <row r="2118" spans="6:95" x14ac:dyDescent="0.25">
      <c r="F2118"/>
      <c r="CQ2118"/>
    </row>
    <row r="2119" spans="6:95" x14ac:dyDescent="0.25">
      <c r="F2119"/>
      <c r="CQ2119"/>
    </row>
    <row r="2120" spans="6:95" x14ac:dyDescent="0.25">
      <c r="F2120"/>
      <c r="CQ2120"/>
    </row>
    <row r="2121" spans="6:95" x14ac:dyDescent="0.25">
      <c r="F2121"/>
      <c r="CQ2121"/>
    </row>
    <row r="2122" spans="6:95" x14ac:dyDescent="0.25">
      <c r="F2122"/>
      <c r="CQ2122"/>
    </row>
    <row r="2123" spans="6:95" x14ac:dyDescent="0.25">
      <c r="F2123"/>
      <c r="CQ2123"/>
    </row>
    <row r="2124" spans="6:95" x14ac:dyDescent="0.25">
      <c r="F2124"/>
      <c r="CQ2124"/>
    </row>
    <row r="2125" spans="6:95" x14ac:dyDescent="0.25">
      <c r="F2125"/>
      <c r="CQ2125"/>
    </row>
    <row r="2126" spans="6:95" x14ac:dyDescent="0.25">
      <c r="F2126"/>
      <c r="CQ2126"/>
    </row>
    <row r="2127" spans="6:95" x14ac:dyDescent="0.25">
      <c r="F2127"/>
      <c r="CQ2127"/>
    </row>
    <row r="2128" spans="6:95" x14ac:dyDescent="0.25">
      <c r="F2128"/>
      <c r="CQ2128"/>
    </row>
    <row r="2129" spans="6:95" x14ac:dyDescent="0.25">
      <c r="F2129"/>
      <c r="CQ2129"/>
    </row>
    <row r="2130" spans="6:95" x14ac:dyDescent="0.25">
      <c r="F2130"/>
      <c r="CQ2130"/>
    </row>
    <row r="2131" spans="6:95" x14ac:dyDescent="0.25">
      <c r="F2131"/>
      <c r="CQ2131"/>
    </row>
    <row r="2132" spans="6:95" x14ac:dyDescent="0.25">
      <c r="F2132"/>
      <c r="CQ2132"/>
    </row>
    <row r="2133" spans="6:95" x14ac:dyDescent="0.25">
      <c r="F2133"/>
      <c r="CQ2133"/>
    </row>
    <row r="2134" spans="6:95" x14ac:dyDescent="0.25">
      <c r="F2134"/>
      <c r="CQ2134"/>
    </row>
    <row r="2135" spans="6:95" x14ac:dyDescent="0.25">
      <c r="F2135"/>
      <c r="CQ2135"/>
    </row>
    <row r="2136" spans="6:95" x14ac:dyDescent="0.25">
      <c r="F2136"/>
      <c r="CQ2136"/>
    </row>
    <row r="2137" spans="6:95" x14ac:dyDescent="0.25">
      <c r="F2137"/>
      <c r="CQ2137"/>
    </row>
    <row r="2138" spans="6:95" x14ac:dyDescent="0.25">
      <c r="F2138"/>
      <c r="CQ2138"/>
    </row>
    <row r="2139" spans="6:95" x14ac:dyDescent="0.25">
      <c r="F2139"/>
      <c r="CQ2139"/>
    </row>
    <row r="2140" spans="6:95" x14ac:dyDescent="0.25">
      <c r="F2140"/>
      <c r="CQ2140"/>
    </row>
    <row r="2141" spans="6:95" x14ac:dyDescent="0.25">
      <c r="F2141"/>
      <c r="CQ2141"/>
    </row>
    <row r="2142" spans="6:95" x14ac:dyDescent="0.25">
      <c r="F2142"/>
      <c r="CQ2142"/>
    </row>
    <row r="2143" spans="6:95" x14ac:dyDescent="0.25">
      <c r="F2143"/>
      <c r="CQ2143"/>
    </row>
    <row r="2144" spans="6:95" x14ac:dyDescent="0.25">
      <c r="F2144"/>
      <c r="CQ2144"/>
    </row>
    <row r="2145" spans="6:95" x14ac:dyDescent="0.25">
      <c r="F2145"/>
      <c r="CQ2145"/>
    </row>
    <row r="2146" spans="6:95" x14ac:dyDescent="0.25">
      <c r="F2146"/>
      <c r="CQ2146"/>
    </row>
    <row r="2147" spans="6:95" x14ac:dyDescent="0.25">
      <c r="F2147"/>
      <c r="CQ2147"/>
    </row>
    <row r="2148" spans="6:95" x14ac:dyDescent="0.25">
      <c r="F2148"/>
      <c r="CQ2148"/>
    </row>
    <row r="2149" spans="6:95" x14ac:dyDescent="0.25">
      <c r="F2149"/>
      <c r="CQ2149"/>
    </row>
    <row r="2150" spans="6:95" x14ac:dyDescent="0.25">
      <c r="F2150"/>
      <c r="CQ2150"/>
    </row>
    <row r="2151" spans="6:95" x14ac:dyDescent="0.25">
      <c r="F2151"/>
      <c r="CQ2151"/>
    </row>
    <row r="2152" spans="6:95" x14ac:dyDescent="0.25">
      <c r="F2152"/>
      <c r="CQ2152"/>
    </row>
    <row r="2153" spans="6:95" x14ac:dyDescent="0.25">
      <c r="F2153"/>
      <c r="CQ2153"/>
    </row>
    <row r="2154" spans="6:95" x14ac:dyDescent="0.25">
      <c r="F2154"/>
      <c r="CQ2154"/>
    </row>
    <row r="2155" spans="6:95" x14ac:dyDescent="0.25">
      <c r="F2155"/>
      <c r="CQ2155"/>
    </row>
    <row r="2156" spans="6:95" x14ac:dyDescent="0.25">
      <c r="F2156"/>
      <c r="CQ2156"/>
    </row>
    <row r="2157" spans="6:95" x14ac:dyDescent="0.25">
      <c r="F2157"/>
      <c r="CQ2157"/>
    </row>
    <row r="2158" spans="6:95" x14ac:dyDescent="0.25">
      <c r="F2158"/>
      <c r="CQ2158"/>
    </row>
    <row r="2159" spans="6:95" x14ac:dyDescent="0.25">
      <c r="F2159"/>
      <c r="CQ2159"/>
    </row>
    <row r="2160" spans="6:95" x14ac:dyDescent="0.25">
      <c r="F2160"/>
      <c r="CQ2160"/>
    </row>
    <row r="2161" spans="6:95" x14ac:dyDescent="0.25">
      <c r="F2161"/>
      <c r="CQ2161"/>
    </row>
    <row r="2162" spans="6:95" x14ac:dyDescent="0.25">
      <c r="F2162"/>
      <c r="CQ2162"/>
    </row>
    <row r="2163" spans="6:95" x14ac:dyDescent="0.25">
      <c r="F2163"/>
      <c r="CQ2163"/>
    </row>
    <row r="2164" spans="6:95" x14ac:dyDescent="0.25">
      <c r="F2164"/>
      <c r="CQ2164"/>
    </row>
    <row r="2165" spans="6:95" x14ac:dyDescent="0.25">
      <c r="F2165"/>
      <c r="CQ2165"/>
    </row>
    <row r="2166" spans="6:95" x14ac:dyDescent="0.25">
      <c r="F2166"/>
      <c r="CQ2166"/>
    </row>
    <row r="2167" spans="6:95" x14ac:dyDescent="0.25">
      <c r="F2167"/>
      <c r="CQ2167"/>
    </row>
    <row r="2168" spans="6:95" x14ac:dyDescent="0.25">
      <c r="F2168"/>
      <c r="CQ2168"/>
    </row>
    <row r="2169" spans="6:95" x14ac:dyDescent="0.25">
      <c r="F2169"/>
      <c r="CQ2169"/>
    </row>
    <row r="2170" spans="6:95" x14ac:dyDescent="0.25">
      <c r="F2170"/>
      <c r="CQ2170"/>
    </row>
    <row r="2171" spans="6:95" x14ac:dyDescent="0.25">
      <c r="F2171"/>
      <c r="CQ2171"/>
    </row>
    <row r="2172" spans="6:95" x14ac:dyDescent="0.25">
      <c r="F2172"/>
      <c r="CQ2172"/>
    </row>
    <row r="2173" spans="6:95" x14ac:dyDescent="0.25">
      <c r="F2173"/>
      <c r="CQ2173"/>
    </row>
    <row r="2174" spans="6:95" x14ac:dyDescent="0.25">
      <c r="F2174"/>
      <c r="CQ2174"/>
    </row>
    <row r="2175" spans="6:95" x14ac:dyDescent="0.25">
      <c r="F2175"/>
      <c r="CQ2175"/>
    </row>
    <row r="2176" spans="6:95" x14ac:dyDescent="0.25">
      <c r="F2176"/>
      <c r="CQ2176"/>
    </row>
    <row r="2177" spans="6:95" x14ac:dyDescent="0.25">
      <c r="F2177"/>
      <c r="CQ2177"/>
    </row>
    <row r="2178" spans="6:95" x14ac:dyDescent="0.25">
      <c r="F2178"/>
      <c r="CQ2178"/>
    </row>
    <row r="2179" spans="6:95" x14ac:dyDescent="0.25">
      <c r="F2179"/>
      <c r="CQ2179"/>
    </row>
    <row r="2180" spans="6:95" x14ac:dyDescent="0.25">
      <c r="F2180"/>
      <c r="CQ2180"/>
    </row>
    <row r="2181" spans="6:95" x14ac:dyDescent="0.25">
      <c r="F2181"/>
      <c r="CQ2181"/>
    </row>
    <row r="2182" spans="6:95" x14ac:dyDescent="0.25">
      <c r="F2182"/>
      <c r="CQ2182"/>
    </row>
    <row r="2183" spans="6:95" x14ac:dyDescent="0.25">
      <c r="F2183"/>
      <c r="CQ2183"/>
    </row>
    <row r="2184" spans="6:95" x14ac:dyDescent="0.25">
      <c r="F2184"/>
      <c r="CQ2184"/>
    </row>
    <row r="2185" spans="6:95" x14ac:dyDescent="0.25">
      <c r="F2185"/>
      <c r="CQ2185"/>
    </row>
    <row r="2186" spans="6:95" x14ac:dyDescent="0.25">
      <c r="F2186"/>
      <c r="CQ2186"/>
    </row>
    <row r="2187" spans="6:95" x14ac:dyDescent="0.25">
      <c r="F2187"/>
      <c r="CQ2187"/>
    </row>
    <row r="2188" spans="6:95" x14ac:dyDescent="0.25">
      <c r="F2188"/>
      <c r="CQ2188"/>
    </row>
    <row r="2189" spans="6:95" x14ac:dyDescent="0.25">
      <c r="F2189"/>
      <c r="CQ2189"/>
    </row>
    <row r="2190" spans="6:95" x14ac:dyDescent="0.25">
      <c r="F2190"/>
      <c r="CQ2190"/>
    </row>
    <row r="2191" spans="6:95" x14ac:dyDescent="0.25">
      <c r="F2191"/>
      <c r="CQ2191"/>
    </row>
    <row r="2192" spans="6:95" x14ac:dyDescent="0.25">
      <c r="F2192"/>
      <c r="CQ2192"/>
    </row>
    <row r="2193" spans="6:95" x14ac:dyDescent="0.25">
      <c r="F2193"/>
      <c r="CQ2193"/>
    </row>
    <row r="2194" spans="6:95" x14ac:dyDescent="0.25">
      <c r="F2194"/>
      <c r="CQ2194"/>
    </row>
    <row r="2195" spans="6:95" x14ac:dyDescent="0.25">
      <c r="F2195"/>
      <c r="CQ2195"/>
    </row>
    <row r="2196" spans="6:95" x14ac:dyDescent="0.25">
      <c r="F2196"/>
      <c r="CQ2196"/>
    </row>
    <row r="2197" spans="6:95" x14ac:dyDescent="0.25">
      <c r="F2197"/>
      <c r="CQ2197"/>
    </row>
    <row r="2198" spans="6:95" x14ac:dyDescent="0.25">
      <c r="F2198"/>
      <c r="CQ2198"/>
    </row>
    <row r="2199" spans="6:95" x14ac:dyDescent="0.25">
      <c r="F2199"/>
      <c r="CQ2199"/>
    </row>
    <row r="2200" spans="6:95" x14ac:dyDescent="0.25">
      <c r="F2200"/>
      <c r="CQ2200"/>
    </row>
    <row r="2201" spans="6:95" x14ac:dyDescent="0.25">
      <c r="F2201"/>
      <c r="CQ2201"/>
    </row>
    <row r="2202" spans="6:95" x14ac:dyDescent="0.25">
      <c r="F2202"/>
      <c r="CQ2202"/>
    </row>
    <row r="2203" spans="6:95" x14ac:dyDescent="0.25">
      <c r="F2203"/>
      <c r="CQ2203"/>
    </row>
    <row r="2204" spans="6:95" x14ac:dyDescent="0.25">
      <c r="F2204"/>
      <c r="CQ2204"/>
    </row>
    <row r="2205" spans="6:95" x14ac:dyDescent="0.25">
      <c r="F2205"/>
      <c r="CQ2205"/>
    </row>
    <row r="2206" spans="6:95" x14ac:dyDescent="0.25">
      <c r="F2206"/>
      <c r="CQ2206"/>
    </row>
    <row r="2207" spans="6:95" x14ac:dyDescent="0.25">
      <c r="F2207"/>
      <c r="CQ2207"/>
    </row>
    <row r="2208" spans="6:95" x14ac:dyDescent="0.25">
      <c r="F2208"/>
      <c r="CQ2208"/>
    </row>
    <row r="2209" spans="6:95" x14ac:dyDescent="0.25">
      <c r="F2209"/>
      <c r="CQ2209"/>
    </row>
    <row r="2210" spans="6:95" x14ac:dyDescent="0.25">
      <c r="F2210"/>
      <c r="CQ2210"/>
    </row>
    <row r="2211" spans="6:95" x14ac:dyDescent="0.25">
      <c r="F2211"/>
      <c r="CQ2211"/>
    </row>
    <row r="2212" spans="6:95" x14ac:dyDescent="0.25">
      <c r="F2212"/>
      <c r="CQ2212"/>
    </row>
    <row r="2213" spans="6:95" x14ac:dyDescent="0.25">
      <c r="F2213"/>
      <c r="CQ2213"/>
    </row>
    <row r="2214" spans="6:95" x14ac:dyDescent="0.25">
      <c r="F2214"/>
      <c r="CQ2214"/>
    </row>
    <row r="2215" spans="6:95" x14ac:dyDescent="0.25">
      <c r="F2215"/>
      <c r="CQ2215"/>
    </row>
    <row r="2216" spans="6:95" x14ac:dyDescent="0.25">
      <c r="F2216"/>
      <c r="CQ2216"/>
    </row>
    <row r="2217" spans="6:95" x14ac:dyDescent="0.25">
      <c r="F2217"/>
      <c r="CQ2217"/>
    </row>
    <row r="2218" spans="6:95" x14ac:dyDescent="0.25">
      <c r="F2218"/>
      <c r="CQ2218"/>
    </row>
    <row r="2219" spans="6:95" x14ac:dyDescent="0.25">
      <c r="F2219"/>
      <c r="CQ2219"/>
    </row>
    <row r="2220" spans="6:95" x14ac:dyDescent="0.25">
      <c r="F2220"/>
      <c r="CQ2220"/>
    </row>
    <row r="2221" spans="6:95" x14ac:dyDescent="0.25">
      <c r="F2221"/>
      <c r="CQ2221"/>
    </row>
    <row r="2222" spans="6:95" x14ac:dyDescent="0.25">
      <c r="F2222"/>
      <c r="CQ2222"/>
    </row>
    <row r="2223" spans="6:95" x14ac:dyDescent="0.25">
      <c r="F2223"/>
      <c r="CQ2223"/>
    </row>
    <row r="2224" spans="6:95" x14ac:dyDescent="0.25">
      <c r="F2224"/>
      <c r="CQ2224"/>
    </row>
    <row r="2225" spans="6:95" x14ac:dyDescent="0.25">
      <c r="F2225"/>
      <c r="CQ2225"/>
    </row>
    <row r="2226" spans="6:95" x14ac:dyDescent="0.25">
      <c r="F2226"/>
      <c r="CQ2226"/>
    </row>
    <row r="2227" spans="6:95" x14ac:dyDescent="0.25">
      <c r="F2227"/>
      <c r="CQ2227"/>
    </row>
    <row r="2228" spans="6:95" x14ac:dyDescent="0.25">
      <c r="F2228"/>
      <c r="CQ2228"/>
    </row>
    <row r="2229" spans="6:95" x14ac:dyDescent="0.25">
      <c r="F2229"/>
      <c r="CQ2229"/>
    </row>
    <row r="2230" spans="6:95" x14ac:dyDescent="0.25">
      <c r="F2230"/>
      <c r="CQ2230"/>
    </row>
    <row r="2231" spans="6:95" x14ac:dyDescent="0.25">
      <c r="F2231"/>
      <c r="CQ2231"/>
    </row>
    <row r="2232" spans="6:95" x14ac:dyDescent="0.25">
      <c r="F2232"/>
      <c r="CQ2232"/>
    </row>
    <row r="2233" spans="6:95" x14ac:dyDescent="0.25">
      <c r="F2233"/>
      <c r="CQ2233"/>
    </row>
    <row r="2234" spans="6:95" x14ac:dyDescent="0.25">
      <c r="F2234"/>
      <c r="CQ2234"/>
    </row>
    <row r="2235" spans="6:95" x14ac:dyDescent="0.25">
      <c r="F2235"/>
      <c r="CQ2235"/>
    </row>
    <row r="2236" spans="6:95" x14ac:dyDescent="0.25">
      <c r="F2236"/>
      <c r="CQ2236"/>
    </row>
    <row r="2237" spans="6:95" x14ac:dyDescent="0.25">
      <c r="F2237"/>
      <c r="CQ2237"/>
    </row>
    <row r="2238" spans="6:95" x14ac:dyDescent="0.25">
      <c r="F2238"/>
      <c r="CQ2238"/>
    </row>
    <row r="2239" spans="6:95" x14ac:dyDescent="0.25">
      <c r="F2239"/>
      <c r="CQ2239"/>
    </row>
    <row r="2240" spans="6:95" x14ac:dyDescent="0.25">
      <c r="F2240"/>
      <c r="CQ2240"/>
    </row>
    <row r="2241" spans="6:95" x14ac:dyDescent="0.25">
      <c r="F2241"/>
      <c r="CQ2241"/>
    </row>
    <row r="2242" spans="6:95" x14ac:dyDescent="0.25">
      <c r="F2242"/>
      <c r="CQ2242"/>
    </row>
    <row r="2243" spans="6:95" x14ac:dyDescent="0.25">
      <c r="F2243"/>
      <c r="CQ2243"/>
    </row>
    <row r="2244" spans="6:95" x14ac:dyDescent="0.25">
      <c r="F2244"/>
      <c r="CQ2244"/>
    </row>
    <row r="2245" spans="6:95" x14ac:dyDescent="0.25">
      <c r="F2245"/>
      <c r="CQ2245"/>
    </row>
    <row r="2246" spans="6:95" x14ac:dyDescent="0.25">
      <c r="F2246"/>
      <c r="CQ2246"/>
    </row>
    <row r="2247" spans="6:95" x14ac:dyDescent="0.25">
      <c r="F2247"/>
      <c r="CQ2247"/>
    </row>
    <row r="2248" spans="6:95" x14ac:dyDescent="0.25">
      <c r="F2248"/>
      <c r="CQ2248"/>
    </row>
    <row r="2249" spans="6:95" x14ac:dyDescent="0.25">
      <c r="F2249"/>
      <c r="CQ2249"/>
    </row>
    <row r="2250" spans="6:95" x14ac:dyDescent="0.25">
      <c r="F2250"/>
      <c r="CQ2250"/>
    </row>
    <row r="2251" spans="6:95" x14ac:dyDescent="0.25">
      <c r="F2251"/>
      <c r="CQ2251"/>
    </row>
    <row r="2252" spans="6:95" x14ac:dyDescent="0.25">
      <c r="F2252"/>
      <c r="CQ2252"/>
    </row>
    <row r="2253" spans="6:95" x14ac:dyDescent="0.25">
      <c r="F2253"/>
      <c r="CQ2253"/>
    </row>
    <row r="2254" spans="6:95" x14ac:dyDescent="0.25">
      <c r="F2254"/>
      <c r="CQ2254"/>
    </row>
    <row r="2255" spans="6:95" x14ac:dyDescent="0.25">
      <c r="F2255"/>
      <c r="CQ2255"/>
    </row>
    <row r="2256" spans="6:95" x14ac:dyDescent="0.25">
      <c r="F2256"/>
      <c r="CQ2256"/>
    </row>
    <row r="2257" spans="6:95" x14ac:dyDescent="0.25">
      <c r="F2257"/>
      <c r="CQ2257"/>
    </row>
    <row r="2258" spans="6:95" x14ac:dyDescent="0.25">
      <c r="F2258"/>
      <c r="CQ2258"/>
    </row>
    <row r="2259" spans="6:95" x14ac:dyDescent="0.25">
      <c r="F2259"/>
      <c r="CQ2259"/>
    </row>
    <row r="2260" spans="6:95" x14ac:dyDescent="0.25">
      <c r="F2260"/>
      <c r="CQ2260"/>
    </row>
    <row r="2261" spans="6:95" x14ac:dyDescent="0.25">
      <c r="F2261"/>
      <c r="CQ2261"/>
    </row>
    <row r="2262" spans="6:95" x14ac:dyDescent="0.25">
      <c r="F2262"/>
      <c r="CQ2262"/>
    </row>
    <row r="2263" spans="6:95" x14ac:dyDescent="0.25">
      <c r="F2263"/>
      <c r="CQ2263"/>
    </row>
    <row r="2264" spans="6:95" x14ac:dyDescent="0.25">
      <c r="F2264"/>
      <c r="CQ2264"/>
    </row>
    <row r="2265" spans="6:95" x14ac:dyDescent="0.25">
      <c r="F2265"/>
      <c r="CQ2265"/>
    </row>
    <row r="2266" spans="6:95" x14ac:dyDescent="0.25">
      <c r="F2266"/>
      <c r="CQ2266"/>
    </row>
    <row r="2267" spans="6:95" x14ac:dyDescent="0.25">
      <c r="F2267"/>
      <c r="CQ2267"/>
    </row>
    <row r="2268" spans="6:95" x14ac:dyDescent="0.25">
      <c r="F2268"/>
      <c r="CQ2268"/>
    </row>
    <row r="2269" spans="6:95" x14ac:dyDescent="0.25">
      <c r="F2269"/>
      <c r="CQ2269"/>
    </row>
    <row r="2270" spans="6:95" x14ac:dyDescent="0.25">
      <c r="F2270"/>
      <c r="CQ2270"/>
    </row>
    <row r="2271" spans="6:95" x14ac:dyDescent="0.25">
      <c r="F2271"/>
      <c r="CQ2271"/>
    </row>
    <row r="2272" spans="6:95" x14ac:dyDescent="0.25">
      <c r="F2272"/>
      <c r="CQ2272"/>
    </row>
    <row r="2273" spans="6:95" x14ac:dyDescent="0.25">
      <c r="F2273"/>
      <c r="CQ2273"/>
    </row>
    <row r="2274" spans="6:95" x14ac:dyDescent="0.25">
      <c r="F2274"/>
      <c r="CQ2274"/>
    </row>
    <row r="2275" spans="6:95" x14ac:dyDescent="0.25">
      <c r="F2275"/>
      <c r="CQ2275"/>
    </row>
    <row r="2276" spans="6:95" x14ac:dyDescent="0.25">
      <c r="F2276"/>
      <c r="CQ2276"/>
    </row>
    <row r="2277" spans="6:95" x14ac:dyDescent="0.25">
      <c r="F2277"/>
      <c r="CQ2277"/>
    </row>
    <row r="2278" spans="6:95" x14ac:dyDescent="0.25">
      <c r="F2278"/>
      <c r="CQ2278"/>
    </row>
    <row r="2279" spans="6:95" x14ac:dyDescent="0.25">
      <c r="F2279"/>
      <c r="CQ2279"/>
    </row>
    <row r="2280" spans="6:95" x14ac:dyDescent="0.25">
      <c r="F2280"/>
      <c r="CQ2280"/>
    </row>
    <row r="2281" spans="6:95" x14ac:dyDescent="0.25">
      <c r="F2281"/>
      <c r="CQ2281"/>
    </row>
    <row r="2282" spans="6:95" x14ac:dyDescent="0.25">
      <c r="F2282"/>
      <c r="CQ2282"/>
    </row>
    <row r="2283" spans="6:95" x14ac:dyDescent="0.25">
      <c r="F2283"/>
      <c r="CQ2283"/>
    </row>
    <row r="2284" spans="6:95" x14ac:dyDescent="0.25">
      <c r="F2284"/>
      <c r="CQ2284"/>
    </row>
    <row r="2285" spans="6:95" x14ac:dyDescent="0.25">
      <c r="F2285"/>
      <c r="CQ2285"/>
    </row>
    <row r="2286" spans="6:95" x14ac:dyDescent="0.25">
      <c r="F2286"/>
      <c r="CQ2286"/>
    </row>
    <row r="2287" spans="6:95" x14ac:dyDescent="0.25">
      <c r="F2287"/>
      <c r="CQ2287"/>
    </row>
    <row r="2288" spans="6:95" x14ac:dyDescent="0.25">
      <c r="F2288"/>
      <c r="CQ2288"/>
    </row>
    <row r="2289" spans="6:95" x14ac:dyDescent="0.25">
      <c r="F2289"/>
      <c r="CQ2289"/>
    </row>
    <row r="2290" spans="6:95" x14ac:dyDescent="0.25">
      <c r="F2290"/>
      <c r="CQ2290"/>
    </row>
    <row r="2291" spans="6:95" x14ac:dyDescent="0.25">
      <c r="F2291"/>
      <c r="CQ2291"/>
    </row>
    <row r="2292" spans="6:95" x14ac:dyDescent="0.25">
      <c r="F2292"/>
      <c r="CQ2292"/>
    </row>
    <row r="2293" spans="6:95" x14ac:dyDescent="0.25">
      <c r="F2293"/>
      <c r="CQ2293"/>
    </row>
    <row r="2294" spans="6:95" x14ac:dyDescent="0.25">
      <c r="F2294"/>
      <c r="CQ2294"/>
    </row>
    <row r="2295" spans="6:95" x14ac:dyDescent="0.25">
      <c r="F2295"/>
      <c r="CQ2295"/>
    </row>
    <row r="2296" spans="6:95" x14ac:dyDescent="0.25">
      <c r="F2296"/>
      <c r="CQ2296"/>
    </row>
    <row r="2297" spans="6:95" x14ac:dyDescent="0.25">
      <c r="F2297"/>
      <c r="CQ2297"/>
    </row>
    <row r="2298" spans="6:95" x14ac:dyDescent="0.25">
      <c r="F2298"/>
      <c r="CQ2298"/>
    </row>
    <row r="2299" spans="6:95" x14ac:dyDescent="0.25">
      <c r="F2299"/>
      <c r="CQ2299"/>
    </row>
    <row r="2300" spans="6:95" x14ac:dyDescent="0.25">
      <c r="F2300"/>
      <c r="CQ2300"/>
    </row>
    <row r="2301" spans="6:95" x14ac:dyDescent="0.25">
      <c r="F2301"/>
      <c r="CQ2301"/>
    </row>
    <row r="2302" spans="6:95" x14ac:dyDescent="0.25">
      <c r="F2302"/>
      <c r="CQ2302"/>
    </row>
    <row r="2303" spans="6:95" x14ac:dyDescent="0.25">
      <c r="F2303"/>
      <c r="CQ2303"/>
    </row>
    <row r="2304" spans="6:95" x14ac:dyDescent="0.25">
      <c r="F2304"/>
      <c r="CQ2304"/>
    </row>
    <row r="2305" spans="6:95" x14ac:dyDescent="0.25">
      <c r="F2305"/>
      <c r="CQ2305"/>
    </row>
    <row r="2306" spans="6:95" x14ac:dyDescent="0.25">
      <c r="F2306"/>
      <c r="CQ2306"/>
    </row>
    <row r="2307" spans="6:95" x14ac:dyDescent="0.25">
      <c r="F2307"/>
      <c r="CQ2307"/>
    </row>
    <row r="2308" spans="6:95" x14ac:dyDescent="0.25">
      <c r="F2308"/>
      <c r="CQ2308"/>
    </row>
    <row r="2309" spans="6:95" x14ac:dyDescent="0.25">
      <c r="F2309"/>
      <c r="CQ2309"/>
    </row>
    <row r="2310" spans="6:95" x14ac:dyDescent="0.25">
      <c r="F2310"/>
      <c r="CQ2310"/>
    </row>
    <row r="2311" spans="6:95" x14ac:dyDescent="0.25">
      <c r="F2311"/>
      <c r="CQ2311"/>
    </row>
    <row r="2312" spans="6:95" x14ac:dyDescent="0.25">
      <c r="F2312"/>
      <c r="CQ2312"/>
    </row>
    <row r="2313" spans="6:95" x14ac:dyDescent="0.25">
      <c r="F2313"/>
      <c r="CQ2313"/>
    </row>
    <row r="2314" spans="6:95" x14ac:dyDescent="0.25">
      <c r="F2314"/>
      <c r="CQ2314"/>
    </row>
    <row r="2315" spans="6:95" x14ac:dyDescent="0.25">
      <c r="F2315"/>
      <c r="CQ2315"/>
    </row>
    <row r="2316" spans="6:95" x14ac:dyDescent="0.25">
      <c r="F2316"/>
      <c r="CQ2316"/>
    </row>
    <row r="2317" spans="6:95" x14ac:dyDescent="0.25">
      <c r="F2317"/>
      <c r="CQ2317"/>
    </row>
    <row r="2318" spans="6:95" x14ac:dyDescent="0.25">
      <c r="F2318"/>
      <c r="CQ2318"/>
    </row>
    <row r="2319" spans="6:95" x14ac:dyDescent="0.25">
      <c r="F2319"/>
      <c r="CQ2319"/>
    </row>
    <row r="2320" spans="6:95" x14ac:dyDescent="0.25">
      <c r="F2320"/>
      <c r="CQ2320"/>
    </row>
    <row r="2321" spans="6:95" x14ac:dyDescent="0.25">
      <c r="F2321"/>
      <c r="CQ2321"/>
    </row>
    <row r="2322" spans="6:95" x14ac:dyDescent="0.25">
      <c r="F2322"/>
      <c r="CQ2322"/>
    </row>
    <row r="2323" spans="6:95" x14ac:dyDescent="0.25">
      <c r="F2323"/>
      <c r="CQ2323"/>
    </row>
    <row r="2324" spans="6:95" x14ac:dyDescent="0.25">
      <c r="F2324"/>
      <c r="CQ2324"/>
    </row>
    <row r="2325" spans="6:95" x14ac:dyDescent="0.25">
      <c r="F2325"/>
      <c r="CQ2325"/>
    </row>
    <row r="2326" spans="6:95" x14ac:dyDescent="0.25">
      <c r="F2326"/>
      <c r="CQ2326"/>
    </row>
    <row r="2327" spans="6:95" x14ac:dyDescent="0.25">
      <c r="F2327"/>
      <c r="CQ2327"/>
    </row>
    <row r="2328" spans="6:95" x14ac:dyDescent="0.25">
      <c r="F2328"/>
      <c r="CQ2328"/>
    </row>
    <row r="2329" spans="6:95" x14ac:dyDescent="0.25">
      <c r="F2329"/>
      <c r="CQ2329"/>
    </row>
    <row r="2330" spans="6:95" x14ac:dyDescent="0.25">
      <c r="F2330"/>
      <c r="CQ2330"/>
    </row>
    <row r="2331" spans="6:95" x14ac:dyDescent="0.25">
      <c r="F2331"/>
      <c r="CQ2331"/>
    </row>
    <row r="2332" spans="6:95" x14ac:dyDescent="0.25">
      <c r="F2332"/>
      <c r="CQ2332"/>
    </row>
    <row r="2333" spans="6:95" x14ac:dyDescent="0.25">
      <c r="F2333"/>
      <c r="CQ2333"/>
    </row>
    <row r="2334" spans="6:95" x14ac:dyDescent="0.25">
      <c r="F2334"/>
      <c r="CQ2334"/>
    </row>
    <row r="2335" spans="6:95" x14ac:dyDescent="0.25">
      <c r="F2335"/>
      <c r="CQ2335"/>
    </row>
    <row r="2336" spans="6:95" x14ac:dyDescent="0.25">
      <c r="F2336"/>
      <c r="CQ2336"/>
    </row>
    <row r="2337" spans="6:95" x14ac:dyDescent="0.25">
      <c r="F2337"/>
      <c r="CQ2337"/>
    </row>
    <row r="2338" spans="6:95" x14ac:dyDescent="0.25">
      <c r="F2338"/>
      <c r="CQ2338"/>
    </row>
    <row r="2339" spans="6:95" x14ac:dyDescent="0.25">
      <c r="F2339"/>
      <c r="CQ2339"/>
    </row>
    <row r="2340" spans="6:95" x14ac:dyDescent="0.25">
      <c r="F2340"/>
      <c r="CQ2340"/>
    </row>
    <row r="2341" spans="6:95" x14ac:dyDescent="0.25">
      <c r="F2341"/>
      <c r="CQ2341"/>
    </row>
    <row r="2342" spans="6:95" x14ac:dyDescent="0.25">
      <c r="F2342"/>
      <c r="CQ2342"/>
    </row>
    <row r="2343" spans="6:95" x14ac:dyDescent="0.25">
      <c r="F2343"/>
      <c r="CQ2343"/>
    </row>
    <row r="2344" spans="6:95" x14ac:dyDescent="0.25">
      <c r="F2344"/>
      <c r="CQ2344"/>
    </row>
    <row r="2345" spans="6:95" x14ac:dyDescent="0.25">
      <c r="F2345"/>
      <c r="CQ2345"/>
    </row>
    <row r="2346" spans="6:95" x14ac:dyDescent="0.25">
      <c r="F2346"/>
      <c r="CQ2346"/>
    </row>
    <row r="2347" spans="6:95" x14ac:dyDescent="0.25">
      <c r="F2347"/>
      <c r="CQ2347"/>
    </row>
    <row r="2348" spans="6:95" x14ac:dyDescent="0.25">
      <c r="F2348"/>
      <c r="CQ2348"/>
    </row>
    <row r="2349" spans="6:95" x14ac:dyDescent="0.25">
      <c r="F2349"/>
      <c r="CQ2349"/>
    </row>
    <row r="2350" spans="6:95" x14ac:dyDescent="0.25">
      <c r="F2350"/>
      <c r="CQ2350"/>
    </row>
    <row r="2351" spans="6:95" x14ac:dyDescent="0.25">
      <c r="F2351"/>
      <c r="CQ2351"/>
    </row>
    <row r="2352" spans="6:95" x14ac:dyDescent="0.25">
      <c r="F2352"/>
      <c r="CQ2352"/>
    </row>
    <row r="2353" spans="6:95" x14ac:dyDescent="0.25">
      <c r="F2353"/>
      <c r="CQ2353"/>
    </row>
    <row r="2354" spans="6:95" x14ac:dyDescent="0.25">
      <c r="F2354"/>
      <c r="CQ2354"/>
    </row>
    <row r="2355" spans="6:95" x14ac:dyDescent="0.25">
      <c r="F2355"/>
      <c r="CQ2355"/>
    </row>
    <row r="2356" spans="6:95" x14ac:dyDescent="0.25">
      <c r="F2356"/>
      <c r="CQ2356"/>
    </row>
    <row r="2357" spans="6:95" x14ac:dyDescent="0.25">
      <c r="F2357"/>
      <c r="CQ2357"/>
    </row>
    <row r="2358" spans="6:95" x14ac:dyDescent="0.25">
      <c r="F2358"/>
      <c r="CQ2358"/>
    </row>
    <row r="2359" spans="6:95" x14ac:dyDescent="0.25">
      <c r="F2359"/>
      <c r="CQ2359"/>
    </row>
    <row r="2360" spans="6:95" x14ac:dyDescent="0.25">
      <c r="F2360"/>
      <c r="CQ2360"/>
    </row>
    <row r="2361" spans="6:95" x14ac:dyDescent="0.25">
      <c r="F2361"/>
      <c r="CQ2361"/>
    </row>
    <row r="2362" spans="6:95" x14ac:dyDescent="0.25">
      <c r="F2362"/>
      <c r="CQ2362"/>
    </row>
    <row r="2363" spans="6:95" x14ac:dyDescent="0.25">
      <c r="F2363"/>
      <c r="CQ2363"/>
    </row>
    <row r="2364" spans="6:95" x14ac:dyDescent="0.25">
      <c r="F2364"/>
      <c r="CQ2364"/>
    </row>
    <row r="2365" spans="6:95" x14ac:dyDescent="0.25">
      <c r="F2365"/>
      <c r="CQ2365"/>
    </row>
    <row r="2366" spans="6:95" x14ac:dyDescent="0.25">
      <c r="F2366"/>
      <c r="CQ2366"/>
    </row>
    <row r="2367" spans="6:95" x14ac:dyDescent="0.25">
      <c r="F2367"/>
      <c r="CQ2367"/>
    </row>
    <row r="2368" spans="6:95" x14ac:dyDescent="0.25">
      <c r="F2368"/>
      <c r="CQ2368"/>
    </row>
    <row r="2369" spans="6:95" x14ac:dyDescent="0.25">
      <c r="F2369"/>
      <c r="CQ2369"/>
    </row>
    <row r="2370" spans="6:95" x14ac:dyDescent="0.25">
      <c r="F2370"/>
      <c r="CQ2370"/>
    </row>
    <row r="2371" spans="6:95" x14ac:dyDescent="0.25">
      <c r="F2371"/>
      <c r="CQ2371"/>
    </row>
    <row r="2372" spans="6:95" x14ac:dyDescent="0.25">
      <c r="F2372"/>
      <c r="CQ2372"/>
    </row>
    <row r="2373" spans="6:95" x14ac:dyDescent="0.25">
      <c r="F2373"/>
      <c r="CQ2373"/>
    </row>
    <row r="2374" spans="6:95" x14ac:dyDescent="0.25">
      <c r="F2374"/>
      <c r="CQ2374"/>
    </row>
    <row r="2375" spans="6:95" x14ac:dyDescent="0.25">
      <c r="F2375"/>
      <c r="CQ2375"/>
    </row>
    <row r="2376" spans="6:95" x14ac:dyDescent="0.25">
      <c r="F2376"/>
      <c r="CQ2376"/>
    </row>
    <row r="2377" spans="6:95" x14ac:dyDescent="0.25">
      <c r="F2377"/>
      <c r="CQ2377"/>
    </row>
    <row r="2378" spans="6:95" x14ac:dyDescent="0.25">
      <c r="F2378"/>
      <c r="CQ2378"/>
    </row>
    <row r="2379" spans="6:95" x14ac:dyDescent="0.25">
      <c r="F2379"/>
      <c r="CQ2379"/>
    </row>
    <row r="2380" spans="6:95" x14ac:dyDescent="0.25">
      <c r="F2380"/>
      <c r="CQ2380"/>
    </row>
    <row r="2381" spans="6:95" x14ac:dyDescent="0.25">
      <c r="F2381"/>
      <c r="CQ2381"/>
    </row>
    <row r="2382" spans="6:95" x14ac:dyDescent="0.25">
      <c r="F2382"/>
      <c r="CQ2382"/>
    </row>
    <row r="2383" spans="6:95" x14ac:dyDescent="0.25">
      <c r="F2383"/>
      <c r="CQ2383"/>
    </row>
    <row r="2384" spans="6:95" x14ac:dyDescent="0.25">
      <c r="F2384"/>
      <c r="CQ2384"/>
    </row>
    <row r="2385" spans="6:95" x14ac:dyDescent="0.25">
      <c r="F2385"/>
      <c r="CQ2385"/>
    </row>
    <row r="2386" spans="6:95" x14ac:dyDescent="0.25">
      <c r="F2386"/>
      <c r="CQ2386"/>
    </row>
    <row r="2387" spans="6:95" x14ac:dyDescent="0.25">
      <c r="F2387"/>
      <c r="CQ2387"/>
    </row>
    <row r="2388" spans="6:95" x14ac:dyDescent="0.25">
      <c r="F2388"/>
      <c r="CQ2388"/>
    </row>
    <row r="2389" spans="6:95" x14ac:dyDescent="0.25">
      <c r="F2389"/>
      <c r="CQ2389"/>
    </row>
    <row r="2390" spans="6:95" x14ac:dyDescent="0.25">
      <c r="F2390"/>
      <c r="CQ2390"/>
    </row>
    <row r="2391" spans="6:95" x14ac:dyDescent="0.25">
      <c r="F2391"/>
      <c r="CQ2391"/>
    </row>
    <row r="2392" spans="6:95" x14ac:dyDescent="0.25">
      <c r="F2392"/>
      <c r="CQ2392"/>
    </row>
    <row r="2393" spans="6:95" x14ac:dyDescent="0.25">
      <c r="F2393"/>
      <c r="CQ2393"/>
    </row>
    <row r="2394" spans="6:95" x14ac:dyDescent="0.25">
      <c r="F2394"/>
      <c r="CQ2394"/>
    </row>
    <row r="2395" spans="6:95" x14ac:dyDescent="0.25">
      <c r="F2395"/>
      <c r="CQ2395"/>
    </row>
    <row r="2396" spans="6:95" x14ac:dyDescent="0.25">
      <c r="F2396"/>
      <c r="CQ2396"/>
    </row>
    <row r="2397" spans="6:95" x14ac:dyDescent="0.25">
      <c r="F2397"/>
      <c r="CQ2397"/>
    </row>
    <row r="2398" spans="6:95" x14ac:dyDescent="0.25">
      <c r="F2398"/>
      <c r="CQ2398"/>
    </row>
    <row r="2399" spans="6:95" x14ac:dyDescent="0.25">
      <c r="F2399"/>
      <c r="CQ2399"/>
    </row>
    <row r="2400" spans="6:95" x14ac:dyDescent="0.25">
      <c r="F2400"/>
      <c r="CQ2400"/>
    </row>
    <row r="2401" spans="6:95" x14ac:dyDescent="0.25">
      <c r="F2401"/>
      <c r="CQ2401"/>
    </row>
    <row r="2402" spans="6:95" x14ac:dyDescent="0.25">
      <c r="F2402"/>
      <c r="CQ2402"/>
    </row>
    <row r="2403" spans="6:95" x14ac:dyDescent="0.25">
      <c r="F2403"/>
      <c r="CQ2403"/>
    </row>
    <row r="2404" spans="6:95" x14ac:dyDescent="0.25">
      <c r="F2404"/>
      <c r="CQ2404"/>
    </row>
    <row r="2405" spans="6:95" x14ac:dyDescent="0.25">
      <c r="F2405"/>
      <c r="CQ2405"/>
    </row>
    <row r="2406" spans="6:95" x14ac:dyDescent="0.25">
      <c r="F2406"/>
      <c r="CQ2406"/>
    </row>
    <row r="2407" spans="6:95" x14ac:dyDescent="0.25">
      <c r="F2407"/>
      <c r="CQ2407"/>
    </row>
    <row r="2408" spans="6:95" x14ac:dyDescent="0.25">
      <c r="F2408"/>
      <c r="CQ2408"/>
    </row>
    <row r="2409" spans="6:95" x14ac:dyDescent="0.25">
      <c r="F2409"/>
      <c r="CQ2409"/>
    </row>
    <row r="2410" spans="6:95" x14ac:dyDescent="0.25">
      <c r="F2410"/>
      <c r="CQ2410"/>
    </row>
    <row r="2411" spans="6:95" x14ac:dyDescent="0.25">
      <c r="F2411"/>
      <c r="CQ2411"/>
    </row>
    <row r="2412" spans="6:95" x14ac:dyDescent="0.25">
      <c r="F2412"/>
      <c r="CQ2412"/>
    </row>
    <row r="2413" spans="6:95" x14ac:dyDescent="0.25">
      <c r="F2413"/>
      <c r="CQ2413"/>
    </row>
    <row r="2414" spans="6:95" x14ac:dyDescent="0.25">
      <c r="F2414"/>
      <c r="CQ2414"/>
    </row>
    <row r="2415" spans="6:95" x14ac:dyDescent="0.25">
      <c r="F2415"/>
      <c r="CQ2415"/>
    </row>
    <row r="2416" spans="6:95" x14ac:dyDescent="0.25">
      <c r="F2416"/>
      <c r="CQ2416"/>
    </row>
    <row r="2417" spans="6:95" x14ac:dyDescent="0.25">
      <c r="F2417"/>
      <c r="CQ2417"/>
    </row>
    <row r="2418" spans="6:95" x14ac:dyDescent="0.25">
      <c r="F2418"/>
      <c r="CQ2418"/>
    </row>
    <row r="2419" spans="6:95" x14ac:dyDescent="0.25">
      <c r="F2419"/>
      <c r="CQ2419"/>
    </row>
    <row r="2420" spans="6:95" x14ac:dyDescent="0.25">
      <c r="F2420"/>
      <c r="CQ2420"/>
    </row>
    <row r="2421" spans="6:95" x14ac:dyDescent="0.25">
      <c r="F2421"/>
      <c r="CQ2421"/>
    </row>
    <row r="2422" spans="6:95" x14ac:dyDescent="0.25">
      <c r="F2422"/>
      <c r="CQ2422"/>
    </row>
    <row r="2423" spans="6:95" x14ac:dyDescent="0.25">
      <c r="F2423"/>
      <c r="CQ2423"/>
    </row>
    <row r="2424" spans="6:95" x14ac:dyDescent="0.25">
      <c r="F2424"/>
      <c r="CQ2424"/>
    </row>
    <row r="2425" spans="6:95" x14ac:dyDescent="0.25">
      <c r="F2425"/>
      <c r="CQ2425"/>
    </row>
    <row r="2426" spans="6:95" x14ac:dyDescent="0.25">
      <c r="F2426"/>
      <c r="CQ2426"/>
    </row>
    <row r="2427" spans="6:95" x14ac:dyDescent="0.25">
      <c r="F2427"/>
      <c r="CQ2427"/>
    </row>
    <row r="2428" spans="6:95" x14ac:dyDescent="0.25">
      <c r="F2428"/>
      <c r="CQ2428"/>
    </row>
    <row r="2429" spans="6:95" x14ac:dyDescent="0.25">
      <c r="F2429"/>
      <c r="CQ2429"/>
    </row>
    <row r="2430" spans="6:95" x14ac:dyDescent="0.25">
      <c r="F2430"/>
      <c r="CQ2430"/>
    </row>
    <row r="2431" spans="6:95" x14ac:dyDescent="0.25">
      <c r="F2431"/>
      <c r="CQ2431"/>
    </row>
    <row r="2432" spans="6:95" x14ac:dyDescent="0.25">
      <c r="F2432"/>
      <c r="CQ2432"/>
    </row>
    <row r="2433" spans="6:95" x14ac:dyDescent="0.25">
      <c r="F2433"/>
      <c r="CQ2433"/>
    </row>
    <row r="2434" spans="6:95" x14ac:dyDescent="0.25">
      <c r="F2434"/>
      <c r="CQ2434"/>
    </row>
    <row r="2435" spans="6:95" x14ac:dyDescent="0.25">
      <c r="F2435"/>
      <c r="CQ2435"/>
    </row>
    <row r="2436" spans="6:95" x14ac:dyDescent="0.25">
      <c r="F2436"/>
      <c r="CQ2436"/>
    </row>
    <row r="2437" spans="6:95" x14ac:dyDescent="0.25">
      <c r="F2437"/>
      <c r="CQ2437"/>
    </row>
    <row r="2438" spans="6:95" x14ac:dyDescent="0.25">
      <c r="F2438"/>
      <c r="CQ2438"/>
    </row>
    <row r="2439" spans="6:95" x14ac:dyDescent="0.25">
      <c r="F2439"/>
      <c r="CQ2439"/>
    </row>
    <row r="2440" spans="6:95" x14ac:dyDescent="0.25">
      <c r="F2440"/>
      <c r="CQ2440"/>
    </row>
    <row r="2441" spans="6:95" x14ac:dyDescent="0.25">
      <c r="F2441"/>
      <c r="CQ2441"/>
    </row>
    <row r="2442" spans="6:95" x14ac:dyDescent="0.25">
      <c r="F2442"/>
      <c r="CQ2442"/>
    </row>
    <row r="2443" spans="6:95" x14ac:dyDescent="0.25">
      <c r="F2443"/>
      <c r="CQ2443"/>
    </row>
    <row r="2444" spans="6:95" x14ac:dyDescent="0.25">
      <c r="F2444"/>
      <c r="CQ2444"/>
    </row>
    <row r="2445" spans="6:95" x14ac:dyDescent="0.25">
      <c r="F2445"/>
      <c r="CQ2445"/>
    </row>
    <row r="2446" spans="6:95" x14ac:dyDescent="0.25">
      <c r="F2446"/>
      <c r="CQ2446"/>
    </row>
    <row r="2447" spans="6:95" x14ac:dyDescent="0.25">
      <c r="F2447"/>
      <c r="CQ2447"/>
    </row>
    <row r="2448" spans="6:95" x14ac:dyDescent="0.25">
      <c r="F2448"/>
      <c r="CQ2448"/>
    </row>
    <row r="2449" spans="6:95" x14ac:dyDescent="0.25">
      <c r="F2449"/>
      <c r="CQ2449"/>
    </row>
    <row r="2450" spans="6:95" x14ac:dyDescent="0.25">
      <c r="F2450"/>
      <c r="CQ2450"/>
    </row>
    <row r="2451" spans="6:95" x14ac:dyDescent="0.25">
      <c r="F2451"/>
      <c r="CQ2451"/>
    </row>
    <row r="2452" spans="6:95" x14ac:dyDescent="0.25">
      <c r="F2452"/>
      <c r="CQ2452"/>
    </row>
    <row r="2453" spans="6:95" x14ac:dyDescent="0.25">
      <c r="F2453"/>
      <c r="CQ2453"/>
    </row>
    <row r="2454" spans="6:95" x14ac:dyDescent="0.25">
      <c r="F2454"/>
      <c r="CQ2454"/>
    </row>
    <row r="2455" spans="6:95" x14ac:dyDescent="0.25">
      <c r="F2455"/>
      <c r="CQ2455"/>
    </row>
    <row r="2456" spans="6:95" x14ac:dyDescent="0.25">
      <c r="F2456"/>
      <c r="CQ2456"/>
    </row>
    <row r="2457" spans="6:95" x14ac:dyDescent="0.25">
      <c r="F2457"/>
      <c r="CQ2457"/>
    </row>
    <row r="2458" spans="6:95" x14ac:dyDescent="0.25">
      <c r="F2458"/>
      <c r="CQ2458"/>
    </row>
    <row r="2459" spans="6:95" x14ac:dyDescent="0.25">
      <c r="F2459"/>
      <c r="CQ2459"/>
    </row>
    <row r="2460" spans="6:95" x14ac:dyDescent="0.25">
      <c r="F2460"/>
      <c r="CQ2460"/>
    </row>
    <row r="2461" spans="6:95" x14ac:dyDescent="0.25">
      <c r="F2461"/>
      <c r="CQ2461"/>
    </row>
    <row r="2462" spans="6:95" x14ac:dyDescent="0.25">
      <c r="F2462"/>
      <c r="CQ2462"/>
    </row>
    <row r="2463" spans="6:95" x14ac:dyDescent="0.25">
      <c r="F2463"/>
      <c r="CQ2463"/>
    </row>
    <row r="2464" spans="6:95" x14ac:dyDescent="0.25">
      <c r="F2464"/>
      <c r="CQ2464"/>
    </row>
    <row r="2465" spans="6:95" x14ac:dyDescent="0.25">
      <c r="F2465"/>
      <c r="CQ2465"/>
    </row>
    <row r="2466" spans="6:95" x14ac:dyDescent="0.25">
      <c r="F2466"/>
      <c r="CQ2466"/>
    </row>
    <row r="2467" spans="6:95" x14ac:dyDescent="0.25">
      <c r="F2467"/>
      <c r="CQ2467"/>
    </row>
    <row r="2468" spans="6:95" x14ac:dyDescent="0.25">
      <c r="F2468"/>
      <c r="CQ2468"/>
    </row>
    <row r="2469" spans="6:95" x14ac:dyDescent="0.25">
      <c r="F2469"/>
      <c r="CQ2469"/>
    </row>
    <row r="2470" spans="6:95" x14ac:dyDescent="0.25">
      <c r="F2470"/>
      <c r="CQ2470"/>
    </row>
    <row r="2471" spans="6:95" x14ac:dyDescent="0.25">
      <c r="F2471"/>
      <c r="CQ2471"/>
    </row>
    <row r="2472" spans="6:95" x14ac:dyDescent="0.25">
      <c r="F2472"/>
      <c r="CQ2472"/>
    </row>
    <row r="2473" spans="6:95" x14ac:dyDescent="0.25">
      <c r="F2473"/>
      <c r="CQ2473"/>
    </row>
    <row r="2474" spans="6:95" x14ac:dyDescent="0.25">
      <c r="F2474"/>
      <c r="CQ2474"/>
    </row>
    <row r="2475" spans="6:95" x14ac:dyDescent="0.25">
      <c r="F2475"/>
      <c r="CQ2475"/>
    </row>
    <row r="2476" spans="6:95" x14ac:dyDescent="0.25">
      <c r="F2476"/>
      <c r="CQ2476"/>
    </row>
    <row r="2477" spans="6:95" x14ac:dyDescent="0.25">
      <c r="F2477"/>
      <c r="CQ2477"/>
    </row>
    <row r="2478" spans="6:95" x14ac:dyDescent="0.25">
      <c r="F2478"/>
      <c r="CQ2478"/>
    </row>
    <row r="2479" spans="6:95" x14ac:dyDescent="0.25">
      <c r="F2479"/>
      <c r="CQ2479"/>
    </row>
    <row r="2480" spans="6:95" x14ac:dyDescent="0.25">
      <c r="F2480"/>
      <c r="CQ2480"/>
    </row>
    <row r="2481" spans="6:95" x14ac:dyDescent="0.25">
      <c r="F2481"/>
      <c r="CQ2481"/>
    </row>
    <row r="2482" spans="6:95" x14ac:dyDescent="0.25">
      <c r="F2482"/>
      <c r="CQ2482"/>
    </row>
    <row r="2483" spans="6:95" x14ac:dyDescent="0.25">
      <c r="F2483"/>
      <c r="CQ2483"/>
    </row>
    <row r="2484" spans="6:95" x14ac:dyDescent="0.25">
      <c r="F2484"/>
      <c r="CQ2484"/>
    </row>
    <row r="2485" spans="6:95" x14ac:dyDescent="0.25">
      <c r="F2485"/>
      <c r="CQ2485"/>
    </row>
    <row r="2486" spans="6:95" x14ac:dyDescent="0.25">
      <c r="F2486"/>
      <c r="CQ2486"/>
    </row>
    <row r="2487" spans="6:95" x14ac:dyDescent="0.25">
      <c r="F2487"/>
      <c r="CQ2487"/>
    </row>
    <row r="2488" spans="6:95" x14ac:dyDescent="0.25">
      <c r="F2488"/>
      <c r="CQ2488"/>
    </row>
    <row r="2489" spans="6:95" x14ac:dyDescent="0.25">
      <c r="F2489"/>
      <c r="CQ2489"/>
    </row>
    <row r="2490" spans="6:95" x14ac:dyDescent="0.25">
      <c r="F2490"/>
      <c r="CQ2490"/>
    </row>
    <row r="2491" spans="6:95" x14ac:dyDescent="0.25">
      <c r="F2491"/>
      <c r="CQ2491"/>
    </row>
    <row r="2492" spans="6:95" x14ac:dyDescent="0.25">
      <c r="F2492"/>
      <c r="CQ2492"/>
    </row>
    <row r="2493" spans="6:95" x14ac:dyDescent="0.25">
      <c r="F2493"/>
      <c r="CQ2493"/>
    </row>
    <row r="2494" spans="6:95" x14ac:dyDescent="0.25">
      <c r="F2494"/>
      <c r="CQ2494"/>
    </row>
    <row r="2495" spans="6:95" x14ac:dyDescent="0.25">
      <c r="F2495"/>
      <c r="CQ2495"/>
    </row>
    <row r="2496" spans="6:95" x14ac:dyDescent="0.25">
      <c r="F2496"/>
      <c r="CQ2496"/>
    </row>
    <row r="2497" spans="6:95" x14ac:dyDescent="0.25">
      <c r="F2497"/>
      <c r="CQ2497"/>
    </row>
    <row r="2498" spans="6:95" x14ac:dyDescent="0.25">
      <c r="F2498"/>
      <c r="CQ2498"/>
    </row>
    <row r="2499" spans="6:95" x14ac:dyDescent="0.25">
      <c r="F2499"/>
      <c r="CQ2499"/>
    </row>
    <row r="2500" spans="6:95" x14ac:dyDescent="0.25">
      <c r="F2500"/>
      <c r="CQ2500"/>
    </row>
    <row r="2501" spans="6:95" x14ac:dyDescent="0.25">
      <c r="F2501"/>
      <c r="CQ2501"/>
    </row>
    <row r="2502" spans="6:95" x14ac:dyDescent="0.25">
      <c r="F2502"/>
      <c r="CQ2502"/>
    </row>
    <row r="2503" spans="6:95" x14ac:dyDescent="0.25">
      <c r="F2503"/>
      <c r="CQ2503"/>
    </row>
    <row r="2504" spans="6:95" x14ac:dyDescent="0.25">
      <c r="F2504"/>
      <c r="CQ2504"/>
    </row>
    <row r="2505" spans="6:95" x14ac:dyDescent="0.25">
      <c r="F2505"/>
      <c r="CQ2505"/>
    </row>
    <row r="2506" spans="6:95" x14ac:dyDescent="0.25">
      <c r="F2506"/>
      <c r="CQ2506"/>
    </row>
    <row r="2507" spans="6:95" x14ac:dyDescent="0.25">
      <c r="F2507"/>
      <c r="CQ2507"/>
    </row>
    <row r="2508" spans="6:95" x14ac:dyDescent="0.25">
      <c r="F2508"/>
      <c r="CQ2508"/>
    </row>
    <row r="2509" spans="6:95" x14ac:dyDescent="0.25">
      <c r="F2509"/>
      <c r="CQ2509"/>
    </row>
    <row r="2510" spans="6:95" x14ac:dyDescent="0.25">
      <c r="F2510"/>
      <c r="CQ2510"/>
    </row>
    <row r="2511" spans="6:95" x14ac:dyDescent="0.25">
      <c r="F2511"/>
      <c r="CQ2511"/>
    </row>
    <row r="2512" spans="6:95" x14ac:dyDescent="0.25">
      <c r="F2512"/>
      <c r="CQ2512"/>
    </row>
    <row r="2513" spans="6:95" x14ac:dyDescent="0.25">
      <c r="F2513"/>
      <c r="CQ2513"/>
    </row>
    <row r="2514" spans="6:95" x14ac:dyDescent="0.25">
      <c r="F2514"/>
      <c r="CQ2514"/>
    </row>
    <row r="2515" spans="6:95" x14ac:dyDescent="0.25">
      <c r="F2515"/>
      <c r="CQ2515"/>
    </row>
    <row r="2516" spans="6:95" x14ac:dyDescent="0.25">
      <c r="F2516"/>
      <c r="CQ2516"/>
    </row>
    <row r="2517" spans="6:95" x14ac:dyDescent="0.25">
      <c r="F2517"/>
      <c r="CQ2517"/>
    </row>
    <row r="2518" spans="6:95" x14ac:dyDescent="0.25">
      <c r="F2518"/>
      <c r="CQ2518"/>
    </row>
    <row r="2519" spans="6:95" x14ac:dyDescent="0.25">
      <c r="F2519"/>
      <c r="CQ2519"/>
    </row>
    <row r="2520" spans="6:95" x14ac:dyDescent="0.25">
      <c r="F2520"/>
      <c r="CQ2520"/>
    </row>
    <row r="2521" spans="6:95" x14ac:dyDescent="0.25">
      <c r="F2521"/>
      <c r="CQ2521"/>
    </row>
    <row r="2522" spans="6:95" x14ac:dyDescent="0.25">
      <c r="F2522"/>
      <c r="CQ2522"/>
    </row>
    <row r="2523" spans="6:95" x14ac:dyDescent="0.25">
      <c r="F2523"/>
      <c r="CQ2523"/>
    </row>
    <row r="2524" spans="6:95" x14ac:dyDescent="0.25">
      <c r="F2524"/>
      <c r="CQ2524"/>
    </row>
    <row r="2525" spans="6:95" x14ac:dyDescent="0.25">
      <c r="F2525"/>
      <c r="CQ2525"/>
    </row>
    <row r="2526" spans="6:95" x14ac:dyDescent="0.25">
      <c r="F2526"/>
      <c r="CQ2526"/>
    </row>
    <row r="2527" spans="6:95" x14ac:dyDescent="0.25">
      <c r="F2527"/>
      <c r="CQ2527"/>
    </row>
    <row r="2528" spans="6:95" x14ac:dyDescent="0.25">
      <c r="F2528"/>
      <c r="CQ2528"/>
    </row>
    <row r="2529" spans="6:95" x14ac:dyDescent="0.25">
      <c r="F2529"/>
      <c r="CQ2529"/>
    </row>
    <row r="2530" spans="6:95" x14ac:dyDescent="0.25">
      <c r="F2530"/>
      <c r="CQ2530"/>
    </row>
    <row r="2531" spans="6:95" x14ac:dyDescent="0.25">
      <c r="F2531"/>
      <c r="CQ2531"/>
    </row>
    <row r="2532" spans="6:95" x14ac:dyDescent="0.25">
      <c r="F2532"/>
      <c r="CQ2532"/>
    </row>
    <row r="2533" spans="6:95" x14ac:dyDescent="0.25">
      <c r="F2533"/>
      <c r="CQ2533"/>
    </row>
    <row r="2534" spans="6:95" x14ac:dyDescent="0.25">
      <c r="F2534"/>
      <c r="CQ2534"/>
    </row>
    <row r="2535" spans="6:95" x14ac:dyDescent="0.25">
      <c r="F2535"/>
      <c r="CQ2535"/>
    </row>
    <row r="2536" spans="6:95" x14ac:dyDescent="0.25">
      <c r="F2536"/>
      <c r="CQ2536"/>
    </row>
    <row r="2537" spans="6:95" x14ac:dyDescent="0.25">
      <c r="F2537"/>
      <c r="CQ2537"/>
    </row>
    <row r="2538" spans="6:95" x14ac:dyDescent="0.25">
      <c r="F2538"/>
      <c r="CQ2538"/>
    </row>
    <row r="2539" spans="6:95" x14ac:dyDescent="0.25">
      <c r="F2539"/>
      <c r="CQ2539"/>
    </row>
    <row r="2540" spans="6:95" x14ac:dyDescent="0.25">
      <c r="F2540"/>
      <c r="CQ2540"/>
    </row>
    <row r="2541" spans="6:95" x14ac:dyDescent="0.25">
      <c r="F2541"/>
      <c r="CQ2541"/>
    </row>
    <row r="2542" spans="6:95" x14ac:dyDescent="0.25">
      <c r="F2542"/>
      <c r="CQ2542"/>
    </row>
    <row r="2543" spans="6:95" x14ac:dyDescent="0.25">
      <c r="F2543"/>
      <c r="CQ2543"/>
    </row>
    <row r="2544" spans="6:95" x14ac:dyDescent="0.25">
      <c r="F2544"/>
      <c r="CQ2544"/>
    </row>
    <row r="2545" spans="6:95" x14ac:dyDescent="0.25">
      <c r="F2545"/>
      <c r="CQ2545"/>
    </row>
    <row r="2546" spans="6:95" x14ac:dyDescent="0.25">
      <c r="F2546"/>
      <c r="CQ2546"/>
    </row>
    <row r="2547" spans="6:95" x14ac:dyDescent="0.25">
      <c r="F2547"/>
      <c r="CQ2547"/>
    </row>
    <row r="2548" spans="6:95" x14ac:dyDescent="0.25">
      <c r="F2548"/>
      <c r="CQ2548"/>
    </row>
    <row r="2549" spans="6:95" x14ac:dyDescent="0.25">
      <c r="F2549"/>
      <c r="CQ2549"/>
    </row>
    <row r="2550" spans="6:95" x14ac:dyDescent="0.25">
      <c r="F2550"/>
      <c r="CQ2550"/>
    </row>
    <row r="2551" spans="6:95" x14ac:dyDescent="0.25">
      <c r="F2551"/>
      <c r="CQ2551"/>
    </row>
    <row r="2552" spans="6:95" x14ac:dyDescent="0.25">
      <c r="F2552"/>
      <c r="CQ2552"/>
    </row>
    <row r="2553" spans="6:95" x14ac:dyDescent="0.25">
      <c r="F2553"/>
      <c r="CQ2553"/>
    </row>
    <row r="2554" spans="6:95" x14ac:dyDescent="0.25">
      <c r="F2554"/>
      <c r="CQ2554"/>
    </row>
    <row r="2555" spans="6:95" x14ac:dyDescent="0.25">
      <c r="F2555"/>
      <c r="CQ2555"/>
    </row>
    <row r="2556" spans="6:95" x14ac:dyDescent="0.25">
      <c r="F2556"/>
      <c r="CQ2556"/>
    </row>
    <row r="2557" spans="6:95" x14ac:dyDescent="0.25">
      <c r="F2557"/>
      <c r="CQ2557"/>
    </row>
    <row r="2558" spans="6:95" x14ac:dyDescent="0.25">
      <c r="F2558"/>
      <c r="CQ2558"/>
    </row>
    <row r="2559" spans="6:95" x14ac:dyDescent="0.25">
      <c r="F2559"/>
      <c r="CQ2559"/>
    </row>
    <row r="2560" spans="6:95" x14ac:dyDescent="0.25">
      <c r="F2560"/>
      <c r="CQ2560"/>
    </row>
    <row r="2561" spans="6:95" x14ac:dyDescent="0.25">
      <c r="F2561"/>
      <c r="CQ2561"/>
    </row>
    <row r="2562" spans="6:95" x14ac:dyDescent="0.25">
      <c r="F2562"/>
      <c r="CQ2562"/>
    </row>
    <row r="2563" spans="6:95" x14ac:dyDescent="0.25">
      <c r="F2563"/>
      <c r="CQ2563"/>
    </row>
    <row r="2564" spans="6:95" x14ac:dyDescent="0.25">
      <c r="F2564"/>
      <c r="CQ2564"/>
    </row>
    <row r="2565" spans="6:95" x14ac:dyDescent="0.25">
      <c r="F2565"/>
      <c r="CQ2565"/>
    </row>
    <row r="2566" spans="6:95" x14ac:dyDescent="0.25">
      <c r="F2566"/>
      <c r="CQ2566"/>
    </row>
    <row r="2567" spans="6:95" x14ac:dyDescent="0.25">
      <c r="F2567"/>
      <c r="CQ2567"/>
    </row>
    <row r="2568" spans="6:95" x14ac:dyDescent="0.25">
      <c r="F2568"/>
      <c r="CQ2568"/>
    </row>
    <row r="2569" spans="6:95" x14ac:dyDescent="0.25">
      <c r="F2569"/>
      <c r="CQ2569"/>
    </row>
    <row r="2570" spans="6:95" x14ac:dyDescent="0.25">
      <c r="F2570"/>
      <c r="CQ2570"/>
    </row>
    <row r="2571" spans="6:95" x14ac:dyDescent="0.25">
      <c r="F2571"/>
      <c r="CQ2571"/>
    </row>
    <row r="2572" spans="6:95" x14ac:dyDescent="0.25">
      <c r="F2572"/>
      <c r="CQ2572"/>
    </row>
    <row r="2573" spans="6:95" x14ac:dyDescent="0.25">
      <c r="F2573"/>
      <c r="CQ2573"/>
    </row>
    <row r="2574" spans="6:95" x14ac:dyDescent="0.25">
      <c r="F2574"/>
      <c r="CQ2574"/>
    </row>
    <row r="2575" spans="6:95" x14ac:dyDescent="0.25">
      <c r="F2575"/>
      <c r="CQ2575"/>
    </row>
    <row r="2576" spans="6:95" x14ac:dyDescent="0.25">
      <c r="F2576"/>
      <c r="CQ2576"/>
    </row>
    <row r="2577" spans="6:95" x14ac:dyDescent="0.25">
      <c r="F2577"/>
      <c r="CQ2577"/>
    </row>
    <row r="2578" spans="6:95" x14ac:dyDescent="0.25">
      <c r="F2578"/>
      <c r="CQ2578"/>
    </row>
    <row r="2579" spans="6:95" x14ac:dyDescent="0.25">
      <c r="F2579"/>
      <c r="CQ2579"/>
    </row>
    <row r="2580" spans="6:95" x14ac:dyDescent="0.25">
      <c r="F2580"/>
      <c r="CQ2580"/>
    </row>
    <row r="2581" spans="6:95" x14ac:dyDescent="0.25">
      <c r="F2581"/>
      <c r="CQ2581"/>
    </row>
    <row r="2582" spans="6:95" x14ac:dyDescent="0.25">
      <c r="F2582"/>
      <c r="CQ2582"/>
    </row>
    <row r="2583" spans="6:95" x14ac:dyDescent="0.25">
      <c r="F2583"/>
      <c r="CQ2583"/>
    </row>
    <row r="2584" spans="6:95" x14ac:dyDescent="0.25">
      <c r="F2584"/>
      <c r="CQ2584"/>
    </row>
    <row r="2585" spans="6:95" x14ac:dyDescent="0.25">
      <c r="F2585"/>
      <c r="CQ2585"/>
    </row>
    <row r="2586" spans="6:95" x14ac:dyDescent="0.25">
      <c r="F2586"/>
      <c r="CQ2586"/>
    </row>
    <row r="2587" spans="6:95" x14ac:dyDescent="0.25">
      <c r="F2587"/>
      <c r="CQ2587"/>
    </row>
    <row r="2588" spans="6:95" x14ac:dyDescent="0.25">
      <c r="F2588"/>
      <c r="CQ2588"/>
    </row>
    <row r="2589" spans="6:95" x14ac:dyDescent="0.25">
      <c r="F2589"/>
      <c r="CQ2589"/>
    </row>
    <row r="2590" spans="6:95" x14ac:dyDescent="0.25">
      <c r="F2590"/>
      <c r="CQ2590"/>
    </row>
    <row r="2591" spans="6:95" x14ac:dyDescent="0.25">
      <c r="F2591"/>
      <c r="CQ2591"/>
    </row>
    <row r="2592" spans="6:95" x14ac:dyDescent="0.25">
      <c r="F2592"/>
      <c r="CQ2592"/>
    </row>
    <row r="2593" spans="6:95" x14ac:dyDescent="0.25">
      <c r="F2593"/>
      <c r="CQ2593"/>
    </row>
    <row r="2594" spans="6:95" x14ac:dyDescent="0.25">
      <c r="F2594"/>
      <c r="CQ2594"/>
    </row>
    <row r="2595" spans="6:95" x14ac:dyDescent="0.25">
      <c r="F2595"/>
      <c r="CQ2595"/>
    </row>
    <row r="2596" spans="6:95" x14ac:dyDescent="0.25">
      <c r="F2596"/>
      <c r="CQ2596"/>
    </row>
    <row r="2597" spans="6:95" x14ac:dyDescent="0.25">
      <c r="F2597"/>
      <c r="CQ2597"/>
    </row>
    <row r="2598" spans="6:95" x14ac:dyDescent="0.25">
      <c r="F2598"/>
      <c r="CQ2598"/>
    </row>
    <row r="2599" spans="6:95" x14ac:dyDescent="0.25">
      <c r="F2599"/>
      <c r="CQ2599"/>
    </row>
    <row r="2600" spans="6:95" x14ac:dyDescent="0.25">
      <c r="F2600"/>
      <c r="CQ2600"/>
    </row>
    <row r="2601" spans="6:95" x14ac:dyDescent="0.25">
      <c r="F2601"/>
      <c r="CQ2601"/>
    </row>
    <row r="2602" spans="6:95" x14ac:dyDescent="0.25">
      <c r="F2602"/>
      <c r="CQ2602"/>
    </row>
    <row r="2603" spans="6:95" x14ac:dyDescent="0.25">
      <c r="F2603"/>
      <c r="CQ2603"/>
    </row>
    <row r="2604" spans="6:95" x14ac:dyDescent="0.25">
      <c r="F2604"/>
      <c r="CQ2604"/>
    </row>
    <row r="2605" spans="6:95" x14ac:dyDescent="0.25">
      <c r="F2605"/>
      <c r="CQ2605"/>
    </row>
    <row r="2606" spans="6:95" x14ac:dyDescent="0.25">
      <c r="F2606"/>
      <c r="CQ2606"/>
    </row>
    <row r="2607" spans="6:95" x14ac:dyDescent="0.25">
      <c r="F2607"/>
      <c r="CQ2607"/>
    </row>
    <row r="2608" spans="6:95" x14ac:dyDescent="0.25">
      <c r="F2608"/>
      <c r="CQ2608"/>
    </row>
    <row r="2609" spans="6:95" x14ac:dyDescent="0.25">
      <c r="F2609"/>
      <c r="CQ2609"/>
    </row>
    <row r="2610" spans="6:95" x14ac:dyDescent="0.25">
      <c r="F2610"/>
      <c r="CQ2610"/>
    </row>
    <row r="2611" spans="6:95" x14ac:dyDescent="0.25">
      <c r="F2611"/>
      <c r="CQ2611"/>
    </row>
    <row r="2612" spans="6:95" x14ac:dyDescent="0.25">
      <c r="F2612"/>
      <c r="CQ2612"/>
    </row>
    <row r="2613" spans="6:95" x14ac:dyDescent="0.25">
      <c r="F2613"/>
      <c r="CQ2613"/>
    </row>
    <row r="2614" spans="6:95" x14ac:dyDescent="0.25">
      <c r="F2614"/>
      <c r="CQ2614"/>
    </row>
    <row r="2615" spans="6:95" x14ac:dyDescent="0.25">
      <c r="F2615"/>
      <c r="CQ2615"/>
    </row>
    <row r="2616" spans="6:95" x14ac:dyDescent="0.25">
      <c r="F2616"/>
      <c r="CQ2616"/>
    </row>
    <row r="2617" spans="6:95" x14ac:dyDescent="0.25">
      <c r="F2617"/>
      <c r="CQ2617"/>
    </row>
    <row r="2618" spans="6:95" x14ac:dyDescent="0.25">
      <c r="F2618"/>
      <c r="CQ2618"/>
    </row>
    <row r="2619" spans="6:95" x14ac:dyDescent="0.25">
      <c r="F2619"/>
      <c r="CQ2619"/>
    </row>
    <row r="2620" spans="6:95" x14ac:dyDescent="0.25">
      <c r="F2620"/>
      <c r="CQ2620"/>
    </row>
    <row r="2621" spans="6:95" x14ac:dyDescent="0.25">
      <c r="F2621"/>
      <c r="CQ2621"/>
    </row>
    <row r="2622" spans="6:95" x14ac:dyDescent="0.25">
      <c r="F2622"/>
      <c r="CQ2622"/>
    </row>
    <row r="2623" spans="6:95" x14ac:dyDescent="0.25">
      <c r="F2623"/>
      <c r="CQ2623"/>
    </row>
    <row r="2624" spans="6:95" x14ac:dyDescent="0.25">
      <c r="F2624"/>
      <c r="CQ2624"/>
    </row>
    <row r="2625" spans="6:95" x14ac:dyDescent="0.25">
      <c r="F2625"/>
      <c r="CQ2625"/>
    </row>
    <row r="2626" spans="6:95" x14ac:dyDescent="0.25">
      <c r="F2626"/>
      <c r="CQ2626"/>
    </row>
    <row r="2627" spans="6:95" x14ac:dyDescent="0.25">
      <c r="F2627"/>
      <c r="CQ2627"/>
    </row>
    <row r="2628" spans="6:95" x14ac:dyDescent="0.25">
      <c r="F2628"/>
      <c r="CQ2628"/>
    </row>
    <row r="2629" spans="6:95" x14ac:dyDescent="0.25">
      <c r="F2629"/>
      <c r="CQ2629"/>
    </row>
    <row r="2630" spans="6:95" x14ac:dyDescent="0.25">
      <c r="F2630"/>
      <c r="CQ2630"/>
    </row>
    <row r="2631" spans="6:95" x14ac:dyDescent="0.25">
      <c r="F2631"/>
      <c r="CQ2631"/>
    </row>
    <row r="2632" spans="6:95" x14ac:dyDescent="0.25">
      <c r="F2632"/>
      <c r="CQ2632"/>
    </row>
    <row r="2633" spans="6:95" x14ac:dyDescent="0.25">
      <c r="F2633"/>
      <c r="CQ2633"/>
    </row>
    <row r="2634" spans="6:95" x14ac:dyDescent="0.25">
      <c r="F2634"/>
      <c r="CQ2634"/>
    </row>
    <row r="2635" spans="6:95" x14ac:dyDescent="0.25">
      <c r="F2635"/>
      <c r="CQ2635"/>
    </row>
    <row r="2636" spans="6:95" x14ac:dyDescent="0.25">
      <c r="F2636"/>
      <c r="CQ2636"/>
    </row>
    <row r="2637" spans="6:95" x14ac:dyDescent="0.25">
      <c r="F2637"/>
      <c r="CQ2637"/>
    </row>
    <row r="2638" spans="6:95" x14ac:dyDescent="0.25">
      <c r="F2638"/>
      <c r="CQ2638"/>
    </row>
    <row r="2639" spans="6:95" x14ac:dyDescent="0.25">
      <c r="F2639"/>
      <c r="CQ2639"/>
    </row>
    <row r="2640" spans="6:95" x14ac:dyDescent="0.25">
      <c r="F2640"/>
      <c r="CQ2640"/>
    </row>
    <row r="2641" spans="6:95" x14ac:dyDescent="0.25">
      <c r="F2641"/>
      <c r="CQ2641"/>
    </row>
    <row r="2642" spans="6:95" x14ac:dyDescent="0.25">
      <c r="F2642"/>
      <c r="CQ2642"/>
    </row>
    <row r="2643" spans="6:95" x14ac:dyDescent="0.25">
      <c r="F2643"/>
      <c r="CQ2643"/>
    </row>
    <row r="2644" spans="6:95" x14ac:dyDescent="0.25">
      <c r="F2644"/>
      <c r="CQ2644"/>
    </row>
    <row r="2645" spans="6:95" x14ac:dyDescent="0.25">
      <c r="F2645"/>
      <c r="CQ2645"/>
    </row>
    <row r="2646" spans="6:95" x14ac:dyDescent="0.25">
      <c r="F2646"/>
      <c r="CQ2646"/>
    </row>
    <row r="2647" spans="6:95" x14ac:dyDescent="0.25">
      <c r="F2647"/>
      <c r="CQ2647"/>
    </row>
    <row r="2648" spans="6:95" x14ac:dyDescent="0.25">
      <c r="F2648"/>
      <c r="CQ2648"/>
    </row>
    <row r="2649" spans="6:95" x14ac:dyDescent="0.25">
      <c r="F2649"/>
      <c r="CQ2649"/>
    </row>
    <row r="2650" spans="6:95" x14ac:dyDescent="0.25">
      <c r="F2650"/>
      <c r="CQ2650"/>
    </row>
    <row r="2651" spans="6:95" x14ac:dyDescent="0.25">
      <c r="F2651"/>
      <c r="CQ2651"/>
    </row>
    <row r="2652" spans="6:95" x14ac:dyDescent="0.25">
      <c r="F2652"/>
      <c r="CQ2652"/>
    </row>
    <row r="2653" spans="6:95" x14ac:dyDescent="0.25">
      <c r="F2653"/>
      <c r="CQ2653"/>
    </row>
    <row r="2654" spans="6:95" x14ac:dyDescent="0.25">
      <c r="F2654"/>
      <c r="CQ2654"/>
    </row>
    <row r="2655" spans="6:95" x14ac:dyDescent="0.25">
      <c r="F2655"/>
      <c r="CQ2655"/>
    </row>
    <row r="2656" spans="6:95" x14ac:dyDescent="0.25">
      <c r="F2656"/>
      <c r="CQ2656"/>
    </row>
    <row r="2657" spans="6:95" x14ac:dyDescent="0.25">
      <c r="F2657"/>
      <c r="CQ2657"/>
    </row>
    <row r="2658" spans="6:95" x14ac:dyDescent="0.25">
      <c r="F2658"/>
      <c r="CQ2658"/>
    </row>
    <row r="2659" spans="6:95" x14ac:dyDescent="0.25">
      <c r="F2659"/>
      <c r="CQ2659"/>
    </row>
    <row r="2660" spans="6:95" x14ac:dyDescent="0.25">
      <c r="F2660"/>
      <c r="CQ2660"/>
    </row>
    <row r="2661" spans="6:95" x14ac:dyDescent="0.25">
      <c r="F2661"/>
      <c r="CQ2661"/>
    </row>
    <row r="2662" spans="6:95" x14ac:dyDescent="0.25">
      <c r="F2662"/>
      <c r="CQ2662"/>
    </row>
    <row r="2663" spans="6:95" x14ac:dyDescent="0.25">
      <c r="F2663"/>
      <c r="CQ2663"/>
    </row>
    <row r="2664" spans="6:95" x14ac:dyDescent="0.25">
      <c r="F2664"/>
      <c r="CQ2664"/>
    </row>
    <row r="2665" spans="6:95" x14ac:dyDescent="0.25">
      <c r="F2665"/>
      <c r="CQ2665"/>
    </row>
    <row r="2666" spans="6:95" x14ac:dyDescent="0.25">
      <c r="F2666"/>
      <c r="CQ2666"/>
    </row>
    <row r="2667" spans="6:95" x14ac:dyDescent="0.25">
      <c r="F2667"/>
      <c r="CQ2667"/>
    </row>
    <row r="2668" spans="6:95" x14ac:dyDescent="0.25">
      <c r="F2668"/>
      <c r="CQ2668"/>
    </row>
    <row r="2669" spans="6:95" x14ac:dyDescent="0.25">
      <c r="F2669"/>
      <c r="CQ2669"/>
    </row>
    <row r="2670" spans="6:95" x14ac:dyDescent="0.25">
      <c r="F2670"/>
      <c r="CQ2670"/>
    </row>
    <row r="2671" spans="6:95" x14ac:dyDescent="0.25">
      <c r="F2671"/>
      <c r="CQ2671"/>
    </row>
    <row r="2672" spans="6:95" x14ac:dyDescent="0.25">
      <c r="F2672"/>
      <c r="CQ2672"/>
    </row>
    <row r="2673" spans="6:95" x14ac:dyDescent="0.25">
      <c r="F2673"/>
      <c r="CQ2673"/>
    </row>
    <row r="2674" spans="6:95" x14ac:dyDescent="0.25">
      <c r="F2674"/>
      <c r="CQ2674"/>
    </row>
    <row r="2675" spans="6:95" x14ac:dyDescent="0.25">
      <c r="F2675"/>
      <c r="CQ2675"/>
    </row>
    <row r="2676" spans="6:95" x14ac:dyDescent="0.25">
      <c r="F2676"/>
      <c r="CQ2676"/>
    </row>
    <row r="2677" spans="6:95" x14ac:dyDescent="0.25">
      <c r="F2677"/>
      <c r="CQ2677"/>
    </row>
    <row r="2678" spans="6:95" x14ac:dyDescent="0.25">
      <c r="F2678"/>
      <c r="CQ2678"/>
    </row>
    <row r="2679" spans="6:95" x14ac:dyDescent="0.25">
      <c r="F2679"/>
      <c r="CQ2679"/>
    </row>
    <row r="2680" spans="6:95" x14ac:dyDescent="0.25">
      <c r="F2680"/>
      <c r="CQ2680"/>
    </row>
    <row r="2681" spans="6:95" x14ac:dyDescent="0.25">
      <c r="F2681"/>
      <c r="CQ2681"/>
    </row>
    <row r="2682" spans="6:95" x14ac:dyDescent="0.25">
      <c r="F2682"/>
      <c r="CQ2682"/>
    </row>
    <row r="2683" spans="6:95" x14ac:dyDescent="0.25">
      <c r="F2683"/>
      <c r="CQ2683"/>
    </row>
    <row r="2684" spans="6:95" x14ac:dyDescent="0.25">
      <c r="F2684"/>
      <c r="CQ2684"/>
    </row>
    <row r="2685" spans="6:95" x14ac:dyDescent="0.25">
      <c r="F2685"/>
      <c r="CQ2685"/>
    </row>
    <row r="2686" spans="6:95" x14ac:dyDescent="0.25">
      <c r="F2686"/>
      <c r="CQ2686"/>
    </row>
    <row r="2687" spans="6:95" x14ac:dyDescent="0.25">
      <c r="F2687"/>
      <c r="CQ2687"/>
    </row>
    <row r="2688" spans="6:95" x14ac:dyDescent="0.25">
      <c r="F2688"/>
      <c r="CQ2688"/>
    </row>
    <row r="2689" spans="6:95" x14ac:dyDescent="0.25">
      <c r="F2689"/>
      <c r="CQ2689"/>
    </row>
    <row r="2690" spans="6:95" x14ac:dyDescent="0.25">
      <c r="F2690"/>
      <c r="CQ2690"/>
    </row>
    <row r="2691" spans="6:95" x14ac:dyDescent="0.25">
      <c r="F2691"/>
      <c r="CQ2691"/>
    </row>
    <row r="2692" spans="6:95" x14ac:dyDescent="0.25">
      <c r="F2692"/>
      <c r="CQ2692"/>
    </row>
    <row r="2693" spans="6:95" x14ac:dyDescent="0.25">
      <c r="F2693"/>
      <c r="CQ2693"/>
    </row>
    <row r="2694" spans="6:95" x14ac:dyDescent="0.25">
      <c r="F2694"/>
      <c r="CQ2694"/>
    </row>
    <row r="2695" spans="6:95" x14ac:dyDescent="0.25">
      <c r="F2695"/>
      <c r="CQ2695"/>
    </row>
    <row r="2696" spans="6:95" x14ac:dyDescent="0.25">
      <c r="F2696"/>
      <c r="CQ2696"/>
    </row>
    <row r="2697" spans="6:95" x14ac:dyDescent="0.25">
      <c r="F2697"/>
      <c r="CQ2697"/>
    </row>
    <row r="2698" spans="6:95" x14ac:dyDescent="0.25">
      <c r="F2698"/>
      <c r="CQ2698"/>
    </row>
    <row r="2699" spans="6:95" x14ac:dyDescent="0.25">
      <c r="F2699"/>
      <c r="CQ2699"/>
    </row>
    <row r="2700" spans="6:95" x14ac:dyDescent="0.25">
      <c r="F2700"/>
      <c r="CQ2700"/>
    </row>
    <row r="2701" spans="6:95" x14ac:dyDescent="0.25">
      <c r="F2701"/>
      <c r="CQ2701"/>
    </row>
    <row r="2702" spans="6:95" x14ac:dyDescent="0.25">
      <c r="F2702"/>
      <c r="CQ2702"/>
    </row>
    <row r="2703" spans="6:95" x14ac:dyDescent="0.25">
      <c r="F2703"/>
      <c r="CQ2703"/>
    </row>
    <row r="2704" spans="6:95" x14ac:dyDescent="0.25">
      <c r="F2704"/>
      <c r="CQ2704"/>
    </row>
    <row r="2705" spans="6:95" x14ac:dyDescent="0.25">
      <c r="F2705"/>
      <c r="CQ2705"/>
    </row>
    <row r="2706" spans="6:95" x14ac:dyDescent="0.25">
      <c r="F2706"/>
      <c r="CQ2706"/>
    </row>
    <row r="2707" spans="6:95" x14ac:dyDescent="0.25">
      <c r="F2707"/>
      <c r="CQ2707"/>
    </row>
    <row r="2708" spans="6:95" x14ac:dyDescent="0.25">
      <c r="F2708"/>
      <c r="CQ2708"/>
    </row>
    <row r="2709" spans="6:95" x14ac:dyDescent="0.25">
      <c r="F2709"/>
      <c r="CQ2709"/>
    </row>
    <row r="2710" spans="6:95" x14ac:dyDescent="0.25">
      <c r="F2710"/>
      <c r="CQ2710"/>
    </row>
    <row r="2711" spans="6:95" x14ac:dyDescent="0.25">
      <c r="F2711"/>
      <c r="CQ2711"/>
    </row>
    <row r="2712" spans="6:95" x14ac:dyDescent="0.25">
      <c r="F2712"/>
      <c r="CQ2712"/>
    </row>
    <row r="2713" spans="6:95" x14ac:dyDescent="0.25">
      <c r="F2713"/>
      <c r="CQ2713"/>
    </row>
    <row r="2714" spans="6:95" x14ac:dyDescent="0.25">
      <c r="F2714"/>
      <c r="CQ2714"/>
    </row>
    <row r="2715" spans="6:95" x14ac:dyDescent="0.25">
      <c r="F2715"/>
      <c r="CQ2715"/>
    </row>
    <row r="2716" spans="6:95" x14ac:dyDescent="0.25">
      <c r="F2716"/>
      <c r="CQ2716"/>
    </row>
    <row r="2717" spans="6:95" x14ac:dyDescent="0.25">
      <c r="F2717"/>
      <c r="CQ2717"/>
    </row>
    <row r="2718" spans="6:95" x14ac:dyDescent="0.25">
      <c r="F2718"/>
      <c r="CQ2718"/>
    </row>
    <row r="2719" spans="6:95" x14ac:dyDescent="0.25">
      <c r="F2719"/>
      <c r="CQ2719"/>
    </row>
    <row r="2720" spans="6:95" x14ac:dyDescent="0.25">
      <c r="F2720"/>
      <c r="CQ2720"/>
    </row>
    <row r="2721" spans="6:95" x14ac:dyDescent="0.25">
      <c r="F2721"/>
      <c r="CQ2721"/>
    </row>
    <row r="2722" spans="6:95" x14ac:dyDescent="0.25">
      <c r="F2722"/>
      <c r="CQ2722"/>
    </row>
    <row r="2723" spans="6:95" x14ac:dyDescent="0.25">
      <c r="F2723"/>
      <c r="CQ2723"/>
    </row>
    <row r="2724" spans="6:95" x14ac:dyDescent="0.25">
      <c r="F2724"/>
      <c r="CQ2724"/>
    </row>
    <row r="2725" spans="6:95" x14ac:dyDescent="0.25">
      <c r="F2725"/>
      <c r="CQ2725"/>
    </row>
    <row r="2726" spans="6:95" x14ac:dyDescent="0.25">
      <c r="F2726"/>
      <c r="CQ2726"/>
    </row>
    <row r="2727" spans="6:95" x14ac:dyDescent="0.25">
      <c r="F2727"/>
      <c r="CQ2727"/>
    </row>
    <row r="2728" spans="6:95" x14ac:dyDescent="0.25">
      <c r="F2728"/>
      <c r="CQ2728"/>
    </row>
    <row r="2729" spans="6:95" x14ac:dyDescent="0.25">
      <c r="F2729"/>
      <c r="CQ2729"/>
    </row>
    <row r="2730" spans="6:95" x14ac:dyDescent="0.25">
      <c r="F2730"/>
      <c r="CQ2730"/>
    </row>
    <row r="2731" spans="6:95" x14ac:dyDescent="0.25">
      <c r="F2731"/>
      <c r="CQ2731"/>
    </row>
    <row r="2732" spans="6:95" x14ac:dyDescent="0.25">
      <c r="F2732"/>
      <c r="CQ2732"/>
    </row>
    <row r="2733" spans="6:95" x14ac:dyDescent="0.25">
      <c r="F2733"/>
      <c r="CQ2733"/>
    </row>
    <row r="2734" spans="6:95" x14ac:dyDescent="0.25">
      <c r="F2734"/>
      <c r="CQ2734"/>
    </row>
    <row r="2735" spans="6:95" x14ac:dyDescent="0.25">
      <c r="F2735"/>
      <c r="CQ2735"/>
    </row>
    <row r="2736" spans="6:95" x14ac:dyDescent="0.25">
      <c r="F2736"/>
      <c r="CQ2736"/>
    </row>
    <row r="2737" spans="6:95" x14ac:dyDescent="0.25">
      <c r="F2737"/>
      <c r="CQ2737"/>
    </row>
    <row r="2738" spans="6:95" x14ac:dyDescent="0.25">
      <c r="F2738"/>
      <c r="CQ2738"/>
    </row>
    <row r="2739" spans="6:95" x14ac:dyDescent="0.25">
      <c r="F2739"/>
      <c r="CQ2739"/>
    </row>
    <row r="2740" spans="6:95" x14ac:dyDescent="0.25">
      <c r="F2740"/>
      <c r="CQ2740"/>
    </row>
    <row r="2741" spans="6:95" x14ac:dyDescent="0.25">
      <c r="F2741"/>
      <c r="CQ2741"/>
    </row>
    <row r="2742" spans="6:95" x14ac:dyDescent="0.25">
      <c r="F2742"/>
      <c r="CQ2742"/>
    </row>
    <row r="2743" spans="6:95" x14ac:dyDescent="0.25">
      <c r="F2743"/>
      <c r="CQ2743"/>
    </row>
    <row r="2744" spans="6:95" x14ac:dyDescent="0.25">
      <c r="F2744"/>
      <c r="CQ2744"/>
    </row>
    <row r="2745" spans="6:95" x14ac:dyDescent="0.25">
      <c r="F2745"/>
      <c r="CQ2745"/>
    </row>
    <row r="2746" spans="6:95" x14ac:dyDescent="0.25">
      <c r="F2746"/>
      <c r="CQ2746"/>
    </row>
    <row r="2747" spans="6:95" x14ac:dyDescent="0.25">
      <c r="F2747"/>
      <c r="CQ2747"/>
    </row>
    <row r="2748" spans="6:95" x14ac:dyDescent="0.25">
      <c r="F2748"/>
      <c r="CQ2748"/>
    </row>
    <row r="2749" spans="6:95" x14ac:dyDescent="0.25">
      <c r="F2749"/>
      <c r="CQ2749"/>
    </row>
    <row r="2750" spans="6:95" x14ac:dyDescent="0.25">
      <c r="F2750"/>
      <c r="CQ2750"/>
    </row>
    <row r="2751" spans="6:95" x14ac:dyDescent="0.25">
      <c r="F2751"/>
      <c r="CQ2751"/>
    </row>
    <row r="2752" spans="6:95" x14ac:dyDescent="0.25">
      <c r="F2752"/>
      <c r="CQ2752"/>
    </row>
    <row r="2753" spans="6:95" x14ac:dyDescent="0.25">
      <c r="F2753"/>
      <c r="CQ2753"/>
    </row>
    <row r="2754" spans="6:95" x14ac:dyDescent="0.25">
      <c r="F2754"/>
      <c r="CQ2754"/>
    </row>
    <row r="2755" spans="6:95" x14ac:dyDescent="0.25">
      <c r="F2755"/>
      <c r="CQ2755"/>
    </row>
    <row r="2756" spans="6:95" x14ac:dyDescent="0.25">
      <c r="F2756"/>
      <c r="CQ2756"/>
    </row>
    <row r="2757" spans="6:95" x14ac:dyDescent="0.25">
      <c r="F2757"/>
      <c r="CQ2757"/>
    </row>
    <row r="2758" spans="6:95" x14ac:dyDescent="0.25">
      <c r="F2758"/>
      <c r="CQ2758"/>
    </row>
    <row r="2759" spans="6:95" x14ac:dyDescent="0.25">
      <c r="F2759"/>
      <c r="CQ2759"/>
    </row>
    <row r="2760" spans="6:95" x14ac:dyDescent="0.25">
      <c r="F2760"/>
      <c r="CQ2760"/>
    </row>
    <row r="2761" spans="6:95" x14ac:dyDescent="0.25">
      <c r="F2761"/>
      <c r="CQ2761"/>
    </row>
    <row r="2762" spans="6:95" x14ac:dyDescent="0.25">
      <c r="F2762"/>
      <c r="CQ2762"/>
    </row>
    <row r="2763" spans="6:95" x14ac:dyDescent="0.25">
      <c r="F2763"/>
      <c r="CQ2763"/>
    </row>
    <row r="2764" spans="6:95" x14ac:dyDescent="0.25">
      <c r="F2764"/>
      <c r="CQ2764"/>
    </row>
    <row r="2765" spans="6:95" x14ac:dyDescent="0.25">
      <c r="F2765"/>
      <c r="CQ2765"/>
    </row>
    <row r="2766" spans="6:95" x14ac:dyDescent="0.25">
      <c r="F2766"/>
      <c r="CQ2766"/>
    </row>
    <row r="2767" spans="6:95" x14ac:dyDescent="0.25">
      <c r="F2767"/>
      <c r="CQ2767"/>
    </row>
    <row r="2768" spans="6:95" x14ac:dyDescent="0.25">
      <c r="F2768"/>
      <c r="CQ2768"/>
    </row>
    <row r="2769" spans="6:95" x14ac:dyDescent="0.25">
      <c r="F2769"/>
      <c r="CQ2769"/>
    </row>
    <row r="2770" spans="6:95" x14ac:dyDescent="0.25">
      <c r="F2770"/>
      <c r="CQ2770"/>
    </row>
    <row r="2771" spans="6:95" x14ac:dyDescent="0.25">
      <c r="F2771"/>
      <c r="CQ2771"/>
    </row>
    <row r="2772" spans="6:95" x14ac:dyDescent="0.25">
      <c r="F2772"/>
      <c r="CQ2772"/>
    </row>
    <row r="2773" spans="6:95" x14ac:dyDescent="0.25">
      <c r="F2773"/>
      <c r="CQ2773"/>
    </row>
    <row r="2774" spans="6:95" x14ac:dyDescent="0.25">
      <c r="F2774"/>
      <c r="CQ2774"/>
    </row>
    <row r="2775" spans="6:95" x14ac:dyDescent="0.25">
      <c r="F2775"/>
      <c r="CQ2775"/>
    </row>
    <row r="2776" spans="6:95" x14ac:dyDescent="0.25">
      <c r="F2776"/>
      <c r="CQ2776"/>
    </row>
    <row r="2777" spans="6:95" x14ac:dyDescent="0.25">
      <c r="F2777"/>
      <c r="CQ2777"/>
    </row>
    <row r="2778" spans="6:95" x14ac:dyDescent="0.25">
      <c r="F2778"/>
      <c r="CQ2778"/>
    </row>
    <row r="2779" spans="6:95" x14ac:dyDescent="0.25">
      <c r="F2779"/>
      <c r="CQ2779"/>
    </row>
    <row r="2780" spans="6:95" x14ac:dyDescent="0.25">
      <c r="F2780"/>
      <c r="CQ2780"/>
    </row>
    <row r="2781" spans="6:95" x14ac:dyDescent="0.25">
      <c r="F2781"/>
      <c r="CQ2781"/>
    </row>
    <row r="2782" spans="6:95" x14ac:dyDescent="0.25">
      <c r="F2782"/>
      <c r="CQ2782"/>
    </row>
    <row r="2783" spans="6:95" x14ac:dyDescent="0.25">
      <c r="F2783"/>
      <c r="CQ2783"/>
    </row>
    <row r="2784" spans="6:95" x14ac:dyDescent="0.25">
      <c r="F2784"/>
      <c r="CQ2784"/>
    </row>
    <row r="2785" spans="6:95" x14ac:dyDescent="0.25">
      <c r="F2785"/>
      <c r="CQ2785"/>
    </row>
    <row r="2786" spans="6:95" x14ac:dyDescent="0.25">
      <c r="F2786"/>
      <c r="CQ2786"/>
    </row>
    <row r="2787" spans="6:95" x14ac:dyDescent="0.25">
      <c r="F2787"/>
      <c r="CQ2787"/>
    </row>
    <row r="2788" spans="6:95" x14ac:dyDescent="0.25">
      <c r="F2788"/>
      <c r="CQ2788"/>
    </row>
    <row r="2789" spans="6:95" x14ac:dyDescent="0.25">
      <c r="F2789"/>
      <c r="CQ2789"/>
    </row>
    <row r="2790" spans="6:95" x14ac:dyDescent="0.25">
      <c r="F2790"/>
      <c r="CQ2790"/>
    </row>
    <row r="2791" spans="6:95" x14ac:dyDescent="0.25">
      <c r="F2791"/>
      <c r="CQ2791"/>
    </row>
    <row r="2792" spans="6:95" x14ac:dyDescent="0.25">
      <c r="F2792"/>
      <c r="CQ2792"/>
    </row>
    <row r="2793" spans="6:95" x14ac:dyDescent="0.25">
      <c r="F2793"/>
      <c r="CQ2793"/>
    </row>
    <row r="2794" spans="6:95" x14ac:dyDescent="0.25">
      <c r="F2794"/>
      <c r="CQ2794"/>
    </row>
    <row r="2795" spans="6:95" x14ac:dyDescent="0.25">
      <c r="F2795"/>
      <c r="CQ2795"/>
    </row>
    <row r="2796" spans="6:95" x14ac:dyDescent="0.25">
      <c r="F2796"/>
      <c r="CQ2796"/>
    </row>
    <row r="2797" spans="6:95" x14ac:dyDescent="0.25">
      <c r="F2797"/>
      <c r="CQ2797"/>
    </row>
    <row r="2798" spans="6:95" x14ac:dyDescent="0.25">
      <c r="F2798"/>
      <c r="CQ2798"/>
    </row>
    <row r="2799" spans="6:95" x14ac:dyDescent="0.25">
      <c r="F2799"/>
      <c r="CQ2799"/>
    </row>
    <row r="2800" spans="6:95" x14ac:dyDescent="0.25">
      <c r="F2800"/>
      <c r="CQ2800"/>
    </row>
    <row r="2801" spans="6:95" x14ac:dyDescent="0.25">
      <c r="F2801"/>
      <c r="CQ2801"/>
    </row>
    <row r="2802" spans="6:95" x14ac:dyDescent="0.25">
      <c r="F2802"/>
      <c r="CQ2802"/>
    </row>
    <row r="2803" spans="6:95" x14ac:dyDescent="0.25">
      <c r="F2803"/>
      <c r="CQ2803"/>
    </row>
    <row r="2804" spans="6:95" x14ac:dyDescent="0.25">
      <c r="F2804"/>
      <c r="CQ2804"/>
    </row>
    <row r="2805" spans="6:95" x14ac:dyDescent="0.25">
      <c r="F2805"/>
      <c r="CQ2805"/>
    </row>
    <row r="2806" spans="6:95" x14ac:dyDescent="0.25">
      <c r="F2806"/>
      <c r="CQ2806"/>
    </row>
    <row r="2807" spans="6:95" x14ac:dyDescent="0.25">
      <c r="F2807"/>
      <c r="CQ2807"/>
    </row>
    <row r="2808" spans="6:95" x14ac:dyDescent="0.25">
      <c r="F2808"/>
      <c r="CQ2808"/>
    </row>
    <row r="2809" spans="6:95" x14ac:dyDescent="0.25">
      <c r="F2809"/>
      <c r="CQ2809"/>
    </row>
    <row r="2810" spans="6:95" x14ac:dyDescent="0.25">
      <c r="F2810"/>
      <c r="CQ2810"/>
    </row>
    <row r="2811" spans="6:95" x14ac:dyDescent="0.25">
      <c r="F2811"/>
      <c r="CQ2811"/>
    </row>
    <row r="2812" spans="6:95" x14ac:dyDescent="0.25">
      <c r="F2812"/>
      <c r="CQ2812"/>
    </row>
    <row r="2813" spans="6:95" x14ac:dyDescent="0.25">
      <c r="F2813"/>
      <c r="CQ2813"/>
    </row>
    <row r="2814" spans="6:95" x14ac:dyDescent="0.25">
      <c r="F2814"/>
      <c r="CQ2814"/>
    </row>
    <row r="2815" spans="6:95" x14ac:dyDescent="0.25">
      <c r="F2815"/>
      <c r="CQ2815"/>
    </row>
    <row r="2816" spans="6:95" x14ac:dyDescent="0.25">
      <c r="F2816"/>
      <c r="CQ2816"/>
    </row>
    <row r="2817" spans="6:95" x14ac:dyDescent="0.25">
      <c r="F2817"/>
      <c r="CQ2817"/>
    </row>
    <row r="2818" spans="6:95" x14ac:dyDescent="0.25">
      <c r="F2818"/>
      <c r="CQ2818"/>
    </row>
    <row r="2819" spans="6:95" x14ac:dyDescent="0.25">
      <c r="F2819"/>
      <c r="CQ2819"/>
    </row>
    <row r="2820" spans="6:95" x14ac:dyDescent="0.25">
      <c r="F2820"/>
      <c r="CQ2820"/>
    </row>
    <row r="2821" spans="6:95" x14ac:dyDescent="0.25">
      <c r="F2821"/>
      <c r="CQ2821"/>
    </row>
    <row r="2822" spans="6:95" x14ac:dyDescent="0.25">
      <c r="F2822"/>
      <c r="CQ2822"/>
    </row>
    <row r="2823" spans="6:95" x14ac:dyDescent="0.25">
      <c r="F2823"/>
      <c r="CQ2823"/>
    </row>
    <row r="2824" spans="6:95" x14ac:dyDescent="0.25">
      <c r="F2824"/>
      <c r="CQ2824"/>
    </row>
    <row r="2825" spans="6:95" x14ac:dyDescent="0.25">
      <c r="F2825"/>
      <c r="CQ2825"/>
    </row>
    <row r="2826" spans="6:95" x14ac:dyDescent="0.25">
      <c r="F2826"/>
      <c r="CQ2826"/>
    </row>
    <row r="2827" spans="6:95" x14ac:dyDescent="0.25">
      <c r="F2827"/>
      <c r="CQ2827"/>
    </row>
    <row r="2828" spans="6:95" x14ac:dyDescent="0.25">
      <c r="F2828"/>
      <c r="CQ2828"/>
    </row>
    <row r="2829" spans="6:95" x14ac:dyDescent="0.25">
      <c r="F2829"/>
      <c r="CQ2829"/>
    </row>
    <row r="2830" spans="6:95" x14ac:dyDescent="0.25">
      <c r="F2830"/>
      <c r="CQ2830"/>
    </row>
    <row r="2831" spans="6:95" x14ac:dyDescent="0.25">
      <c r="F2831"/>
      <c r="CQ2831"/>
    </row>
    <row r="2832" spans="6:95" x14ac:dyDescent="0.25">
      <c r="F2832"/>
      <c r="CQ2832"/>
    </row>
    <row r="2833" spans="6:95" x14ac:dyDescent="0.25">
      <c r="F2833"/>
      <c r="CQ2833"/>
    </row>
    <row r="2834" spans="6:95" x14ac:dyDescent="0.25">
      <c r="F2834"/>
      <c r="CQ2834"/>
    </row>
    <row r="2835" spans="6:95" x14ac:dyDescent="0.25">
      <c r="F2835"/>
      <c r="CQ2835"/>
    </row>
    <row r="2836" spans="6:95" x14ac:dyDescent="0.25">
      <c r="F2836"/>
      <c r="CQ2836"/>
    </row>
    <row r="2837" spans="6:95" x14ac:dyDescent="0.25">
      <c r="F2837"/>
      <c r="CQ2837"/>
    </row>
    <row r="2838" spans="6:95" x14ac:dyDescent="0.25">
      <c r="F2838"/>
      <c r="CQ2838"/>
    </row>
    <row r="2839" spans="6:95" x14ac:dyDescent="0.25">
      <c r="F2839"/>
      <c r="CQ2839"/>
    </row>
    <row r="2840" spans="6:95" x14ac:dyDescent="0.25">
      <c r="F2840"/>
      <c r="CQ2840"/>
    </row>
    <row r="2841" spans="6:95" x14ac:dyDescent="0.25">
      <c r="F2841"/>
      <c r="CQ2841"/>
    </row>
    <row r="2842" spans="6:95" x14ac:dyDescent="0.25">
      <c r="F2842"/>
      <c r="CQ2842"/>
    </row>
    <row r="2843" spans="6:95" x14ac:dyDescent="0.25">
      <c r="F2843"/>
      <c r="CQ2843"/>
    </row>
    <row r="2844" spans="6:95" x14ac:dyDescent="0.25">
      <c r="F2844"/>
      <c r="CQ2844"/>
    </row>
    <row r="2845" spans="6:95" x14ac:dyDescent="0.25">
      <c r="F2845"/>
      <c r="CQ2845"/>
    </row>
    <row r="2846" spans="6:95" x14ac:dyDescent="0.25">
      <c r="F2846"/>
      <c r="CQ2846"/>
    </row>
    <row r="2847" spans="6:95" x14ac:dyDescent="0.25">
      <c r="F2847"/>
      <c r="CQ2847"/>
    </row>
    <row r="2848" spans="6:95" x14ac:dyDescent="0.25">
      <c r="F2848"/>
      <c r="CQ2848"/>
    </row>
    <row r="2849" spans="6:95" x14ac:dyDescent="0.25">
      <c r="F2849"/>
      <c r="CQ2849"/>
    </row>
    <row r="2850" spans="6:95" x14ac:dyDescent="0.25">
      <c r="F2850"/>
      <c r="CQ2850"/>
    </row>
    <row r="2851" spans="6:95" x14ac:dyDescent="0.25">
      <c r="F2851"/>
      <c r="CQ2851"/>
    </row>
    <row r="2852" spans="6:95" x14ac:dyDescent="0.25">
      <c r="F2852"/>
      <c r="CQ2852"/>
    </row>
    <row r="2853" spans="6:95" x14ac:dyDescent="0.25">
      <c r="F2853"/>
      <c r="CQ2853"/>
    </row>
    <row r="2854" spans="6:95" x14ac:dyDescent="0.25">
      <c r="F2854"/>
      <c r="CQ2854"/>
    </row>
    <row r="2855" spans="6:95" x14ac:dyDescent="0.25">
      <c r="F2855"/>
      <c r="CQ2855"/>
    </row>
    <row r="2856" spans="6:95" x14ac:dyDescent="0.25">
      <c r="F2856"/>
      <c r="CQ2856"/>
    </row>
    <row r="2857" spans="6:95" x14ac:dyDescent="0.25">
      <c r="F2857"/>
      <c r="CQ2857"/>
    </row>
    <row r="2858" spans="6:95" x14ac:dyDescent="0.25">
      <c r="F2858"/>
      <c r="CQ2858"/>
    </row>
    <row r="2859" spans="6:95" x14ac:dyDescent="0.25">
      <c r="F2859"/>
      <c r="CQ2859"/>
    </row>
    <row r="2860" spans="6:95" x14ac:dyDescent="0.25">
      <c r="F2860"/>
      <c r="CQ2860"/>
    </row>
    <row r="2861" spans="6:95" x14ac:dyDescent="0.25">
      <c r="F2861"/>
      <c r="CQ2861"/>
    </row>
    <row r="2862" spans="6:95" x14ac:dyDescent="0.25">
      <c r="F2862"/>
      <c r="CQ2862"/>
    </row>
    <row r="2863" spans="6:95" x14ac:dyDescent="0.25">
      <c r="F2863"/>
      <c r="CQ2863"/>
    </row>
    <row r="2864" spans="6:95" x14ac:dyDescent="0.25">
      <c r="F2864"/>
      <c r="CQ2864"/>
    </row>
    <row r="2865" spans="6:95" x14ac:dyDescent="0.25">
      <c r="F2865"/>
      <c r="CQ2865"/>
    </row>
    <row r="2866" spans="6:95" x14ac:dyDescent="0.25">
      <c r="F2866"/>
      <c r="CQ2866"/>
    </row>
    <row r="2867" spans="6:95" x14ac:dyDescent="0.25">
      <c r="F2867"/>
      <c r="CQ2867"/>
    </row>
    <row r="2868" spans="6:95" x14ac:dyDescent="0.25">
      <c r="F2868"/>
      <c r="CQ2868"/>
    </row>
    <row r="2869" spans="6:95" x14ac:dyDescent="0.25">
      <c r="F2869"/>
      <c r="CQ2869"/>
    </row>
    <row r="2870" spans="6:95" x14ac:dyDescent="0.25">
      <c r="F2870"/>
      <c r="CQ2870"/>
    </row>
    <row r="2871" spans="6:95" x14ac:dyDescent="0.25">
      <c r="F2871"/>
      <c r="CQ2871"/>
    </row>
    <row r="2872" spans="6:95" x14ac:dyDescent="0.25">
      <c r="F2872"/>
      <c r="CQ2872"/>
    </row>
    <row r="2873" spans="6:95" x14ac:dyDescent="0.25">
      <c r="F2873"/>
      <c r="CQ2873"/>
    </row>
    <row r="2874" spans="6:95" x14ac:dyDescent="0.25">
      <c r="F2874"/>
      <c r="CQ2874"/>
    </row>
    <row r="2875" spans="6:95" x14ac:dyDescent="0.25">
      <c r="F2875"/>
      <c r="CQ2875"/>
    </row>
    <row r="2876" spans="6:95" x14ac:dyDescent="0.25">
      <c r="F2876"/>
      <c r="CQ2876"/>
    </row>
    <row r="2877" spans="6:95" x14ac:dyDescent="0.25">
      <c r="F2877"/>
      <c r="CQ2877"/>
    </row>
    <row r="2878" spans="6:95" x14ac:dyDescent="0.25">
      <c r="F2878"/>
      <c r="CQ2878"/>
    </row>
    <row r="2879" spans="6:95" x14ac:dyDescent="0.25">
      <c r="F2879"/>
      <c r="CQ2879"/>
    </row>
    <row r="2880" spans="6:95" x14ac:dyDescent="0.25">
      <c r="F2880"/>
      <c r="CQ2880"/>
    </row>
    <row r="2881" spans="6:95" x14ac:dyDescent="0.25">
      <c r="F2881"/>
      <c r="CQ2881"/>
    </row>
    <row r="2882" spans="6:95" x14ac:dyDescent="0.25">
      <c r="F2882"/>
      <c r="CQ2882"/>
    </row>
    <row r="2883" spans="6:95" x14ac:dyDescent="0.25">
      <c r="F2883"/>
      <c r="CQ2883"/>
    </row>
    <row r="2884" spans="6:95" x14ac:dyDescent="0.25">
      <c r="F2884"/>
      <c r="CQ2884"/>
    </row>
    <row r="2885" spans="6:95" x14ac:dyDescent="0.25">
      <c r="F2885"/>
      <c r="CQ2885"/>
    </row>
    <row r="2886" spans="6:95" x14ac:dyDescent="0.25">
      <c r="F2886"/>
      <c r="CQ2886"/>
    </row>
    <row r="2887" spans="6:95" x14ac:dyDescent="0.25">
      <c r="F2887"/>
      <c r="CQ2887"/>
    </row>
    <row r="2888" spans="6:95" x14ac:dyDescent="0.25">
      <c r="F2888"/>
      <c r="CQ2888"/>
    </row>
    <row r="2889" spans="6:95" x14ac:dyDescent="0.25">
      <c r="F2889"/>
      <c r="CQ2889"/>
    </row>
    <row r="2890" spans="6:95" x14ac:dyDescent="0.25">
      <c r="F2890"/>
      <c r="CQ2890"/>
    </row>
    <row r="2891" spans="6:95" x14ac:dyDescent="0.25">
      <c r="F2891"/>
      <c r="CQ2891"/>
    </row>
    <row r="2892" spans="6:95" x14ac:dyDescent="0.25">
      <c r="F2892"/>
      <c r="CQ2892"/>
    </row>
    <row r="2893" spans="6:95" x14ac:dyDescent="0.25">
      <c r="F2893"/>
      <c r="CQ2893"/>
    </row>
    <row r="2894" spans="6:95" x14ac:dyDescent="0.25">
      <c r="F2894"/>
      <c r="CQ2894"/>
    </row>
    <row r="2895" spans="6:95" x14ac:dyDescent="0.25">
      <c r="F2895"/>
      <c r="CQ2895"/>
    </row>
    <row r="2896" spans="6:95" x14ac:dyDescent="0.25">
      <c r="F2896"/>
      <c r="CQ2896"/>
    </row>
    <row r="2897" spans="6:95" x14ac:dyDescent="0.25">
      <c r="F2897"/>
      <c r="CQ2897"/>
    </row>
    <row r="2898" spans="6:95" x14ac:dyDescent="0.25">
      <c r="F2898"/>
      <c r="CQ2898"/>
    </row>
    <row r="2899" spans="6:95" x14ac:dyDescent="0.25">
      <c r="F2899"/>
      <c r="CQ2899"/>
    </row>
    <row r="2900" spans="6:95" x14ac:dyDescent="0.25">
      <c r="F2900"/>
      <c r="CQ2900"/>
    </row>
    <row r="2901" spans="6:95" x14ac:dyDescent="0.25">
      <c r="F2901"/>
      <c r="CQ2901"/>
    </row>
    <row r="2902" spans="6:95" x14ac:dyDescent="0.25">
      <c r="F2902"/>
      <c r="CQ2902"/>
    </row>
    <row r="2903" spans="6:95" x14ac:dyDescent="0.25">
      <c r="F2903"/>
      <c r="CQ2903"/>
    </row>
    <row r="2904" spans="6:95" x14ac:dyDescent="0.25">
      <c r="F2904"/>
      <c r="CQ2904"/>
    </row>
    <row r="2905" spans="6:95" x14ac:dyDescent="0.25">
      <c r="F2905"/>
      <c r="CQ2905"/>
    </row>
    <row r="2906" spans="6:95" x14ac:dyDescent="0.25">
      <c r="F2906"/>
      <c r="CQ2906"/>
    </row>
    <row r="2907" spans="6:95" x14ac:dyDescent="0.25">
      <c r="F2907"/>
      <c r="CQ2907"/>
    </row>
    <row r="2908" spans="6:95" x14ac:dyDescent="0.25">
      <c r="F2908"/>
      <c r="CQ2908"/>
    </row>
    <row r="2909" spans="6:95" x14ac:dyDescent="0.25">
      <c r="F2909"/>
      <c r="CQ2909"/>
    </row>
    <row r="2910" spans="6:95" x14ac:dyDescent="0.25">
      <c r="F2910"/>
      <c r="CQ2910"/>
    </row>
    <row r="2911" spans="6:95" x14ac:dyDescent="0.25">
      <c r="F2911"/>
      <c r="CQ2911"/>
    </row>
    <row r="2912" spans="6:95" x14ac:dyDescent="0.25">
      <c r="F2912"/>
      <c r="CQ2912"/>
    </row>
    <row r="2913" spans="6:95" x14ac:dyDescent="0.25">
      <c r="F2913"/>
      <c r="CQ2913"/>
    </row>
    <row r="2914" spans="6:95" x14ac:dyDescent="0.25">
      <c r="F2914"/>
      <c r="CQ2914"/>
    </row>
    <row r="2915" spans="6:95" x14ac:dyDescent="0.25">
      <c r="F2915"/>
      <c r="CQ2915"/>
    </row>
    <row r="2916" spans="6:95" x14ac:dyDescent="0.25">
      <c r="F2916"/>
      <c r="CQ2916"/>
    </row>
    <row r="2917" spans="6:95" x14ac:dyDescent="0.25">
      <c r="F2917"/>
      <c r="CQ2917"/>
    </row>
    <row r="2918" spans="6:95" x14ac:dyDescent="0.25">
      <c r="F2918"/>
      <c r="CQ2918"/>
    </row>
    <row r="2919" spans="6:95" x14ac:dyDescent="0.25">
      <c r="F2919"/>
      <c r="CQ2919"/>
    </row>
    <row r="2920" spans="6:95" x14ac:dyDescent="0.25">
      <c r="F2920"/>
      <c r="CQ2920"/>
    </row>
    <row r="2921" spans="6:95" x14ac:dyDescent="0.25">
      <c r="F2921"/>
      <c r="CQ2921"/>
    </row>
    <row r="2922" spans="6:95" x14ac:dyDescent="0.25">
      <c r="F2922"/>
      <c r="CQ2922"/>
    </row>
    <row r="2923" spans="6:95" x14ac:dyDescent="0.25">
      <c r="F2923"/>
      <c r="CQ2923"/>
    </row>
    <row r="2924" spans="6:95" x14ac:dyDescent="0.25">
      <c r="F2924"/>
      <c r="CQ2924"/>
    </row>
    <row r="2925" spans="6:95" x14ac:dyDescent="0.25">
      <c r="F2925"/>
      <c r="CQ2925"/>
    </row>
    <row r="2926" spans="6:95" x14ac:dyDescent="0.25">
      <c r="F2926"/>
      <c r="CQ2926"/>
    </row>
    <row r="2927" spans="6:95" x14ac:dyDescent="0.25">
      <c r="F2927"/>
      <c r="CQ2927"/>
    </row>
    <row r="2928" spans="6:95" x14ac:dyDescent="0.25">
      <c r="F2928"/>
      <c r="CQ2928"/>
    </row>
    <row r="2929" spans="6:95" x14ac:dyDescent="0.25">
      <c r="F2929"/>
      <c r="CQ2929"/>
    </row>
    <row r="2930" spans="6:95" x14ac:dyDescent="0.25">
      <c r="F2930"/>
      <c r="CQ2930"/>
    </row>
    <row r="2931" spans="6:95" x14ac:dyDescent="0.25">
      <c r="F2931"/>
      <c r="CQ2931"/>
    </row>
    <row r="2932" spans="6:95" x14ac:dyDescent="0.25">
      <c r="F2932"/>
      <c r="CQ2932"/>
    </row>
    <row r="2933" spans="6:95" x14ac:dyDescent="0.25">
      <c r="F2933"/>
      <c r="CQ2933"/>
    </row>
    <row r="2934" spans="6:95" x14ac:dyDescent="0.25">
      <c r="F2934"/>
      <c r="CQ2934"/>
    </row>
    <row r="2935" spans="6:95" x14ac:dyDescent="0.25">
      <c r="F2935"/>
      <c r="CQ2935"/>
    </row>
    <row r="2936" spans="6:95" x14ac:dyDescent="0.25">
      <c r="F2936"/>
      <c r="CQ2936"/>
    </row>
    <row r="2937" spans="6:95" x14ac:dyDescent="0.25">
      <c r="F2937"/>
      <c r="CQ2937"/>
    </row>
    <row r="2938" spans="6:95" x14ac:dyDescent="0.25">
      <c r="F2938"/>
      <c r="CQ2938"/>
    </row>
    <row r="2939" spans="6:95" x14ac:dyDescent="0.25">
      <c r="F2939"/>
      <c r="CQ2939"/>
    </row>
    <row r="2940" spans="6:95" x14ac:dyDescent="0.25">
      <c r="F2940"/>
      <c r="CQ2940"/>
    </row>
    <row r="2941" spans="6:95" x14ac:dyDescent="0.25">
      <c r="F2941"/>
      <c r="CQ2941"/>
    </row>
    <row r="2942" spans="6:95" x14ac:dyDescent="0.25">
      <c r="F2942"/>
      <c r="CQ2942"/>
    </row>
    <row r="2943" spans="6:95" x14ac:dyDescent="0.25">
      <c r="F2943"/>
      <c r="CQ2943"/>
    </row>
    <row r="2944" spans="6:95" x14ac:dyDescent="0.25">
      <c r="F2944"/>
      <c r="CQ2944"/>
    </row>
    <row r="2945" spans="6:95" x14ac:dyDescent="0.25">
      <c r="F2945"/>
      <c r="CQ2945"/>
    </row>
    <row r="2946" spans="6:95" x14ac:dyDescent="0.25">
      <c r="F2946"/>
      <c r="CQ2946"/>
    </row>
    <row r="2947" spans="6:95" x14ac:dyDescent="0.25">
      <c r="F2947"/>
      <c r="CQ2947"/>
    </row>
    <row r="2948" spans="6:95" x14ac:dyDescent="0.25">
      <c r="F2948"/>
      <c r="CQ2948"/>
    </row>
    <row r="2949" spans="6:95" x14ac:dyDescent="0.25">
      <c r="F2949"/>
      <c r="CQ2949"/>
    </row>
    <row r="2950" spans="6:95" x14ac:dyDescent="0.25">
      <c r="F2950"/>
      <c r="CQ2950"/>
    </row>
    <row r="2951" spans="6:95" x14ac:dyDescent="0.25">
      <c r="F2951"/>
      <c r="CQ2951"/>
    </row>
    <row r="2952" spans="6:95" x14ac:dyDescent="0.25">
      <c r="F2952"/>
      <c r="CQ2952"/>
    </row>
    <row r="2953" spans="6:95" x14ac:dyDescent="0.25">
      <c r="F2953"/>
      <c r="CQ2953"/>
    </row>
    <row r="2954" spans="6:95" x14ac:dyDescent="0.25">
      <c r="F2954"/>
      <c r="CQ2954"/>
    </row>
    <row r="2955" spans="6:95" x14ac:dyDescent="0.25">
      <c r="F2955"/>
      <c r="CQ2955"/>
    </row>
    <row r="2956" spans="6:95" x14ac:dyDescent="0.25">
      <c r="F2956"/>
      <c r="CQ2956"/>
    </row>
    <row r="2957" spans="6:95" x14ac:dyDescent="0.25">
      <c r="F2957"/>
      <c r="CQ2957"/>
    </row>
    <row r="2958" spans="6:95" x14ac:dyDescent="0.25">
      <c r="F2958"/>
      <c r="CQ2958"/>
    </row>
    <row r="2959" spans="6:95" x14ac:dyDescent="0.25">
      <c r="F2959"/>
      <c r="CQ2959"/>
    </row>
    <row r="2960" spans="6:95" x14ac:dyDescent="0.25">
      <c r="F2960"/>
      <c r="CQ2960"/>
    </row>
    <row r="2961" spans="6:95" x14ac:dyDescent="0.25">
      <c r="F2961"/>
      <c r="CQ2961"/>
    </row>
    <row r="2962" spans="6:95" x14ac:dyDescent="0.25">
      <c r="F2962"/>
      <c r="CQ2962"/>
    </row>
    <row r="2963" spans="6:95" x14ac:dyDescent="0.25">
      <c r="F2963"/>
      <c r="CQ2963"/>
    </row>
    <row r="2964" spans="6:95" x14ac:dyDescent="0.25">
      <c r="F2964"/>
      <c r="CQ2964"/>
    </row>
    <row r="2965" spans="6:95" x14ac:dyDescent="0.25">
      <c r="F2965"/>
      <c r="CQ2965"/>
    </row>
    <row r="2966" spans="6:95" x14ac:dyDescent="0.25">
      <c r="F2966"/>
      <c r="CQ2966"/>
    </row>
    <row r="2967" spans="6:95" x14ac:dyDescent="0.25">
      <c r="F2967"/>
    </row>
    <row r="2968" spans="6:95" x14ac:dyDescent="0.25">
      <c r="F2968"/>
    </row>
    <row r="2969" spans="6:95" x14ac:dyDescent="0.25">
      <c r="F2969"/>
    </row>
    <row r="2970" spans="6:95" x14ac:dyDescent="0.25">
      <c r="F2970"/>
    </row>
    <row r="2971" spans="6:95" x14ac:dyDescent="0.25">
      <c r="F2971"/>
    </row>
    <row r="2972" spans="6:95" x14ac:dyDescent="0.25">
      <c r="F2972"/>
    </row>
    <row r="2973" spans="6:95" x14ac:dyDescent="0.25">
      <c r="F2973"/>
    </row>
    <row r="2974" spans="6:95" x14ac:dyDescent="0.25">
      <c r="F2974"/>
    </row>
    <row r="2975" spans="6:95" x14ac:dyDescent="0.25">
      <c r="F2975"/>
    </row>
    <row r="2976" spans="6:95" x14ac:dyDescent="0.25">
      <c r="F2976"/>
    </row>
    <row r="2977" spans="6:6" x14ac:dyDescent="0.25">
      <c r="F2977"/>
    </row>
    <row r="2978" spans="6:6" x14ac:dyDescent="0.25">
      <c r="F2978"/>
    </row>
    <row r="2979" spans="6:6" x14ac:dyDescent="0.25">
      <c r="F2979"/>
    </row>
    <row r="2980" spans="6:6" x14ac:dyDescent="0.25">
      <c r="F2980"/>
    </row>
    <row r="2981" spans="6:6" x14ac:dyDescent="0.25">
      <c r="F2981"/>
    </row>
    <row r="2982" spans="6:6" x14ac:dyDescent="0.25">
      <c r="F2982"/>
    </row>
    <row r="2983" spans="6:6" x14ac:dyDescent="0.25">
      <c r="F2983"/>
    </row>
    <row r="2984" spans="6:6" x14ac:dyDescent="0.25">
      <c r="F2984"/>
    </row>
    <row r="2985" spans="6:6" x14ac:dyDescent="0.25">
      <c r="F2985"/>
    </row>
    <row r="2986" spans="6:6" x14ac:dyDescent="0.25">
      <c r="F2986"/>
    </row>
    <row r="2987" spans="6:6" x14ac:dyDescent="0.25">
      <c r="F2987"/>
    </row>
    <row r="2988" spans="6:6" x14ac:dyDescent="0.25">
      <c r="F2988"/>
    </row>
    <row r="2989" spans="6:6" x14ac:dyDescent="0.25">
      <c r="F2989"/>
    </row>
    <row r="2990" spans="6:6" x14ac:dyDescent="0.25">
      <c r="F2990"/>
    </row>
    <row r="2991" spans="6:6" x14ac:dyDescent="0.25">
      <c r="F2991"/>
    </row>
    <row r="2992" spans="6:6" x14ac:dyDescent="0.25">
      <c r="F2992"/>
    </row>
    <row r="2993" spans="6:6" x14ac:dyDescent="0.25">
      <c r="F2993"/>
    </row>
    <row r="2994" spans="6:6" x14ac:dyDescent="0.25">
      <c r="F2994"/>
    </row>
    <row r="2995" spans="6:6" x14ac:dyDescent="0.25">
      <c r="F2995"/>
    </row>
    <row r="2996" spans="6:6" x14ac:dyDescent="0.25">
      <c r="F2996"/>
    </row>
    <row r="2997" spans="6:6" x14ac:dyDescent="0.25">
      <c r="F2997"/>
    </row>
    <row r="2998" spans="6:6" x14ac:dyDescent="0.25">
      <c r="F2998"/>
    </row>
    <row r="2999" spans="6:6" x14ac:dyDescent="0.25">
      <c r="F2999"/>
    </row>
    <row r="3000" spans="6:6" x14ac:dyDescent="0.25">
      <c r="F3000"/>
    </row>
    <row r="3001" spans="6:6" x14ac:dyDescent="0.25">
      <c r="F3001"/>
    </row>
    <row r="3002" spans="6:6" x14ac:dyDescent="0.25">
      <c r="F3002"/>
    </row>
    <row r="3003" spans="6:6" x14ac:dyDescent="0.25">
      <c r="F3003"/>
    </row>
    <row r="3004" spans="6:6" x14ac:dyDescent="0.25">
      <c r="F3004"/>
    </row>
    <row r="3005" spans="6:6" x14ac:dyDescent="0.25">
      <c r="F3005"/>
    </row>
    <row r="3006" spans="6:6" x14ac:dyDescent="0.25">
      <c r="F3006"/>
    </row>
    <row r="3007" spans="6:6" x14ac:dyDescent="0.25">
      <c r="F3007"/>
    </row>
    <row r="3008" spans="6:6" x14ac:dyDescent="0.25">
      <c r="F3008"/>
    </row>
    <row r="3009" spans="6:6" x14ac:dyDescent="0.25">
      <c r="F3009"/>
    </row>
    <row r="3010" spans="6:6" x14ac:dyDescent="0.25">
      <c r="F3010"/>
    </row>
    <row r="3011" spans="6:6" x14ac:dyDescent="0.25">
      <c r="F3011"/>
    </row>
    <row r="3012" spans="6:6" x14ac:dyDescent="0.25">
      <c r="F3012"/>
    </row>
    <row r="3013" spans="6:6" x14ac:dyDescent="0.25">
      <c r="F3013"/>
    </row>
    <row r="3014" spans="6:6" x14ac:dyDescent="0.25">
      <c r="F3014"/>
    </row>
    <row r="3015" spans="6:6" x14ac:dyDescent="0.25">
      <c r="F3015"/>
    </row>
    <row r="3016" spans="6:6" x14ac:dyDescent="0.25">
      <c r="F3016"/>
    </row>
    <row r="3017" spans="6:6" x14ac:dyDescent="0.25">
      <c r="F3017"/>
    </row>
    <row r="3018" spans="6:6" x14ac:dyDescent="0.25">
      <c r="F3018"/>
    </row>
    <row r="3019" spans="6:6" x14ac:dyDescent="0.25">
      <c r="F3019"/>
    </row>
    <row r="3020" spans="6:6" x14ac:dyDescent="0.25">
      <c r="F3020"/>
    </row>
    <row r="3021" spans="6:6" x14ac:dyDescent="0.25">
      <c r="F3021"/>
    </row>
    <row r="3022" spans="6:6" x14ac:dyDescent="0.25">
      <c r="F3022"/>
    </row>
    <row r="3023" spans="6:6" x14ac:dyDescent="0.25">
      <c r="F3023"/>
    </row>
    <row r="3024" spans="6:6" x14ac:dyDescent="0.25">
      <c r="F3024"/>
    </row>
    <row r="3025" spans="6:6" x14ac:dyDescent="0.25">
      <c r="F3025"/>
    </row>
    <row r="3026" spans="6:6" x14ac:dyDescent="0.25">
      <c r="F3026"/>
    </row>
    <row r="3027" spans="6:6" x14ac:dyDescent="0.25">
      <c r="F3027"/>
    </row>
    <row r="3028" spans="6:6" x14ac:dyDescent="0.25">
      <c r="F3028"/>
    </row>
    <row r="3029" spans="6:6" x14ac:dyDescent="0.25">
      <c r="F3029"/>
    </row>
    <row r="3030" spans="6:6" x14ac:dyDescent="0.25">
      <c r="F3030"/>
    </row>
    <row r="3031" spans="6:6" x14ac:dyDescent="0.25">
      <c r="F3031"/>
    </row>
    <row r="3032" spans="6:6" x14ac:dyDescent="0.25">
      <c r="F3032"/>
    </row>
    <row r="3033" spans="6:6" x14ac:dyDescent="0.25">
      <c r="F3033"/>
    </row>
    <row r="3034" spans="6:6" x14ac:dyDescent="0.25">
      <c r="F3034"/>
    </row>
    <row r="3035" spans="6:6" x14ac:dyDescent="0.25">
      <c r="F3035"/>
    </row>
    <row r="3036" spans="6:6" x14ac:dyDescent="0.25">
      <c r="F3036"/>
    </row>
    <row r="3037" spans="6:6" x14ac:dyDescent="0.25">
      <c r="F3037"/>
    </row>
    <row r="3038" spans="6:6" x14ac:dyDescent="0.25">
      <c r="F3038"/>
    </row>
    <row r="3039" spans="6:6" x14ac:dyDescent="0.25">
      <c r="F3039"/>
    </row>
    <row r="3040" spans="6:6" x14ac:dyDescent="0.25">
      <c r="F3040"/>
    </row>
    <row r="3041" spans="6:6" x14ac:dyDescent="0.25">
      <c r="F3041"/>
    </row>
    <row r="3042" spans="6:6" x14ac:dyDescent="0.25">
      <c r="F3042"/>
    </row>
    <row r="3043" spans="6:6" x14ac:dyDescent="0.25">
      <c r="F3043"/>
    </row>
    <row r="3044" spans="6:6" x14ac:dyDescent="0.25">
      <c r="F3044"/>
    </row>
    <row r="3045" spans="6:6" x14ac:dyDescent="0.25">
      <c r="F3045"/>
    </row>
    <row r="3046" spans="6:6" x14ac:dyDescent="0.25">
      <c r="F3046"/>
    </row>
    <row r="3047" spans="6:6" x14ac:dyDescent="0.25">
      <c r="F3047"/>
    </row>
    <row r="3048" spans="6:6" x14ac:dyDescent="0.25">
      <c r="F3048"/>
    </row>
    <row r="3049" spans="6:6" x14ac:dyDescent="0.25">
      <c r="F3049"/>
    </row>
    <row r="3050" spans="6:6" x14ac:dyDescent="0.25">
      <c r="F3050"/>
    </row>
    <row r="3051" spans="6:6" x14ac:dyDescent="0.25">
      <c r="F3051"/>
    </row>
    <row r="3052" spans="6:6" x14ac:dyDescent="0.25">
      <c r="F3052"/>
    </row>
    <row r="3053" spans="6:6" x14ac:dyDescent="0.25">
      <c r="F3053"/>
    </row>
    <row r="3054" spans="6:6" x14ac:dyDescent="0.25">
      <c r="F3054"/>
    </row>
    <row r="3055" spans="6:6" x14ac:dyDescent="0.25">
      <c r="F3055"/>
    </row>
    <row r="3056" spans="6:6" x14ac:dyDescent="0.25">
      <c r="F3056"/>
    </row>
    <row r="3057" spans="6:6" x14ac:dyDescent="0.25">
      <c r="F3057"/>
    </row>
    <row r="3058" spans="6:6" x14ac:dyDescent="0.25">
      <c r="F3058"/>
    </row>
    <row r="3059" spans="6:6" x14ac:dyDescent="0.25">
      <c r="F3059"/>
    </row>
    <row r="3060" spans="6:6" x14ac:dyDescent="0.25">
      <c r="F3060"/>
    </row>
    <row r="3061" spans="6:6" x14ac:dyDescent="0.25">
      <c r="F3061"/>
    </row>
    <row r="3062" spans="6:6" x14ac:dyDescent="0.25">
      <c r="F3062"/>
    </row>
    <row r="3063" spans="6:6" x14ac:dyDescent="0.25">
      <c r="F3063"/>
    </row>
    <row r="3064" spans="6:6" x14ac:dyDescent="0.25">
      <c r="F3064"/>
    </row>
    <row r="3065" spans="6:6" x14ac:dyDescent="0.25">
      <c r="F3065"/>
    </row>
    <row r="3066" spans="6:6" x14ac:dyDescent="0.25">
      <c r="F3066"/>
    </row>
    <row r="3067" spans="6:6" x14ac:dyDescent="0.25">
      <c r="F3067"/>
    </row>
    <row r="3068" spans="6:6" x14ac:dyDescent="0.25">
      <c r="F3068"/>
    </row>
    <row r="3069" spans="6:6" x14ac:dyDescent="0.25">
      <c r="F3069"/>
    </row>
    <row r="3070" spans="6:6" x14ac:dyDescent="0.25">
      <c r="F3070"/>
    </row>
    <row r="3071" spans="6:6" x14ac:dyDescent="0.25">
      <c r="F3071"/>
    </row>
    <row r="3072" spans="6:6" x14ac:dyDescent="0.25">
      <c r="F3072"/>
    </row>
    <row r="3073" spans="6:6" x14ac:dyDescent="0.25">
      <c r="F3073"/>
    </row>
    <row r="3074" spans="6:6" x14ac:dyDescent="0.25">
      <c r="F3074"/>
    </row>
    <row r="3075" spans="6:6" x14ac:dyDescent="0.25">
      <c r="F3075"/>
    </row>
    <row r="3076" spans="6:6" x14ac:dyDescent="0.25">
      <c r="F3076"/>
    </row>
    <row r="3077" spans="6:6" x14ac:dyDescent="0.25">
      <c r="F3077"/>
    </row>
    <row r="3078" spans="6:6" x14ac:dyDescent="0.25">
      <c r="F3078"/>
    </row>
    <row r="3079" spans="6:6" x14ac:dyDescent="0.25">
      <c r="F3079"/>
    </row>
    <row r="3080" spans="6:6" x14ac:dyDescent="0.25">
      <c r="F3080"/>
    </row>
    <row r="3081" spans="6:6" x14ac:dyDescent="0.25">
      <c r="F3081"/>
    </row>
    <row r="3082" spans="6:6" x14ac:dyDescent="0.25">
      <c r="F3082"/>
    </row>
    <row r="3083" spans="6:6" x14ac:dyDescent="0.25">
      <c r="F3083"/>
    </row>
    <row r="3084" spans="6:6" x14ac:dyDescent="0.25">
      <c r="F3084"/>
    </row>
    <row r="3085" spans="6:6" x14ac:dyDescent="0.25">
      <c r="F3085"/>
    </row>
    <row r="3086" spans="6:6" x14ac:dyDescent="0.25">
      <c r="F3086"/>
    </row>
    <row r="3087" spans="6:6" x14ac:dyDescent="0.25">
      <c r="F3087"/>
    </row>
    <row r="3088" spans="6:6" x14ac:dyDescent="0.25">
      <c r="F3088"/>
    </row>
    <row r="3089" spans="6:6" x14ac:dyDescent="0.25">
      <c r="F3089"/>
    </row>
    <row r="3090" spans="6:6" x14ac:dyDescent="0.25">
      <c r="F3090"/>
    </row>
    <row r="3091" spans="6:6" x14ac:dyDescent="0.25">
      <c r="F3091"/>
    </row>
    <row r="3092" spans="6:6" x14ac:dyDescent="0.25">
      <c r="F3092"/>
    </row>
    <row r="3093" spans="6:6" x14ac:dyDescent="0.25">
      <c r="F3093"/>
    </row>
    <row r="3094" spans="6:6" x14ac:dyDescent="0.25">
      <c r="F3094"/>
    </row>
    <row r="3095" spans="6:6" x14ac:dyDescent="0.25">
      <c r="F3095"/>
    </row>
    <row r="3096" spans="6:6" x14ac:dyDescent="0.25">
      <c r="F3096"/>
    </row>
    <row r="3097" spans="6:6" x14ac:dyDescent="0.25">
      <c r="F3097"/>
    </row>
    <row r="3098" spans="6:6" x14ac:dyDescent="0.25">
      <c r="F3098"/>
    </row>
    <row r="3099" spans="6:6" x14ac:dyDescent="0.25">
      <c r="F3099"/>
    </row>
    <row r="3100" spans="6:6" x14ac:dyDescent="0.25">
      <c r="F3100"/>
    </row>
    <row r="3101" spans="6:6" x14ac:dyDescent="0.25">
      <c r="F3101"/>
    </row>
    <row r="3102" spans="6:6" x14ac:dyDescent="0.25">
      <c r="F3102"/>
    </row>
    <row r="3103" spans="6:6" x14ac:dyDescent="0.25">
      <c r="F3103"/>
    </row>
    <row r="3104" spans="6:6" x14ac:dyDescent="0.25">
      <c r="F3104"/>
    </row>
    <row r="3105" spans="6:6" x14ac:dyDescent="0.25">
      <c r="F3105"/>
    </row>
    <row r="3106" spans="6:6" x14ac:dyDescent="0.25">
      <c r="F3106"/>
    </row>
    <row r="3107" spans="6:6" x14ac:dyDescent="0.25">
      <c r="F3107"/>
    </row>
    <row r="3108" spans="6:6" x14ac:dyDescent="0.25">
      <c r="F3108"/>
    </row>
    <row r="3109" spans="6:6" x14ac:dyDescent="0.25">
      <c r="F3109"/>
    </row>
    <row r="3110" spans="6:6" x14ac:dyDescent="0.25">
      <c r="F3110"/>
    </row>
    <row r="3111" spans="6:6" x14ac:dyDescent="0.25">
      <c r="F3111"/>
    </row>
    <row r="3112" spans="6:6" x14ac:dyDescent="0.25">
      <c r="F3112"/>
    </row>
    <row r="3113" spans="6:6" x14ac:dyDescent="0.25">
      <c r="F3113"/>
    </row>
    <row r="3114" spans="6:6" x14ac:dyDescent="0.25">
      <c r="F3114"/>
    </row>
    <row r="3115" spans="6:6" x14ac:dyDescent="0.25">
      <c r="F3115"/>
    </row>
    <row r="3116" spans="6:6" x14ac:dyDescent="0.25">
      <c r="F3116"/>
    </row>
    <row r="3117" spans="6:6" x14ac:dyDescent="0.25">
      <c r="F3117"/>
    </row>
    <row r="3118" spans="6:6" x14ac:dyDescent="0.25">
      <c r="F3118"/>
    </row>
    <row r="3119" spans="6:6" x14ac:dyDescent="0.25">
      <c r="F3119"/>
    </row>
    <row r="3120" spans="6:6" x14ac:dyDescent="0.25">
      <c r="F3120"/>
    </row>
    <row r="3121" spans="6:6" x14ac:dyDescent="0.25">
      <c r="F3121"/>
    </row>
    <row r="3122" spans="6:6" x14ac:dyDescent="0.25">
      <c r="F3122"/>
    </row>
    <row r="3123" spans="6:6" x14ac:dyDescent="0.25">
      <c r="F3123"/>
    </row>
    <row r="3124" spans="6:6" x14ac:dyDescent="0.25">
      <c r="F3124"/>
    </row>
    <row r="3125" spans="6:6" x14ac:dyDescent="0.25">
      <c r="F3125"/>
    </row>
    <row r="3126" spans="6:6" x14ac:dyDescent="0.25">
      <c r="F3126"/>
    </row>
    <row r="3127" spans="6:6" x14ac:dyDescent="0.25">
      <c r="F3127"/>
    </row>
    <row r="3128" spans="6:6" x14ac:dyDescent="0.25">
      <c r="F3128"/>
    </row>
    <row r="3129" spans="6:6" x14ac:dyDescent="0.25">
      <c r="F3129"/>
    </row>
    <row r="3130" spans="6:6" x14ac:dyDescent="0.25">
      <c r="F3130"/>
    </row>
    <row r="3131" spans="6:6" x14ac:dyDescent="0.25">
      <c r="F3131"/>
    </row>
    <row r="3132" spans="6:6" x14ac:dyDescent="0.25">
      <c r="F3132"/>
    </row>
    <row r="3133" spans="6:6" x14ac:dyDescent="0.25">
      <c r="F3133"/>
    </row>
    <row r="3134" spans="6:6" x14ac:dyDescent="0.25">
      <c r="F3134"/>
    </row>
    <row r="3135" spans="6:6" x14ac:dyDescent="0.25">
      <c r="F3135"/>
    </row>
    <row r="3136" spans="6:6" x14ac:dyDescent="0.25">
      <c r="F3136"/>
    </row>
    <row r="3137" spans="6:6" x14ac:dyDescent="0.25">
      <c r="F3137"/>
    </row>
    <row r="3138" spans="6:6" x14ac:dyDescent="0.25">
      <c r="F3138"/>
    </row>
    <row r="3139" spans="6:6" x14ac:dyDescent="0.25">
      <c r="F3139"/>
    </row>
    <row r="3140" spans="6:6" x14ac:dyDescent="0.25">
      <c r="F3140"/>
    </row>
    <row r="3141" spans="6:6" x14ac:dyDescent="0.25">
      <c r="F3141"/>
    </row>
    <row r="3142" spans="6:6" x14ac:dyDescent="0.25">
      <c r="F3142"/>
    </row>
    <row r="3143" spans="6:6" x14ac:dyDescent="0.25">
      <c r="F3143"/>
    </row>
    <row r="3144" spans="6:6" x14ac:dyDescent="0.25">
      <c r="F3144"/>
    </row>
    <row r="3145" spans="6:6" x14ac:dyDescent="0.25">
      <c r="F3145"/>
    </row>
    <row r="3146" spans="6:6" x14ac:dyDescent="0.25">
      <c r="F3146"/>
    </row>
    <row r="3147" spans="6:6" x14ac:dyDescent="0.25">
      <c r="F3147"/>
    </row>
    <row r="3148" spans="6:6" x14ac:dyDescent="0.25">
      <c r="F3148"/>
    </row>
    <row r="3149" spans="6:6" x14ac:dyDescent="0.25">
      <c r="F3149"/>
    </row>
    <row r="3150" spans="6:6" x14ac:dyDescent="0.25">
      <c r="F3150"/>
    </row>
    <row r="3151" spans="6:6" x14ac:dyDescent="0.25">
      <c r="F3151"/>
    </row>
    <row r="3152" spans="6:6" x14ac:dyDescent="0.25">
      <c r="F3152"/>
    </row>
    <row r="3153" spans="6:6" x14ac:dyDescent="0.25">
      <c r="F3153"/>
    </row>
    <row r="3154" spans="6:6" x14ac:dyDescent="0.25">
      <c r="F3154"/>
    </row>
    <row r="3155" spans="6:6" x14ac:dyDescent="0.25">
      <c r="F3155"/>
    </row>
    <row r="3156" spans="6:6" x14ac:dyDescent="0.25">
      <c r="F3156"/>
    </row>
    <row r="3157" spans="6:6" x14ac:dyDescent="0.25">
      <c r="F3157"/>
    </row>
    <row r="3158" spans="6:6" x14ac:dyDescent="0.25">
      <c r="F3158"/>
    </row>
    <row r="3159" spans="6:6" x14ac:dyDescent="0.25">
      <c r="F3159"/>
    </row>
    <row r="3160" spans="6:6" x14ac:dyDescent="0.25">
      <c r="F3160"/>
    </row>
    <row r="3161" spans="6:6" x14ac:dyDescent="0.25">
      <c r="F3161"/>
    </row>
    <row r="3162" spans="6:6" x14ac:dyDescent="0.25">
      <c r="F3162"/>
    </row>
    <row r="3163" spans="6:6" x14ac:dyDescent="0.25">
      <c r="F3163"/>
    </row>
    <row r="3164" spans="6:6" x14ac:dyDescent="0.25">
      <c r="F3164"/>
    </row>
    <row r="3165" spans="6:6" x14ac:dyDescent="0.25">
      <c r="F3165"/>
    </row>
    <row r="3166" spans="6:6" x14ac:dyDescent="0.25">
      <c r="F3166"/>
    </row>
    <row r="3167" spans="6:6" x14ac:dyDescent="0.25">
      <c r="F3167"/>
    </row>
    <row r="3168" spans="6:6" x14ac:dyDescent="0.25">
      <c r="F3168"/>
    </row>
    <row r="3169" spans="6:6" x14ac:dyDescent="0.25">
      <c r="F3169"/>
    </row>
    <row r="3170" spans="6:6" x14ac:dyDescent="0.25">
      <c r="F3170"/>
    </row>
    <row r="3171" spans="6:6" x14ac:dyDescent="0.25">
      <c r="F3171"/>
    </row>
    <row r="3172" spans="6:6" x14ac:dyDescent="0.25">
      <c r="F3172"/>
    </row>
    <row r="3173" spans="6:6" x14ac:dyDescent="0.25">
      <c r="F3173"/>
    </row>
    <row r="3174" spans="6:6" x14ac:dyDescent="0.25">
      <c r="F3174"/>
    </row>
    <row r="3175" spans="6:6" x14ac:dyDescent="0.25">
      <c r="F3175"/>
    </row>
    <row r="3176" spans="6:6" x14ac:dyDescent="0.25">
      <c r="F3176"/>
    </row>
    <row r="3177" spans="6:6" x14ac:dyDescent="0.25">
      <c r="F3177"/>
    </row>
    <row r="3178" spans="6:6" x14ac:dyDescent="0.25">
      <c r="F3178"/>
    </row>
    <row r="3179" spans="6:6" x14ac:dyDescent="0.25">
      <c r="F3179"/>
    </row>
    <row r="3180" spans="6:6" x14ac:dyDescent="0.25">
      <c r="F3180"/>
    </row>
    <row r="3181" spans="6:6" x14ac:dyDescent="0.25">
      <c r="F3181"/>
    </row>
    <row r="3182" spans="6:6" x14ac:dyDescent="0.25">
      <c r="F3182"/>
    </row>
    <row r="3183" spans="6:6" x14ac:dyDescent="0.25">
      <c r="F3183"/>
    </row>
    <row r="3184" spans="6:6" x14ac:dyDescent="0.25">
      <c r="F3184"/>
    </row>
    <row r="3185" spans="6:6" x14ac:dyDescent="0.25">
      <c r="F3185"/>
    </row>
    <row r="3186" spans="6:6" x14ac:dyDescent="0.25">
      <c r="F3186"/>
    </row>
    <row r="3187" spans="6:6" x14ac:dyDescent="0.25">
      <c r="F3187"/>
    </row>
    <row r="3188" spans="6:6" x14ac:dyDescent="0.25">
      <c r="F3188"/>
    </row>
    <row r="3189" spans="6:6" x14ac:dyDescent="0.25">
      <c r="F3189"/>
    </row>
    <row r="3190" spans="6:6" x14ac:dyDescent="0.25">
      <c r="F3190"/>
    </row>
    <row r="3191" spans="6:6" x14ac:dyDescent="0.25">
      <c r="F3191"/>
    </row>
    <row r="3192" spans="6:6" x14ac:dyDescent="0.25">
      <c r="F3192"/>
    </row>
    <row r="3193" spans="6:6" x14ac:dyDescent="0.25">
      <c r="F3193"/>
    </row>
    <row r="3194" spans="6:6" x14ac:dyDescent="0.25">
      <c r="F3194"/>
    </row>
    <row r="3195" spans="6:6" x14ac:dyDescent="0.25">
      <c r="F3195"/>
    </row>
    <row r="3196" spans="6:6" x14ac:dyDescent="0.25">
      <c r="F3196"/>
    </row>
    <row r="3197" spans="6:6" x14ac:dyDescent="0.25">
      <c r="F3197"/>
    </row>
    <row r="3198" spans="6:6" x14ac:dyDescent="0.25">
      <c r="F3198"/>
    </row>
    <row r="3199" spans="6:6" x14ac:dyDescent="0.25">
      <c r="F3199"/>
    </row>
    <row r="3200" spans="6:6" x14ac:dyDescent="0.25">
      <c r="F3200"/>
    </row>
    <row r="3201" spans="6:6" x14ac:dyDescent="0.25">
      <c r="F3201"/>
    </row>
    <row r="3202" spans="6:6" x14ac:dyDescent="0.25">
      <c r="F3202"/>
    </row>
    <row r="3203" spans="6:6" x14ac:dyDescent="0.25">
      <c r="F3203"/>
    </row>
    <row r="3204" spans="6:6" x14ac:dyDescent="0.25">
      <c r="F3204"/>
    </row>
    <row r="3205" spans="6:6" x14ac:dyDescent="0.25">
      <c r="F3205"/>
    </row>
    <row r="3206" spans="6:6" x14ac:dyDescent="0.25">
      <c r="F3206"/>
    </row>
    <row r="3207" spans="6:6" x14ac:dyDescent="0.25">
      <c r="F3207"/>
    </row>
    <row r="3208" spans="6:6" x14ac:dyDescent="0.25">
      <c r="F3208"/>
    </row>
    <row r="3209" spans="6:6" x14ac:dyDescent="0.25">
      <c r="F3209"/>
    </row>
    <row r="3210" spans="6:6" x14ac:dyDescent="0.25">
      <c r="F3210"/>
    </row>
    <row r="3211" spans="6:6" x14ac:dyDescent="0.25">
      <c r="F3211"/>
    </row>
    <row r="3212" spans="6:6" x14ac:dyDescent="0.25">
      <c r="F3212"/>
    </row>
    <row r="3213" spans="6:6" x14ac:dyDescent="0.25">
      <c r="F3213"/>
    </row>
    <row r="3214" spans="6:6" x14ac:dyDescent="0.25">
      <c r="F3214"/>
    </row>
    <row r="3215" spans="6:6" x14ac:dyDescent="0.25">
      <c r="F3215"/>
    </row>
    <row r="3216" spans="6:6" x14ac:dyDescent="0.25">
      <c r="F3216"/>
    </row>
    <row r="3217" spans="6:6" x14ac:dyDescent="0.25">
      <c r="F3217"/>
    </row>
    <row r="3218" spans="6:6" x14ac:dyDescent="0.25">
      <c r="F3218"/>
    </row>
    <row r="3219" spans="6:6" x14ac:dyDescent="0.25">
      <c r="F3219"/>
    </row>
    <row r="3220" spans="6:6" x14ac:dyDescent="0.25">
      <c r="F3220"/>
    </row>
    <row r="3221" spans="6:6" x14ac:dyDescent="0.25">
      <c r="F3221"/>
    </row>
    <row r="3222" spans="6:6" x14ac:dyDescent="0.25">
      <c r="F3222"/>
    </row>
    <row r="3223" spans="6:6" x14ac:dyDescent="0.25">
      <c r="F3223"/>
    </row>
    <row r="3224" spans="6:6" x14ac:dyDescent="0.25">
      <c r="F3224"/>
    </row>
    <row r="3225" spans="6:6" x14ac:dyDescent="0.25">
      <c r="F3225"/>
    </row>
    <row r="3226" spans="6:6" x14ac:dyDescent="0.25">
      <c r="F3226"/>
    </row>
    <row r="3227" spans="6:6" x14ac:dyDescent="0.25">
      <c r="F3227"/>
    </row>
    <row r="3228" spans="6:6" x14ac:dyDescent="0.25">
      <c r="F3228"/>
    </row>
    <row r="3229" spans="6:6" x14ac:dyDescent="0.25">
      <c r="F3229"/>
    </row>
    <row r="3230" spans="6:6" x14ac:dyDescent="0.25">
      <c r="F3230"/>
    </row>
    <row r="3231" spans="6:6" x14ac:dyDescent="0.25">
      <c r="F3231"/>
    </row>
    <row r="3232" spans="6:6" x14ac:dyDescent="0.25">
      <c r="F3232"/>
    </row>
    <row r="3233" spans="6:6" x14ac:dyDescent="0.25">
      <c r="F3233"/>
    </row>
    <row r="3234" spans="6:6" x14ac:dyDescent="0.25">
      <c r="F3234"/>
    </row>
    <row r="3235" spans="6:6" x14ac:dyDescent="0.25">
      <c r="F3235"/>
    </row>
    <row r="3236" spans="6:6" x14ac:dyDescent="0.25">
      <c r="F3236"/>
    </row>
    <row r="3237" spans="6:6" x14ac:dyDescent="0.25">
      <c r="F3237"/>
    </row>
    <row r="3238" spans="6:6" x14ac:dyDescent="0.25">
      <c r="F3238"/>
    </row>
    <row r="3239" spans="6:6" x14ac:dyDescent="0.25">
      <c r="F3239"/>
    </row>
    <row r="3240" spans="6:6" x14ac:dyDescent="0.25">
      <c r="F3240"/>
    </row>
    <row r="3241" spans="6:6" x14ac:dyDescent="0.25">
      <c r="F3241"/>
    </row>
    <row r="3242" spans="6:6" x14ac:dyDescent="0.25">
      <c r="F3242"/>
    </row>
    <row r="3243" spans="6:6" x14ac:dyDescent="0.25">
      <c r="F3243"/>
    </row>
    <row r="3244" spans="6:6" x14ac:dyDescent="0.25">
      <c r="F3244"/>
    </row>
    <row r="3245" spans="6:6" x14ac:dyDescent="0.25">
      <c r="F3245"/>
    </row>
    <row r="3246" spans="6:6" x14ac:dyDescent="0.25">
      <c r="F3246"/>
    </row>
    <row r="3247" spans="6:6" x14ac:dyDescent="0.25">
      <c r="F3247"/>
    </row>
    <row r="3248" spans="6:6" x14ac:dyDescent="0.25">
      <c r="F3248"/>
    </row>
    <row r="3249" spans="6:6" x14ac:dyDescent="0.25">
      <c r="F3249"/>
    </row>
    <row r="3250" spans="6:6" x14ac:dyDescent="0.25">
      <c r="F3250"/>
    </row>
    <row r="3251" spans="6:6" x14ac:dyDescent="0.25">
      <c r="F3251"/>
    </row>
    <row r="3252" spans="6:6" x14ac:dyDescent="0.25">
      <c r="F3252"/>
    </row>
    <row r="3253" spans="6:6" x14ac:dyDescent="0.25">
      <c r="F3253"/>
    </row>
    <row r="3254" spans="6:6" x14ac:dyDescent="0.25">
      <c r="F3254"/>
    </row>
    <row r="3255" spans="6:6" x14ac:dyDescent="0.25">
      <c r="F3255"/>
    </row>
    <row r="3256" spans="6:6" x14ac:dyDescent="0.25">
      <c r="F3256"/>
    </row>
    <row r="3257" spans="6:6" x14ac:dyDescent="0.25">
      <c r="F3257"/>
    </row>
    <row r="3258" spans="6:6" x14ac:dyDescent="0.25">
      <c r="F3258"/>
    </row>
    <row r="3259" spans="6:6" x14ac:dyDescent="0.25">
      <c r="F3259"/>
    </row>
    <row r="3260" spans="6:6" x14ac:dyDescent="0.25">
      <c r="F3260"/>
    </row>
    <row r="3261" spans="6:6" x14ac:dyDescent="0.25">
      <c r="F3261"/>
    </row>
    <row r="3262" spans="6:6" x14ac:dyDescent="0.25">
      <c r="F3262"/>
    </row>
    <row r="3263" spans="6:6" x14ac:dyDescent="0.25">
      <c r="F3263"/>
    </row>
    <row r="3264" spans="6:6" x14ac:dyDescent="0.25">
      <c r="F3264"/>
    </row>
    <row r="3265" spans="6:6" x14ac:dyDescent="0.25">
      <c r="F3265"/>
    </row>
    <row r="3266" spans="6:6" x14ac:dyDescent="0.25">
      <c r="F3266"/>
    </row>
    <row r="3267" spans="6:6" x14ac:dyDescent="0.25">
      <c r="F3267"/>
    </row>
    <row r="3268" spans="6:6" x14ac:dyDescent="0.25">
      <c r="F3268"/>
    </row>
    <row r="3269" spans="6:6" x14ac:dyDescent="0.25">
      <c r="F3269"/>
    </row>
    <row r="3270" spans="6:6" x14ac:dyDescent="0.25">
      <c r="F3270"/>
    </row>
    <row r="3271" spans="6:6" x14ac:dyDescent="0.25">
      <c r="F3271"/>
    </row>
    <row r="3272" spans="6:6" x14ac:dyDescent="0.25">
      <c r="F3272"/>
    </row>
    <row r="3273" spans="6:6" x14ac:dyDescent="0.25">
      <c r="F3273"/>
    </row>
    <row r="3274" spans="6:6" x14ac:dyDescent="0.25">
      <c r="F3274"/>
    </row>
    <row r="3275" spans="6:6" x14ac:dyDescent="0.25">
      <c r="F3275"/>
    </row>
    <row r="3276" spans="6:6" x14ac:dyDescent="0.25">
      <c r="F3276"/>
    </row>
    <row r="3277" spans="6:6" x14ac:dyDescent="0.25">
      <c r="F3277"/>
    </row>
    <row r="3278" spans="6:6" x14ac:dyDescent="0.25">
      <c r="F3278"/>
    </row>
    <row r="3279" spans="6:6" x14ac:dyDescent="0.25">
      <c r="F3279"/>
    </row>
    <row r="3280" spans="6:6" x14ac:dyDescent="0.25">
      <c r="F3280"/>
    </row>
    <row r="3281" spans="6:6" x14ac:dyDescent="0.25">
      <c r="F3281"/>
    </row>
    <row r="3282" spans="6:6" x14ac:dyDescent="0.25">
      <c r="F3282"/>
    </row>
    <row r="3283" spans="6:6" x14ac:dyDescent="0.25">
      <c r="F3283"/>
    </row>
    <row r="3284" spans="6:6" x14ac:dyDescent="0.25">
      <c r="F3284"/>
    </row>
    <row r="3285" spans="6:6" x14ac:dyDescent="0.25">
      <c r="F3285"/>
    </row>
    <row r="3286" spans="6:6" x14ac:dyDescent="0.25">
      <c r="F3286"/>
    </row>
    <row r="3287" spans="6:6" x14ac:dyDescent="0.25">
      <c r="F3287"/>
    </row>
    <row r="3288" spans="6:6" x14ac:dyDescent="0.25">
      <c r="F3288"/>
    </row>
    <row r="3289" spans="6:6" x14ac:dyDescent="0.25">
      <c r="F3289"/>
    </row>
    <row r="3290" spans="6:6" x14ac:dyDescent="0.25">
      <c r="F3290"/>
    </row>
    <row r="3291" spans="6:6" x14ac:dyDescent="0.25">
      <c r="F3291"/>
    </row>
    <row r="3292" spans="6:6" x14ac:dyDescent="0.25">
      <c r="F3292"/>
    </row>
    <row r="3293" spans="6:6" x14ac:dyDescent="0.25">
      <c r="F3293"/>
    </row>
    <row r="3294" spans="6:6" x14ac:dyDescent="0.25">
      <c r="F3294"/>
    </row>
    <row r="3295" spans="6:6" x14ac:dyDescent="0.25">
      <c r="F3295"/>
    </row>
    <row r="3296" spans="6:6" x14ac:dyDescent="0.25">
      <c r="F3296"/>
    </row>
    <row r="3297" spans="6:6" x14ac:dyDescent="0.25">
      <c r="F3297"/>
    </row>
    <row r="3298" spans="6:6" x14ac:dyDescent="0.25">
      <c r="F3298"/>
    </row>
    <row r="3299" spans="6:6" x14ac:dyDescent="0.25">
      <c r="F3299"/>
    </row>
    <row r="3300" spans="6:6" x14ac:dyDescent="0.25">
      <c r="F3300"/>
    </row>
    <row r="3301" spans="6:6" x14ac:dyDescent="0.25">
      <c r="F3301"/>
    </row>
    <row r="3302" spans="6:6" x14ac:dyDescent="0.25">
      <c r="F3302"/>
    </row>
    <row r="3303" spans="6:6" x14ac:dyDescent="0.25">
      <c r="F3303"/>
    </row>
    <row r="3304" spans="6:6" x14ac:dyDescent="0.25">
      <c r="F3304"/>
    </row>
    <row r="3305" spans="6:6" x14ac:dyDescent="0.25">
      <c r="F3305"/>
    </row>
    <row r="3306" spans="6:6" x14ac:dyDescent="0.25">
      <c r="F3306"/>
    </row>
    <row r="3307" spans="6:6" x14ac:dyDescent="0.25">
      <c r="F3307"/>
    </row>
    <row r="3308" spans="6:6" x14ac:dyDescent="0.25">
      <c r="F3308"/>
    </row>
    <row r="3309" spans="6:6" x14ac:dyDescent="0.25">
      <c r="F3309"/>
    </row>
    <row r="3310" spans="6:6" x14ac:dyDescent="0.25">
      <c r="F3310"/>
    </row>
    <row r="3311" spans="6:6" x14ac:dyDescent="0.25">
      <c r="F3311"/>
    </row>
    <row r="3312" spans="6:6" x14ac:dyDescent="0.25">
      <c r="F3312"/>
    </row>
    <row r="3313" spans="6:6" x14ac:dyDescent="0.25">
      <c r="F3313"/>
    </row>
    <row r="3314" spans="6:6" x14ac:dyDescent="0.25">
      <c r="F3314"/>
    </row>
    <row r="3315" spans="6:6" x14ac:dyDescent="0.25">
      <c r="F3315"/>
    </row>
    <row r="3316" spans="6:6" x14ac:dyDescent="0.25">
      <c r="F3316"/>
    </row>
    <row r="3317" spans="6:6" x14ac:dyDescent="0.25">
      <c r="F3317"/>
    </row>
    <row r="3318" spans="6:6" x14ac:dyDescent="0.25">
      <c r="F3318"/>
    </row>
    <row r="3319" spans="6:6" x14ac:dyDescent="0.25">
      <c r="F3319"/>
    </row>
    <row r="3320" spans="6:6" x14ac:dyDescent="0.25">
      <c r="F3320"/>
    </row>
    <row r="3321" spans="6:6" x14ac:dyDescent="0.25">
      <c r="F3321"/>
    </row>
    <row r="3322" spans="6:6" x14ac:dyDescent="0.25">
      <c r="F3322"/>
    </row>
    <row r="3323" spans="6:6" x14ac:dyDescent="0.25">
      <c r="F3323"/>
    </row>
    <row r="3324" spans="6:6" x14ac:dyDescent="0.25">
      <c r="F3324"/>
    </row>
    <row r="3325" spans="6:6" x14ac:dyDescent="0.25">
      <c r="F3325"/>
    </row>
    <row r="3326" spans="6:6" x14ac:dyDescent="0.25">
      <c r="F3326"/>
    </row>
    <row r="3327" spans="6:6" x14ac:dyDescent="0.25">
      <c r="F3327"/>
    </row>
    <row r="3328" spans="6:6" x14ac:dyDescent="0.25">
      <c r="F3328"/>
    </row>
    <row r="3329" spans="6:6" x14ac:dyDescent="0.25">
      <c r="F3329"/>
    </row>
    <row r="3330" spans="6:6" x14ac:dyDescent="0.25">
      <c r="F3330"/>
    </row>
    <row r="3331" spans="6:6" x14ac:dyDescent="0.25">
      <c r="F3331"/>
    </row>
    <row r="3332" spans="6:6" x14ac:dyDescent="0.25">
      <c r="F3332"/>
    </row>
    <row r="3333" spans="6:6" x14ac:dyDescent="0.25">
      <c r="F3333"/>
    </row>
    <row r="3334" spans="6:6" x14ac:dyDescent="0.25">
      <c r="F3334"/>
    </row>
    <row r="3335" spans="6:6" x14ac:dyDescent="0.25">
      <c r="F3335"/>
    </row>
    <row r="3336" spans="6:6" x14ac:dyDescent="0.25">
      <c r="F3336"/>
    </row>
    <row r="3337" spans="6:6" x14ac:dyDescent="0.25">
      <c r="F3337"/>
    </row>
    <row r="3338" spans="6:6" x14ac:dyDescent="0.25">
      <c r="F3338"/>
    </row>
    <row r="3339" spans="6:6" x14ac:dyDescent="0.25">
      <c r="F3339"/>
    </row>
    <row r="3340" spans="6:6" x14ac:dyDescent="0.25">
      <c r="F3340"/>
    </row>
    <row r="3341" spans="6:6" x14ac:dyDescent="0.25">
      <c r="F3341"/>
    </row>
    <row r="3342" spans="6:6" x14ac:dyDescent="0.25">
      <c r="F3342"/>
    </row>
    <row r="3343" spans="6:6" x14ac:dyDescent="0.25">
      <c r="F3343"/>
    </row>
    <row r="3344" spans="6:6" x14ac:dyDescent="0.25">
      <c r="F3344"/>
    </row>
    <row r="3345" spans="6:6" x14ac:dyDescent="0.25">
      <c r="F3345"/>
    </row>
    <row r="3346" spans="6:6" x14ac:dyDescent="0.25">
      <c r="F3346"/>
    </row>
    <row r="3347" spans="6:6" x14ac:dyDescent="0.25">
      <c r="F3347"/>
    </row>
    <row r="3348" spans="6:6" x14ac:dyDescent="0.25">
      <c r="F3348"/>
    </row>
    <row r="3349" spans="6:6" x14ac:dyDescent="0.25">
      <c r="F3349"/>
    </row>
    <row r="3350" spans="6:6" x14ac:dyDescent="0.25">
      <c r="F3350"/>
    </row>
    <row r="3351" spans="6:6" x14ac:dyDescent="0.25">
      <c r="F3351"/>
    </row>
    <row r="3352" spans="6:6" x14ac:dyDescent="0.25">
      <c r="F3352"/>
    </row>
    <row r="3353" spans="6:6" x14ac:dyDescent="0.25">
      <c r="F3353"/>
    </row>
    <row r="3354" spans="6:6" x14ac:dyDescent="0.25">
      <c r="F3354"/>
    </row>
    <row r="3355" spans="6:6" x14ac:dyDescent="0.25">
      <c r="F3355"/>
    </row>
    <row r="3356" spans="6:6" x14ac:dyDescent="0.25">
      <c r="F3356"/>
    </row>
    <row r="3357" spans="6:6" x14ac:dyDescent="0.25">
      <c r="F3357"/>
    </row>
    <row r="3358" spans="6:6" x14ac:dyDescent="0.25">
      <c r="F3358"/>
    </row>
    <row r="3359" spans="6:6" x14ac:dyDescent="0.25">
      <c r="F3359"/>
    </row>
    <row r="3360" spans="6:6" x14ac:dyDescent="0.25">
      <c r="F3360"/>
    </row>
    <row r="3361" spans="6:6" x14ac:dyDescent="0.25">
      <c r="F3361"/>
    </row>
    <row r="3362" spans="6:6" x14ac:dyDescent="0.25">
      <c r="F3362"/>
    </row>
    <row r="3363" spans="6:6" x14ac:dyDescent="0.25">
      <c r="F3363"/>
    </row>
    <row r="3364" spans="6:6" x14ac:dyDescent="0.25">
      <c r="F3364"/>
    </row>
    <row r="3365" spans="6:6" x14ac:dyDescent="0.25">
      <c r="F3365"/>
    </row>
    <row r="3366" spans="6:6" x14ac:dyDescent="0.25">
      <c r="F3366"/>
    </row>
    <row r="3367" spans="6:6" x14ac:dyDescent="0.25">
      <c r="F3367"/>
    </row>
    <row r="3368" spans="6:6" x14ac:dyDescent="0.25">
      <c r="F3368"/>
    </row>
    <row r="3369" spans="6:6" x14ac:dyDescent="0.25">
      <c r="F3369"/>
    </row>
    <row r="3370" spans="6:6" x14ac:dyDescent="0.25">
      <c r="F3370"/>
    </row>
    <row r="3371" spans="6:6" x14ac:dyDescent="0.25">
      <c r="F3371"/>
    </row>
    <row r="3372" spans="6:6" x14ac:dyDescent="0.25">
      <c r="F3372"/>
    </row>
    <row r="3373" spans="6:6" x14ac:dyDescent="0.25">
      <c r="F3373"/>
    </row>
    <row r="3374" spans="6:6" x14ac:dyDescent="0.25">
      <c r="F3374"/>
    </row>
    <row r="3375" spans="6:6" x14ac:dyDescent="0.25">
      <c r="F3375"/>
    </row>
    <row r="3376" spans="6:6" x14ac:dyDescent="0.25">
      <c r="F3376"/>
    </row>
    <row r="3377" spans="6:6" x14ac:dyDescent="0.25">
      <c r="F3377"/>
    </row>
    <row r="3378" spans="6:6" x14ac:dyDescent="0.25">
      <c r="F3378"/>
    </row>
    <row r="3379" spans="6:6" x14ac:dyDescent="0.25">
      <c r="F3379"/>
    </row>
    <row r="3380" spans="6:6" x14ac:dyDescent="0.25">
      <c r="F3380"/>
    </row>
    <row r="3381" spans="6:6" x14ac:dyDescent="0.25">
      <c r="F3381"/>
    </row>
    <row r="3382" spans="6:6" x14ac:dyDescent="0.25">
      <c r="F3382"/>
    </row>
    <row r="3383" spans="6:6" x14ac:dyDescent="0.25">
      <c r="F3383"/>
    </row>
    <row r="3384" spans="6:6" x14ac:dyDescent="0.25">
      <c r="F3384"/>
    </row>
    <row r="3385" spans="6:6" x14ac:dyDescent="0.25">
      <c r="F3385"/>
    </row>
    <row r="3386" spans="6:6" x14ac:dyDescent="0.25">
      <c r="F3386"/>
    </row>
    <row r="3387" spans="6:6" x14ac:dyDescent="0.25">
      <c r="F3387"/>
    </row>
    <row r="3388" spans="6:6" x14ac:dyDescent="0.25">
      <c r="F3388"/>
    </row>
    <row r="3389" spans="6:6" x14ac:dyDescent="0.25">
      <c r="F3389"/>
    </row>
    <row r="3390" spans="6:6" x14ac:dyDescent="0.25">
      <c r="F3390"/>
    </row>
    <row r="3391" spans="6:6" x14ac:dyDescent="0.25">
      <c r="F3391"/>
    </row>
    <row r="3392" spans="6:6" x14ac:dyDescent="0.25">
      <c r="F3392"/>
    </row>
    <row r="3393" spans="6:6" x14ac:dyDescent="0.25">
      <c r="F3393"/>
    </row>
    <row r="3394" spans="6:6" x14ac:dyDescent="0.25">
      <c r="F3394"/>
    </row>
    <row r="3395" spans="6:6" x14ac:dyDescent="0.25">
      <c r="F3395"/>
    </row>
    <row r="3396" spans="6:6" x14ac:dyDescent="0.25">
      <c r="F3396"/>
    </row>
    <row r="3397" spans="6:6" x14ac:dyDescent="0.25">
      <c r="F3397"/>
    </row>
    <row r="3398" spans="6:6" x14ac:dyDescent="0.25">
      <c r="F3398"/>
    </row>
  </sheetData>
  <mergeCells count="8">
    <mergeCell ref="CQ4:CY4"/>
    <mergeCell ref="BR4:BZ4"/>
    <mergeCell ref="CF4:CN4"/>
    <mergeCell ref="BD2:BF3"/>
    <mergeCell ref="A2:C2"/>
    <mergeCell ref="F2:J2"/>
    <mergeCell ref="O2:R2"/>
    <mergeCell ref="AB2:AE2"/>
  </mergeCells>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5C27-A482-4F2F-BDD2-ABABC17EF0C9}">
  <dimension ref="A1"/>
  <sheetViews>
    <sheetView showGridLines="0" zoomScaleNormal="100" workbookViewId="0">
      <selection activeCell="U15" sqref="U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250BD-0098-4AC9-8A97-A97A176482F2}">
  <dimension ref="A1"/>
  <sheetViews>
    <sheetView showGridLines="0" tabSelected="1" zoomScaleNormal="100" workbookViewId="0">
      <selection activeCell="U20" sqref="U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2ECC-7286-4474-9597-00EBC303EB56}">
  <dimension ref="A1"/>
  <sheetViews>
    <sheetView showGridLines="0" topLeftCell="A3" workbookViewId="0">
      <selection activeCell="D7" sqref="D7"/>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4594BD5A964F44B9AF86FF640EECCD" ma:contentTypeVersion="19" ma:contentTypeDescription="Create a new document." ma:contentTypeScope="" ma:versionID="70029611d83b9d11fce6f7f882592d67">
  <xsd:schema xmlns:xsd="http://www.w3.org/2001/XMLSchema" xmlns:xs="http://www.w3.org/2001/XMLSchema" xmlns:p="http://schemas.microsoft.com/office/2006/metadata/properties" xmlns:ns3="f439301f-4673-41ce-8268-6b1f57f5be5d" xmlns:ns4="612f968c-0322-47dc-9bea-336230bfba52" targetNamespace="http://schemas.microsoft.com/office/2006/metadata/properties" ma:root="true" ma:fieldsID="e188dbd41442e475d1023fd9b552dba8" ns3:_="" ns4:_="">
    <xsd:import namespace="f439301f-4673-41ce-8268-6b1f57f5be5d"/>
    <xsd:import namespace="612f968c-0322-47dc-9bea-336230bfba5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39301f-4673-41ce-8268-6b1f57f5be5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2f968c-0322-47dc-9bea-336230bfba5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12f968c-0322-47dc-9bea-336230bfba5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1D1B11-3EDB-4E83-B918-D33026AFE6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39301f-4673-41ce-8268-6b1f57f5be5d"/>
    <ds:schemaRef ds:uri="612f968c-0322-47dc-9bea-336230bfba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59C6FE-8C84-4F4E-90B3-B61D320E9486}">
  <ds:schemaRefs>
    <ds:schemaRef ds:uri="612f968c-0322-47dc-9bea-336230bfba52"/>
    <ds:schemaRef ds:uri="f439301f-4673-41ce-8268-6b1f57f5be5d"/>
    <ds:schemaRef ds:uri="http://purl.org/dc/elements/1.1/"/>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http://purl.org/dc/terms/"/>
  </ds:schemaRefs>
</ds:datastoreItem>
</file>

<file path=customXml/itemProps3.xml><?xml version="1.0" encoding="utf-8"?>
<ds:datastoreItem xmlns:ds="http://schemas.openxmlformats.org/officeDocument/2006/customXml" ds:itemID="{577BCC82-2494-4546-934E-4835A3ADDD20}">
  <ds:schemaRefs>
    <ds:schemaRef ds:uri="http://schemas.microsoft.com/sharepoint/v3/contenttype/forms"/>
  </ds:schemaRefs>
</ds:datastoreItem>
</file>

<file path=docMetadata/LabelInfo.xml><?xml version="1.0" encoding="utf-8"?>
<clbl:labelList xmlns:clbl="http://schemas.microsoft.com/office/2020/mipLabelMetadata">
  <clbl:label id="{0e661e98-834e-4920-9c39-b3e542bb6665}" enabled="0" method="" siteId="{0e661e98-834e-4920-9c39-b3e542bb66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Sales_Transactions</vt:lpstr>
      <vt:lpstr>Cleaned_S_T</vt:lpstr>
      <vt:lpstr>Customers</vt:lpstr>
      <vt:lpstr>Products</vt:lpstr>
      <vt:lpstr>Stores</vt:lpstr>
      <vt:lpstr>Pivot Tables</vt:lpstr>
      <vt:lpstr>new dashboard</vt:lpstr>
      <vt:lpstr>new dashboard (2)</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olawumi matthew</cp:lastModifiedBy>
  <dcterms:created xsi:type="dcterms:W3CDTF">2026-08-19T08:44:57Z</dcterms:created>
  <dcterms:modified xsi:type="dcterms:W3CDTF">2026-09-07T12:40:36Z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0x010100F34594BD5A964F44B9AF86FF640EECCD</vt:lpwstr>
  </property>
</Properties>
</file>